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prashant DATA\ACP\ACP 2023-24\"/>
    </mc:Choice>
  </mc:AlternateContent>
  <xr:revisionPtr revIDLastSave="0" documentId="13_ncr:1_{6995CB7E-36A6-4B63-8B73-420FDB7C2E09}" xr6:coauthVersionLast="47" xr6:coauthVersionMax="47" xr10:uidLastSave="{00000000-0000-0000-0000-000000000000}"/>
  <bookViews>
    <workbookView xWindow="-120" yWindow="-120" windowWidth="20730" windowHeight="11040" tabRatio="916" activeTab="1" xr2:uid="{00000000-000D-0000-FFFF-FFFF00000000}"/>
  </bookViews>
  <sheets>
    <sheet name="BANK WISE" sheetId="1" r:id="rId1"/>
    <sheet name="DISTRICT WISE" sheetId="50" r:id="rId2"/>
    <sheet name="Ajmer" sheetId="16" r:id="rId3"/>
    <sheet name="Alwar" sheetId="17" r:id="rId4"/>
    <sheet name="Banswara" sheetId="18" r:id="rId5"/>
    <sheet name="Baran" sheetId="19" r:id="rId6"/>
    <sheet name="Barmer" sheetId="20" r:id="rId7"/>
    <sheet name="Bharatpur" sheetId="21" r:id="rId8"/>
    <sheet name="Bhilwara" sheetId="22" r:id="rId9"/>
    <sheet name="Bikaner" sheetId="23" r:id="rId10"/>
    <sheet name="Bundi" sheetId="24" r:id="rId11"/>
    <sheet name="Chittorgarh" sheetId="25" r:id="rId12"/>
    <sheet name="Churu" sheetId="26" r:id="rId13"/>
    <sheet name="Dausa" sheetId="27" r:id="rId14"/>
    <sheet name="Dholpur" sheetId="29" r:id="rId15"/>
    <sheet name="Dungarpur" sheetId="30" r:id="rId16"/>
    <sheet name="Hanumangarh" sheetId="31" r:id="rId17"/>
    <sheet name="Jaipur" sheetId="32" r:id="rId18"/>
    <sheet name="Jaisalmer" sheetId="33" r:id="rId19"/>
    <sheet name="Jalore" sheetId="34" r:id="rId20"/>
    <sheet name="Jhalawar" sheetId="35" r:id="rId21"/>
    <sheet name="Jhunjhunu" sheetId="36" r:id="rId22"/>
    <sheet name="Jodhpur" sheetId="37" r:id="rId23"/>
    <sheet name="Karauli" sheetId="38" r:id="rId24"/>
    <sheet name="Kota" sheetId="39" r:id="rId25"/>
    <sheet name="Nagaur" sheetId="40" r:id="rId26"/>
    <sheet name="Pali" sheetId="41" r:id="rId27"/>
    <sheet name="Pratapgarh" sheetId="42" r:id="rId28"/>
    <sheet name="Rajsamand" sheetId="43" r:id="rId29"/>
    <sheet name="Sawai Madhopur" sheetId="44" r:id="rId30"/>
    <sheet name="Sikar" sheetId="45" r:id="rId31"/>
    <sheet name="Sirohi" sheetId="46" r:id="rId32"/>
    <sheet name="Sri Ganganagar" sheetId="47" r:id="rId33"/>
    <sheet name="Tonk" sheetId="48" r:id="rId34"/>
    <sheet name="Udaipur" sheetId="49" r:id="rId35"/>
  </sheets>
  <definedNames>
    <definedName name="_xlnm.Print_Area" localSheetId="2">Ajmer!$A$1:$BR$58</definedName>
    <definedName name="_xlnm.Print_Area" localSheetId="3">Alwar!$A$1:$BR$58</definedName>
    <definedName name="_xlnm.Print_Area" localSheetId="0">'BANK WISE'!$A$1:$BR$58</definedName>
    <definedName name="_xlnm.Print_Area" localSheetId="4">Banswara!$A$1:$BR$58</definedName>
    <definedName name="_xlnm.Print_Area" localSheetId="5">Baran!$A$1:$BR$58</definedName>
    <definedName name="_xlnm.Print_Area" localSheetId="6">Barmer!$A$1:$BR$58</definedName>
    <definedName name="_xlnm.Print_Area" localSheetId="7">Bharatpur!$A$1:$BR$58</definedName>
    <definedName name="_xlnm.Print_Area" localSheetId="8">Bhilwara!$A$1:$BR$58</definedName>
    <definedName name="_xlnm.Print_Area" localSheetId="9">Bikaner!$A$1:$BR$58</definedName>
    <definedName name="_xlnm.Print_Area" localSheetId="10">Bundi!$A$1:$BR$58</definedName>
    <definedName name="_xlnm.Print_Area" localSheetId="11">Chittorgarh!$A$1:$BR$58</definedName>
    <definedName name="_xlnm.Print_Area" localSheetId="12">Churu!$A$1:$BR$58</definedName>
    <definedName name="_xlnm.Print_Area" localSheetId="13">Dausa!$A$1:$BR$58</definedName>
    <definedName name="_xlnm.Print_Area" localSheetId="14">Dholpur!$A$1:$BR$58</definedName>
    <definedName name="_xlnm.Print_Area" localSheetId="1">'DISTRICT WISE'!$A$1:$BR$40</definedName>
    <definedName name="_xlnm.Print_Area" localSheetId="15">Dungarpur!$A$1:$BR$58</definedName>
    <definedName name="_xlnm.Print_Area" localSheetId="16">Hanumangarh!$A$1:$BR$58</definedName>
    <definedName name="_xlnm.Print_Area" localSheetId="17">Jaipur!$A$1:$BR$58</definedName>
    <definedName name="_xlnm.Print_Area" localSheetId="18">Jaisalmer!$A$1:$BR$58</definedName>
    <definedName name="_xlnm.Print_Area" localSheetId="19">Jalore!$A$1:$BR$58</definedName>
    <definedName name="_xlnm.Print_Area" localSheetId="20">Jhalawar!$A$1:$BR$58</definedName>
    <definedName name="_xlnm.Print_Area" localSheetId="21">Jhunjhunu!$A$1:$BR$58</definedName>
    <definedName name="_xlnm.Print_Area" localSheetId="22">Jodhpur!$A$1:$BR$58</definedName>
    <definedName name="_xlnm.Print_Area" localSheetId="23">Karauli!$A$1:$BR$58</definedName>
    <definedName name="_xlnm.Print_Area" localSheetId="24">Kota!$A$1:$BR$58</definedName>
    <definedName name="_xlnm.Print_Area" localSheetId="25">Nagaur!$A$1:$BR$58</definedName>
    <definedName name="_xlnm.Print_Area" localSheetId="26">Pali!$A$1:$BR$58</definedName>
    <definedName name="_xlnm.Print_Area" localSheetId="27">Pratapgarh!$A$1:$BR$58</definedName>
    <definedName name="_xlnm.Print_Area" localSheetId="28">Rajsamand!$A$1:$BR$58</definedName>
    <definedName name="_xlnm.Print_Area" localSheetId="29">'Sawai Madhopur'!$A$1:$BR$58</definedName>
    <definedName name="_xlnm.Print_Area" localSheetId="30">Sikar!$A$1:$BR$58</definedName>
    <definedName name="_xlnm.Print_Area" localSheetId="31">Sirohi!$A$1:$BR$58</definedName>
    <definedName name="_xlnm.Print_Area" localSheetId="32">'Sri Ganganagar'!$A$1:$BR$58</definedName>
    <definedName name="_xlnm.Print_Area" localSheetId="33">Tonk!$A$1:$BR$58</definedName>
    <definedName name="_xlnm.Print_Area" localSheetId="34">Udaipur!$A$1:$BR$58</definedName>
    <definedName name="_xlnm.Print_Titles" localSheetId="2">Ajmer!$A:$B</definedName>
    <definedName name="_xlnm.Print_Titles" localSheetId="3">Alwar!$A:$B</definedName>
    <definedName name="_xlnm.Print_Titles" localSheetId="0">'BANK WISE'!$A:$B</definedName>
    <definedName name="_xlnm.Print_Titles" localSheetId="4">Banswara!$A:$B</definedName>
    <definedName name="_xlnm.Print_Titles" localSheetId="5">Baran!$A:$B</definedName>
    <definedName name="_xlnm.Print_Titles" localSheetId="6">Barmer!$A:$B</definedName>
    <definedName name="_xlnm.Print_Titles" localSheetId="7">Bharatpur!$A:$B</definedName>
    <definedName name="_xlnm.Print_Titles" localSheetId="8">Bhilwara!$A:$B</definedName>
    <definedName name="_xlnm.Print_Titles" localSheetId="9">Bikaner!$A:$B</definedName>
    <definedName name="_xlnm.Print_Titles" localSheetId="10">Bundi!$A:$B</definedName>
    <definedName name="_xlnm.Print_Titles" localSheetId="11">Chittorgarh!$A:$B</definedName>
    <definedName name="_xlnm.Print_Titles" localSheetId="12">Churu!$A:$B</definedName>
    <definedName name="_xlnm.Print_Titles" localSheetId="13">Dausa!$A:$B</definedName>
    <definedName name="_xlnm.Print_Titles" localSheetId="14">Dholpur!$A:$B</definedName>
    <definedName name="_xlnm.Print_Titles" localSheetId="1">'DISTRICT WISE'!$A:$B</definedName>
    <definedName name="_xlnm.Print_Titles" localSheetId="15">Dungarpur!$A:$B</definedName>
    <definedName name="_xlnm.Print_Titles" localSheetId="16">Hanumangarh!$A:$B</definedName>
    <definedName name="_xlnm.Print_Titles" localSheetId="17">Jaipur!$A:$B</definedName>
    <definedName name="_xlnm.Print_Titles" localSheetId="18">Jaisalmer!$A:$B</definedName>
    <definedName name="_xlnm.Print_Titles" localSheetId="19">Jalore!$A:$B</definedName>
    <definedName name="_xlnm.Print_Titles" localSheetId="20">Jhalawar!$A:$B</definedName>
    <definedName name="_xlnm.Print_Titles" localSheetId="21">Jhunjhunu!$A:$B</definedName>
    <definedName name="_xlnm.Print_Titles" localSheetId="22">Jodhpur!$A:$B</definedName>
    <definedName name="_xlnm.Print_Titles" localSheetId="23">Karauli!$A:$B</definedName>
    <definedName name="_xlnm.Print_Titles" localSheetId="24">Kota!$A:$B</definedName>
    <definedName name="_xlnm.Print_Titles" localSheetId="25">Nagaur!$A:$B</definedName>
    <definedName name="_xlnm.Print_Titles" localSheetId="26">Pali!$A:$B</definedName>
    <definedName name="_xlnm.Print_Titles" localSheetId="27">Pratapgarh!$A:$B</definedName>
    <definedName name="_xlnm.Print_Titles" localSheetId="28">Rajsamand!$A:$B,Rajsamand!$1:$6</definedName>
    <definedName name="_xlnm.Print_Titles" localSheetId="29">'Sawai Madhopur'!$A:$B</definedName>
    <definedName name="_xlnm.Print_Titles" localSheetId="30">Sikar!$A:$B</definedName>
    <definedName name="_xlnm.Print_Titles" localSheetId="31">Sirohi!$A:$B</definedName>
    <definedName name="_xlnm.Print_Titles" localSheetId="32">'Sri Ganganagar'!$A:$B</definedName>
    <definedName name="_xlnm.Print_Titles" localSheetId="33">Tonk!$A:$B</definedName>
    <definedName name="_xlnm.Print_Titles" localSheetId="34">Udaipur!$A:$B</definedName>
  </definedNames>
  <calcPr calcId="181029"/>
</workbook>
</file>

<file path=xl/calcChain.xml><?xml version="1.0" encoding="utf-8"?>
<calcChain xmlns="http://schemas.openxmlformats.org/spreadsheetml/2006/main">
  <c r="T61" i="21" l="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AV58" i="44"/>
  <c r="AU58" i="44"/>
  <c r="AV57" i="44"/>
  <c r="AU57" i="44"/>
  <c r="AV56" i="44"/>
  <c r="AU56" i="44"/>
  <c r="AV55" i="44"/>
  <c r="AU55" i="44"/>
  <c r="AV54" i="44"/>
  <c r="AU54" i="44"/>
  <c r="AV53" i="44"/>
  <c r="AU53" i="44"/>
  <c r="AV52" i="44"/>
  <c r="AU52" i="44"/>
  <c r="AV51" i="44"/>
  <c r="AU51" i="44"/>
  <c r="AV50" i="44"/>
  <c r="AU50" i="44"/>
  <c r="AV49" i="44"/>
  <c r="AU49" i="44"/>
  <c r="AV48" i="44"/>
  <c r="AU48" i="44"/>
  <c r="AV47" i="44"/>
  <c r="AU47" i="44"/>
  <c r="AV46" i="44"/>
  <c r="AU46" i="44"/>
  <c r="AV45" i="44"/>
  <c r="AU45" i="44"/>
  <c r="AV44" i="44"/>
  <c r="AU44" i="44"/>
  <c r="AV43" i="44"/>
  <c r="AU43" i="44"/>
  <c r="AV42" i="44"/>
  <c r="AU42" i="44"/>
  <c r="AV41" i="44"/>
  <c r="AU41" i="44"/>
  <c r="AV40" i="44"/>
  <c r="AU40" i="44"/>
  <c r="AV39" i="44"/>
  <c r="AU39" i="44"/>
  <c r="AV38" i="44"/>
  <c r="AU38" i="44"/>
  <c r="AV37" i="44"/>
  <c r="AU37" i="44"/>
  <c r="AV36" i="44"/>
  <c r="AU36" i="44"/>
  <c r="AV35" i="44"/>
  <c r="AU35" i="44"/>
  <c r="AV34" i="44"/>
  <c r="AU34" i="44"/>
  <c r="AV33" i="44"/>
  <c r="AU33" i="44"/>
  <c r="AV32" i="44"/>
  <c r="AU32" i="44"/>
  <c r="AV31" i="44"/>
  <c r="AU31" i="44"/>
  <c r="AV30" i="44"/>
  <c r="AU30" i="44"/>
  <c r="AV29" i="44"/>
  <c r="AU29" i="44"/>
  <c r="AV28" i="44"/>
  <c r="AU28" i="44"/>
  <c r="AV27" i="44"/>
  <c r="AU27" i="44"/>
  <c r="AV26" i="44"/>
  <c r="AU26" i="44"/>
  <c r="AV25" i="44"/>
  <c r="AU25" i="44"/>
  <c r="AV24" i="44"/>
  <c r="AU24" i="44"/>
  <c r="AV23" i="44"/>
  <c r="AU23" i="44"/>
  <c r="AV22" i="44"/>
  <c r="AU22" i="44"/>
  <c r="AV21" i="44"/>
  <c r="AU21" i="44"/>
  <c r="AV20" i="44"/>
  <c r="AU20" i="44"/>
  <c r="AV19" i="44"/>
  <c r="AU19" i="44"/>
  <c r="AV18" i="44"/>
  <c r="AU18" i="44"/>
  <c r="AV17" i="44"/>
  <c r="AU17" i="44"/>
  <c r="AV16" i="44"/>
  <c r="AU16" i="44"/>
  <c r="AV15" i="44"/>
  <c r="AU15" i="44"/>
  <c r="AV14" i="44"/>
  <c r="AU14" i="44"/>
  <c r="AV13" i="44"/>
  <c r="AU13" i="44"/>
  <c r="AV12" i="44"/>
  <c r="AU12" i="44"/>
  <c r="AV11" i="44"/>
  <c r="AU11" i="44"/>
  <c r="AV10" i="44"/>
  <c r="AU10" i="44"/>
  <c r="AV9" i="44"/>
  <c r="AU9" i="44"/>
  <c r="AV8" i="44"/>
  <c r="AU8" i="44"/>
  <c r="AV7" i="44"/>
  <c r="AU7" i="44"/>
  <c r="AH61" i="20"/>
  <c r="AG61" i="20"/>
  <c r="AN43" i="31" l="1"/>
  <c r="AO19" i="41" l="1"/>
  <c r="BR36" i="50" l="1"/>
  <c r="BQ36" i="50"/>
  <c r="BP36" i="50"/>
  <c r="BO36" i="50"/>
  <c r="BR32" i="50"/>
  <c r="BQ32" i="50"/>
  <c r="BP32" i="50"/>
  <c r="BO32" i="50"/>
  <c r="BR31" i="50"/>
  <c r="BQ31" i="50"/>
  <c r="BP31" i="50"/>
  <c r="BO31" i="50"/>
  <c r="BR29" i="50"/>
  <c r="BQ29" i="50"/>
  <c r="BP29" i="50"/>
  <c r="BO29" i="50"/>
  <c r="BR28" i="50"/>
  <c r="BQ28" i="50"/>
  <c r="BP28" i="50"/>
  <c r="BO28" i="50"/>
  <c r="BR26" i="50"/>
  <c r="BQ26" i="50"/>
  <c r="BP26" i="50"/>
  <c r="BO26" i="50"/>
  <c r="BR25" i="50"/>
  <c r="BQ25" i="50"/>
  <c r="BP25" i="50"/>
  <c r="BO25" i="50"/>
  <c r="BR22" i="50"/>
  <c r="BQ22" i="50"/>
  <c r="BP22" i="50"/>
  <c r="BO22" i="50"/>
  <c r="BR18" i="50"/>
  <c r="BQ18" i="50"/>
  <c r="BP18" i="50"/>
  <c r="BO18" i="50"/>
  <c r="BR17" i="50"/>
  <c r="BQ17" i="50"/>
  <c r="BP17" i="50"/>
  <c r="BO17" i="50"/>
  <c r="BR16" i="50"/>
  <c r="BQ16" i="50"/>
  <c r="BP16" i="50"/>
  <c r="BO16" i="50"/>
  <c r="BR15" i="50"/>
  <c r="BQ15" i="50"/>
  <c r="BP15" i="50"/>
  <c r="BO15" i="50"/>
  <c r="BR13" i="50"/>
  <c r="BQ13" i="50"/>
  <c r="BP13" i="50"/>
  <c r="BO13" i="50"/>
  <c r="BJ36" i="50"/>
  <c r="BI36" i="50"/>
  <c r="BH36" i="50"/>
  <c r="BG36" i="50"/>
  <c r="BF36" i="50"/>
  <c r="BE36" i="50"/>
  <c r="BD36" i="50"/>
  <c r="BC36" i="50"/>
  <c r="BB36" i="50"/>
  <c r="BA36" i="50"/>
  <c r="BK36" i="50" s="1"/>
  <c r="BJ32" i="50"/>
  <c r="BI32" i="50"/>
  <c r="BH32" i="50"/>
  <c r="BG32" i="50"/>
  <c r="BF32" i="50"/>
  <c r="BE32" i="50"/>
  <c r="BD32" i="50"/>
  <c r="BC32" i="50"/>
  <c r="BB32" i="50"/>
  <c r="BA32" i="50"/>
  <c r="BJ31" i="50"/>
  <c r="BI31" i="50"/>
  <c r="BH31" i="50"/>
  <c r="BG31" i="50"/>
  <c r="BF31" i="50"/>
  <c r="BE31" i="50"/>
  <c r="BD31" i="50"/>
  <c r="BC31" i="50"/>
  <c r="BB31" i="50"/>
  <c r="BA31" i="50"/>
  <c r="BK31" i="50" s="1"/>
  <c r="BJ29" i="50"/>
  <c r="BI29" i="50"/>
  <c r="BH29" i="50"/>
  <c r="BG29" i="50"/>
  <c r="BF29" i="50"/>
  <c r="BE29" i="50"/>
  <c r="BD29" i="50"/>
  <c r="BL29" i="50" s="1"/>
  <c r="BC29" i="50"/>
  <c r="BB29" i="50"/>
  <c r="BA29" i="50"/>
  <c r="BK29" i="50" s="1"/>
  <c r="BJ28" i="50"/>
  <c r="BI28" i="50"/>
  <c r="BH28" i="50"/>
  <c r="BG28" i="50"/>
  <c r="BF28" i="50"/>
  <c r="BE28" i="50"/>
  <c r="BD28" i="50"/>
  <c r="BC28" i="50"/>
  <c r="BB28" i="50"/>
  <c r="BA28" i="50"/>
  <c r="BJ26" i="50"/>
  <c r="BI26" i="50"/>
  <c r="BH26" i="50"/>
  <c r="BG26" i="50"/>
  <c r="BF26" i="50"/>
  <c r="BE26" i="50"/>
  <c r="BD26" i="50"/>
  <c r="BC26" i="50"/>
  <c r="BB26" i="50"/>
  <c r="BA26" i="50"/>
  <c r="BJ25" i="50"/>
  <c r="BI25" i="50"/>
  <c r="BH25" i="50"/>
  <c r="BG25" i="50"/>
  <c r="BF25" i="50"/>
  <c r="BE25" i="50"/>
  <c r="BD25" i="50"/>
  <c r="BC25" i="50"/>
  <c r="BB25" i="50"/>
  <c r="BA25" i="50"/>
  <c r="BJ22" i="50"/>
  <c r="BI22" i="50"/>
  <c r="BH22" i="50"/>
  <c r="BG22" i="50"/>
  <c r="BF22" i="50"/>
  <c r="BE22" i="50"/>
  <c r="BD22" i="50"/>
  <c r="BC22" i="50"/>
  <c r="BB22" i="50"/>
  <c r="BA22" i="50"/>
  <c r="BJ18" i="50"/>
  <c r="BI18" i="50"/>
  <c r="BH18" i="50"/>
  <c r="BG18" i="50"/>
  <c r="BF18" i="50"/>
  <c r="BE18" i="50"/>
  <c r="BD18" i="50"/>
  <c r="BC18" i="50"/>
  <c r="BB18" i="50"/>
  <c r="BA18" i="50"/>
  <c r="BJ17" i="50"/>
  <c r="BI17" i="50"/>
  <c r="BH17" i="50"/>
  <c r="BG17" i="50"/>
  <c r="BF17" i="50"/>
  <c r="BE17" i="50"/>
  <c r="BD17" i="50"/>
  <c r="BC17" i="50"/>
  <c r="BB17" i="50"/>
  <c r="BA17" i="50"/>
  <c r="BK17" i="50" s="1"/>
  <c r="BJ16" i="50"/>
  <c r="BI16" i="50"/>
  <c r="BH16" i="50"/>
  <c r="BG16" i="50"/>
  <c r="BF16" i="50"/>
  <c r="BE16" i="50"/>
  <c r="BD16" i="50"/>
  <c r="BC16" i="50"/>
  <c r="BK16" i="50" s="1"/>
  <c r="BB16" i="50"/>
  <c r="BA16" i="50"/>
  <c r="BJ15" i="50"/>
  <c r="BI15" i="50"/>
  <c r="BH15" i="50"/>
  <c r="BG15" i="50"/>
  <c r="BF15" i="50"/>
  <c r="BL15" i="50" s="1"/>
  <c r="BE15" i="50"/>
  <c r="BK15" i="50" s="1"/>
  <c r="BD15" i="50"/>
  <c r="BC15" i="50"/>
  <c r="BB15" i="50"/>
  <c r="BA15" i="50"/>
  <c r="BJ13" i="50"/>
  <c r="BI13" i="50"/>
  <c r="BH13" i="50"/>
  <c r="BG13" i="50"/>
  <c r="BF13" i="50"/>
  <c r="BE13" i="50"/>
  <c r="BD13" i="50"/>
  <c r="BC13" i="50"/>
  <c r="BB13" i="50"/>
  <c r="BA13" i="50"/>
  <c r="AX36" i="50"/>
  <c r="AW36" i="50"/>
  <c r="AX32" i="50"/>
  <c r="AW32" i="50"/>
  <c r="AX31" i="50"/>
  <c r="AW31" i="50"/>
  <c r="AX29" i="50"/>
  <c r="AW29" i="50"/>
  <c r="AX28" i="50"/>
  <c r="AW28" i="50"/>
  <c r="AX26" i="50"/>
  <c r="AW26" i="50"/>
  <c r="AX25" i="50"/>
  <c r="AW25" i="50"/>
  <c r="AX22" i="50"/>
  <c r="AW22" i="50"/>
  <c r="AX18" i="50"/>
  <c r="AW18" i="50"/>
  <c r="AX17" i="50"/>
  <c r="AW17" i="50"/>
  <c r="AX16" i="50"/>
  <c r="AW16" i="50"/>
  <c r="AX15" i="50"/>
  <c r="AW15" i="50"/>
  <c r="AX13" i="50"/>
  <c r="AW13" i="50"/>
  <c r="AT36" i="50"/>
  <c r="AS36" i="50"/>
  <c r="AR36" i="50"/>
  <c r="AQ36" i="50"/>
  <c r="AP36" i="50"/>
  <c r="AO36" i="50"/>
  <c r="AN36" i="50"/>
  <c r="AM36" i="50"/>
  <c r="AL36" i="50"/>
  <c r="AK36" i="50"/>
  <c r="AJ36" i="50"/>
  <c r="AI36" i="50"/>
  <c r="AH36" i="50"/>
  <c r="AG36" i="50"/>
  <c r="AT32" i="50"/>
  <c r="AS32" i="50"/>
  <c r="AR32" i="50"/>
  <c r="AQ32" i="50"/>
  <c r="AP32" i="50"/>
  <c r="AO32" i="50"/>
  <c r="AN32" i="50"/>
  <c r="AM32" i="50"/>
  <c r="AL32" i="50"/>
  <c r="AK32" i="50"/>
  <c r="AU32" i="50" s="1"/>
  <c r="AJ32" i="50"/>
  <c r="AV32" i="50" s="1"/>
  <c r="AI32" i="50"/>
  <c r="AH32" i="50"/>
  <c r="AG32" i="50"/>
  <c r="AT31" i="50"/>
  <c r="AS31" i="50"/>
  <c r="AR31" i="50"/>
  <c r="AQ31" i="50"/>
  <c r="AP31" i="50"/>
  <c r="AO31" i="50"/>
  <c r="AN31" i="50"/>
  <c r="AM31" i="50"/>
  <c r="AL31" i="50"/>
  <c r="AK31" i="50"/>
  <c r="AJ31" i="50"/>
  <c r="AI31" i="50"/>
  <c r="AH31" i="50"/>
  <c r="AG31" i="50"/>
  <c r="AT29" i="50"/>
  <c r="AS29" i="50"/>
  <c r="AR29" i="50"/>
  <c r="AQ29" i="50"/>
  <c r="AP29" i="50"/>
  <c r="AO29" i="50"/>
  <c r="AN29" i="50"/>
  <c r="AM29" i="50"/>
  <c r="AL29" i="50"/>
  <c r="AK29" i="50"/>
  <c r="AJ29" i="50"/>
  <c r="AI29" i="50"/>
  <c r="AU29" i="50" s="1"/>
  <c r="AH29" i="50"/>
  <c r="AG29" i="50"/>
  <c r="AT28" i="50"/>
  <c r="AS28" i="50"/>
  <c r="AR28" i="50"/>
  <c r="AQ28" i="50"/>
  <c r="AP28" i="50"/>
  <c r="AO28" i="50"/>
  <c r="AN28" i="50"/>
  <c r="AM28" i="50"/>
  <c r="AL28" i="50"/>
  <c r="AK28" i="50"/>
  <c r="AJ28" i="50"/>
  <c r="AI28" i="50"/>
  <c r="AH28" i="50"/>
  <c r="AG28" i="50"/>
  <c r="AT26" i="50"/>
  <c r="AS26" i="50"/>
  <c r="AR26" i="50"/>
  <c r="AQ26" i="50"/>
  <c r="AP26" i="50"/>
  <c r="AO26" i="50"/>
  <c r="AN26" i="50"/>
  <c r="AM26" i="50"/>
  <c r="AL26" i="50"/>
  <c r="AK26" i="50"/>
  <c r="AU26" i="50" s="1"/>
  <c r="AJ26" i="50"/>
  <c r="AV26" i="50" s="1"/>
  <c r="AI26" i="50"/>
  <c r="AH26" i="50"/>
  <c r="AG26" i="50"/>
  <c r="AT25" i="50"/>
  <c r="AS25" i="50"/>
  <c r="AR25" i="50"/>
  <c r="AQ25" i="50"/>
  <c r="AP25" i="50"/>
  <c r="AO25" i="50"/>
  <c r="AN25" i="50"/>
  <c r="AM25" i="50"/>
  <c r="AL25" i="50"/>
  <c r="AK25" i="50"/>
  <c r="AJ25" i="50"/>
  <c r="AV25" i="50" s="1"/>
  <c r="AI25" i="50"/>
  <c r="AH25" i="50"/>
  <c r="AG25" i="50"/>
  <c r="AT22" i="50"/>
  <c r="AS22" i="50"/>
  <c r="AR22" i="50"/>
  <c r="AQ22" i="50"/>
  <c r="AP22" i="50"/>
  <c r="AO22" i="50"/>
  <c r="AN22" i="50"/>
  <c r="AM22" i="50"/>
  <c r="AL22" i="50"/>
  <c r="AK22" i="50"/>
  <c r="AU22" i="50" s="1"/>
  <c r="AJ22" i="50"/>
  <c r="AI22" i="50"/>
  <c r="AH22" i="50"/>
  <c r="AG22" i="50"/>
  <c r="AT18" i="50"/>
  <c r="AS18" i="50"/>
  <c r="AR18" i="50"/>
  <c r="AQ18" i="50"/>
  <c r="AP18" i="50"/>
  <c r="AO18" i="50"/>
  <c r="AN18" i="50"/>
  <c r="AM18" i="50"/>
  <c r="AL18" i="50"/>
  <c r="AK18" i="50"/>
  <c r="AJ18" i="50"/>
  <c r="AV18" i="50" s="1"/>
  <c r="AI18" i="50"/>
  <c r="AU18" i="50" s="1"/>
  <c r="AH18" i="50"/>
  <c r="AG18" i="50"/>
  <c r="AT17" i="50"/>
  <c r="AS17" i="50"/>
  <c r="AR17" i="50"/>
  <c r="AQ17" i="50"/>
  <c r="AP17" i="50"/>
  <c r="AO17" i="50"/>
  <c r="AN17" i="50"/>
  <c r="AM17" i="50"/>
  <c r="AL17" i="50"/>
  <c r="AK17" i="50"/>
  <c r="AU17" i="50" s="1"/>
  <c r="AJ17" i="50"/>
  <c r="AI17" i="50"/>
  <c r="AH17" i="50"/>
  <c r="AG17" i="50"/>
  <c r="AT15" i="50"/>
  <c r="AS15" i="50"/>
  <c r="AR15" i="50"/>
  <c r="AQ15" i="50"/>
  <c r="AP15" i="50"/>
  <c r="AO15" i="50"/>
  <c r="AN15" i="50"/>
  <c r="AM15" i="50"/>
  <c r="AL15" i="50"/>
  <c r="AK15" i="50"/>
  <c r="AJ15" i="50"/>
  <c r="AI15" i="50"/>
  <c r="AH15" i="50"/>
  <c r="AG15" i="50"/>
  <c r="AT13" i="50"/>
  <c r="AS13" i="50"/>
  <c r="AR13" i="50"/>
  <c r="AQ13" i="50"/>
  <c r="AP13" i="50"/>
  <c r="AO13" i="50"/>
  <c r="AN13" i="50"/>
  <c r="AM13" i="50"/>
  <c r="AL13" i="50"/>
  <c r="AK13" i="50"/>
  <c r="AJ13" i="50"/>
  <c r="AI13" i="50"/>
  <c r="AH13" i="50"/>
  <c r="AG13" i="50"/>
  <c r="AD36" i="50"/>
  <c r="AC36" i="50"/>
  <c r="AB36" i="50"/>
  <c r="AA36" i="50"/>
  <c r="Z36" i="50"/>
  <c r="Y36" i="50"/>
  <c r="X36" i="50"/>
  <c r="W36" i="50"/>
  <c r="V36" i="50"/>
  <c r="AF36" i="50" s="1"/>
  <c r="U36" i="50"/>
  <c r="AD32" i="50"/>
  <c r="AC32" i="50"/>
  <c r="AB32" i="50"/>
  <c r="AA32" i="50"/>
  <c r="Z32" i="50"/>
  <c r="Y32" i="50"/>
  <c r="X32" i="50"/>
  <c r="W32" i="50"/>
  <c r="V32" i="50"/>
  <c r="U32" i="50"/>
  <c r="AD31" i="50"/>
  <c r="AC31" i="50"/>
  <c r="AB31" i="50"/>
  <c r="AA31" i="50"/>
  <c r="Z31" i="50"/>
  <c r="Y31" i="50"/>
  <c r="X31" i="50"/>
  <c r="W31" i="50"/>
  <c r="V31" i="50"/>
  <c r="U31" i="50"/>
  <c r="AD29" i="50"/>
  <c r="AC29" i="50"/>
  <c r="AB29" i="50"/>
  <c r="AA29" i="50"/>
  <c r="Z29" i="50"/>
  <c r="Y29" i="50"/>
  <c r="X29" i="50"/>
  <c r="W29" i="50"/>
  <c r="V29" i="50"/>
  <c r="U29" i="50"/>
  <c r="AE29" i="50" s="1"/>
  <c r="AD28" i="50"/>
  <c r="AC28" i="50"/>
  <c r="AB28" i="50"/>
  <c r="AA28" i="50"/>
  <c r="Z28" i="50"/>
  <c r="Y28" i="50"/>
  <c r="X28" i="50"/>
  <c r="W28" i="50"/>
  <c r="V28" i="50"/>
  <c r="AF28" i="50" s="1"/>
  <c r="U28" i="50"/>
  <c r="AD26" i="50"/>
  <c r="AC26" i="50"/>
  <c r="AB26" i="50"/>
  <c r="AF26" i="50" s="1"/>
  <c r="AA26" i="50"/>
  <c r="AE26" i="50" s="1"/>
  <c r="Z26" i="50"/>
  <c r="Y26" i="50"/>
  <c r="X26" i="50"/>
  <c r="W26" i="50"/>
  <c r="V26" i="50"/>
  <c r="U26" i="50"/>
  <c r="AD25" i="50"/>
  <c r="AC25" i="50"/>
  <c r="AB25" i="50"/>
  <c r="AA25" i="50"/>
  <c r="Z25" i="50"/>
  <c r="Y25" i="50"/>
  <c r="X25" i="50"/>
  <c r="W25" i="50"/>
  <c r="V25" i="50"/>
  <c r="AF25" i="50" s="1"/>
  <c r="U25" i="50"/>
  <c r="AE25" i="50" s="1"/>
  <c r="AD22" i="50"/>
  <c r="AC22" i="50"/>
  <c r="AB22" i="50"/>
  <c r="AA22" i="50"/>
  <c r="Z22" i="50"/>
  <c r="Y22" i="50"/>
  <c r="X22" i="50"/>
  <c r="W22" i="50"/>
  <c r="V22" i="50"/>
  <c r="U22" i="50"/>
  <c r="AD18" i="50"/>
  <c r="AC18" i="50"/>
  <c r="AB18" i="50"/>
  <c r="AA18" i="50"/>
  <c r="Z18" i="50"/>
  <c r="Y18" i="50"/>
  <c r="X18" i="50"/>
  <c r="W18" i="50"/>
  <c r="V18" i="50"/>
  <c r="U18" i="50"/>
  <c r="AD17" i="50"/>
  <c r="AC17" i="50"/>
  <c r="AB17" i="50"/>
  <c r="AA17" i="50"/>
  <c r="Z17" i="50"/>
  <c r="Y17" i="50"/>
  <c r="X17" i="50"/>
  <c r="W17" i="50"/>
  <c r="V17" i="50"/>
  <c r="U17" i="50"/>
  <c r="AD15" i="50"/>
  <c r="AC15" i="50"/>
  <c r="AB15" i="50"/>
  <c r="AA15" i="50"/>
  <c r="Z15" i="50"/>
  <c r="Y15" i="50"/>
  <c r="X15" i="50"/>
  <c r="W15" i="50"/>
  <c r="V15" i="50"/>
  <c r="U15" i="50"/>
  <c r="AD13" i="50"/>
  <c r="AC13" i="50"/>
  <c r="AB13" i="50"/>
  <c r="AA13" i="50"/>
  <c r="Z13" i="50"/>
  <c r="Y13" i="50"/>
  <c r="X13" i="50"/>
  <c r="W13" i="50"/>
  <c r="V13" i="50"/>
  <c r="U13" i="50"/>
  <c r="T36" i="50"/>
  <c r="S36" i="50"/>
  <c r="R36" i="50"/>
  <c r="Q36" i="50"/>
  <c r="T32" i="50"/>
  <c r="S32" i="50"/>
  <c r="R32" i="50"/>
  <c r="Q32" i="50"/>
  <c r="T31" i="50"/>
  <c r="S31" i="50"/>
  <c r="R31" i="50"/>
  <c r="Q31" i="50"/>
  <c r="T29" i="50"/>
  <c r="S29" i="50"/>
  <c r="R29" i="50"/>
  <c r="Q29" i="50"/>
  <c r="T28" i="50"/>
  <c r="S28" i="50"/>
  <c r="R28" i="50"/>
  <c r="Q28" i="50"/>
  <c r="T26" i="50"/>
  <c r="S26" i="50"/>
  <c r="R26" i="50"/>
  <c r="Q26" i="50"/>
  <c r="T25" i="50"/>
  <c r="S25" i="50"/>
  <c r="R25" i="50"/>
  <c r="Q25" i="50"/>
  <c r="T22" i="50"/>
  <c r="S22" i="50"/>
  <c r="R22" i="50"/>
  <c r="Q22" i="50"/>
  <c r="T18" i="50"/>
  <c r="S18" i="50"/>
  <c r="R18" i="50"/>
  <c r="Q18" i="50"/>
  <c r="T17" i="50"/>
  <c r="S17" i="50"/>
  <c r="R17" i="50"/>
  <c r="Q17" i="50"/>
  <c r="T15" i="50"/>
  <c r="S15" i="50"/>
  <c r="R15" i="50"/>
  <c r="Q15" i="50"/>
  <c r="T13" i="50"/>
  <c r="S13" i="50"/>
  <c r="R13" i="50"/>
  <c r="Q13" i="50"/>
  <c r="N36" i="50"/>
  <c r="M36" i="50"/>
  <c r="L36" i="50"/>
  <c r="K36" i="50"/>
  <c r="N32" i="50"/>
  <c r="M32" i="50"/>
  <c r="L32" i="50"/>
  <c r="K32" i="50"/>
  <c r="N31" i="50"/>
  <c r="M31" i="50"/>
  <c r="L31" i="50"/>
  <c r="K31" i="50"/>
  <c r="N29" i="50"/>
  <c r="M29" i="50"/>
  <c r="L29" i="50"/>
  <c r="K29" i="50"/>
  <c r="N28" i="50"/>
  <c r="M28" i="50"/>
  <c r="L28" i="50"/>
  <c r="K28" i="50"/>
  <c r="N26" i="50"/>
  <c r="M26" i="50"/>
  <c r="L26" i="50"/>
  <c r="K26" i="50"/>
  <c r="N25" i="50"/>
  <c r="M25" i="50"/>
  <c r="L25" i="50"/>
  <c r="K25" i="50"/>
  <c r="N22" i="50"/>
  <c r="M22" i="50"/>
  <c r="L22" i="50"/>
  <c r="K22" i="50"/>
  <c r="N18" i="50"/>
  <c r="M18" i="50"/>
  <c r="L18" i="50"/>
  <c r="K18" i="50"/>
  <c r="N17" i="50"/>
  <c r="M17" i="50"/>
  <c r="L17" i="50"/>
  <c r="K17" i="50"/>
  <c r="N15" i="50"/>
  <c r="M15" i="50"/>
  <c r="L15" i="50"/>
  <c r="K15" i="50"/>
  <c r="N13" i="50"/>
  <c r="M13" i="50"/>
  <c r="L13" i="50"/>
  <c r="K13" i="50"/>
  <c r="H36" i="50"/>
  <c r="G36" i="50"/>
  <c r="F36" i="50"/>
  <c r="E36" i="50"/>
  <c r="D36" i="50"/>
  <c r="J36" i="50" s="1"/>
  <c r="P36" i="50" s="1"/>
  <c r="H32" i="50"/>
  <c r="G32" i="50"/>
  <c r="F32" i="50"/>
  <c r="E32" i="50"/>
  <c r="D32" i="50"/>
  <c r="H31" i="50"/>
  <c r="G31" i="50"/>
  <c r="I31" i="50" s="1"/>
  <c r="O31" i="50" s="1"/>
  <c r="F31" i="50"/>
  <c r="E31" i="50"/>
  <c r="D31" i="50"/>
  <c r="H29" i="50"/>
  <c r="G29" i="50"/>
  <c r="F29" i="50"/>
  <c r="E29" i="50"/>
  <c r="D29" i="50"/>
  <c r="H28" i="50"/>
  <c r="G28" i="50"/>
  <c r="F28" i="50"/>
  <c r="E28" i="50"/>
  <c r="D28" i="50"/>
  <c r="H26" i="50"/>
  <c r="G26" i="50"/>
  <c r="F26" i="50"/>
  <c r="E26" i="50"/>
  <c r="D26" i="50"/>
  <c r="H25" i="50"/>
  <c r="G25" i="50"/>
  <c r="F25" i="50"/>
  <c r="E25" i="50"/>
  <c r="D25" i="50"/>
  <c r="J25" i="50" s="1"/>
  <c r="P25" i="50" s="1"/>
  <c r="AZ25" i="50" s="1"/>
  <c r="H22" i="50"/>
  <c r="G22" i="50"/>
  <c r="F22" i="50"/>
  <c r="E22" i="50"/>
  <c r="D22" i="50"/>
  <c r="J22" i="50" s="1"/>
  <c r="P22" i="50" s="1"/>
  <c r="H18" i="50"/>
  <c r="J18" i="50" s="1"/>
  <c r="P18" i="50" s="1"/>
  <c r="AZ18" i="50" s="1"/>
  <c r="G18" i="50"/>
  <c r="F18" i="50"/>
  <c r="E18" i="50"/>
  <c r="D18" i="50"/>
  <c r="H17" i="50"/>
  <c r="G17" i="50"/>
  <c r="F17" i="50"/>
  <c r="E17" i="50"/>
  <c r="D17" i="50"/>
  <c r="H15" i="50"/>
  <c r="G15" i="50"/>
  <c r="F15" i="50"/>
  <c r="E15" i="50"/>
  <c r="D15" i="50"/>
  <c r="H13" i="50"/>
  <c r="G13" i="50"/>
  <c r="F13" i="50"/>
  <c r="J13" i="50" s="1"/>
  <c r="P13" i="50" s="1"/>
  <c r="E13" i="50"/>
  <c r="D13" i="50"/>
  <c r="C36" i="50"/>
  <c r="I36" i="50" s="1"/>
  <c r="C32" i="50"/>
  <c r="I32" i="50" s="1"/>
  <c r="C31" i="50"/>
  <c r="C29" i="50"/>
  <c r="C28" i="50"/>
  <c r="C26" i="50"/>
  <c r="C25" i="50"/>
  <c r="C22" i="50"/>
  <c r="C18" i="50"/>
  <c r="I18" i="50" s="1"/>
  <c r="O18" i="50" s="1"/>
  <c r="C17" i="50"/>
  <c r="C15" i="50"/>
  <c r="C13" i="50"/>
  <c r="BL32" i="50"/>
  <c r="BK32" i="50"/>
  <c r="AF32" i="50"/>
  <c r="AE32" i="50"/>
  <c r="J32" i="50"/>
  <c r="P32" i="50" s="1"/>
  <c r="AZ32" i="50" s="1"/>
  <c r="BN32" i="50" s="1"/>
  <c r="BL31" i="50"/>
  <c r="AF31" i="50"/>
  <c r="AE31" i="50"/>
  <c r="J31" i="50"/>
  <c r="P31" i="50" s="1"/>
  <c r="AF29" i="50"/>
  <c r="J29" i="50"/>
  <c r="P29" i="50" s="1"/>
  <c r="BL26" i="50"/>
  <c r="BK26" i="50"/>
  <c r="I26" i="50"/>
  <c r="BL25" i="50"/>
  <c r="BK25" i="50"/>
  <c r="BL22" i="50"/>
  <c r="BK22" i="50"/>
  <c r="AF22" i="50"/>
  <c r="I22" i="50"/>
  <c r="BL18" i="50"/>
  <c r="AF18" i="50"/>
  <c r="BL17" i="50"/>
  <c r="AF17" i="50"/>
  <c r="BL16" i="50"/>
  <c r="AF15" i="50"/>
  <c r="AE15" i="50"/>
  <c r="BL13" i="50"/>
  <c r="BK13" i="50"/>
  <c r="AF13" i="50"/>
  <c r="AE22" i="50" l="1"/>
  <c r="AE28" i="50"/>
  <c r="AU28" i="50"/>
  <c r="BK28" i="50"/>
  <c r="J28" i="50"/>
  <c r="P28" i="50" s="1"/>
  <c r="AV28" i="50"/>
  <c r="BL28" i="50"/>
  <c r="AE36" i="50"/>
  <c r="AV36" i="50"/>
  <c r="AZ36" i="50" s="1"/>
  <c r="BN36" i="50" s="1"/>
  <c r="AU36" i="50"/>
  <c r="AY36" i="50" s="1"/>
  <c r="BM36" i="50" s="1"/>
  <c r="BL36" i="50"/>
  <c r="J15" i="50"/>
  <c r="P15" i="50" s="1"/>
  <c r="AU15" i="50"/>
  <c r="I15" i="50"/>
  <c r="O15" i="50" s="1"/>
  <c r="AY15" i="50" s="1"/>
  <c r="BM15" i="50" s="1"/>
  <c r="J17" i="50"/>
  <c r="P17" i="50" s="1"/>
  <c r="I17" i="50"/>
  <c r="O17" i="50" s="1"/>
  <c r="AZ28" i="50"/>
  <c r="BN28" i="50" s="1"/>
  <c r="I28" i="50"/>
  <c r="O28" i="50" s="1"/>
  <c r="AY28" i="50" s="1"/>
  <c r="BM28" i="50" s="1"/>
  <c r="BN25" i="50"/>
  <c r="I25" i="50"/>
  <c r="O25" i="50" s="1"/>
  <c r="AZ22" i="50"/>
  <c r="BN22" i="50" s="1"/>
  <c r="AU13" i="50"/>
  <c r="I29" i="50"/>
  <c r="O29" i="50" s="1"/>
  <c r="AE18" i="50"/>
  <c r="J26" i="50"/>
  <c r="P26" i="50" s="1"/>
  <c r="I13" i="50"/>
  <c r="O13" i="50" s="1"/>
  <c r="AE13" i="50"/>
  <c r="AE17" i="50"/>
  <c r="AY17" i="50" s="1"/>
  <c r="BM17" i="50" s="1"/>
  <c r="AV31" i="50"/>
  <c r="AZ31" i="50" s="1"/>
  <c r="BN31" i="50" s="1"/>
  <c r="AV13" i="50"/>
  <c r="AZ13" i="50" s="1"/>
  <c r="BN13" i="50" s="1"/>
  <c r="AV22" i="50"/>
  <c r="AV15" i="50"/>
  <c r="AV17" i="50"/>
  <c r="AU25" i="50"/>
  <c r="AV29" i="50"/>
  <c r="AZ29" i="50" s="1"/>
  <c r="BN29" i="50" s="1"/>
  <c r="BK18" i="50"/>
  <c r="AU31" i="50"/>
  <c r="AY31" i="50" s="1"/>
  <c r="BM31" i="50" s="1"/>
  <c r="BN18" i="50"/>
  <c r="AZ26" i="50"/>
  <c r="BN26" i="50" s="1"/>
  <c r="AY13" i="50"/>
  <c r="BM13" i="50" s="1"/>
  <c r="AY25" i="50"/>
  <c r="BM25" i="50" s="1"/>
  <c r="AY29" i="50"/>
  <c r="BM29" i="50" s="1"/>
  <c r="AY18" i="50"/>
  <c r="O22" i="50"/>
  <c r="AY22" i="50" s="1"/>
  <c r="BM22" i="50" s="1"/>
  <c r="O26" i="50"/>
  <c r="O32" i="50"/>
  <c r="AY32" i="50" s="1"/>
  <c r="BM32" i="50" s="1"/>
  <c r="O36" i="50"/>
  <c r="AY26" i="50"/>
  <c r="BM26" i="50" s="1"/>
  <c r="AZ17" i="50" l="1"/>
  <c r="BN17" i="50" s="1"/>
  <c r="AZ15" i="50"/>
  <c r="BN15" i="50" s="1"/>
  <c r="BM18" i="50"/>
  <c r="BR57" i="31"/>
  <c r="BQ57" i="31"/>
  <c r="BP57" i="31"/>
  <c r="BO57" i="31"/>
  <c r="BO58" i="31" s="1"/>
  <c r="BO21" i="50" s="1"/>
  <c r="BJ57" i="31"/>
  <c r="BI57" i="31"/>
  <c r="BI58" i="31" s="1"/>
  <c r="BI21" i="50" s="1"/>
  <c r="BH57" i="31"/>
  <c r="BH58" i="31" s="1"/>
  <c r="BH21" i="50" s="1"/>
  <c r="BG57" i="31"/>
  <c r="BF57" i="31"/>
  <c r="BE57" i="31"/>
  <c r="BD57" i="31"/>
  <c r="BC57" i="31"/>
  <c r="BB57" i="31"/>
  <c r="BA57" i="31"/>
  <c r="BA58" i="31" s="1"/>
  <c r="BA21" i="50" s="1"/>
  <c r="AX57" i="31"/>
  <c r="AX58" i="31" s="1"/>
  <c r="AX21" i="50" s="1"/>
  <c r="AW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N57" i="31"/>
  <c r="M57" i="31"/>
  <c r="L57" i="31"/>
  <c r="K57" i="31"/>
  <c r="J57" i="31"/>
  <c r="H57" i="31"/>
  <c r="G57" i="31"/>
  <c r="F57" i="31"/>
  <c r="E57" i="31"/>
  <c r="D57" i="31"/>
  <c r="C57" i="31"/>
  <c r="BR55" i="31"/>
  <c r="BQ55" i="31"/>
  <c r="BP55" i="31"/>
  <c r="BO55" i="31"/>
  <c r="BJ55" i="31"/>
  <c r="BI55" i="31"/>
  <c r="BH55" i="31"/>
  <c r="BG55" i="31"/>
  <c r="BF55" i="31"/>
  <c r="BE55" i="31"/>
  <c r="BD55" i="31"/>
  <c r="BC55" i="31"/>
  <c r="BB55" i="31"/>
  <c r="BA55" i="31"/>
  <c r="AX55" i="31"/>
  <c r="AW55" i="31"/>
  <c r="AT55" i="31"/>
  <c r="AS55" i="31"/>
  <c r="AR55" i="31"/>
  <c r="AQ55" i="31"/>
  <c r="AP55" i="31"/>
  <c r="AO55" i="31"/>
  <c r="AN55" i="31"/>
  <c r="AM55" i="31"/>
  <c r="AL55" i="31"/>
  <c r="AK55" i="31"/>
  <c r="AJ55" i="31"/>
  <c r="AI55" i="31"/>
  <c r="AH55" i="31"/>
  <c r="AG55" i="31"/>
  <c r="AD55" i="31"/>
  <c r="AC55" i="31"/>
  <c r="AB55" i="31"/>
  <c r="AA55" i="31"/>
  <c r="Z55" i="31"/>
  <c r="Y55" i="31"/>
  <c r="X55" i="31"/>
  <c r="W55" i="31"/>
  <c r="V55" i="31"/>
  <c r="U55" i="31"/>
  <c r="T55" i="31"/>
  <c r="S55" i="31"/>
  <c r="R55" i="31"/>
  <c r="Q55" i="31"/>
  <c r="N55" i="31"/>
  <c r="M55" i="31"/>
  <c r="L55" i="31"/>
  <c r="K55" i="31"/>
  <c r="H55" i="31"/>
  <c r="G55" i="31"/>
  <c r="F55" i="31"/>
  <c r="E55" i="31"/>
  <c r="D55" i="31"/>
  <c r="C55" i="31"/>
  <c r="BR50" i="31"/>
  <c r="BQ50" i="31"/>
  <c r="BP50" i="31"/>
  <c r="BO50" i="31"/>
  <c r="BL50" i="31"/>
  <c r="BJ50" i="31"/>
  <c r="BI50" i="31"/>
  <c r="BH50" i="31"/>
  <c r="BG50" i="31"/>
  <c r="BF50" i="31"/>
  <c r="BE50" i="31"/>
  <c r="BD50" i="31"/>
  <c r="BC50" i="31"/>
  <c r="BB50" i="31"/>
  <c r="BA50" i="31"/>
  <c r="AX50" i="31"/>
  <c r="AW50" i="31"/>
  <c r="AT50" i="31"/>
  <c r="AS50" i="31"/>
  <c r="AR50" i="31"/>
  <c r="AQ50" i="31"/>
  <c r="AP50" i="31"/>
  <c r="AO50" i="31"/>
  <c r="AN50" i="31"/>
  <c r="AM50" i="31"/>
  <c r="AL50" i="31"/>
  <c r="AK50" i="31"/>
  <c r="AJ50" i="31"/>
  <c r="AI50" i="31"/>
  <c r="AH50" i="31"/>
  <c r="AG50" i="31"/>
  <c r="AD50" i="31"/>
  <c r="AC50" i="31"/>
  <c r="AB50" i="31"/>
  <c r="AA50" i="31"/>
  <c r="Z50" i="31"/>
  <c r="Y50" i="31"/>
  <c r="X50" i="31"/>
  <c r="W50" i="31"/>
  <c r="V50" i="31"/>
  <c r="U50" i="31"/>
  <c r="T50" i="31"/>
  <c r="S50" i="31"/>
  <c r="R50" i="31"/>
  <c r="Q50" i="31"/>
  <c r="N50" i="31"/>
  <c r="M50" i="31"/>
  <c r="L50" i="31"/>
  <c r="K50" i="31"/>
  <c r="H50" i="31"/>
  <c r="G50" i="31"/>
  <c r="F50" i="31"/>
  <c r="E50" i="31"/>
  <c r="D50" i="31"/>
  <c r="C50" i="31"/>
  <c r="BR47" i="31"/>
  <c r="BQ47" i="31"/>
  <c r="BP47" i="31"/>
  <c r="BO47" i="31"/>
  <c r="BJ47" i="31"/>
  <c r="BI47" i="31"/>
  <c r="BH47" i="31"/>
  <c r="BG47" i="31"/>
  <c r="BF47" i="31"/>
  <c r="BE47" i="31"/>
  <c r="BD47" i="31"/>
  <c r="BC47" i="31"/>
  <c r="BB47" i="31"/>
  <c r="BA47" i="31"/>
  <c r="AX47" i="31"/>
  <c r="AW47" i="31"/>
  <c r="AT47" i="31"/>
  <c r="AS47" i="31"/>
  <c r="AR47" i="31"/>
  <c r="AQ47" i="31"/>
  <c r="AP47" i="31"/>
  <c r="AO47" i="31"/>
  <c r="AN47" i="31"/>
  <c r="AM47" i="31"/>
  <c r="AL47" i="31"/>
  <c r="AK47" i="31"/>
  <c r="AJ47" i="31"/>
  <c r="AI47" i="31"/>
  <c r="AH47" i="31"/>
  <c r="AG47" i="31"/>
  <c r="AD47" i="31"/>
  <c r="AC47" i="31"/>
  <c r="AB47" i="31"/>
  <c r="AA47" i="31"/>
  <c r="Z47" i="31"/>
  <c r="Y47" i="31"/>
  <c r="X47" i="31"/>
  <c r="W47" i="31"/>
  <c r="V47" i="31"/>
  <c r="U47" i="31"/>
  <c r="T47" i="31"/>
  <c r="S47" i="31"/>
  <c r="R47" i="31"/>
  <c r="Q47" i="31"/>
  <c r="N47" i="31"/>
  <c r="M47" i="31"/>
  <c r="L47" i="31"/>
  <c r="K47" i="31"/>
  <c r="J47" i="31"/>
  <c r="H47" i="31"/>
  <c r="G47" i="31"/>
  <c r="F47" i="31"/>
  <c r="E47" i="31"/>
  <c r="D47" i="31"/>
  <c r="C47" i="31"/>
  <c r="AS44" i="31"/>
  <c r="BR43" i="31"/>
  <c r="BR44" i="31" s="1"/>
  <c r="BQ43" i="31"/>
  <c r="BP43" i="31"/>
  <c r="BO43" i="31"/>
  <c r="BO44" i="31" s="1"/>
  <c r="BJ43" i="31"/>
  <c r="BJ44" i="31" s="1"/>
  <c r="BJ58" i="31" s="1"/>
  <c r="BJ21" i="50" s="1"/>
  <c r="BI43" i="31"/>
  <c r="BI44" i="31" s="1"/>
  <c r="BH43" i="31"/>
  <c r="BH44" i="31" s="1"/>
  <c r="BG43" i="31"/>
  <c r="BF43" i="31"/>
  <c r="BE43" i="31"/>
  <c r="BE44" i="31" s="1"/>
  <c r="BD43" i="31"/>
  <c r="BD44" i="31" s="1"/>
  <c r="BC43" i="31"/>
  <c r="BC44" i="31" s="1"/>
  <c r="BC58" i="31" s="1"/>
  <c r="BC21" i="50" s="1"/>
  <c r="BB43" i="31"/>
  <c r="BB44" i="31" s="1"/>
  <c r="BB58" i="31" s="1"/>
  <c r="BB21" i="50" s="1"/>
  <c r="BA43" i="31"/>
  <c r="BA44" i="31" s="1"/>
  <c r="AX43" i="31"/>
  <c r="AX44" i="31" s="1"/>
  <c r="AW43" i="31"/>
  <c r="AT43" i="31"/>
  <c r="AS43" i="31"/>
  <c r="AR43" i="31"/>
  <c r="AQ43" i="31"/>
  <c r="AQ44" i="31" s="1"/>
  <c r="AP43" i="31"/>
  <c r="AO43" i="31"/>
  <c r="AO44" i="31" s="1"/>
  <c r="AM43" i="31"/>
  <c r="AL43" i="31"/>
  <c r="AK43" i="31"/>
  <c r="AJ43" i="31"/>
  <c r="AI43" i="31"/>
  <c r="AI44" i="31" s="1"/>
  <c r="AH43" i="31"/>
  <c r="AG43" i="31"/>
  <c r="AD43" i="31"/>
  <c r="AC43" i="31"/>
  <c r="AB43" i="31"/>
  <c r="AA43" i="31"/>
  <c r="Z43" i="31"/>
  <c r="Y43" i="31"/>
  <c r="X43" i="31"/>
  <c r="W43" i="31"/>
  <c r="V43" i="31"/>
  <c r="U43" i="31"/>
  <c r="T43" i="31"/>
  <c r="S43" i="31"/>
  <c r="R43" i="31"/>
  <c r="Q43" i="31"/>
  <c r="N43" i="31"/>
  <c r="M43" i="31"/>
  <c r="L43" i="31"/>
  <c r="K43" i="31"/>
  <c r="H43" i="31"/>
  <c r="G43" i="31"/>
  <c r="F43" i="31"/>
  <c r="E43" i="31"/>
  <c r="D43" i="31"/>
  <c r="D44" i="31" s="1"/>
  <c r="C43" i="31"/>
  <c r="BR32" i="31"/>
  <c r="BQ32" i="31"/>
  <c r="BP32" i="31"/>
  <c r="BO32" i="31"/>
  <c r="BJ32" i="31"/>
  <c r="BI32" i="31"/>
  <c r="BH32" i="31"/>
  <c r="BG32" i="31"/>
  <c r="BF32" i="31"/>
  <c r="BE32" i="31"/>
  <c r="BD32" i="31"/>
  <c r="BC32" i="31"/>
  <c r="BB32" i="31"/>
  <c r="BA32" i="31"/>
  <c r="AX32" i="31"/>
  <c r="AW32" i="31"/>
  <c r="AW44" i="31" s="1"/>
  <c r="AT32" i="31"/>
  <c r="AS32" i="31"/>
  <c r="AR32" i="31"/>
  <c r="AQ32" i="31"/>
  <c r="AP32" i="31"/>
  <c r="AO32" i="31"/>
  <c r="AN32" i="31"/>
  <c r="AM32" i="31"/>
  <c r="AL32" i="31"/>
  <c r="AK32" i="31"/>
  <c r="AJ32" i="31"/>
  <c r="AI32" i="31"/>
  <c r="AH32" i="31"/>
  <c r="AG32" i="31"/>
  <c r="AD32" i="31"/>
  <c r="AC32" i="31"/>
  <c r="AB32" i="31"/>
  <c r="AA32" i="31"/>
  <c r="Z32" i="31"/>
  <c r="Y32" i="31"/>
  <c r="X32" i="31"/>
  <c r="W32" i="31"/>
  <c r="V32" i="31"/>
  <c r="U32" i="31"/>
  <c r="T32" i="31"/>
  <c r="S32" i="31"/>
  <c r="R32" i="31"/>
  <c r="Q32" i="31"/>
  <c r="N32" i="31"/>
  <c r="M32" i="31"/>
  <c r="L32" i="31"/>
  <c r="K32" i="31"/>
  <c r="H32" i="31"/>
  <c r="G32" i="31"/>
  <c r="F32" i="31"/>
  <c r="E32" i="31"/>
  <c r="D32" i="31"/>
  <c r="C32" i="31"/>
  <c r="BR19" i="31"/>
  <c r="BQ19" i="31"/>
  <c r="BQ44" i="31" s="1"/>
  <c r="BP19" i="31"/>
  <c r="BP44" i="31" s="1"/>
  <c r="BO19" i="31"/>
  <c r="BJ19" i="31"/>
  <c r="BI19" i="31"/>
  <c r="BH19" i="31"/>
  <c r="BG19" i="31"/>
  <c r="BG44" i="31" s="1"/>
  <c r="BF19" i="31"/>
  <c r="BF44" i="31" s="1"/>
  <c r="BE19" i="31"/>
  <c r="BD19" i="31"/>
  <c r="BC19" i="31"/>
  <c r="BB19" i="31"/>
  <c r="BA19" i="31"/>
  <c r="AX19" i="31"/>
  <c r="AW19" i="31"/>
  <c r="AT19" i="31"/>
  <c r="AS19" i="31"/>
  <c r="AR19" i="31"/>
  <c r="AQ19" i="31"/>
  <c r="AP19" i="31"/>
  <c r="AO19" i="31"/>
  <c r="AN19" i="31"/>
  <c r="AM19" i="31"/>
  <c r="AL19" i="31"/>
  <c r="AL44" i="31" s="1"/>
  <c r="AL58" i="31" s="1"/>
  <c r="AL21" i="50" s="1"/>
  <c r="AK19" i="31"/>
  <c r="AJ19" i="31"/>
  <c r="AJ44" i="31" s="1"/>
  <c r="AI19" i="31"/>
  <c r="AH19" i="31"/>
  <c r="AG19" i="31"/>
  <c r="AD19" i="31"/>
  <c r="AD44" i="31" s="1"/>
  <c r="AD58" i="31" s="1"/>
  <c r="AD21" i="50" s="1"/>
  <c r="AC19" i="31"/>
  <c r="AB19" i="31"/>
  <c r="AB44" i="31" s="1"/>
  <c r="AB58" i="31" s="1"/>
  <c r="AB21" i="50" s="1"/>
  <c r="AA19" i="31"/>
  <c r="Z19" i="31"/>
  <c r="Z44" i="31" s="1"/>
  <c r="Y19" i="31"/>
  <c r="X19" i="31"/>
  <c r="W19" i="31"/>
  <c r="V19" i="31"/>
  <c r="V44" i="31" s="1"/>
  <c r="V58" i="31" s="1"/>
  <c r="V21" i="50" s="1"/>
  <c r="U19" i="31"/>
  <c r="T19" i="31"/>
  <c r="T44" i="31" s="1"/>
  <c r="T58" i="31" s="1"/>
  <c r="T21" i="50" s="1"/>
  <c r="S19" i="31"/>
  <c r="S44" i="31" s="1"/>
  <c r="R19" i="31"/>
  <c r="R44" i="31" s="1"/>
  <c r="Q19" i="31"/>
  <c r="N19" i="31"/>
  <c r="M19" i="31"/>
  <c r="M44" i="31" s="1"/>
  <c r="M58" i="31" s="1"/>
  <c r="M21" i="50" s="1"/>
  <c r="L19" i="31"/>
  <c r="L44" i="31" s="1"/>
  <c r="L58" i="31" s="1"/>
  <c r="L21" i="50" s="1"/>
  <c r="K19" i="31"/>
  <c r="K44" i="31" s="1"/>
  <c r="K58" i="31" s="1"/>
  <c r="K21" i="50" s="1"/>
  <c r="H19" i="31"/>
  <c r="G19" i="31"/>
  <c r="G44" i="31" s="1"/>
  <c r="F19" i="31"/>
  <c r="E19" i="31"/>
  <c r="D19" i="31"/>
  <c r="C19" i="31"/>
  <c r="C44" i="31" s="1"/>
  <c r="BL56" i="31"/>
  <c r="BL57" i="31" s="1"/>
  <c r="BK56" i="31"/>
  <c r="BK57" i="31" s="1"/>
  <c r="BL54" i="31"/>
  <c r="BK54" i="31"/>
  <c r="BL53" i="31"/>
  <c r="BK53" i="31"/>
  <c r="BL52" i="31"/>
  <c r="BK52" i="31"/>
  <c r="BL51" i="31"/>
  <c r="BL55" i="31" s="1"/>
  <c r="BK51" i="31"/>
  <c r="BK55" i="31" s="1"/>
  <c r="BL49" i="31"/>
  <c r="BK49" i="31"/>
  <c r="BL48" i="31"/>
  <c r="BK48" i="31"/>
  <c r="BK50" i="31" s="1"/>
  <c r="BL46" i="31"/>
  <c r="BK46" i="31"/>
  <c r="BL45" i="31"/>
  <c r="BL47" i="31" s="1"/>
  <c r="BK45" i="31"/>
  <c r="BK47" i="31" s="1"/>
  <c r="BL42" i="31"/>
  <c r="BK42" i="31"/>
  <c r="BL41" i="31"/>
  <c r="BK41" i="31"/>
  <c r="BL40" i="31"/>
  <c r="BK40" i="31"/>
  <c r="BL39" i="31"/>
  <c r="BK39" i="31"/>
  <c r="BL38" i="31"/>
  <c r="BK38" i="31"/>
  <c r="BL37" i="31"/>
  <c r="BK37" i="31"/>
  <c r="BL36" i="31"/>
  <c r="BK36" i="31"/>
  <c r="BK43" i="31" s="1"/>
  <c r="BL35" i="31"/>
  <c r="BK35" i="31"/>
  <c r="BL34" i="31"/>
  <c r="BK34" i="31"/>
  <c r="BL33" i="31"/>
  <c r="BL43" i="31" s="1"/>
  <c r="BK33" i="31"/>
  <c r="BL31" i="31"/>
  <c r="BK31" i="31"/>
  <c r="BL30" i="31"/>
  <c r="BK30" i="31"/>
  <c r="BL29" i="31"/>
  <c r="BK29" i="31"/>
  <c r="BL28" i="31"/>
  <c r="BK28" i="31"/>
  <c r="BL27" i="31"/>
  <c r="BK27" i="31"/>
  <c r="BL26" i="31"/>
  <c r="BK26" i="31"/>
  <c r="BL25" i="31"/>
  <c r="BK25" i="31"/>
  <c r="BL24" i="31"/>
  <c r="BK24" i="31"/>
  <c r="BL23" i="31"/>
  <c r="BK23" i="31"/>
  <c r="BL22" i="31"/>
  <c r="BL32" i="31" s="1"/>
  <c r="BK22" i="31"/>
  <c r="BL21" i="31"/>
  <c r="BK21" i="31"/>
  <c r="BL20" i="31"/>
  <c r="BK20" i="31"/>
  <c r="BK32" i="31" s="1"/>
  <c r="BL18" i="31"/>
  <c r="BK18" i="31"/>
  <c r="BL17" i="31"/>
  <c r="BK17" i="31"/>
  <c r="BL16" i="31"/>
  <c r="BK16" i="31"/>
  <c r="BL15" i="31"/>
  <c r="BK15" i="31"/>
  <c r="BL14" i="31"/>
  <c r="BK14" i="31"/>
  <c r="BL13" i="31"/>
  <c r="BK13" i="31"/>
  <c r="BL12" i="31"/>
  <c r="BK12" i="31"/>
  <c r="BL11" i="31"/>
  <c r="BK11" i="31"/>
  <c r="BL10" i="31"/>
  <c r="BK10" i="31"/>
  <c r="BL9" i="31"/>
  <c r="BK9" i="31"/>
  <c r="BL8" i="31"/>
  <c r="BK8" i="31"/>
  <c r="BL7" i="31"/>
  <c r="BL19" i="31" s="1"/>
  <c r="BK7" i="31"/>
  <c r="BK19" i="31" s="1"/>
  <c r="AV56" i="31"/>
  <c r="AV57" i="31" s="1"/>
  <c r="AU56" i="31"/>
  <c r="AU57" i="31" s="1"/>
  <c r="AV54" i="31"/>
  <c r="AU54" i="31"/>
  <c r="AV53" i="31"/>
  <c r="AU53" i="31"/>
  <c r="AV52" i="31"/>
  <c r="AU52" i="31"/>
  <c r="AV51" i="31"/>
  <c r="AV55" i="31" s="1"/>
  <c r="AU51" i="31"/>
  <c r="AU55" i="31" s="1"/>
  <c r="AV49" i="31"/>
  <c r="AU49" i="31"/>
  <c r="AV48" i="31"/>
  <c r="AV50" i="31" s="1"/>
  <c r="AU48" i="31"/>
  <c r="AU50" i="31" s="1"/>
  <c r="AV46" i="31"/>
  <c r="AU46" i="31"/>
  <c r="AV45" i="31"/>
  <c r="AU45" i="31"/>
  <c r="AU47" i="31" s="1"/>
  <c r="AV42" i="31"/>
  <c r="AU42" i="31"/>
  <c r="AV41" i="31"/>
  <c r="AU41" i="31"/>
  <c r="AV40" i="31"/>
  <c r="AU40" i="31"/>
  <c r="AV39" i="31"/>
  <c r="AU39" i="31"/>
  <c r="AV38" i="31"/>
  <c r="AU38" i="31"/>
  <c r="AV37" i="31"/>
  <c r="AU37" i="31"/>
  <c r="AV36" i="31"/>
  <c r="AU36" i="31"/>
  <c r="AV35" i="31"/>
  <c r="AU35" i="31"/>
  <c r="AV34" i="31"/>
  <c r="AU34" i="31"/>
  <c r="AV33" i="31"/>
  <c r="AV43" i="31" s="1"/>
  <c r="AU33" i="31"/>
  <c r="AV31" i="31"/>
  <c r="AU31" i="31"/>
  <c r="AV30" i="31"/>
  <c r="AU30" i="31"/>
  <c r="AV29" i="31"/>
  <c r="AU29" i="31"/>
  <c r="AV28" i="31"/>
  <c r="AU28" i="31"/>
  <c r="AV27" i="31"/>
  <c r="AU27" i="31"/>
  <c r="AV26" i="31"/>
  <c r="AU26" i="31"/>
  <c r="AV25" i="31"/>
  <c r="AU25" i="31"/>
  <c r="AV24" i="31"/>
  <c r="AU24" i="31"/>
  <c r="AV23" i="31"/>
  <c r="AU23" i="31"/>
  <c r="AV22" i="31"/>
  <c r="AV32" i="31" s="1"/>
  <c r="AU22" i="31"/>
  <c r="AV21" i="31"/>
  <c r="AU21" i="31"/>
  <c r="AV20" i="31"/>
  <c r="AU20" i="31"/>
  <c r="AU32" i="31" s="1"/>
  <c r="AV18" i="31"/>
  <c r="AU18" i="31"/>
  <c r="AV17" i="31"/>
  <c r="AU17" i="31"/>
  <c r="AV16" i="31"/>
  <c r="AU16" i="31"/>
  <c r="AV15" i="31"/>
  <c r="AU15" i="31"/>
  <c r="AV14" i="31"/>
  <c r="AU14" i="31"/>
  <c r="AV13" i="31"/>
  <c r="AU13" i="31"/>
  <c r="AV12" i="31"/>
  <c r="AU12" i="31"/>
  <c r="AV11" i="31"/>
  <c r="AU11" i="31"/>
  <c r="AV10" i="31"/>
  <c r="AU10" i="31"/>
  <c r="AV9" i="31"/>
  <c r="AU9" i="31"/>
  <c r="AV8" i="31"/>
  <c r="AU8" i="31"/>
  <c r="AV7" i="31"/>
  <c r="AU7" i="31"/>
  <c r="AF56" i="31"/>
  <c r="AF57" i="31" s="1"/>
  <c r="AE56" i="31"/>
  <c r="AE57" i="31" s="1"/>
  <c r="AF54" i="31"/>
  <c r="AE54" i="31"/>
  <c r="AF53" i="31"/>
  <c r="AE53" i="31"/>
  <c r="AF52" i="31"/>
  <c r="AE52" i="31"/>
  <c r="AF51" i="31"/>
  <c r="AF55" i="31" s="1"/>
  <c r="AE51" i="31"/>
  <c r="AE55" i="31" s="1"/>
  <c r="AF49" i="31"/>
  <c r="AE49" i="31"/>
  <c r="AF48" i="31"/>
  <c r="AE48" i="31"/>
  <c r="AE50" i="31" s="1"/>
  <c r="AF46" i="31"/>
  <c r="AF47" i="31" s="1"/>
  <c r="AE46" i="31"/>
  <c r="AF45" i="31"/>
  <c r="AE45" i="31"/>
  <c r="AF42" i="31"/>
  <c r="AE42" i="31"/>
  <c r="AF41" i="31"/>
  <c r="AE41" i="31"/>
  <c r="AF40" i="31"/>
  <c r="AE40" i="31"/>
  <c r="AF39" i="31"/>
  <c r="AE39" i="31"/>
  <c r="AF38" i="31"/>
  <c r="AE38" i="31"/>
  <c r="AF37" i="31"/>
  <c r="AE37" i="31"/>
  <c r="AF36" i="31"/>
  <c r="AE36" i="31"/>
  <c r="AF35" i="31"/>
  <c r="AE35" i="31"/>
  <c r="AF34" i="31"/>
  <c r="AE34" i="31"/>
  <c r="AF33" i="31"/>
  <c r="AE33" i="31"/>
  <c r="AF31" i="31"/>
  <c r="AE31" i="31"/>
  <c r="AF30" i="31"/>
  <c r="AE30" i="31"/>
  <c r="AF29" i="31"/>
  <c r="AE29" i="31"/>
  <c r="AF28" i="31"/>
  <c r="AE28" i="31"/>
  <c r="AF27" i="31"/>
  <c r="AE27" i="31"/>
  <c r="AF26" i="31"/>
  <c r="AE26" i="31"/>
  <c r="AF25" i="31"/>
  <c r="AE25" i="31"/>
  <c r="AF24" i="31"/>
  <c r="AE24" i="31"/>
  <c r="AF23" i="31"/>
  <c r="AE23" i="31"/>
  <c r="AF22" i="31"/>
  <c r="AE22" i="31"/>
  <c r="AF21" i="31"/>
  <c r="AF32" i="31" s="1"/>
  <c r="AE21" i="31"/>
  <c r="AF20" i="31"/>
  <c r="AE20" i="31"/>
  <c r="AE32" i="31" s="1"/>
  <c r="AF18" i="31"/>
  <c r="AE18" i="31"/>
  <c r="AF17" i="31"/>
  <c r="AE17" i="31"/>
  <c r="AF16" i="31"/>
  <c r="AE16" i="31"/>
  <c r="AF15" i="31"/>
  <c r="AE15" i="31"/>
  <c r="AF14" i="31"/>
  <c r="AE14" i="31"/>
  <c r="AF13" i="31"/>
  <c r="AE13" i="31"/>
  <c r="AF12" i="31"/>
  <c r="AE12" i="31"/>
  <c r="AF11" i="31"/>
  <c r="AE11" i="31"/>
  <c r="AF10" i="31"/>
  <c r="AE10" i="31"/>
  <c r="AF9" i="31"/>
  <c r="AE9" i="31"/>
  <c r="AF8" i="31"/>
  <c r="AE8" i="31"/>
  <c r="AF7" i="31"/>
  <c r="AE7" i="31"/>
  <c r="P56" i="31"/>
  <c r="P57" i="31" s="1"/>
  <c r="P31" i="31"/>
  <c r="AZ31" i="31" s="1"/>
  <c r="BN31" i="31" s="1"/>
  <c r="O28" i="31"/>
  <c r="AY28" i="31" s="1"/>
  <c r="BM28" i="31" s="1"/>
  <c r="P27" i="31"/>
  <c r="AZ27" i="31" s="1"/>
  <c r="BN27" i="31" s="1"/>
  <c r="O24" i="31"/>
  <c r="AY24" i="31" s="1"/>
  <c r="BM24" i="31" s="1"/>
  <c r="P23" i="31"/>
  <c r="AZ23" i="31" s="1"/>
  <c r="BN23" i="31" s="1"/>
  <c r="O20" i="31"/>
  <c r="O18" i="31"/>
  <c r="AY18" i="31" s="1"/>
  <c r="BM18" i="31" s="1"/>
  <c r="J56" i="31"/>
  <c r="I56" i="31"/>
  <c r="I57" i="31" s="1"/>
  <c r="J54" i="31"/>
  <c r="P54" i="31" s="1"/>
  <c r="AZ54" i="31" s="1"/>
  <c r="BN54" i="31" s="1"/>
  <c r="I54" i="31"/>
  <c r="O54" i="31" s="1"/>
  <c r="AY54" i="31" s="1"/>
  <c r="BM54" i="31" s="1"/>
  <c r="J53" i="31"/>
  <c r="P53" i="31" s="1"/>
  <c r="AZ53" i="31" s="1"/>
  <c r="BN53" i="31" s="1"/>
  <c r="I53" i="31"/>
  <c r="O53" i="31" s="1"/>
  <c r="AY53" i="31" s="1"/>
  <c r="BM53" i="31" s="1"/>
  <c r="J52" i="31"/>
  <c r="P52" i="31" s="1"/>
  <c r="AZ52" i="31" s="1"/>
  <c r="BN52" i="31" s="1"/>
  <c r="I52" i="31"/>
  <c r="O52" i="31" s="1"/>
  <c r="J51" i="31"/>
  <c r="I51" i="31"/>
  <c r="I55" i="31" s="1"/>
  <c r="J49" i="31"/>
  <c r="P49" i="31" s="1"/>
  <c r="AZ49" i="31" s="1"/>
  <c r="BN49" i="31" s="1"/>
  <c r="I49" i="31"/>
  <c r="O49" i="31" s="1"/>
  <c r="AY49" i="31" s="1"/>
  <c r="BM49" i="31" s="1"/>
  <c r="J48" i="31"/>
  <c r="I48" i="31"/>
  <c r="I50" i="31" s="1"/>
  <c r="J46" i="31"/>
  <c r="P46" i="31" s="1"/>
  <c r="I46" i="31"/>
  <c r="J45" i="31"/>
  <c r="P45" i="31" s="1"/>
  <c r="AZ45" i="31" s="1"/>
  <c r="BN45" i="31" s="1"/>
  <c r="I45" i="31"/>
  <c r="O45" i="31" s="1"/>
  <c r="AY45" i="31" s="1"/>
  <c r="BM45" i="31" s="1"/>
  <c r="J42" i="31"/>
  <c r="P42" i="31" s="1"/>
  <c r="AZ42" i="31" s="1"/>
  <c r="BN42" i="31" s="1"/>
  <c r="I42" i="31"/>
  <c r="O42" i="31" s="1"/>
  <c r="AY42" i="31" s="1"/>
  <c r="BM42" i="31" s="1"/>
  <c r="J41" i="31"/>
  <c r="P41" i="31" s="1"/>
  <c r="AZ41" i="31" s="1"/>
  <c r="BN41" i="31" s="1"/>
  <c r="I41" i="31"/>
  <c r="O41" i="31" s="1"/>
  <c r="AY41" i="31" s="1"/>
  <c r="BM41" i="31" s="1"/>
  <c r="J40" i="31"/>
  <c r="P40" i="31" s="1"/>
  <c r="AZ40" i="31" s="1"/>
  <c r="BN40" i="31" s="1"/>
  <c r="I40" i="31"/>
  <c r="O40" i="31" s="1"/>
  <c r="J39" i="31"/>
  <c r="P39" i="31" s="1"/>
  <c r="I39" i="31"/>
  <c r="O39" i="31" s="1"/>
  <c r="AY39" i="31" s="1"/>
  <c r="BM39" i="31" s="1"/>
  <c r="J38" i="31"/>
  <c r="P38" i="31" s="1"/>
  <c r="AZ38" i="31" s="1"/>
  <c r="BN38" i="31" s="1"/>
  <c r="I38" i="31"/>
  <c r="O38" i="31" s="1"/>
  <c r="AY38" i="31" s="1"/>
  <c r="BM38" i="31" s="1"/>
  <c r="J37" i="31"/>
  <c r="P37" i="31" s="1"/>
  <c r="AZ37" i="31" s="1"/>
  <c r="BN37" i="31" s="1"/>
  <c r="I37" i="31"/>
  <c r="O37" i="31" s="1"/>
  <c r="AY37" i="31" s="1"/>
  <c r="BM37" i="31" s="1"/>
  <c r="J36" i="31"/>
  <c r="P36" i="31" s="1"/>
  <c r="AZ36" i="31" s="1"/>
  <c r="BN36" i="31" s="1"/>
  <c r="I36" i="31"/>
  <c r="O36" i="31" s="1"/>
  <c r="J35" i="31"/>
  <c r="P35" i="31" s="1"/>
  <c r="I35" i="31"/>
  <c r="O35" i="31" s="1"/>
  <c r="AY35" i="31" s="1"/>
  <c r="BM35" i="31" s="1"/>
  <c r="J34" i="31"/>
  <c r="P34" i="31" s="1"/>
  <c r="AZ34" i="31" s="1"/>
  <c r="BN34" i="31" s="1"/>
  <c r="I34" i="31"/>
  <c r="O34" i="31" s="1"/>
  <c r="AY34" i="31" s="1"/>
  <c r="BM34" i="31" s="1"/>
  <c r="J33" i="31"/>
  <c r="I33" i="31"/>
  <c r="J31" i="31"/>
  <c r="I31" i="31"/>
  <c r="O31" i="31" s="1"/>
  <c r="AY31" i="31" s="1"/>
  <c r="BM31" i="31" s="1"/>
  <c r="J30" i="31"/>
  <c r="P30" i="31" s="1"/>
  <c r="AZ30" i="31" s="1"/>
  <c r="BN30" i="31" s="1"/>
  <c r="I30" i="31"/>
  <c r="O30" i="31" s="1"/>
  <c r="AY30" i="31" s="1"/>
  <c r="BM30" i="31" s="1"/>
  <c r="J29" i="31"/>
  <c r="P29" i="31" s="1"/>
  <c r="AZ29" i="31" s="1"/>
  <c r="BN29" i="31" s="1"/>
  <c r="I29" i="31"/>
  <c r="O29" i="31" s="1"/>
  <c r="AY29" i="31" s="1"/>
  <c r="BM29" i="31" s="1"/>
  <c r="J28" i="31"/>
  <c r="P28" i="31" s="1"/>
  <c r="AZ28" i="31" s="1"/>
  <c r="BN28" i="31" s="1"/>
  <c r="I28" i="31"/>
  <c r="J27" i="31"/>
  <c r="I27" i="31"/>
  <c r="O27" i="31" s="1"/>
  <c r="AY27" i="31" s="1"/>
  <c r="BM27" i="31" s="1"/>
  <c r="J26" i="31"/>
  <c r="P26" i="31" s="1"/>
  <c r="AZ26" i="31" s="1"/>
  <c r="BN26" i="31" s="1"/>
  <c r="I26" i="31"/>
  <c r="O26" i="31" s="1"/>
  <c r="AY26" i="31" s="1"/>
  <c r="BM26" i="31" s="1"/>
  <c r="J25" i="31"/>
  <c r="P25" i="31" s="1"/>
  <c r="AZ25" i="31" s="1"/>
  <c r="BN25" i="31" s="1"/>
  <c r="I25" i="31"/>
  <c r="O25" i="31" s="1"/>
  <c r="AY25" i="31" s="1"/>
  <c r="BM25" i="31" s="1"/>
  <c r="J24" i="31"/>
  <c r="P24" i="31" s="1"/>
  <c r="AZ24" i="31" s="1"/>
  <c r="BN24" i="31" s="1"/>
  <c r="I24" i="31"/>
  <c r="J23" i="31"/>
  <c r="I23" i="31"/>
  <c r="O23" i="31" s="1"/>
  <c r="AY23" i="31" s="1"/>
  <c r="BM23" i="31" s="1"/>
  <c r="J22" i="31"/>
  <c r="P22" i="31" s="1"/>
  <c r="AZ22" i="31" s="1"/>
  <c r="BN22" i="31" s="1"/>
  <c r="I22" i="31"/>
  <c r="O22" i="31" s="1"/>
  <c r="AY22" i="31" s="1"/>
  <c r="BM22" i="31" s="1"/>
  <c r="J21" i="31"/>
  <c r="P21" i="31" s="1"/>
  <c r="AZ21" i="31" s="1"/>
  <c r="BN21" i="31" s="1"/>
  <c r="I21" i="31"/>
  <c r="O21" i="31" s="1"/>
  <c r="AY21" i="31" s="1"/>
  <c r="BM21" i="31" s="1"/>
  <c r="J20" i="31"/>
  <c r="J32" i="31" s="1"/>
  <c r="I20" i="31"/>
  <c r="J18" i="31"/>
  <c r="P18" i="31" s="1"/>
  <c r="AZ18" i="31" s="1"/>
  <c r="BN18" i="31" s="1"/>
  <c r="I18" i="31"/>
  <c r="J17" i="31"/>
  <c r="P17" i="31" s="1"/>
  <c r="I17" i="31"/>
  <c r="O17" i="31" s="1"/>
  <c r="AY17" i="31" s="1"/>
  <c r="BM17" i="31" s="1"/>
  <c r="J16" i="31"/>
  <c r="P16" i="31" s="1"/>
  <c r="AZ16" i="31" s="1"/>
  <c r="BN16" i="31" s="1"/>
  <c r="I16" i="31"/>
  <c r="O16" i="31" s="1"/>
  <c r="AY16" i="31" s="1"/>
  <c r="BM16" i="31" s="1"/>
  <c r="J15" i="31"/>
  <c r="P15" i="31" s="1"/>
  <c r="AZ15" i="31" s="1"/>
  <c r="BN15" i="31" s="1"/>
  <c r="I15" i="31"/>
  <c r="O15" i="31" s="1"/>
  <c r="AY15" i="31" s="1"/>
  <c r="BM15" i="31" s="1"/>
  <c r="J14" i="31"/>
  <c r="P14" i="31" s="1"/>
  <c r="AZ14" i="31" s="1"/>
  <c r="BN14" i="31" s="1"/>
  <c r="I14" i="31"/>
  <c r="O14" i="31" s="1"/>
  <c r="AY14" i="31" s="1"/>
  <c r="BM14" i="31" s="1"/>
  <c r="J13" i="31"/>
  <c r="P13" i="31" s="1"/>
  <c r="I13" i="31"/>
  <c r="O13" i="31" s="1"/>
  <c r="AY13" i="31" s="1"/>
  <c r="BM13" i="31" s="1"/>
  <c r="J12" i="31"/>
  <c r="P12" i="31" s="1"/>
  <c r="AZ12" i="31" s="1"/>
  <c r="BN12" i="31" s="1"/>
  <c r="I12" i="31"/>
  <c r="O12" i="31" s="1"/>
  <c r="AY12" i="31" s="1"/>
  <c r="BM12" i="31" s="1"/>
  <c r="J11" i="31"/>
  <c r="P11" i="31" s="1"/>
  <c r="AZ11" i="31" s="1"/>
  <c r="BN11" i="31" s="1"/>
  <c r="I11" i="31"/>
  <c r="O11" i="31" s="1"/>
  <c r="AY11" i="31" s="1"/>
  <c r="BM11" i="31" s="1"/>
  <c r="J10" i="31"/>
  <c r="P10" i="31" s="1"/>
  <c r="AZ10" i="31" s="1"/>
  <c r="BN10" i="31" s="1"/>
  <c r="I10" i="31"/>
  <c r="O10" i="31" s="1"/>
  <c r="AY10" i="31" s="1"/>
  <c r="BM10" i="31" s="1"/>
  <c r="J9" i="31"/>
  <c r="P9" i="31" s="1"/>
  <c r="I9" i="31"/>
  <c r="O9" i="31" s="1"/>
  <c r="AY9" i="31" s="1"/>
  <c r="BM9" i="31" s="1"/>
  <c r="J8" i="31"/>
  <c r="P8" i="31" s="1"/>
  <c r="AZ8" i="31" s="1"/>
  <c r="BN8" i="31" s="1"/>
  <c r="I8" i="31"/>
  <c r="O8" i="31" s="1"/>
  <c r="AY8" i="31" s="1"/>
  <c r="BM8" i="31" s="1"/>
  <c r="J7" i="31"/>
  <c r="I7" i="31"/>
  <c r="BK44" i="31" l="1"/>
  <c r="BK58" i="31" s="1"/>
  <c r="O32" i="31"/>
  <c r="BP58" i="31"/>
  <c r="BP21" i="50" s="1"/>
  <c r="BL44" i="31"/>
  <c r="BL58" i="31" s="1"/>
  <c r="BD58" i="31"/>
  <c r="BD21" i="50" s="1"/>
  <c r="BL21" i="50" s="1"/>
  <c r="BQ58" i="31"/>
  <c r="BQ21" i="50" s="1"/>
  <c r="BE58" i="31"/>
  <c r="BE21" i="50" s="1"/>
  <c r="BK21" i="50" s="1"/>
  <c r="BF58" i="31"/>
  <c r="BF21" i="50" s="1"/>
  <c r="BR58" i="31"/>
  <c r="BR21" i="50" s="1"/>
  <c r="AW58" i="31"/>
  <c r="AW21" i="50" s="1"/>
  <c r="BG58" i="31"/>
  <c r="BG21" i="50" s="1"/>
  <c r="AZ9" i="31"/>
  <c r="BN9" i="31" s="1"/>
  <c r="AZ13" i="31"/>
  <c r="BN13" i="31" s="1"/>
  <c r="AZ17" i="31"/>
  <c r="BN17" i="31" s="1"/>
  <c r="AZ35" i="31"/>
  <c r="BN35" i="31" s="1"/>
  <c r="AZ39" i="31"/>
  <c r="BN39" i="31" s="1"/>
  <c r="J55" i="31"/>
  <c r="P20" i="31"/>
  <c r="AV47" i="31"/>
  <c r="AZ56" i="31"/>
  <c r="AN44" i="31"/>
  <c r="AN58" i="31" s="1"/>
  <c r="AN21" i="50" s="1"/>
  <c r="F44" i="31"/>
  <c r="F58" i="31" s="1"/>
  <c r="F21" i="50" s="1"/>
  <c r="I32" i="31"/>
  <c r="AY36" i="31"/>
  <c r="BM36" i="31" s="1"/>
  <c r="AY40" i="31"/>
  <c r="BM40" i="31" s="1"/>
  <c r="I47" i="31"/>
  <c r="AY52" i="31"/>
  <c r="BM52" i="31" s="1"/>
  <c r="O56" i="31"/>
  <c r="AE47" i="31"/>
  <c r="AU19" i="31"/>
  <c r="AU44" i="31" s="1"/>
  <c r="AU58" i="31" s="1"/>
  <c r="AU43" i="31"/>
  <c r="C58" i="31"/>
  <c r="C21" i="50" s="1"/>
  <c r="AG44" i="31"/>
  <c r="AG58" i="31" s="1"/>
  <c r="AG21" i="50" s="1"/>
  <c r="AA44" i="31"/>
  <c r="AA58" i="31" s="1"/>
  <c r="AA21" i="50" s="1"/>
  <c r="AK44" i="31"/>
  <c r="AY20" i="31"/>
  <c r="AV19" i="31"/>
  <c r="N44" i="31"/>
  <c r="N58" i="31" s="1"/>
  <c r="N21" i="50" s="1"/>
  <c r="X44" i="31"/>
  <c r="X58" i="31" s="1"/>
  <c r="X21" i="50" s="1"/>
  <c r="AH44" i="31"/>
  <c r="AH58" i="31" s="1"/>
  <c r="AH21" i="50" s="1"/>
  <c r="H44" i="31"/>
  <c r="I43" i="31"/>
  <c r="I44" i="31" s="1"/>
  <c r="I58" i="31" s="1"/>
  <c r="AE19" i="31"/>
  <c r="AE43" i="31"/>
  <c r="E44" i="31"/>
  <c r="E58" i="31" s="1"/>
  <c r="E21" i="50" s="1"/>
  <c r="Q44" i="31"/>
  <c r="Q58" i="31" s="1"/>
  <c r="Q21" i="50" s="1"/>
  <c r="U44" i="31"/>
  <c r="U58" i="31" s="1"/>
  <c r="U21" i="50" s="1"/>
  <c r="AC44" i="31"/>
  <c r="AC58" i="31" s="1"/>
  <c r="AC21" i="50" s="1"/>
  <c r="AM44" i="31"/>
  <c r="Y44" i="31"/>
  <c r="Y58" i="31" s="1"/>
  <c r="Y21" i="50" s="1"/>
  <c r="I19" i="31"/>
  <c r="J50" i="31"/>
  <c r="AF19" i="31"/>
  <c r="AF44" i="31" s="1"/>
  <c r="AF58" i="31" s="1"/>
  <c r="AF43" i="31"/>
  <c r="AF50" i="31"/>
  <c r="R58" i="31"/>
  <c r="R21" i="50" s="1"/>
  <c r="Z58" i="31"/>
  <c r="Z21" i="50" s="1"/>
  <c r="AJ58" i="31"/>
  <c r="AJ21" i="50" s="1"/>
  <c r="J19" i="31"/>
  <c r="J43" i="31"/>
  <c r="G58" i="31"/>
  <c r="G21" i="50" s="1"/>
  <c r="S58" i="31"/>
  <c r="S21" i="50" s="1"/>
  <c r="W44" i="31"/>
  <c r="W58" i="31" s="1"/>
  <c r="W21" i="50" s="1"/>
  <c r="AQ58" i="31"/>
  <c r="AQ21" i="50" s="1"/>
  <c r="AS58" i="31"/>
  <c r="AS21" i="50" s="1"/>
  <c r="AI58" i="31"/>
  <c r="AI21" i="50" s="1"/>
  <c r="AK58" i="31"/>
  <c r="AK21" i="50" s="1"/>
  <c r="AM58" i="31"/>
  <c r="AM21" i="50" s="1"/>
  <c r="AO58" i="31"/>
  <c r="AO21" i="50" s="1"/>
  <c r="AV44" i="31"/>
  <c r="AP44" i="31"/>
  <c r="AP58" i="31" s="1"/>
  <c r="AP21" i="50" s="1"/>
  <c r="AR44" i="31"/>
  <c r="AR58" i="31" s="1"/>
  <c r="AR21" i="50" s="1"/>
  <c r="AT44" i="31"/>
  <c r="AT58" i="31" s="1"/>
  <c r="AT21" i="50" s="1"/>
  <c r="AE44" i="31"/>
  <c r="AE58" i="31" s="1"/>
  <c r="AE21" i="50"/>
  <c r="P51" i="31"/>
  <c r="O51" i="31"/>
  <c r="P48" i="31"/>
  <c r="O48" i="31"/>
  <c r="AZ46" i="31"/>
  <c r="P47" i="31"/>
  <c r="O46" i="31"/>
  <c r="D58" i="31"/>
  <c r="D21" i="50" s="1"/>
  <c r="H58" i="31"/>
  <c r="H21" i="50" s="1"/>
  <c r="J44" i="31"/>
  <c r="J58" i="31" s="1"/>
  <c r="P33" i="31"/>
  <c r="O33" i="31"/>
  <c r="O7" i="31"/>
  <c r="P7" i="31"/>
  <c r="AV21" i="50"/>
  <c r="BP56" i="1"/>
  <c r="BO56" i="1"/>
  <c r="BR54" i="1"/>
  <c r="BQ54" i="1"/>
  <c r="BP54" i="1"/>
  <c r="BO54" i="1"/>
  <c r="BP53" i="1"/>
  <c r="BO53" i="1"/>
  <c r="BR52" i="1"/>
  <c r="BP52" i="1"/>
  <c r="BO52" i="1"/>
  <c r="BP51" i="1"/>
  <c r="BO51" i="1"/>
  <c r="BR49" i="1"/>
  <c r="BQ49" i="1"/>
  <c r="BP49" i="1"/>
  <c r="BO49" i="1"/>
  <c r="BR48" i="1"/>
  <c r="BQ48" i="1"/>
  <c r="BP48" i="1"/>
  <c r="BO48" i="1"/>
  <c r="BQ46" i="1"/>
  <c r="BP46" i="1"/>
  <c r="BO46" i="1"/>
  <c r="BR45" i="1"/>
  <c r="BQ45" i="1"/>
  <c r="BP45" i="1"/>
  <c r="BO45" i="1"/>
  <c r="BP42" i="1"/>
  <c r="BO42" i="1"/>
  <c r="BR41" i="1"/>
  <c r="BQ41" i="1"/>
  <c r="BP41" i="1"/>
  <c r="BO41" i="1"/>
  <c r="BP40" i="1"/>
  <c r="BO40" i="1"/>
  <c r="BP39" i="1"/>
  <c r="BO39" i="1"/>
  <c r="BR38" i="1"/>
  <c r="BP38" i="1"/>
  <c r="BO38" i="1"/>
  <c r="BQ37" i="1"/>
  <c r="BP37" i="1"/>
  <c r="BO37" i="1"/>
  <c r="BP36" i="1"/>
  <c r="BO36" i="1"/>
  <c r="BP35" i="1"/>
  <c r="BO35" i="1"/>
  <c r="BP34" i="1"/>
  <c r="BO34" i="1"/>
  <c r="BP33" i="1"/>
  <c r="BO33" i="1"/>
  <c r="BR31" i="1"/>
  <c r="BQ31" i="1"/>
  <c r="BP31" i="1"/>
  <c r="BO31" i="1"/>
  <c r="BR30" i="1"/>
  <c r="BQ30" i="1"/>
  <c r="BP30" i="1"/>
  <c r="BO30" i="1"/>
  <c r="BR29" i="1"/>
  <c r="BQ29" i="1"/>
  <c r="BP29" i="1"/>
  <c r="BO29" i="1"/>
  <c r="BR28" i="1"/>
  <c r="BQ28" i="1"/>
  <c r="BP28" i="1"/>
  <c r="BO28" i="1"/>
  <c r="BR27" i="1"/>
  <c r="BQ27" i="1"/>
  <c r="BP27" i="1"/>
  <c r="BO27" i="1"/>
  <c r="BR26" i="1"/>
  <c r="BQ26" i="1"/>
  <c r="BP26" i="1"/>
  <c r="BO26" i="1"/>
  <c r="BR25" i="1"/>
  <c r="BQ25" i="1"/>
  <c r="BP25" i="1"/>
  <c r="BO25" i="1"/>
  <c r="BR24" i="1"/>
  <c r="BQ24" i="1"/>
  <c r="BP24" i="1"/>
  <c r="BO24" i="1"/>
  <c r="BR23" i="1"/>
  <c r="BQ23" i="1"/>
  <c r="BP23" i="1"/>
  <c r="BO23" i="1"/>
  <c r="BR22" i="1"/>
  <c r="BQ22" i="1"/>
  <c r="BP22" i="1"/>
  <c r="BO22" i="1"/>
  <c r="BR21" i="1"/>
  <c r="BQ21" i="1"/>
  <c r="BP21" i="1"/>
  <c r="BO21" i="1"/>
  <c r="BR20" i="1"/>
  <c r="BQ20" i="1"/>
  <c r="BP20" i="1"/>
  <c r="BO20" i="1"/>
  <c r="BR18" i="1"/>
  <c r="BQ18" i="1"/>
  <c r="BP18" i="1"/>
  <c r="BO18" i="1"/>
  <c r="BR17" i="1"/>
  <c r="BQ17" i="1"/>
  <c r="BP17" i="1"/>
  <c r="BO17" i="1"/>
  <c r="BR16" i="1"/>
  <c r="BQ16" i="1"/>
  <c r="BP16" i="1"/>
  <c r="BO16" i="1"/>
  <c r="BR15" i="1"/>
  <c r="BQ15" i="1"/>
  <c r="BP15" i="1"/>
  <c r="BO15" i="1"/>
  <c r="BR14" i="1"/>
  <c r="BQ14" i="1"/>
  <c r="BP14" i="1"/>
  <c r="BO14" i="1"/>
  <c r="BR13" i="1"/>
  <c r="BQ13" i="1"/>
  <c r="BP13" i="1"/>
  <c r="BO13" i="1"/>
  <c r="BR12" i="1"/>
  <c r="BQ12" i="1"/>
  <c r="BP12" i="1"/>
  <c r="BO12" i="1"/>
  <c r="BR11" i="1"/>
  <c r="BQ11" i="1"/>
  <c r="BP11" i="1"/>
  <c r="BO11" i="1"/>
  <c r="BR10" i="1"/>
  <c r="BQ10" i="1"/>
  <c r="BP10" i="1"/>
  <c r="BO10" i="1"/>
  <c r="BR9" i="1"/>
  <c r="BQ9" i="1"/>
  <c r="BP9" i="1"/>
  <c r="BO9" i="1"/>
  <c r="BR8" i="1"/>
  <c r="BQ8" i="1"/>
  <c r="BP8" i="1"/>
  <c r="BO8" i="1"/>
  <c r="BJ56" i="1"/>
  <c r="BI56" i="1"/>
  <c r="BH56" i="1"/>
  <c r="BG56" i="1"/>
  <c r="BF56" i="1"/>
  <c r="BE56" i="1"/>
  <c r="BD56" i="1"/>
  <c r="BC56" i="1"/>
  <c r="BB56" i="1"/>
  <c r="BA56" i="1"/>
  <c r="BJ54" i="1"/>
  <c r="BI54" i="1"/>
  <c r="BH54" i="1"/>
  <c r="BG54" i="1"/>
  <c r="BF54" i="1"/>
  <c r="BE54" i="1"/>
  <c r="BD54" i="1"/>
  <c r="BC54" i="1"/>
  <c r="BB54" i="1"/>
  <c r="BA54" i="1"/>
  <c r="BJ53" i="1"/>
  <c r="BI53" i="1"/>
  <c r="BH53" i="1"/>
  <c r="BG53" i="1"/>
  <c r="BF53" i="1"/>
  <c r="BE53" i="1"/>
  <c r="BD53" i="1"/>
  <c r="BC53" i="1"/>
  <c r="BB53" i="1"/>
  <c r="BA53" i="1"/>
  <c r="BJ52" i="1"/>
  <c r="BI52" i="1"/>
  <c r="BH52" i="1"/>
  <c r="BG52" i="1"/>
  <c r="BF52" i="1"/>
  <c r="BE52" i="1"/>
  <c r="BD52" i="1"/>
  <c r="BC52" i="1"/>
  <c r="BB52" i="1"/>
  <c r="BA52" i="1"/>
  <c r="BJ51" i="1"/>
  <c r="BI51" i="1"/>
  <c r="BH51" i="1"/>
  <c r="BG51" i="1"/>
  <c r="BF51" i="1"/>
  <c r="BE51" i="1"/>
  <c r="BD51" i="1"/>
  <c r="BC51" i="1"/>
  <c r="BB51" i="1"/>
  <c r="BA51" i="1"/>
  <c r="BJ49" i="1"/>
  <c r="BI49" i="1"/>
  <c r="BH49" i="1"/>
  <c r="BG49" i="1"/>
  <c r="BF49" i="1"/>
  <c r="BE49" i="1"/>
  <c r="BD49" i="1"/>
  <c r="BC49" i="1"/>
  <c r="BB49" i="1"/>
  <c r="BA49" i="1"/>
  <c r="BJ48" i="1"/>
  <c r="BI48" i="1"/>
  <c r="BH48" i="1"/>
  <c r="BG48" i="1"/>
  <c r="BF48" i="1"/>
  <c r="BE48" i="1"/>
  <c r="BD48" i="1"/>
  <c r="BC48" i="1"/>
  <c r="BB48" i="1"/>
  <c r="BA48" i="1"/>
  <c r="BJ46" i="1"/>
  <c r="BI46" i="1"/>
  <c r="BH46" i="1"/>
  <c r="BG46" i="1"/>
  <c r="BF46" i="1"/>
  <c r="BE46" i="1"/>
  <c r="BD46" i="1"/>
  <c r="BC46" i="1"/>
  <c r="BB46" i="1"/>
  <c r="BA46" i="1"/>
  <c r="BJ45" i="1"/>
  <c r="BI45" i="1"/>
  <c r="BH45" i="1"/>
  <c r="BG45" i="1"/>
  <c r="BF45" i="1"/>
  <c r="BE45" i="1"/>
  <c r="BD45" i="1"/>
  <c r="BC45" i="1"/>
  <c r="BB45" i="1"/>
  <c r="BA45" i="1"/>
  <c r="BJ42" i="1"/>
  <c r="BI42" i="1"/>
  <c r="BH42" i="1"/>
  <c r="BG42" i="1"/>
  <c r="BF42" i="1"/>
  <c r="BE42" i="1"/>
  <c r="BD42" i="1"/>
  <c r="BC42" i="1"/>
  <c r="BB42" i="1"/>
  <c r="BA42" i="1"/>
  <c r="BJ41" i="1"/>
  <c r="BI41" i="1"/>
  <c r="BH41" i="1"/>
  <c r="BG41" i="1"/>
  <c r="BF41" i="1"/>
  <c r="BE41" i="1"/>
  <c r="BD41" i="1"/>
  <c r="BC41" i="1"/>
  <c r="BB41" i="1"/>
  <c r="BA41" i="1"/>
  <c r="BJ40" i="1"/>
  <c r="BI40" i="1"/>
  <c r="BH40" i="1"/>
  <c r="BG40" i="1"/>
  <c r="BF40" i="1"/>
  <c r="BE40" i="1"/>
  <c r="BD40" i="1"/>
  <c r="BC40" i="1"/>
  <c r="BB40" i="1"/>
  <c r="BA40" i="1"/>
  <c r="BJ39" i="1"/>
  <c r="BI39" i="1"/>
  <c r="BH39" i="1"/>
  <c r="BG39" i="1"/>
  <c r="BF39" i="1"/>
  <c r="BE39" i="1"/>
  <c r="BD39" i="1"/>
  <c r="BC39" i="1"/>
  <c r="BB39" i="1"/>
  <c r="BA39" i="1"/>
  <c r="BJ38" i="1"/>
  <c r="BI38" i="1"/>
  <c r="BH38" i="1"/>
  <c r="BG38" i="1"/>
  <c r="BF38" i="1"/>
  <c r="BE38" i="1"/>
  <c r="BD38" i="1"/>
  <c r="BC38" i="1"/>
  <c r="BB38" i="1"/>
  <c r="BA38" i="1"/>
  <c r="BJ37" i="1"/>
  <c r="BI37" i="1"/>
  <c r="BH37" i="1"/>
  <c r="BG37" i="1"/>
  <c r="BF37" i="1"/>
  <c r="BE37" i="1"/>
  <c r="BD37" i="1"/>
  <c r="BC37" i="1"/>
  <c r="BB37" i="1"/>
  <c r="BA37" i="1"/>
  <c r="BJ36" i="1"/>
  <c r="BI36" i="1"/>
  <c r="BH36" i="1"/>
  <c r="BG36" i="1"/>
  <c r="BF36" i="1"/>
  <c r="BE36" i="1"/>
  <c r="BD36" i="1"/>
  <c r="BC36" i="1"/>
  <c r="BB36" i="1"/>
  <c r="BA36" i="1"/>
  <c r="BJ35" i="1"/>
  <c r="BI35" i="1"/>
  <c r="BH35" i="1"/>
  <c r="BG35" i="1"/>
  <c r="BF35" i="1"/>
  <c r="BE35" i="1"/>
  <c r="BD35" i="1"/>
  <c r="BC35" i="1"/>
  <c r="BB35" i="1"/>
  <c r="BA35" i="1"/>
  <c r="BJ34" i="1"/>
  <c r="BI34" i="1"/>
  <c r="BH34" i="1"/>
  <c r="BG34" i="1"/>
  <c r="BF34" i="1"/>
  <c r="BE34" i="1"/>
  <c r="BD34" i="1"/>
  <c r="BC34" i="1"/>
  <c r="BB34" i="1"/>
  <c r="BA34" i="1"/>
  <c r="BJ33" i="1"/>
  <c r="BI33" i="1"/>
  <c r="BH33" i="1"/>
  <c r="BG33" i="1"/>
  <c r="BF33" i="1"/>
  <c r="BE33" i="1"/>
  <c r="BD33" i="1"/>
  <c r="BC33" i="1"/>
  <c r="BB33" i="1"/>
  <c r="BA33" i="1"/>
  <c r="BJ31" i="1"/>
  <c r="BI31" i="1"/>
  <c r="BH31" i="1"/>
  <c r="BG31" i="1"/>
  <c r="BF31" i="1"/>
  <c r="BE31" i="1"/>
  <c r="BD31" i="1"/>
  <c r="BC31" i="1"/>
  <c r="BB31" i="1"/>
  <c r="BA31" i="1"/>
  <c r="BJ30" i="1"/>
  <c r="BI30" i="1"/>
  <c r="BH30" i="1"/>
  <c r="BG30" i="1"/>
  <c r="BF30" i="1"/>
  <c r="BE30" i="1"/>
  <c r="BD30" i="1"/>
  <c r="BC30" i="1"/>
  <c r="BB30" i="1"/>
  <c r="BA30" i="1"/>
  <c r="BJ29" i="1"/>
  <c r="BI29" i="1"/>
  <c r="BH29" i="1"/>
  <c r="BG29" i="1"/>
  <c r="BF29" i="1"/>
  <c r="BE29" i="1"/>
  <c r="BD29" i="1"/>
  <c r="BC29" i="1"/>
  <c r="BB29" i="1"/>
  <c r="BA29" i="1"/>
  <c r="BJ28" i="1"/>
  <c r="BI28" i="1"/>
  <c r="BH28" i="1"/>
  <c r="BG28" i="1"/>
  <c r="BF28" i="1"/>
  <c r="BE28" i="1"/>
  <c r="BD28" i="1"/>
  <c r="BC28" i="1"/>
  <c r="BB28" i="1"/>
  <c r="BA28" i="1"/>
  <c r="BJ27" i="1"/>
  <c r="BI27" i="1"/>
  <c r="BH27" i="1"/>
  <c r="BG27" i="1"/>
  <c r="BF27" i="1"/>
  <c r="BE27" i="1"/>
  <c r="BD27" i="1"/>
  <c r="BC27" i="1"/>
  <c r="BB27" i="1"/>
  <c r="BA27" i="1"/>
  <c r="BJ26" i="1"/>
  <c r="BI26" i="1"/>
  <c r="BH26" i="1"/>
  <c r="BG26" i="1"/>
  <c r="BF26" i="1"/>
  <c r="BE26" i="1"/>
  <c r="BD26" i="1"/>
  <c r="BC26" i="1"/>
  <c r="BB26" i="1"/>
  <c r="BA26" i="1"/>
  <c r="BJ25" i="1"/>
  <c r="BI25" i="1"/>
  <c r="BH25" i="1"/>
  <c r="BG25" i="1"/>
  <c r="BF25" i="1"/>
  <c r="BE25" i="1"/>
  <c r="BD25" i="1"/>
  <c r="BC25" i="1"/>
  <c r="BB25" i="1"/>
  <c r="BA25" i="1"/>
  <c r="BJ24" i="1"/>
  <c r="BI24" i="1"/>
  <c r="BH24" i="1"/>
  <c r="BG24" i="1"/>
  <c r="BF24" i="1"/>
  <c r="BE24" i="1"/>
  <c r="BD24" i="1"/>
  <c r="BC24" i="1"/>
  <c r="BB24" i="1"/>
  <c r="BA24" i="1"/>
  <c r="BJ23" i="1"/>
  <c r="BI23" i="1"/>
  <c r="BH23" i="1"/>
  <c r="BG23" i="1"/>
  <c r="BF23" i="1"/>
  <c r="BE23" i="1"/>
  <c r="BD23" i="1"/>
  <c r="BC23" i="1"/>
  <c r="BB23" i="1"/>
  <c r="BA23" i="1"/>
  <c r="BJ22" i="1"/>
  <c r="BI22" i="1"/>
  <c r="BH22" i="1"/>
  <c r="BG22" i="1"/>
  <c r="BF22" i="1"/>
  <c r="BE22" i="1"/>
  <c r="BD22" i="1"/>
  <c r="BC22" i="1"/>
  <c r="BB22" i="1"/>
  <c r="BA22" i="1"/>
  <c r="BJ21" i="1"/>
  <c r="BI21" i="1"/>
  <c r="BH21" i="1"/>
  <c r="BG21" i="1"/>
  <c r="BF21" i="1"/>
  <c r="BE21" i="1"/>
  <c r="BD21" i="1"/>
  <c r="BC21" i="1"/>
  <c r="BB21" i="1"/>
  <c r="BA21" i="1"/>
  <c r="BJ20" i="1"/>
  <c r="BI20" i="1"/>
  <c r="BH20" i="1"/>
  <c r="BG20" i="1"/>
  <c r="BF20" i="1"/>
  <c r="BE20" i="1"/>
  <c r="BD20" i="1"/>
  <c r="BC20" i="1"/>
  <c r="BB20" i="1"/>
  <c r="BA20" i="1"/>
  <c r="BJ18" i="1"/>
  <c r="BI18" i="1"/>
  <c r="BH18" i="1"/>
  <c r="BG18" i="1"/>
  <c r="BF18" i="1"/>
  <c r="BE18" i="1"/>
  <c r="BD18" i="1"/>
  <c r="BC18" i="1"/>
  <c r="BB18" i="1"/>
  <c r="BA18" i="1"/>
  <c r="BJ17" i="1"/>
  <c r="BI17" i="1"/>
  <c r="BH17" i="1"/>
  <c r="BG17" i="1"/>
  <c r="BF17" i="1"/>
  <c r="BE17" i="1"/>
  <c r="BD17" i="1"/>
  <c r="BC17" i="1"/>
  <c r="BB17" i="1"/>
  <c r="BA17" i="1"/>
  <c r="BJ16" i="1"/>
  <c r="BI16" i="1"/>
  <c r="BH16" i="1"/>
  <c r="BG16" i="1"/>
  <c r="BF16" i="1"/>
  <c r="BE16" i="1"/>
  <c r="BD16" i="1"/>
  <c r="BC16" i="1"/>
  <c r="BB16" i="1"/>
  <c r="BA16" i="1"/>
  <c r="BJ15" i="1"/>
  <c r="BI15" i="1"/>
  <c r="BH15" i="1"/>
  <c r="BG15" i="1"/>
  <c r="BF15" i="1"/>
  <c r="BE15" i="1"/>
  <c r="BD15" i="1"/>
  <c r="BC15" i="1"/>
  <c r="BB15" i="1"/>
  <c r="BA15" i="1"/>
  <c r="BJ14" i="1"/>
  <c r="BI14" i="1"/>
  <c r="BH14" i="1"/>
  <c r="BG14" i="1"/>
  <c r="BF14" i="1"/>
  <c r="BE14" i="1"/>
  <c r="BD14" i="1"/>
  <c r="BC14" i="1"/>
  <c r="BB14" i="1"/>
  <c r="BA14" i="1"/>
  <c r="BJ13" i="1"/>
  <c r="BI13" i="1"/>
  <c r="BH13" i="1"/>
  <c r="BG13" i="1"/>
  <c r="BF13" i="1"/>
  <c r="BE13" i="1"/>
  <c r="BD13" i="1"/>
  <c r="BC13" i="1"/>
  <c r="BB13" i="1"/>
  <c r="BA13" i="1"/>
  <c r="BJ12" i="1"/>
  <c r="BI12" i="1"/>
  <c r="BH12" i="1"/>
  <c r="BG12" i="1"/>
  <c r="BF12" i="1"/>
  <c r="BE12" i="1"/>
  <c r="BD12" i="1"/>
  <c r="BC12" i="1"/>
  <c r="BB12" i="1"/>
  <c r="BA12" i="1"/>
  <c r="BJ11" i="1"/>
  <c r="BI11" i="1"/>
  <c r="BH11" i="1"/>
  <c r="BG11" i="1"/>
  <c r="BF11" i="1"/>
  <c r="BE11" i="1"/>
  <c r="BD11" i="1"/>
  <c r="BC11" i="1"/>
  <c r="BB11" i="1"/>
  <c r="BA11" i="1"/>
  <c r="BJ10" i="1"/>
  <c r="BI10" i="1"/>
  <c r="BH10" i="1"/>
  <c r="BG10" i="1"/>
  <c r="BF10" i="1"/>
  <c r="BE10" i="1"/>
  <c r="BD10" i="1"/>
  <c r="BC10" i="1"/>
  <c r="BB10" i="1"/>
  <c r="BA10" i="1"/>
  <c r="BJ9" i="1"/>
  <c r="BI9" i="1"/>
  <c r="BH9" i="1"/>
  <c r="BG9" i="1"/>
  <c r="BF9" i="1"/>
  <c r="BE9" i="1"/>
  <c r="BD9" i="1"/>
  <c r="BC9" i="1"/>
  <c r="BB9" i="1"/>
  <c r="BA9" i="1"/>
  <c r="BJ8" i="1"/>
  <c r="BI8" i="1"/>
  <c r="BH8" i="1"/>
  <c r="BG8" i="1"/>
  <c r="BF8" i="1"/>
  <c r="BE8" i="1"/>
  <c r="BD8" i="1"/>
  <c r="BC8" i="1"/>
  <c r="BB8" i="1"/>
  <c r="BA8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T51" i="1"/>
  <c r="AS51" i="1"/>
  <c r="AR51" i="1"/>
  <c r="AP51" i="1"/>
  <c r="AO51" i="1"/>
  <c r="AN51" i="1"/>
  <c r="AM51" i="1"/>
  <c r="AL51" i="1"/>
  <c r="AK51" i="1"/>
  <c r="AJ51" i="1"/>
  <c r="AI51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T9" i="1"/>
  <c r="AS9" i="1"/>
  <c r="AR9" i="1"/>
  <c r="AQ9" i="1"/>
  <c r="AP9" i="1"/>
  <c r="AO9" i="1"/>
  <c r="AN9" i="1"/>
  <c r="AM9" i="1"/>
  <c r="AL9" i="1"/>
  <c r="AK9" i="1"/>
  <c r="AJ9" i="1"/>
  <c r="AI9" i="1"/>
  <c r="AT8" i="1"/>
  <c r="AS8" i="1"/>
  <c r="AR8" i="1"/>
  <c r="AQ8" i="1"/>
  <c r="AP8" i="1"/>
  <c r="AO8" i="1"/>
  <c r="AN8" i="1"/>
  <c r="AM8" i="1"/>
  <c r="AL8" i="1"/>
  <c r="AK8" i="1"/>
  <c r="AJ8" i="1"/>
  <c r="AI8" i="1"/>
  <c r="AH56" i="1"/>
  <c r="AG56" i="1"/>
  <c r="AH54" i="1"/>
  <c r="AG54" i="1"/>
  <c r="AH53" i="1"/>
  <c r="AG53" i="1"/>
  <c r="AH52" i="1"/>
  <c r="AG52" i="1"/>
  <c r="AH51" i="1"/>
  <c r="AG51" i="1"/>
  <c r="AH49" i="1"/>
  <c r="AG49" i="1"/>
  <c r="AH48" i="1"/>
  <c r="AG48" i="1"/>
  <c r="AH46" i="1"/>
  <c r="AG46" i="1"/>
  <c r="AH45" i="1"/>
  <c r="AG45" i="1"/>
  <c r="AH42" i="1"/>
  <c r="AG42" i="1"/>
  <c r="AH41" i="1"/>
  <c r="AG41" i="1"/>
  <c r="AH40" i="1"/>
  <c r="AG40" i="1"/>
  <c r="AH39" i="1"/>
  <c r="AG39" i="1"/>
  <c r="AH38" i="1"/>
  <c r="AG38" i="1"/>
  <c r="AH37" i="1"/>
  <c r="AG37" i="1"/>
  <c r="AH36" i="1"/>
  <c r="AG36" i="1"/>
  <c r="AH35" i="1"/>
  <c r="AG35" i="1"/>
  <c r="AH34" i="1"/>
  <c r="AG34" i="1"/>
  <c r="AH33" i="1"/>
  <c r="AG33" i="1"/>
  <c r="AH31" i="1"/>
  <c r="AG31" i="1"/>
  <c r="AH30" i="1"/>
  <c r="AG30" i="1"/>
  <c r="AH29" i="1"/>
  <c r="AG29" i="1"/>
  <c r="AH28" i="1"/>
  <c r="AG28" i="1"/>
  <c r="AH27" i="1"/>
  <c r="AG27" i="1"/>
  <c r="AH26" i="1"/>
  <c r="AG26" i="1"/>
  <c r="AH25" i="1"/>
  <c r="AG25" i="1"/>
  <c r="AH24" i="1"/>
  <c r="AG24" i="1"/>
  <c r="AH23" i="1"/>
  <c r="AG23" i="1"/>
  <c r="AH22" i="1"/>
  <c r="AG22" i="1"/>
  <c r="AH21" i="1"/>
  <c r="AG21" i="1"/>
  <c r="AH20" i="1"/>
  <c r="AG20" i="1"/>
  <c r="AH18" i="1"/>
  <c r="AG18" i="1"/>
  <c r="AH17" i="1"/>
  <c r="AG17" i="1"/>
  <c r="AH16" i="1"/>
  <c r="AG16" i="1"/>
  <c r="AH15" i="1"/>
  <c r="AG15" i="1"/>
  <c r="AH14" i="1"/>
  <c r="AG14" i="1"/>
  <c r="AH13" i="1"/>
  <c r="AG13" i="1"/>
  <c r="AH12" i="1"/>
  <c r="AG12" i="1"/>
  <c r="AH11" i="1"/>
  <c r="AG11" i="1"/>
  <c r="AH10" i="1"/>
  <c r="AG10" i="1"/>
  <c r="AH9" i="1"/>
  <c r="AG9" i="1"/>
  <c r="AH8" i="1"/>
  <c r="AG8" i="1"/>
  <c r="AD56" i="1"/>
  <c r="AC56" i="1"/>
  <c r="AB56" i="1"/>
  <c r="AA56" i="1"/>
  <c r="Z56" i="1"/>
  <c r="Y56" i="1"/>
  <c r="X56" i="1"/>
  <c r="W56" i="1"/>
  <c r="V56" i="1"/>
  <c r="U56" i="1"/>
  <c r="AD54" i="1"/>
  <c r="AC54" i="1"/>
  <c r="AB54" i="1"/>
  <c r="AA54" i="1"/>
  <c r="Z54" i="1"/>
  <c r="Y54" i="1"/>
  <c r="X54" i="1"/>
  <c r="W54" i="1"/>
  <c r="V54" i="1"/>
  <c r="U54" i="1"/>
  <c r="AD53" i="1"/>
  <c r="AC53" i="1"/>
  <c r="AB53" i="1"/>
  <c r="AA53" i="1"/>
  <c r="Z53" i="1"/>
  <c r="Y53" i="1"/>
  <c r="X53" i="1"/>
  <c r="W53" i="1"/>
  <c r="V53" i="1"/>
  <c r="U53" i="1"/>
  <c r="AD52" i="1"/>
  <c r="AC52" i="1"/>
  <c r="AB52" i="1"/>
  <c r="AA52" i="1"/>
  <c r="Z52" i="1"/>
  <c r="Y52" i="1"/>
  <c r="X52" i="1"/>
  <c r="W52" i="1"/>
  <c r="V52" i="1"/>
  <c r="U52" i="1"/>
  <c r="AD51" i="1"/>
  <c r="AC51" i="1"/>
  <c r="AB51" i="1"/>
  <c r="AA51" i="1"/>
  <c r="Z51" i="1"/>
  <c r="Y51" i="1"/>
  <c r="X51" i="1"/>
  <c r="W51" i="1"/>
  <c r="V51" i="1"/>
  <c r="U51" i="1"/>
  <c r="AD49" i="1"/>
  <c r="AC49" i="1"/>
  <c r="AB49" i="1"/>
  <c r="AA49" i="1"/>
  <c r="Z49" i="1"/>
  <c r="Y49" i="1"/>
  <c r="X49" i="1"/>
  <c r="W49" i="1"/>
  <c r="V49" i="1"/>
  <c r="U49" i="1"/>
  <c r="AD48" i="1"/>
  <c r="AC48" i="1"/>
  <c r="AB48" i="1"/>
  <c r="AA48" i="1"/>
  <c r="Z48" i="1"/>
  <c r="Y48" i="1"/>
  <c r="X48" i="1"/>
  <c r="W48" i="1"/>
  <c r="V48" i="1"/>
  <c r="U48" i="1"/>
  <c r="AD46" i="1"/>
  <c r="AC46" i="1"/>
  <c r="AB46" i="1"/>
  <c r="AA46" i="1"/>
  <c r="Z46" i="1"/>
  <c r="Y46" i="1"/>
  <c r="X46" i="1"/>
  <c r="W46" i="1"/>
  <c r="V46" i="1"/>
  <c r="U46" i="1"/>
  <c r="AD45" i="1"/>
  <c r="AC45" i="1"/>
  <c r="AB45" i="1"/>
  <c r="AA45" i="1"/>
  <c r="Z45" i="1"/>
  <c r="Y45" i="1"/>
  <c r="X45" i="1"/>
  <c r="W45" i="1"/>
  <c r="V45" i="1"/>
  <c r="U45" i="1"/>
  <c r="AD42" i="1"/>
  <c r="AC42" i="1"/>
  <c r="AB42" i="1"/>
  <c r="AA42" i="1"/>
  <c r="Z42" i="1"/>
  <c r="Y42" i="1"/>
  <c r="X42" i="1"/>
  <c r="W42" i="1"/>
  <c r="V42" i="1"/>
  <c r="U42" i="1"/>
  <c r="AD41" i="1"/>
  <c r="AC41" i="1"/>
  <c r="AB41" i="1"/>
  <c r="AA41" i="1"/>
  <c r="Z41" i="1"/>
  <c r="Y41" i="1"/>
  <c r="X41" i="1"/>
  <c r="W41" i="1"/>
  <c r="V41" i="1"/>
  <c r="U41" i="1"/>
  <c r="AD40" i="1"/>
  <c r="AC40" i="1"/>
  <c r="AB40" i="1"/>
  <c r="AA40" i="1"/>
  <c r="Z40" i="1"/>
  <c r="Y40" i="1"/>
  <c r="X40" i="1"/>
  <c r="W40" i="1"/>
  <c r="V40" i="1"/>
  <c r="U40" i="1"/>
  <c r="AD39" i="1"/>
  <c r="AC39" i="1"/>
  <c r="AB39" i="1"/>
  <c r="AA39" i="1"/>
  <c r="Z39" i="1"/>
  <c r="Y39" i="1"/>
  <c r="X39" i="1"/>
  <c r="W39" i="1"/>
  <c r="V39" i="1"/>
  <c r="U39" i="1"/>
  <c r="AD38" i="1"/>
  <c r="AC38" i="1"/>
  <c r="AB38" i="1"/>
  <c r="AA38" i="1"/>
  <c r="Z38" i="1"/>
  <c r="Y38" i="1"/>
  <c r="X38" i="1"/>
  <c r="W38" i="1"/>
  <c r="V38" i="1"/>
  <c r="U38" i="1"/>
  <c r="AD37" i="1"/>
  <c r="AC37" i="1"/>
  <c r="AB37" i="1"/>
  <c r="AA37" i="1"/>
  <c r="Z37" i="1"/>
  <c r="Y37" i="1"/>
  <c r="X37" i="1"/>
  <c r="W37" i="1"/>
  <c r="V37" i="1"/>
  <c r="U37" i="1"/>
  <c r="AD36" i="1"/>
  <c r="AC36" i="1"/>
  <c r="AB36" i="1"/>
  <c r="AA36" i="1"/>
  <c r="Z36" i="1"/>
  <c r="Y36" i="1"/>
  <c r="X36" i="1"/>
  <c r="W36" i="1"/>
  <c r="V36" i="1"/>
  <c r="U36" i="1"/>
  <c r="AD35" i="1"/>
  <c r="AC35" i="1"/>
  <c r="AB35" i="1"/>
  <c r="AA35" i="1"/>
  <c r="Z35" i="1"/>
  <c r="Y35" i="1"/>
  <c r="X35" i="1"/>
  <c r="W35" i="1"/>
  <c r="V35" i="1"/>
  <c r="U35" i="1"/>
  <c r="AD34" i="1"/>
  <c r="AC34" i="1"/>
  <c r="AB34" i="1"/>
  <c r="AA34" i="1"/>
  <c r="Z34" i="1"/>
  <c r="Y34" i="1"/>
  <c r="X34" i="1"/>
  <c r="W34" i="1"/>
  <c r="V34" i="1"/>
  <c r="U34" i="1"/>
  <c r="AD33" i="1"/>
  <c r="AC33" i="1"/>
  <c r="AB33" i="1"/>
  <c r="AA33" i="1"/>
  <c r="Z33" i="1"/>
  <c r="Y33" i="1"/>
  <c r="X33" i="1"/>
  <c r="W33" i="1"/>
  <c r="V33" i="1"/>
  <c r="U33" i="1"/>
  <c r="AD31" i="1"/>
  <c r="AC31" i="1"/>
  <c r="AB31" i="1"/>
  <c r="AA31" i="1"/>
  <c r="Z31" i="1"/>
  <c r="Y31" i="1"/>
  <c r="X31" i="1"/>
  <c r="W31" i="1"/>
  <c r="V31" i="1"/>
  <c r="U31" i="1"/>
  <c r="AD30" i="1"/>
  <c r="AC30" i="1"/>
  <c r="AB30" i="1"/>
  <c r="AA30" i="1"/>
  <c r="Z30" i="1"/>
  <c r="Y30" i="1"/>
  <c r="X30" i="1"/>
  <c r="W30" i="1"/>
  <c r="V30" i="1"/>
  <c r="U30" i="1"/>
  <c r="AD29" i="1"/>
  <c r="AC29" i="1"/>
  <c r="AB29" i="1"/>
  <c r="AA29" i="1"/>
  <c r="Z29" i="1"/>
  <c r="Y29" i="1"/>
  <c r="X29" i="1"/>
  <c r="W29" i="1"/>
  <c r="V29" i="1"/>
  <c r="U29" i="1"/>
  <c r="AD28" i="1"/>
  <c r="AC28" i="1"/>
  <c r="AB28" i="1"/>
  <c r="AA28" i="1"/>
  <c r="Z28" i="1"/>
  <c r="Y28" i="1"/>
  <c r="X28" i="1"/>
  <c r="W28" i="1"/>
  <c r="V28" i="1"/>
  <c r="U28" i="1"/>
  <c r="AD27" i="1"/>
  <c r="AC27" i="1"/>
  <c r="AB27" i="1"/>
  <c r="AA27" i="1"/>
  <c r="Z27" i="1"/>
  <c r="Y27" i="1"/>
  <c r="X27" i="1"/>
  <c r="W27" i="1"/>
  <c r="V27" i="1"/>
  <c r="U27" i="1"/>
  <c r="AD26" i="1"/>
  <c r="AC26" i="1"/>
  <c r="AB26" i="1"/>
  <c r="AA26" i="1"/>
  <c r="Z26" i="1"/>
  <c r="Y26" i="1"/>
  <c r="X26" i="1"/>
  <c r="W26" i="1"/>
  <c r="V26" i="1"/>
  <c r="U26" i="1"/>
  <c r="AD25" i="1"/>
  <c r="AC25" i="1"/>
  <c r="AB25" i="1"/>
  <c r="AA25" i="1"/>
  <c r="Z25" i="1"/>
  <c r="Y25" i="1"/>
  <c r="X25" i="1"/>
  <c r="W25" i="1"/>
  <c r="V25" i="1"/>
  <c r="U25" i="1"/>
  <c r="AD24" i="1"/>
  <c r="AC24" i="1"/>
  <c r="AB24" i="1"/>
  <c r="AA24" i="1"/>
  <c r="Z24" i="1"/>
  <c r="Y24" i="1"/>
  <c r="X24" i="1"/>
  <c r="W24" i="1"/>
  <c r="V24" i="1"/>
  <c r="U24" i="1"/>
  <c r="AD23" i="1"/>
  <c r="AC23" i="1"/>
  <c r="AB23" i="1"/>
  <c r="AA23" i="1"/>
  <c r="Z23" i="1"/>
  <c r="Y23" i="1"/>
  <c r="X23" i="1"/>
  <c r="W23" i="1"/>
  <c r="V23" i="1"/>
  <c r="U23" i="1"/>
  <c r="AD22" i="1"/>
  <c r="AC22" i="1"/>
  <c r="AB22" i="1"/>
  <c r="AA22" i="1"/>
  <c r="Z22" i="1"/>
  <c r="Y22" i="1"/>
  <c r="X22" i="1"/>
  <c r="W22" i="1"/>
  <c r="V22" i="1"/>
  <c r="U22" i="1"/>
  <c r="AD21" i="1"/>
  <c r="AC21" i="1"/>
  <c r="AB21" i="1"/>
  <c r="AA21" i="1"/>
  <c r="Z21" i="1"/>
  <c r="Y21" i="1"/>
  <c r="X21" i="1"/>
  <c r="W21" i="1"/>
  <c r="V21" i="1"/>
  <c r="U21" i="1"/>
  <c r="AD20" i="1"/>
  <c r="AC20" i="1"/>
  <c r="AB20" i="1"/>
  <c r="AA20" i="1"/>
  <c r="Z20" i="1"/>
  <c r="Y20" i="1"/>
  <c r="X20" i="1"/>
  <c r="W20" i="1"/>
  <c r="V20" i="1"/>
  <c r="U20" i="1"/>
  <c r="AD18" i="1"/>
  <c r="AC18" i="1"/>
  <c r="AB18" i="1"/>
  <c r="AA18" i="1"/>
  <c r="Z18" i="1"/>
  <c r="Y18" i="1"/>
  <c r="X18" i="1"/>
  <c r="W18" i="1"/>
  <c r="V18" i="1"/>
  <c r="U18" i="1"/>
  <c r="AD17" i="1"/>
  <c r="AC17" i="1"/>
  <c r="AB17" i="1"/>
  <c r="AA17" i="1"/>
  <c r="Z17" i="1"/>
  <c r="Y17" i="1"/>
  <c r="X17" i="1"/>
  <c r="W17" i="1"/>
  <c r="V17" i="1"/>
  <c r="U17" i="1"/>
  <c r="AD16" i="1"/>
  <c r="AC16" i="1"/>
  <c r="AB16" i="1"/>
  <c r="AA16" i="1"/>
  <c r="Z16" i="1"/>
  <c r="Y16" i="1"/>
  <c r="X16" i="1"/>
  <c r="W16" i="1"/>
  <c r="V16" i="1"/>
  <c r="U16" i="1"/>
  <c r="AD15" i="1"/>
  <c r="AC15" i="1"/>
  <c r="AB15" i="1"/>
  <c r="AA15" i="1"/>
  <c r="Z15" i="1"/>
  <c r="Y15" i="1"/>
  <c r="X15" i="1"/>
  <c r="W15" i="1"/>
  <c r="V15" i="1"/>
  <c r="U15" i="1"/>
  <c r="AD14" i="1"/>
  <c r="AC14" i="1"/>
  <c r="AB14" i="1"/>
  <c r="AA14" i="1"/>
  <c r="Z14" i="1"/>
  <c r="Y14" i="1"/>
  <c r="X14" i="1"/>
  <c r="W14" i="1"/>
  <c r="V14" i="1"/>
  <c r="U14" i="1"/>
  <c r="AD13" i="1"/>
  <c r="AC13" i="1"/>
  <c r="AB13" i="1"/>
  <c r="AA13" i="1"/>
  <c r="Z13" i="1"/>
  <c r="Y13" i="1"/>
  <c r="X13" i="1"/>
  <c r="W13" i="1"/>
  <c r="V13" i="1"/>
  <c r="U13" i="1"/>
  <c r="AD12" i="1"/>
  <c r="AC12" i="1"/>
  <c r="AB12" i="1"/>
  <c r="AA12" i="1"/>
  <c r="Z12" i="1"/>
  <c r="Y12" i="1"/>
  <c r="X12" i="1"/>
  <c r="W12" i="1"/>
  <c r="V12" i="1"/>
  <c r="U12" i="1"/>
  <c r="AD11" i="1"/>
  <c r="AC11" i="1"/>
  <c r="AB11" i="1"/>
  <c r="AA11" i="1"/>
  <c r="Z11" i="1"/>
  <c r="Y11" i="1"/>
  <c r="X11" i="1"/>
  <c r="W11" i="1"/>
  <c r="V11" i="1"/>
  <c r="U11" i="1"/>
  <c r="AD10" i="1"/>
  <c r="AC10" i="1"/>
  <c r="AB10" i="1"/>
  <c r="AA10" i="1"/>
  <c r="Z10" i="1"/>
  <c r="Y10" i="1"/>
  <c r="X10" i="1"/>
  <c r="W10" i="1"/>
  <c r="V10" i="1"/>
  <c r="U10" i="1"/>
  <c r="AD9" i="1"/>
  <c r="AC9" i="1"/>
  <c r="AB9" i="1"/>
  <c r="AA9" i="1"/>
  <c r="Z9" i="1"/>
  <c r="Y9" i="1"/>
  <c r="X9" i="1"/>
  <c r="W9" i="1"/>
  <c r="V9" i="1"/>
  <c r="U9" i="1"/>
  <c r="AD8" i="1"/>
  <c r="AC8" i="1"/>
  <c r="AB8" i="1"/>
  <c r="AA8" i="1"/>
  <c r="Z8" i="1"/>
  <c r="Y8" i="1"/>
  <c r="X8" i="1"/>
  <c r="W8" i="1"/>
  <c r="V8" i="1"/>
  <c r="U8" i="1"/>
  <c r="T56" i="1"/>
  <c r="S56" i="1"/>
  <c r="R56" i="1"/>
  <c r="Q56" i="1"/>
  <c r="T31" i="1"/>
  <c r="S31" i="1"/>
  <c r="R31" i="1"/>
  <c r="Q31" i="1"/>
  <c r="T30" i="1"/>
  <c r="S30" i="1"/>
  <c r="R30" i="1"/>
  <c r="Q30" i="1"/>
  <c r="T29" i="1"/>
  <c r="S29" i="1"/>
  <c r="R29" i="1"/>
  <c r="Q29" i="1"/>
  <c r="T28" i="1"/>
  <c r="S28" i="1"/>
  <c r="R28" i="1"/>
  <c r="Q28" i="1"/>
  <c r="T27" i="1"/>
  <c r="S27" i="1"/>
  <c r="R27" i="1"/>
  <c r="Q27" i="1"/>
  <c r="T26" i="1"/>
  <c r="S26" i="1"/>
  <c r="R26" i="1"/>
  <c r="Q26" i="1"/>
  <c r="T25" i="1"/>
  <c r="S25" i="1"/>
  <c r="R25" i="1"/>
  <c r="Q25" i="1"/>
  <c r="T24" i="1"/>
  <c r="S24" i="1"/>
  <c r="R24" i="1"/>
  <c r="Q24" i="1"/>
  <c r="T23" i="1"/>
  <c r="S23" i="1"/>
  <c r="R23" i="1"/>
  <c r="Q23" i="1"/>
  <c r="T22" i="1"/>
  <c r="S22" i="1"/>
  <c r="R22" i="1"/>
  <c r="Q22" i="1"/>
  <c r="T21" i="1"/>
  <c r="S21" i="1"/>
  <c r="R21" i="1"/>
  <c r="Q21" i="1"/>
  <c r="T20" i="1"/>
  <c r="S20" i="1"/>
  <c r="R20" i="1"/>
  <c r="Q20" i="1"/>
  <c r="N56" i="1"/>
  <c r="M56" i="1"/>
  <c r="L56" i="1"/>
  <c r="K56" i="1"/>
  <c r="N54" i="1"/>
  <c r="M54" i="1"/>
  <c r="L54" i="1"/>
  <c r="K54" i="1"/>
  <c r="N53" i="1"/>
  <c r="M53" i="1"/>
  <c r="L53" i="1"/>
  <c r="K53" i="1"/>
  <c r="N52" i="1"/>
  <c r="M52" i="1"/>
  <c r="L52" i="1"/>
  <c r="K52" i="1"/>
  <c r="N51" i="1"/>
  <c r="M51" i="1"/>
  <c r="L51" i="1"/>
  <c r="K51" i="1"/>
  <c r="N49" i="1"/>
  <c r="M49" i="1"/>
  <c r="L49" i="1"/>
  <c r="K49" i="1"/>
  <c r="N48" i="1"/>
  <c r="M48" i="1"/>
  <c r="L48" i="1"/>
  <c r="K48" i="1"/>
  <c r="N46" i="1"/>
  <c r="M46" i="1"/>
  <c r="L46" i="1"/>
  <c r="K46" i="1"/>
  <c r="N45" i="1"/>
  <c r="M45" i="1"/>
  <c r="L45" i="1"/>
  <c r="K45" i="1"/>
  <c r="N42" i="1"/>
  <c r="M42" i="1"/>
  <c r="L42" i="1"/>
  <c r="K42" i="1"/>
  <c r="N41" i="1"/>
  <c r="M41" i="1"/>
  <c r="L41" i="1"/>
  <c r="K41" i="1"/>
  <c r="N40" i="1"/>
  <c r="M40" i="1"/>
  <c r="L40" i="1"/>
  <c r="K40" i="1"/>
  <c r="N39" i="1"/>
  <c r="M39" i="1"/>
  <c r="L39" i="1"/>
  <c r="K39" i="1"/>
  <c r="N38" i="1"/>
  <c r="M38" i="1"/>
  <c r="L38" i="1"/>
  <c r="K38" i="1"/>
  <c r="N37" i="1"/>
  <c r="M37" i="1"/>
  <c r="L37" i="1"/>
  <c r="K37" i="1"/>
  <c r="N36" i="1"/>
  <c r="M36" i="1"/>
  <c r="L36" i="1"/>
  <c r="K36" i="1"/>
  <c r="N35" i="1"/>
  <c r="M35" i="1"/>
  <c r="L35" i="1"/>
  <c r="K35" i="1"/>
  <c r="N34" i="1"/>
  <c r="M34" i="1"/>
  <c r="L34" i="1"/>
  <c r="K34" i="1"/>
  <c r="N33" i="1"/>
  <c r="M33" i="1"/>
  <c r="L33" i="1"/>
  <c r="K33" i="1"/>
  <c r="N31" i="1"/>
  <c r="M31" i="1"/>
  <c r="L31" i="1"/>
  <c r="K31" i="1"/>
  <c r="N30" i="1"/>
  <c r="M30" i="1"/>
  <c r="L30" i="1"/>
  <c r="K30" i="1"/>
  <c r="N29" i="1"/>
  <c r="M29" i="1"/>
  <c r="L29" i="1"/>
  <c r="K29" i="1"/>
  <c r="N28" i="1"/>
  <c r="M28" i="1"/>
  <c r="L28" i="1"/>
  <c r="K28" i="1"/>
  <c r="N27" i="1"/>
  <c r="M27" i="1"/>
  <c r="L27" i="1"/>
  <c r="K27" i="1"/>
  <c r="N26" i="1"/>
  <c r="M26" i="1"/>
  <c r="L26" i="1"/>
  <c r="K26" i="1"/>
  <c r="N25" i="1"/>
  <c r="M25" i="1"/>
  <c r="L25" i="1"/>
  <c r="K25" i="1"/>
  <c r="N24" i="1"/>
  <c r="M24" i="1"/>
  <c r="L24" i="1"/>
  <c r="K24" i="1"/>
  <c r="N23" i="1"/>
  <c r="M23" i="1"/>
  <c r="L23" i="1"/>
  <c r="K23" i="1"/>
  <c r="N22" i="1"/>
  <c r="M22" i="1"/>
  <c r="L22" i="1"/>
  <c r="K22" i="1"/>
  <c r="N21" i="1"/>
  <c r="M21" i="1"/>
  <c r="L21" i="1"/>
  <c r="K21" i="1"/>
  <c r="N20" i="1"/>
  <c r="M20" i="1"/>
  <c r="L20" i="1"/>
  <c r="K20" i="1"/>
  <c r="N18" i="1"/>
  <c r="M18" i="1"/>
  <c r="L18" i="1"/>
  <c r="K18" i="1"/>
  <c r="N17" i="1"/>
  <c r="M17" i="1"/>
  <c r="L17" i="1"/>
  <c r="K17" i="1"/>
  <c r="N16" i="1"/>
  <c r="M16" i="1"/>
  <c r="L16" i="1"/>
  <c r="K16" i="1"/>
  <c r="N15" i="1"/>
  <c r="M15" i="1"/>
  <c r="L15" i="1"/>
  <c r="K15" i="1"/>
  <c r="N14" i="1"/>
  <c r="M14" i="1"/>
  <c r="L14" i="1"/>
  <c r="K14" i="1"/>
  <c r="N13" i="1"/>
  <c r="M13" i="1"/>
  <c r="L13" i="1"/>
  <c r="K13" i="1"/>
  <c r="N12" i="1"/>
  <c r="M12" i="1"/>
  <c r="L12" i="1"/>
  <c r="K12" i="1"/>
  <c r="N11" i="1"/>
  <c r="M11" i="1"/>
  <c r="L11" i="1"/>
  <c r="K11" i="1"/>
  <c r="N10" i="1"/>
  <c r="M10" i="1"/>
  <c r="L10" i="1"/>
  <c r="K10" i="1"/>
  <c r="N9" i="1"/>
  <c r="M9" i="1"/>
  <c r="L9" i="1"/>
  <c r="K9" i="1"/>
  <c r="N8" i="1"/>
  <c r="M8" i="1"/>
  <c r="L8" i="1"/>
  <c r="K8" i="1"/>
  <c r="H56" i="1"/>
  <c r="G56" i="1"/>
  <c r="F56" i="1"/>
  <c r="E56" i="1"/>
  <c r="D56" i="1"/>
  <c r="C56" i="1"/>
  <c r="H54" i="1"/>
  <c r="G54" i="1"/>
  <c r="F54" i="1"/>
  <c r="E54" i="1"/>
  <c r="D54" i="1"/>
  <c r="C54" i="1"/>
  <c r="H53" i="1"/>
  <c r="G53" i="1"/>
  <c r="F53" i="1"/>
  <c r="E53" i="1"/>
  <c r="D53" i="1"/>
  <c r="C53" i="1"/>
  <c r="H52" i="1"/>
  <c r="G52" i="1"/>
  <c r="F52" i="1"/>
  <c r="E52" i="1"/>
  <c r="D52" i="1"/>
  <c r="C52" i="1"/>
  <c r="H51" i="1"/>
  <c r="G51" i="1"/>
  <c r="F51" i="1"/>
  <c r="E51" i="1"/>
  <c r="D51" i="1"/>
  <c r="C51" i="1"/>
  <c r="H49" i="1"/>
  <c r="G49" i="1"/>
  <c r="F49" i="1"/>
  <c r="E49" i="1"/>
  <c r="D49" i="1"/>
  <c r="C49" i="1"/>
  <c r="H48" i="1"/>
  <c r="G48" i="1"/>
  <c r="F48" i="1"/>
  <c r="E48" i="1"/>
  <c r="D48" i="1"/>
  <c r="C48" i="1"/>
  <c r="H46" i="1"/>
  <c r="G46" i="1"/>
  <c r="F46" i="1"/>
  <c r="E46" i="1"/>
  <c r="D46" i="1"/>
  <c r="C46" i="1"/>
  <c r="H45" i="1"/>
  <c r="G45" i="1"/>
  <c r="F45" i="1"/>
  <c r="E45" i="1"/>
  <c r="D45" i="1"/>
  <c r="C45" i="1"/>
  <c r="H42" i="1"/>
  <c r="G42" i="1"/>
  <c r="F42" i="1"/>
  <c r="E42" i="1"/>
  <c r="D42" i="1"/>
  <c r="C42" i="1"/>
  <c r="H41" i="1"/>
  <c r="G41" i="1"/>
  <c r="F41" i="1"/>
  <c r="E41" i="1"/>
  <c r="D41" i="1"/>
  <c r="C41" i="1"/>
  <c r="H40" i="1"/>
  <c r="G40" i="1"/>
  <c r="F40" i="1"/>
  <c r="E40" i="1"/>
  <c r="D40" i="1"/>
  <c r="C40" i="1"/>
  <c r="H39" i="1"/>
  <c r="G39" i="1"/>
  <c r="F39" i="1"/>
  <c r="E39" i="1"/>
  <c r="D39" i="1"/>
  <c r="C39" i="1"/>
  <c r="H38" i="1"/>
  <c r="G38" i="1"/>
  <c r="F38" i="1"/>
  <c r="E38" i="1"/>
  <c r="D38" i="1"/>
  <c r="C38" i="1"/>
  <c r="H37" i="1"/>
  <c r="G37" i="1"/>
  <c r="F37" i="1"/>
  <c r="E37" i="1"/>
  <c r="D37" i="1"/>
  <c r="C37" i="1"/>
  <c r="H36" i="1"/>
  <c r="G36" i="1"/>
  <c r="F36" i="1"/>
  <c r="E36" i="1"/>
  <c r="D36" i="1"/>
  <c r="C36" i="1"/>
  <c r="H35" i="1"/>
  <c r="G35" i="1"/>
  <c r="F35" i="1"/>
  <c r="E35" i="1"/>
  <c r="D35" i="1"/>
  <c r="C35" i="1"/>
  <c r="H34" i="1"/>
  <c r="G34" i="1"/>
  <c r="F34" i="1"/>
  <c r="E34" i="1"/>
  <c r="D34" i="1"/>
  <c r="C34" i="1"/>
  <c r="H33" i="1"/>
  <c r="G33" i="1"/>
  <c r="F33" i="1"/>
  <c r="E33" i="1"/>
  <c r="D33" i="1"/>
  <c r="C33" i="1"/>
  <c r="H31" i="1"/>
  <c r="G31" i="1"/>
  <c r="F31" i="1"/>
  <c r="E31" i="1"/>
  <c r="D31" i="1"/>
  <c r="C31" i="1"/>
  <c r="H30" i="1"/>
  <c r="G30" i="1"/>
  <c r="F30" i="1"/>
  <c r="E30" i="1"/>
  <c r="D30" i="1"/>
  <c r="C30" i="1"/>
  <c r="H29" i="1"/>
  <c r="G29" i="1"/>
  <c r="F29" i="1"/>
  <c r="E29" i="1"/>
  <c r="D29" i="1"/>
  <c r="C29" i="1"/>
  <c r="H28" i="1"/>
  <c r="G28" i="1"/>
  <c r="F28" i="1"/>
  <c r="E28" i="1"/>
  <c r="D28" i="1"/>
  <c r="C28" i="1"/>
  <c r="H27" i="1"/>
  <c r="G27" i="1"/>
  <c r="F27" i="1"/>
  <c r="E27" i="1"/>
  <c r="D27" i="1"/>
  <c r="C27" i="1"/>
  <c r="H26" i="1"/>
  <c r="G26" i="1"/>
  <c r="F26" i="1"/>
  <c r="E26" i="1"/>
  <c r="D26" i="1"/>
  <c r="C26" i="1"/>
  <c r="H25" i="1"/>
  <c r="G25" i="1"/>
  <c r="F25" i="1"/>
  <c r="E25" i="1"/>
  <c r="D25" i="1"/>
  <c r="C25" i="1"/>
  <c r="H24" i="1"/>
  <c r="G24" i="1"/>
  <c r="F24" i="1"/>
  <c r="E24" i="1"/>
  <c r="D24" i="1"/>
  <c r="C24" i="1"/>
  <c r="H23" i="1"/>
  <c r="G23" i="1"/>
  <c r="F23" i="1"/>
  <c r="E23" i="1"/>
  <c r="D23" i="1"/>
  <c r="C23" i="1"/>
  <c r="H22" i="1"/>
  <c r="G22" i="1"/>
  <c r="F22" i="1"/>
  <c r="E22" i="1"/>
  <c r="D22" i="1"/>
  <c r="C22" i="1"/>
  <c r="H21" i="1"/>
  <c r="G21" i="1"/>
  <c r="F21" i="1"/>
  <c r="E21" i="1"/>
  <c r="D21" i="1"/>
  <c r="C21" i="1"/>
  <c r="H20" i="1"/>
  <c r="G20" i="1"/>
  <c r="F20" i="1"/>
  <c r="E20" i="1"/>
  <c r="D20" i="1"/>
  <c r="C20" i="1"/>
  <c r="H18" i="1"/>
  <c r="G18" i="1"/>
  <c r="F18" i="1"/>
  <c r="E18" i="1"/>
  <c r="D18" i="1"/>
  <c r="C18" i="1"/>
  <c r="H17" i="1"/>
  <c r="G17" i="1"/>
  <c r="F17" i="1"/>
  <c r="E17" i="1"/>
  <c r="D17" i="1"/>
  <c r="C17" i="1"/>
  <c r="H16" i="1"/>
  <c r="G16" i="1"/>
  <c r="F16" i="1"/>
  <c r="E16" i="1"/>
  <c r="D16" i="1"/>
  <c r="C16" i="1"/>
  <c r="H15" i="1"/>
  <c r="G15" i="1"/>
  <c r="F15" i="1"/>
  <c r="E15" i="1"/>
  <c r="D15" i="1"/>
  <c r="C15" i="1"/>
  <c r="H14" i="1"/>
  <c r="G14" i="1"/>
  <c r="F14" i="1"/>
  <c r="E14" i="1"/>
  <c r="D14" i="1"/>
  <c r="C14" i="1"/>
  <c r="H13" i="1"/>
  <c r="G13" i="1"/>
  <c r="F13" i="1"/>
  <c r="E13" i="1"/>
  <c r="D13" i="1"/>
  <c r="C13" i="1"/>
  <c r="H12" i="1"/>
  <c r="G12" i="1"/>
  <c r="F12" i="1"/>
  <c r="E12" i="1"/>
  <c r="D12" i="1"/>
  <c r="C12" i="1"/>
  <c r="H11" i="1"/>
  <c r="G11" i="1"/>
  <c r="F11" i="1"/>
  <c r="E11" i="1"/>
  <c r="D11" i="1"/>
  <c r="C11" i="1"/>
  <c r="H10" i="1"/>
  <c r="G10" i="1"/>
  <c r="F10" i="1"/>
  <c r="E10" i="1"/>
  <c r="D10" i="1"/>
  <c r="C10" i="1"/>
  <c r="H9" i="1"/>
  <c r="G9" i="1"/>
  <c r="F9" i="1"/>
  <c r="E9" i="1"/>
  <c r="D9" i="1"/>
  <c r="C9" i="1"/>
  <c r="H8" i="1"/>
  <c r="G8" i="1"/>
  <c r="F8" i="1"/>
  <c r="E8" i="1"/>
  <c r="D8" i="1"/>
  <c r="C8" i="1"/>
  <c r="BR7" i="1"/>
  <c r="BQ7" i="1"/>
  <c r="BP7" i="1"/>
  <c r="BO7" i="1"/>
  <c r="BJ7" i="1"/>
  <c r="BI7" i="1"/>
  <c r="BH7" i="1"/>
  <c r="BG7" i="1"/>
  <c r="BF7" i="1"/>
  <c r="BE7" i="1"/>
  <c r="BD7" i="1"/>
  <c r="BC7" i="1"/>
  <c r="BB7" i="1"/>
  <c r="BA7" i="1"/>
  <c r="AX7" i="1"/>
  <c r="AW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D7" i="1"/>
  <c r="AC7" i="1"/>
  <c r="AB7" i="1"/>
  <c r="AA7" i="1"/>
  <c r="Z7" i="1"/>
  <c r="Y7" i="1"/>
  <c r="X7" i="1"/>
  <c r="W7" i="1"/>
  <c r="V7" i="1"/>
  <c r="U7" i="1"/>
  <c r="N7" i="1"/>
  <c r="M7" i="1"/>
  <c r="L7" i="1"/>
  <c r="K7" i="1"/>
  <c r="H7" i="1"/>
  <c r="G7" i="1"/>
  <c r="F7" i="1"/>
  <c r="E7" i="1"/>
  <c r="D7" i="1"/>
  <c r="C7" i="1"/>
  <c r="AX56" i="1"/>
  <c r="AW56" i="1"/>
  <c r="AX54" i="1"/>
  <c r="AW54" i="1"/>
  <c r="AX53" i="1"/>
  <c r="AW53" i="1"/>
  <c r="AX52" i="1"/>
  <c r="AW52" i="1"/>
  <c r="AX51" i="1"/>
  <c r="AW51" i="1"/>
  <c r="AX49" i="1"/>
  <c r="AW49" i="1"/>
  <c r="AX48" i="1"/>
  <c r="AW48" i="1"/>
  <c r="AX46" i="1"/>
  <c r="AW46" i="1"/>
  <c r="AX45" i="1"/>
  <c r="AW45" i="1"/>
  <c r="AX42" i="1"/>
  <c r="AW42" i="1"/>
  <c r="AX41" i="1"/>
  <c r="AW41" i="1"/>
  <c r="AX40" i="1"/>
  <c r="AW40" i="1"/>
  <c r="AX39" i="1"/>
  <c r="AW39" i="1"/>
  <c r="AX38" i="1"/>
  <c r="AW38" i="1"/>
  <c r="AX37" i="1"/>
  <c r="AW37" i="1"/>
  <c r="AX36" i="1"/>
  <c r="AW36" i="1"/>
  <c r="AX35" i="1"/>
  <c r="AW35" i="1"/>
  <c r="AX34" i="1"/>
  <c r="AW34" i="1"/>
  <c r="AX33" i="1"/>
  <c r="AW33" i="1"/>
  <c r="AX31" i="1"/>
  <c r="AW31" i="1"/>
  <c r="AX30" i="1"/>
  <c r="AW30" i="1"/>
  <c r="AX29" i="1"/>
  <c r="AW29" i="1"/>
  <c r="AX28" i="1"/>
  <c r="AW28" i="1"/>
  <c r="AX27" i="1"/>
  <c r="AW27" i="1"/>
  <c r="AX26" i="1"/>
  <c r="AW26" i="1"/>
  <c r="AX25" i="1"/>
  <c r="AW25" i="1"/>
  <c r="AX24" i="1"/>
  <c r="AW24" i="1"/>
  <c r="AX23" i="1"/>
  <c r="AW23" i="1"/>
  <c r="AX22" i="1"/>
  <c r="AW22" i="1"/>
  <c r="AX21" i="1"/>
  <c r="AW21" i="1"/>
  <c r="AX20" i="1"/>
  <c r="AW20" i="1"/>
  <c r="AX18" i="1"/>
  <c r="AW18" i="1"/>
  <c r="AX17" i="1"/>
  <c r="AW17" i="1"/>
  <c r="AX16" i="1"/>
  <c r="AW16" i="1"/>
  <c r="AX15" i="1"/>
  <c r="AW15" i="1"/>
  <c r="AX14" i="1"/>
  <c r="AW14" i="1"/>
  <c r="AX13" i="1"/>
  <c r="AW13" i="1"/>
  <c r="AX12" i="1"/>
  <c r="AW12" i="1"/>
  <c r="AX11" i="1"/>
  <c r="AW11" i="1"/>
  <c r="AX10" i="1"/>
  <c r="AW10" i="1"/>
  <c r="AX9" i="1"/>
  <c r="AW9" i="1"/>
  <c r="AX8" i="1"/>
  <c r="AW8" i="1"/>
  <c r="BC58" i="16"/>
  <c r="BC7" i="50" s="1"/>
  <c r="Z58" i="16"/>
  <c r="Z7" i="50" s="1"/>
  <c r="W58" i="16"/>
  <c r="W7" i="50" s="1"/>
  <c r="BR57" i="16"/>
  <c r="BQ57" i="16"/>
  <c r="BP57" i="16"/>
  <c r="BO57" i="16"/>
  <c r="BJ57" i="16"/>
  <c r="BI57" i="16"/>
  <c r="BH57" i="16"/>
  <c r="BG57" i="16"/>
  <c r="BF57" i="16"/>
  <c r="BE57" i="16"/>
  <c r="BD57" i="16"/>
  <c r="BC57" i="16"/>
  <c r="BB57" i="16"/>
  <c r="BA57" i="16"/>
  <c r="AX57" i="16"/>
  <c r="AX58" i="16" s="1"/>
  <c r="AX7" i="50" s="1"/>
  <c r="AW57" i="16"/>
  <c r="AT57" i="16"/>
  <c r="AS57" i="16"/>
  <c r="AR57" i="16"/>
  <c r="AQ57" i="16"/>
  <c r="AP57" i="16"/>
  <c r="AP58" i="16" s="1"/>
  <c r="AP7" i="50" s="1"/>
  <c r="AO57" i="16"/>
  <c r="AN57" i="16"/>
  <c r="AN58" i="16" s="1"/>
  <c r="AN7" i="50" s="1"/>
  <c r="AM57" i="16"/>
  <c r="AL57" i="16"/>
  <c r="AK57" i="16"/>
  <c r="AJ57" i="16"/>
  <c r="AI57" i="16"/>
  <c r="AH57" i="16"/>
  <c r="AG57" i="16"/>
  <c r="AD57" i="16"/>
  <c r="AC57" i="16"/>
  <c r="AB57" i="16"/>
  <c r="AA57" i="16"/>
  <c r="Z57" i="16"/>
  <c r="Y57" i="16"/>
  <c r="X57" i="16"/>
  <c r="X58" i="16" s="1"/>
  <c r="X7" i="50" s="1"/>
  <c r="W57" i="16"/>
  <c r="V57" i="16"/>
  <c r="U57" i="16"/>
  <c r="T57" i="16"/>
  <c r="S57" i="16"/>
  <c r="R57" i="16"/>
  <c r="R58" i="16" s="1"/>
  <c r="R7" i="50" s="1"/>
  <c r="Q57" i="16"/>
  <c r="N57" i="16"/>
  <c r="M57" i="16"/>
  <c r="L57" i="16"/>
  <c r="K57" i="16"/>
  <c r="H57" i="16"/>
  <c r="G57" i="16"/>
  <c r="G58" i="16" s="1"/>
  <c r="G7" i="50" s="1"/>
  <c r="F57" i="16"/>
  <c r="E57" i="16"/>
  <c r="D57" i="16"/>
  <c r="D58" i="16" s="1"/>
  <c r="D7" i="50" s="1"/>
  <c r="C57" i="16"/>
  <c r="BR55" i="16"/>
  <c r="BQ55" i="16"/>
  <c r="BP55" i="16"/>
  <c r="BO55" i="16"/>
  <c r="BJ55" i="16"/>
  <c r="BI55" i="16"/>
  <c r="BH55" i="16"/>
  <c r="BG55" i="16"/>
  <c r="BF55" i="16"/>
  <c r="BE55" i="16"/>
  <c r="BD55" i="16"/>
  <c r="BC55" i="16"/>
  <c r="BB55" i="16"/>
  <c r="BA55" i="16"/>
  <c r="AX55" i="16"/>
  <c r="AW55" i="16"/>
  <c r="AT55" i="16"/>
  <c r="AS55" i="16"/>
  <c r="AR55" i="16"/>
  <c r="AQ55" i="16"/>
  <c r="AQ58" i="16" s="1"/>
  <c r="AQ7" i="50" s="1"/>
  <c r="AP55" i="16"/>
  <c r="AO55" i="16"/>
  <c r="AN55" i="16"/>
  <c r="AM55" i="16"/>
  <c r="AL55" i="16"/>
  <c r="AK55" i="16"/>
  <c r="AJ55" i="16"/>
  <c r="AI55" i="16"/>
  <c r="AI58" i="16" s="1"/>
  <c r="AI7" i="50" s="1"/>
  <c r="AH55" i="16"/>
  <c r="AG55" i="16"/>
  <c r="AD55" i="16"/>
  <c r="AC55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N55" i="16"/>
  <c r="M55" i="16"/>
  <c r="L55" i="16"/>
  <c r="K55" i="16"/>
  <c r="H55" i="16"/>
  <c r="G55" i="16"/>
  <c r="F55" i="16"/>
  <c r="D55" i="16"/>
  <c r="C55" i="16"/>
  <c r="E55" i="16"/>
  <c r="BR50" i="16"/>
  <c r="BQ50" i="16"/>
  <c r="BP50" i="16"/>
  <c r="BO50" i="16"/>
  <c r="BJ50" i="16"/>
  <c r="BI50" i="16"/>
  <c r="BH50" i="16"/>
  <c r="BG50" i="16"/>
  <c r="BF50" i="16"/>
  <c r="BF58" i="16" s="1"/>
  <c r="BF7" i="50" s="1"/>
  <c r="BE50" i="16"/>
  <c r="BD50" i="16"/>
  <c r="BC50" i="16"/>
  <c r="BB50" i="16"/>
  <c r="BA50" i="16"/>
  <c r="AX50" i="16"/>
  <c r="AW50" i="16"/>
  <c r="AT50" i="16"/>
  <c r="AS50" i="16"/>
  <c r="AR50" i="16"/>
  <c r="AR58" i="16" s="1"/>
  <c r="AR7" i="50" s="1"/>
  <c r="AQ50" i="16"/>
  <c r="AP50" i="16"/>
  <c r="AO50" i="16"/>
  <c r="AN50" i="16"/>
  <c r="AM50" i="16"/>
  <c r="AL50" i="16"/>
  <c r="AK50" i="16"/>
  <c r="AJ50" i="16"/>
  <c r="AJ58" i="16" s="1"/>
  <c r="AJ7" i="50" s="1"/>
  <c r="AI50" i="16"/>
  <c r="AH50" i="16"/>
  <c r="AG50" i="16"/>
  <c r="AD50" i="16"/>
  <c r="AC50" i="16"/>
  <c r="AB50" i="16"/>
  <c r="AA50" i="16"/>
  <c r="Z50" i="16"/>
  <c r="Y50" i="16"/>
  <c r="X50" i="16"/>
  <c r="W50" i="16"/>
  <c r="V50" i="16"/>
  <c r="U50" i="16"/>
  <c r="T50" i="16"/>
  <c r="S50" i="16"/>
  <c r="R50" i="16"/>
  <c r="Q50" i="16"/>
  <c r="N50" i="16"/>
  <c r="M50" i="16"/>
  <c r="L50" i="16"/>
  <c r="K50" i="16"/>
  <c r="H50" i="16"/>
  <c r="G50" i="16"/>
  <c r="F50" i="16"/>
  <c r="E50" i="16"/>
  <c r="D50" i="16"/>
  <c r="C50" i="16"/>
  <c r="BR47" i="16"/>
  <c r="BQ47" i="16"/>
  <c r="BP47" i="16"/>
  <c r="BO47" i="16"/>
  <c r="BJ47" i="16"/>
  <c r="BI47" i="16"/>
  <c r="BH47" i="16"/>
  <c r="BG47" i="16"/>
  <c r="BF47" i="16"/>
  <c r="BE47" i="16"/>
  <c r="BD47" i="16"/>
  <c r="BC47" i="16"/>
  <c r="BB47" i="16"/>
  <c r="BA47" i="16"/>
  <c r="AX47" i="16"/>
  <c r="AW47" i="16"/>
  <c r="AT47" i="16"/>
  <c r="AS47" i="16"/>
  <c r="AR47" i="16"/>
  <c r="AQ47" i="16"/>
  <c r="AP47" i="16"/>
  <c r="AO47" i="16"/>
  <c r="AN47" i="16"/>
  <c r="AM47" i="16"/>
  <c r="AL47" i="16"/>
  <c r="AK47" i="16"/>
  <c r="AJ47" i="16"/>
  <c r="AI47" i="16"/>
  <c r="AH47" i="16"/>
  <c r="AG47" i="16"/>
  <c r="AD47" i="16"/>
  <c r="AC47" i="16"/>
  <c r="AB47" i="16"/>
  <c r="AA47" i="16"/>
  <c r="Z47" i="16"/>
  <c r="Y47" i="16"/>
  <c r="X47" i="16"/>
  <c r="W47" i="16"/>
  <c r="V47" i="16"/>
  <c r="U47" i="16"/>
  <c r="T47" i="16"/>
  <c r="S47" i="16"/>
  <c r="R47" i="16"/>
  <c r="Q47" i="16"/>
  <c r="N47" i="16"/>
  <c r="M47" i="16"/>
  <c r="L47" i="16"/>
  <c r="K47" i="16"/>
  <c r="H47" i="16"/>
  <c r="G47" i="16"/>
  <c r="F47" i="16"/>
  <c r="E47" i="16"/>
  <c r="D47" i="16"/>
  <c r="C47" i="16"/>
  <c r="BI44" i="16"/>
  <c r="BF44" i="16"/>
  <c r="AX44" i="16"/>
  <c r="AP44" i="16"/>
  <c r="AO44" i="16"/>
  <c r="Z44" i="16"/>
  <c r="R44" i="16"/>
  <c r="Q44" i="16"/>
  <c r="BR43" i="16"/>
  <c r="BQ43" i="16"/>
  <c r="BQ44" i="16" s="1"/>
  <c r="BP43" i="16"/>
  <c r="BO43" i="16"/>
  <c r="BO44" i="16" s="1"/>
  <c r="BJ43" i="16"/>
  <c r="BI43" i="16"/>
  <c r="BH43" i="16"/>
  <c r="BG43" i="16"/>
  <c r="BG44" i="16" s="1"/>
  <c r="BF43" i="16"/>
  <c r="BE43" i="16"/>
  <c r="BE44" i="16" s="1"/>
  <c r="BD43" i="16"/>
  <c r="BD44" i="16" s="1"/>
  <c r="BC43" i="16"/>
  <c r="BB43" i="16"/>
  <c r="BA43" i="16"/>
  <c r="BA44" i="16" s="1"/>
  <c r="AX43" i="16"/>
  <c r="AW43" i="16"/>
  <c r="AT43" i="16"/>
  <c r="AS43" i="16"/>
  <c r="AS44" i="16" s="1"/>
  <c r="AR43" i="16"/>
  <c r="AQ43" i="16"/>
  <c r="AQ44" i="16" s="1"/>
  <c r="AP43" i="16"/>
  <c r="AO43" i="16"/>
  <c r="AN43" i="16"/>
  <c r="AN44" i="16" s="1"/>
  <c r="AM43" i="16"/>
  <c r="AL43" i="16"/>
  <c r="AK43" i="16"/>
  <c r="AJ43" i="16"/>
  <c r="AI43" i="16"/>
  <c r="AI44" i="16" s="1"/>
  <c r="AH43" i="16"/>
  <c r="AG43" i="16"/>
  <c r="AG44" i="16" s="1"/>
  <c r="AD43" i="16"/>
  <c r="AC43" i="16"/>
  <c r="AB43" i="16"/>
  <c r="AA43" i="16"/>
  <c r="AA44" i="16" s="1"/>
  <c r="Z43" i="16"/>
  <c r="Y43" i="16"/>
  <c r="Y44" i="16" s="1"/>
  <c r="X43" i="16"/>
  <c r="X44" i="16" s="1"/>
  <c r="W43" i="16"/>
  <c r="V43" i="16"/>
  <c r="U43" i="16"/>
  <c r="T43" i="16"/>
  <c r="S43" i="16"/>
  <c r="S44" i="16" s="1"/>
  <c r="R43" i="16"/>
  <c r="Q43" i="16"/>
  <c r="N43" i="16"/>
  <c r="M43" i="16"/>
  <c r="M44" i="16" s="1"/>
  <c r="L43" i="16"/>
  <c r="K43" i="16"/>
  <c r="K44" i="16" s="1"/>
  <c r="H43" i="16"/>
  <c r="H44" i="16" s="1"/>
  <c r="G43" i="16"/>
  <c r="F43" i="16"/>
  <c r="E43" i="16"/>
  <c r="D43" i="16"/>
  <c r="C43" i="16"/>
  <c r="C44" i="16" s="1"/>
  <c r="BR32" i="16"/>
  <c r="BQ32" i="16"/>
  <c r="BP32" i="16"/>
  <c r="BP44" i="16" s="1"/>
  <c r="BO32" i="16"/>
  <c r="BJ32" i="16"/>
  <c r="BI32" i="16"/>
  <c r="BH32" i="16"/>
  <c r="BH44" i="16" s="1"/>
  <c r="BG32" i="16"/>
  <c r="BF32" i="16"/>
  <c r="BE32" i="16"/>
  <c r="BD32" i="16"/>
  <c r="BC32" i="16"/>
  <c r="BC44" i="16" s="1"/>
  <c r="BB32" i="16"/>
  <c r="BA32" i="16"/>
  <c r="AX32" i="16"/>
  <c r="AW32" i="16"/>
  <c r="AW44" i="16" s="1"/>
  <c r="AT32" i="16"/>
  <c r="AS32" i="16"/>
  <c r="AR32" i="16"/>
  <c r="AR44" i="16" s="1"/>
  <c r="AQ32" i="16"/>
  <c r="AP32" i="16"/>
  <c r="AO32" i="16"/>
  <c r="AN32" i="16"/>
  <c r="AM32" i="16"/>
  <c r="AM44" i="16" s="1"/>
  <c r="AM58" i="16" s="1"/>
  <c r="AM7" i="50" s="1"/>
  <c r="AL32" i="16"/>
  <c r="AK32" i="16"/>
  <c r="AK44" i="16" s="1"/>
  <c r="AJ32" i="16"/>
  <c r="AJ44" i="16" s="1"/>
  <c r="AI32" i="16"/>
  <c r="AH32" i="16"/>
  <c r="AH44" i="16" s="1"/>
  <c r="AG32" i="16"/>
  <c r="AD32" i="16"/>
  <c r="AC32" i="16"/>
  <c r="AC44" i="16" s="1"/>
  <c r="AB32" i="16"/>
  <c r="AB44" i="16" s="1"/>
  <c r="AA32" i="16"/>
  <c r="Z32" i="16"/>
  <c r="Y32" i="16"/>
  <c r="X32" i="16"/>
  <c r="W32" i="16"/>
  <c r="W44" i="16" s="1"/>
  <c r="V32" i="16"/>
  <c r="U32" i="16"/>
  <c r="U44" i="16" s="1"/>
  <c r="T32" i="16"/>
  <c r="T44" i="16" s="1"/>
  <c r="S32" i="16"/>
  <c r="R32" i="16"/>
  <c r="Q32" i="16"/>
  <c r="N32" i="16"/>
  <c r="M32" i="16"/>
  <c r="L32" i="16"/>
  <c r="L44" i="16" s="1"/>
  <c r="K32" i="16"/>
  <c r="H32" i="16"/>
  <c r="G32" i="16"/>
  <c r="G44" i="16" s="1"/>
  <c r="F32" i="16"/>
  <c r="E32" i="16"/>
  <c r="E44" i="16" s="1"/>
  <c r="D32" i="16"/>
  <c r="D44" i="16" s="1"/>
  <c r="C32" i="16"/>
  <c r="BR19" i="16"/>
  <c r="BQ19" i="16"/>
  <c r="BP19" i="16"/>
  <c r="BO19" i="16"/>
  <c r="BJ19" i="16"/>
  <c r="BI19" i="16"/>
  <c r="BH19" i="16"/>
  <c r="BG19" i="16"/>
  <c r="BF19" i="16"/>
  <c r="BE19" i="16"/>
  <c r="BD19" i="16"/>
  <c r="BC19" i="16"/>
  <c r="BB19" i="16"/>
  <c r="BA19" i="16"/>
  <c r="AX19" i="16"/>
  <c r="AW19" i="16"/>
  <c r="AT19" i="16"/>
  <c r="AS19" i="16"/>
  <c r="AR19" i="16"/>
  <c r="AQ19" i="16"/>
  <c r="AP19" i="16"/>
  <c r="AO19" i="16"/>
  <c r="AN19" i="16"/>
  <c r="AM19" i="16"/>
  <c r="AL19" i="16"/>
  <c r="AK19" i="16"/>
  <c r="AJ19" i="16"/>
  <c r="AI19" i="16"/>
  <c r="AH19" i="16"/>
  <c r="AG19" i="16"/>
  <c r="AD19" i="16"/>
  <c r="AC19" i="16"/>
  <c r="AB19" i="16"/>
  <c r="AA19" i="16"/>
  <c r="Z19" i="16"/>
  <c r="Y19" i="16"/>
  <c r="X19" i="16"/>
  <c r="W19" i="16"/>
  <c r="V19" i="16"/>
  <c r="U19" i="16"/>
  <c r="T19" i="16"/>
  <c r="S19" i="16"/>
  <c r="R19" i="16"/>
  <c r="Q19" i="16"/>
  <c r="N19" i="16"/>
  <c r="M19" i="16"/>
  <c r="L19" i="16"/>
  <c r="K19" i="16"/>
  <c r="H19" i="16"/>
  <c r="G19" i="16"/>
  <c r="F19" i="16"/>
  <c r="E19" i="16"/>
  <c r="D19" i="16"/>
  <c r="C19" i="16"/>
  <c r="BL56" i="16"/>
  <c r="BL57" i="16" s="1"/>
  <c r="BK56" i="16"/>
  <c r="BK57" i="16" s="1"/>
  <c r="BL54" i="16"/>
  <c r="BK54" i="16"/>
  <c r="BL53" i="16"/>
  <c r="BK53" i="16"/>
  <c r="BL52" i="16"/>
  <c r="BK52" i="16"/>
  <c r="BL51" i="16"/>
  <c r="BL55" i="16" s="1"/>
  <c r="BK51" i="16"/>
  <c r="BL49" i="16"/>
  <c r="BK49" i="16"/>
  <c r="BL48" i="16"/>
  <c r="BL50" i="16" s="1"/>
  <c r="BK48" i="16"/>
  <c r="BL46" i="16"/>
  <c r="BK46" i="16"/>
  <c r="BL45" i="16"/>
  <c r="BL47" i="16" s="1"/>
  <c r="BK45" i="16"/>
  <c r="BL42" i="16"/>
  <c r="BK42" i="16"/>
  <c r="BL41" i="16"/>
  <c r="BK41" i="16"/>
  <c r="BL40" i="16"/>
  <c r="BK40" i="16"/>
  <c r="BL39" i="16"/>
  <c r="BK39" i="16"/>
  <c r="BL38" i="16"/>
  <c r="BK38" i="16"/>
  <c r="BL37" i="16"/>
  <c r="BK37" i="16"/>
  <c r="BL36" i="16"/>
  <c r="BK36" i="16"/>
  <c r="BL35" i="16"/>
  <c r="BK35" i="16"/>
  <c r="BL34" i="16"/>
  <c r="BK34" i="16"/>
  <c r="BL33" i="16"/>
  <c r="BK33" i="16"/>
  <c r="BL31" i="16"/>
  <c r="BK31" i="16"/>
  <c r="BL30" i="16"/>
  <c r="BK30" i="16"/>
  <c r="BL29" i="16"/>
  <c r="BK29" i="16"/>
  <c r="BL28" i="16"/>
  <c r="BK28" i="16"/>
  <c r="BL27" i="16"/>
  <c r="BK27" i="16"/>
  <c r="BL26" i="16"/>
  <c r="BK26" i="16"/>
  <c r="BL25" i="16"/>
  <c r="BK25" i="16"/>
  <c r="BL24" i="16"/>
  <c r="BK24" i="16"/>
  <c r="BL23" i="16"/>
  <c r="BK23" i="16"/>
  <c r="BL22" i="16"/>
  <c r="BK22" i="16"/>
  <c r="BL21" i="16"/>
  <c r="BK21" i="16"/>
  <c r="BL20" i="16"/>
  <c r="BK20" i="16"/>
  <c r="BL18" i="16"/>
  <c r="BK18" i="16"/>
  <c r="BL17" i="16"/>
  <c r="BK17" i="16"/>
  <c r="BL16" i="16"/>
  <c r="BK16" i="16"/>
  <c r="BL15" i="16"/>
  <c r="BK15" i="16"/>
  <c r="BL14" i="16"/>
  <c r="BK14" i="16"/>
  <c r="BL13" i="16"/>
  <c r="BK13" i="16"/>
  <c r="BL12" i="16"/>
  <c r="BK12" i="16"/>
  <c r="BL11" i="16"/>
  <c r="BK11" i="16"/>
  <c r="BL10" i="16"/>
  <c r="BK10" i="16"/>
  <c r="BL9" i="16"/>
  <c r="BK9" i="16"/>
  <c r="BL8" i="16"/>
  <c r="BK8" i="16"/>
  <c r="BL7" i="16"/>
  <c r="BK7" i="16"/>
  <c r="AZ56" i="16"/>
  <c r="AZ39" i="16"/>
  <c r="BN39" i="16" s="1"/>
  <c r="AZ26" i="16"/>
  <c r="BN26" i="16" s="1"/>
  <c r="AZ17" i="16"/>
  <c r="BN17" i="16" s="1"/>
  <c r="AV56" i="16"/>
  <c r="AV57" i="16" s="1"/>
  <c r="AU56" i="16"/>
  <c r="AU57" i="16" s="1"/>
  <c r="AV54" i="16"/>
  <c r="AU54" i="16"/>
  <c r="AV53" i="16"/>
  <c r="AU53" i="16"/>
  <c r="AV52" i="16"/>
  <c r="AU52" i="16"/>
  <c r="AV51" i="16"/>
  <c r="AV55" i="16" s="1"/>
  <c r="AU51" i="16"/>
  <c r="AU55" i="16" s="1"/>
  <c r="AV49" i="16"/>
  <c r="AU49" i="16"/>
  <c r="AV48" i="16"/>
  <c r="AV50" i="16" s="1"/>
  <c r="AU48" i="16"/>
  <c r="AU50" i="16" s="1"/>
  <c r="AV46" i="16"/>
  <c r="AU46" i="16"/>
  <c r="AV45" i="16"/>
  <c r="AV47" i="16" s="1"/>
  <c r="AU45" i="16"/>
  <c r="AU47" i="16" s="1"/>
  <c r="AV42" i="16"/>
  <c r="AU42" i="16"/>
  <c r="AV41" i="16"/>
  <c r="AU41" i="16"/>
  <c r="AV40" i="16"/>
  <c r="AU40" i="16"/>
  <c r="AV39" i="16"/>
  <c r="AU39" i="16"/>
  <c r="AV38" i="16"/>
  <c r="AU38" i="16"/>
  <c r="AV37" i="16"/>
  <c r="AU37" i="16"/>
  <c r="AV36" i="16"/>
  <c r="AU36" i="16"/>
  <c r="AV35" i="16"/>
  <c r="AU35" i="16"/>
  <c r="AV34" i="16"/>
  <c r="AU34" i="16"/>
  <c r="AV33" i="16"/>
  <c r="AV43" i="16" s="1"/>
  <c r="AU33" i="16"/>
  <c r="AV31" i="16"/>
  <c r="AU31" i="16"/>
  <c r="AV30" i="16"/>
  <c r="AU30" i="16"/>
  <c r="AV29" i="16"/>
  <c r="AU29" i="16"/>
  <c r="AV28" i="16"/>
  <c r="AU28" i="16"/>
  <c r="AV27" i="16"/>
  <c r="AU27" i="16"/>
  <c r="AV26" i="16"/>
  <c r="AU26" i="16"/>
  <c r="AV25" i="16"/>
  <c r="AU25" i="16"/>
  <c r="AV24" i="16"/>
  <c r="AU24" i="16"/>
  <c r="AV23" i="16"/>
  <c r="AU23" i="16"/>
  <c r="AV22" i="16"/>
  <c r="AU22" i="16"/>
  <c r="AV21" i="16"/>
  <c r="AU21" i="16"/>
  <c r="AV20" i="16"/>
  <c r="AV32" i="16" s="1"/>
  <c r="AU20" i="16"/>
  <c r="AV18" i="16"/>
  <c r="AU18" i="16"/>
  <c r="AV17" i="16"/>
  <c r="AU17" i="16"/>
  <c r="AV16" i="16"/>
  <c r="AU16" i="16"/>
  <c r="AV15" i="16"/>
  <c r="AU15" i="16"/>
  <c r="AV14" i="16"/>
  <c r="AU14" i="16"/>
  <c r="AV13" i="16"/>
  <c r="AU13" i="16"/>
  <c r="AV12" i="16"/>
  <c r="AU12" i="16"/>
  <c r="AV11" i="16"/>
  <c r="AU11" i="16"/>
  <c r="AV10" i="16"/>
  <c r="AU10" i="16"/>
  <c r="AV9" i="16"/>
  <c r="AU9" i="16"/>
  <c r="AV8" i="16"/>
  <c r="AU8" i="16"/>
  <c r="AV7" i="16"/>
  <c r="AV19" i="16" s="1"/>
  <c r="AU7" i="16"/>
  <c r="AF56" i="16"/>
  <c r="AF57" i="16" s="1"/>
  <c r="AE56" i="16"/>
  <c r="AE57" i="16" s="1"/>
  <c r="AF54" i="16"/>
  <c r="AE54" i="16"/>
  <c r="AF53" i="16"/>
  <c r="AE53" i="16"/>
  <c r="AF52" i="16"/>
  <c r="AE52" i="16"/>
  <c r="AF51" i="16"/>
  <c r="AE51" i="16"/>
  <c r="AE55" i="16" s="1"/>
  <c r="AF49" i="16"/>
  <c r="AE49" i="16"/>
  <c r="AF48" i="16"/>
  <c r="AF50" i="16" s="1"/>
  <c r="AE48" i="16"/>
  <c r="AE50" i="16" s="1"/>
  <c r="AF46" i="16"/>
  <c r="AE46" i="16"/>
  <c r="AF45" i="16"/>
  <c r="AF47" i="16" s="1"/>
  <c r="AE45" i="16"/>
  <c r="AE47" i="16" s="1"/>
  <c r="AF42" i="16"/>
  <c r="AE42" i="16"/>
  <c r="AF41" i="16"/>
  <c r="AE41" i="16"/>
  <c r="AF40" i="16"/>
  <c r="AE40" i="16"/>
  <c r="AF39" i="16"/>
  <c r="AE39" i="16"/>
  <c r="AF38" i="16"/>
  <c r="AE38" i="16"/>
  <c r="AF37" i="16"/>
  <c r="AE37" i="16"/>
  <c r="AF36" i="16"/>
  <c r="AE36" i="16"/>
  <c r="AF35" i="16"/>
  <c r="AE35" i="16"/>
  <c r="AF34" i="16"/>
  <c r="AE34" i="16"/>
  <c r="AF33" i="16"/>
  <c r="AF43" i="16" s="1"/>
  <c r="AE33" i="16"/>
  <c r="AF31" i="16"/>
  <c r="AE31" i="16"/>
  <c r="AF30" i="16"/>
  <c r="AE30" i="16"/>
  <c r="AF29" i="16"/>
  <c r="AE29" i="16"/>
  <c r="AF28" i="16"/>
  <c r="AE28" i="16"/>
  <c r="AF27" i="16"/>
  <c r="AE27" i="16"/>
  <c r="AF26" i="16"/>
  <c r="AE26" i="16"/>
  <c r="AF25" i="16"/>
  <c r="AE25" i="16"/>
  <c r="AF24" i="16"/>
  <c r="AE24" i="16"/>
  <c r="AF23" i="16"/>
  <c r="AE23" i="16"/>
  <c r="AF22" i="16"/>
  <c r="AE22" i="16"/>
  <c r="AF21" i="16"/>
  <c r="AE21" i="16"/>
  <c r="AF20" i="16"/>
  <c r="AE20" i="16"/>
  <c r="AF18" i="16"/>
  <c r="AE18" i="16"/>
  <c r="AF17" i="16"/>
  <c r="AE17" i="16"/>
  <c r="AF16" i="16"/>
  <c r="AE16" i="16"/>
  <c r="AF15" i="16"/>
  <c r="AE15" i="16"/>
  <c r="AF14" i="16"/>
  <c r="AE14" i="16"/>
  <c r="AF13" i="16"/>
  <c r="AE13" i="16"/>
  <c r="AF12" i="16"/>
  <c r="AE12" i="16"/>
  <c r="AF11" i="16"/>
  <c r="AE11" i="16"/>
  <c r="AF10" i="16"/>
  <c r="AE10" i="16"/>
  <c r="AF9" i="16"/>
  <c r="AE9" i="16"/>
  <c r="AF8" i="16"/>
  <c r="AE8" i="16"/>
  <c r="AF7" i="16"/>
  <c r="AE7" i="16"/>
  <c r="P52" i="16"/>
  <c r="AZ52" i="16" s="1"/>
  <c r="BN52" i="16" s="1"/>
  <c r="O52" i="16"/>
  <c r="AY52" i="16" s="1"/>
  <c r="BM52" i="16" s="1"/>
  <c r="O51" i="16"/>
  <c r="AY51" i="16" s="1"/>
  <c r="P46" i="16"/>
  <c r="AZ46" i="16" s="1"/>
  <c r="O46" i="16"/>
  <c r="P40" i="16"/>
  <c r="AZ40" i="16" s="1"/>
  <c r="BN40" i="16" s="1"/>
  <c r="O40" i="16"/>
  <c r="O36" i="16"/>
  <c r="AY36" i="16" s="1"/>
  <c r="O35" i="16"/>
  <c r="AY35" i="16" s="1"/>
  <c r="BM35" i="16" s="1"/>
  <c r="O34" i="16"/>
  <c r="AY34" i="16" s="1"/>
  <c r="BM34" i="16" s="1"/>
  <c r="O31" i="16"/>
  <c r="P27" i="16"/>
  <c r="AZ27" i="16" s="1"/>
  <c r="BN27" i="16" s="1"/>
  <c r="O27" i="16"/>
  <c r="AY27" i="16" s="1"/>
  <c r="BM27" i="16" s="1"/>
  <c r="P23" i="16"/>
  <c r="AZ23" i="16" s="1"/>
  <c r="O23" i="16"/>
  <c r="O22" i="16"/>
  <c r="AY22" i="16" s="1"/>
  <c r="BM22" i="16" s="1"/>
  <c r="O21" i="16"/>
  <c r="AY21" i="16" s="1"/>
  <c r="BM21" i="16" s="1"/>
  <c r="P20" i="16"/>
  <c r="P14" i="16"/>
  <c r="AZ14" i="16" s="1"/>
  <c r="BN14" i="16" s="1"/>
  <c r="O14" i="16"/>
  <c r="AY14" i="16" s="1"/>
  <c r="BM14" i="16" s="1"/>
  <c r="O10" i="16"/>
  <c r="AY10" i="16" s="1"/>
  <c r="O9" i="16"/>
  <c r="AY9" i="16" s="1"/>
  <c r="BM9" i="16" s="1"/>
  <c r="O8" i="16"/>
  <c r="AY8" i="16" s="1"/>
  <c r="BM8" i="16" s="1"/>
  <c r="J56" i="16"/>
  <c r="P56" i="16" s="1"/>
  <c r="P57" i="16" s="1"/>
  <c r="I56" i="16"/>
  <c r="O56" i="16" s="1"/>
  <c r="J54" i="16"/>
  <c r="P54" i="16" s="1"/>
  <c r="AZ54" i="16" s="1"/>
  <c r="BN54" i="16" s="1"/>
  <c r="I54" i="16"/>
  <c r="O54" i="16" s="1"/>
  <c r="AY54" i="16" s="1"/>
  <c r="BM54" i="16" s="1"/>
  <c r="J53" i="16"/>
  <c r="P53" i="16" s="1"/>
  <c r="AZ53" i="16" s="1"/>
  <c r="BN53" i="16" s="1"/>
  <c r="I53" i="16"/>
  <c r="O53" i="16" s="1"/>
  <c r="AY53" i="16" s="1"/>
  <c r="BM53" i="16" s="1"/>
  <c r="J52" i="16"/>
  <c r="I52" i="16"/>
  <c r="J51" i="16"/>
  <c r="I51" i="16"/>
  <c r="I55" i="16" s="1"/>
  <c r="J49" i="16"/>
  <c r="P49" i="16" s="1"/>
  <c r="AZ49" i="16" s="1"/>
  <c r="BN49" i="16" s="1"/>
  <c r="I49" i="16"/>
  <c r="O49" i="16" s="1"/>
  <c r="AY49" i="16" s="1"/>
  <c r="BM49" i="16" s="1"/>
  <c r="J48" i="16"/>
  <c r="P48" i="16" s="1"/>
  <c r="I48" i="16"/>
  <c r="O48" i="16" s="1"/>
  <c r="AY48" i="16" s="1"/>
  <c r="J46" i="16"/>
  <c r="I46" i="16"/>
  <c r="J45" i="16"/>
  <c r="I45" i="16"/>
  <c r="I47" i="16" s="1"/>
  <c r="J42" i="16"/>
  <c r="P42" i="16" s="1"/>
  <c r="AZ42" i="16" s="1"/>
  <c r="BN42" i="16" s="1"/>
  <c r="I42" i="16"/>
  <c r="O42" i="16" s="1"/>
  <c r="AY42" i="16" s="1"/>
  <c r="BM42" i="16" s="1"/>
  <c r="J41" i="16"/>
  <c r="P41" i="16" s="1"/>
  <c r="AZ41" i="16" s="1"/>
  <c r="BN41" i="16" s="1"/>
  <c r="I41" i="16"/>
  <c r="O41" i="16" s="1"/>
  <c r="AY41" i="16" s="1"/>
  <c r="BM41" i="16" s="1"/>
  <c r="J40" i="16"/>
  <c r="I40" i="16"/>
  <c r="J39" i="16"/>
  <c r="P39" i="16" s="1"/>
  <c r="I39" i="16"/>
  <c r="O39" i="16" s="1"/>
  <c r="AY39" i="16" s="1"/>
  <c r="BM39" i="16" s="1"/>
  <c r="J38" i="16"/>
  <c r="P38" i="16" s="1"/>
  <c r="AZ38" i="16" s="1"/>
  <c r="BN38" i="16" s="1"/>
  <c r="I38" i="16"/>
  <c r="O38" i="16" s="1"/>
  <c r="AY38" i="16" s="1"/>
  <c r="BM38" i="16" s="1"/>
  <c r="J37" i="16"/>
  <c r="P37" i="16" s="1"/>
  <c r="AZ37" i="16" s="1"/>
  <c r="BN37" i="16" s="1"/>
  <c r="I37" i="16"/>
  <c r="O37" i="16" s="1"/>
  <c r="AY37" i="16" s="1"/>
  <c r="BM37" i="16" s="1"/>
  <c r="J36" i="16"/>
  <c r="P36" i="16" s="1"/>
  <c r="AZ36" i="16" s="1"/>
  <c r="BN36" i="16" s="1"/>
  <c r="I36" i="16"/>
  <c r="J35" i="16"/>
  <c r="P35" i="16" s="1"/>
  <c r="AZ35" i="16" s="1"/>
  <c r="BN35" i="16" s="1"/>
  <c r="I35" i="16"/>
  <c r="J34" i="16"/>
  <c r="P34" i="16" s="1"/>
  <c r="AZ34" i="16" s="1"/>
  <c r="BN34" i="16" s="1"/>
  <c r="I34" i="16"/>
  <c r="J33" i="16"/>
  <c r="I33" i="16"/>
  <c r="O33" i="16" s="1"/>
  <c r="J31" i="16"/>
  <c r="P31" i="16" s="1"/>
  <c r="AZ31" i="16" s="1"/>
  <c r="BN31" i="16" s="1"/>
  <c r="I31" i="16"/>
  <c r="J30" i="16"/>
  <c r="P30" i="16" s="1"/>
  <c r="AZ30" i="16" s="1"/>
  <c r="BN30" i="16" s="1"/>
  <c r="I30" i="16"/>
  <c r="O30" i="16" s="1"/>
  <c r="AY30" i="16" s="1"/>
  <c r="BM30" i="16" s="1"/>
  <c r="J29" i="16"/>
  <c r="P29" i="16" s="1"/>
  <c r="AZ29" i="16" s="1"/>
  <c r="BN29" i="16" s="1"/>
  <c r="I29" i="16"/>
  <c r="O29" i="16" s="1"/>
  <c r="AY29" i="16" s="1"/>
  <c r="BM29" i="16" s="1"/>
  <c r="J28" i="16"/>
  <c r="P28" i="16" s="1"/>
  <c r="AZ28" i="16" s="1"/>
  <c r="BN28" i="16" s="1"/>
  <c r="I28" i="16"/>
  <c r="O28" i="16" s="1"/>
  <c r="AY28" i="16" s="1"/>
  <c r="BM28" i="16" s="1"/>
  <c r="J27" i="16"/>
  <c r="I27" i="16"/>
  <c r="J26" i="16"/>
  <c r="P26" i="16" s="1"/>
  <c r="I26" i="16"/>
  <c r="O26" i="16" s="1"/>
  <c r="AY26" i="16" s="1"/>
  <c r="BM26" i="16" s="1"/>
  <c r="J25" i="16"/>
  <c r="P25" i="16" s="1"/>
  <c r="I25" i="16"/>
  <c r="O25" i="16" s="1"/>
  <c r="AY25" i="16" s="1"/>
  <c r="BM25" i="16" s="1"/>
  <c r="J24" i="16"/>
  <c r="P24" i="16" s="1"/>
  <c r="AZ24" i="16" s="1"/>
  <c r="BN24" i="16" s="1"/>
  <c r="I24" i="16"/>
  <c r="O24" i="16" s="1"/>
  <c r="AY24" i="16" s="1"/>
  <c r="BM24" i="16" s="1"/>
  <c r="J23" i="16"/>
  <c r="I23" i="16"/>
  <c r="J22" i="16"/>
  <c r="P22" i="16" s="1"/>
  <c r="AZ22" i="16" s="1"/>
  <c r="BN22" i="16" s="1"/>
  <c r="I22" i="16"/>
  <c r="J21" i="16"/>
  <c r="P21" i="16" s="1"/>
  <c r="I21" i="16"/>
  <c r="J20" i="16"/>
  <c r="J32" i="16" s="1"/>
  <c r="I20" i="16"/>
  <c r="O20" i="16" s="1"/>
  <c r="AY20" i="16" s="1"/>
  <c r="J18" i="16"/>
  <c r="P18" i="16" s="1"/>
  <c r="AZ18" i="16" s="1"/>
  <c r="BN18" i="16" s="1"/>
  <c r="I18" i="16"/>
  <c r="O18" i="16" s="1"/>
  <c r="AY18" i="16" s="1"/>
  <c r="BM18" i="16" s="1"/>
  <c r="J17" i="16"/>
  <c r="P17" i="16" s="1"/>
  <c r="I17" i="16"/>
  <c r="O17" i="16" s="1"/>
  <c r="AY17" i="16" s="1"/>
  <c r="BM17" i="16" s="1"/>
  <c r="J16" i="16"/>
  <c r="P16" i="16" s="1"/>
  <c r="I16" i="16"/>
  <c r="O16" i="16" s="1"/>
  <c r="AY16" i="16" s="1"/>
  <c r="BM16" i="16" s="1"/>
  <c r="J15" i="16"/>
  <c r="P15" i="16" s="1"/>
  <c r="AZ15" i="16" s="1"/>
  <c r="BN15" i="16" s="1"/>
  <c r="I15" i="16"/>
  <c r="O15" i="16" s="1"/>
  <c r="AY15" i="16" s="1"/>
  <c r="BM15" i="16" s="1"/>
  <c r="J14" i="16"/>
  <c r="I14" i="16"/>
  <c r="J13" i="16"/>
  <c r="P13" i="16" s="1"/>
  <c r="AZ13" i="16" s="1"/>
  <c r="BN13" i="16" s="1"/>
  <c r="I13" i="16"/>
  <c r="O13" i="16" s="1"/>
  <c r="AY13" i="16" s="1"/>
  <c r="BM13" i="16" s="1"/>
  <c r="J12" i="16"/>
  <c r="P12" i="16" s="1"/>
  <c r="I12" i="16"/>
  <c r="O12" i="16" s="1"/>
  <c r="AY12" i="16" s="1"/>
  <c r="BM12" i="16" s="1"/>
  <c r="J11" i="16"/>
  <c r="P11" i="16" s="1"/>
  <c r="AZ11" i="16" s="1"/>
  <c r="BN11" i="16" s="1"/>
  <c r="I11" i="16"/>
  <c r="O11" i="16" s="1"/>
  <c r="AY11" i="16" s="1"/>
  <c r="BM11" i="16" s="1"/>
  <c r="J10" i="16"/>
  <c r="P10" i="16" s="1"/>
  <c r="AZ10" i="16" s="1"/>
  <c r="BN10" i="16" s="1"/>
  <c r="I10" i="16"/>
  <c r="J9" i="16"/>
  <c r="P9" i="16" s="1"/>
  <c r="AZ9" i="16" s="1"/>
  <c r="BN9" i="16" s="1"/>
  <c r="I9" i="16"/>
  <c r="J8" i="16"/>
  <c r="P8" i="16" s="1"/>
  <c r="I8" i="16"/>
  <c r="J7" i="16"/>
  <c r="J19" i="16" s="1"/>
  <c r="I7" i="16"/>
  <c r="I19" i="16" s="1"/>
  <c r="BR57" i="20"/>
  <c r="BQ57" i="20"/>
  <c r="BP57" i="20"/>
  <c r="BO57" i="20"/>
  <c r="BJ57" i="20"/>
  <c r="BI57" i="20"/>
  <c r="BH57" i="20"/>
  <c r="BG57" i="20"/>
  <c r="BF57" i="20"/>
  <c r="BE57" i="20"/>
  <c r="BD57" i="20"/>
  <c r="BC57" i="20"/>
  <c r="BB57" i="20"/>
  <c r="BA57" i="20"/>
  <c r="AX57" i="20"/>
  <c r="AW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N57" i="20"/>
  <c r="M57" i="20"/>
  <c r="L57" i="20"/>
  <c r="K57" i="20"/>
  <c r="H57" i="20"/>
  <c r="G57" i="20"/>
  <c r="F57" i="20"/>
  <c r="E57" i="20"/>
  <c r="D57" i="20"/>
  <c r="C57" i="20"/>
  <c r="O57" i="16" l="1"/>
  <c r="AY56" i="16"/>
  <c r="BM20" i="16"/>
  <c r="BM32" i="16" s="1"/>
  <c r="AY50" i="16"/>
  <c r="BM48" i="16"/>
  <c r="BM50" i="16" s="1"/>
  <c r="AH58" i="16"/>
  <c r="AH7" i="50" s="1"/>
  <c r="P50" i="16"/>
  <c r="AZ48" i="16"/>
  <c r="E58" i="16"/>
  <c r="E7" i="50" s="1"/>
  <c r="AY55" i="16"/>
  <c r="BM51" i="16"/>
  <c r="BM55" i="16" s="1"/>
  <c r="P32" i="16"/>
  <c r="AZ20" i="16"/>
  <c r="BA58" i="16"/>
  <c r="BA7" i="50" s="1"/>
  <c r="BM36" i="16"/>
  <c r="BN56" i="16"/>
  <c r="BN57" i="16" s="1"/>
  <c r="AZ57" i="16"/>
  <c r="O43" i="16"/>
  <c r="AG58" i="16"/>
  <c r="AG7" i="50" s="1"/>
  <c r="I43" i="16"/>
  <c r="I44" i="16" s="1"/>
  <c r="AZ8" i="16"/>
  <c r="BN8" i="16" s="1"/>
  <c r="AZ12" i="16"/>
  <c r="BN12" i="16" s="1"/>
  <c r="AZ16" i="16"/>
  <c r="BN16" i="16" s="1"/>
  <c r="AZ21" i="16"/>
  <c r="BN21" i="16" s="1"/>
  <c r="AZ25" i="16"/>
  <c r="BN25" i="16" s="1"/>
  <c r="AY23" i="16"/>
  <c r="BM23" i="16" s="1"/>
  <c r="O45" i="16"/>
  <c r="AF55" i="16"/>
  <c r="BK19" i="16"/>
  <c r="BK43" i="16"/>
  <c r="BK50" i="16"/>
  <c r="BR44" i="16"/>
  <c r="BR58" i="16" s="1"/>
  <c r="BR7" i="50" s="1"/>
  <c r="I50" i="16"/>
  <c r="BO58" i="16"/>
  <c r="BO7" i="50" s="1"/>
  <c r="Q58" i="16"/>
  <c r="Q7" i="50" s="1"/>
  <c r="Y58" i="16"/>
  <c r="Y7" i="50" s="1"/>
  <c r="I21" i="50"/>
  <c r="M58" i="16"/>
  <c r="M7" i="50" s="1"/>
  <c r="BI58" i="16"/>
  <c r="BI7" i="50" s="1"/>
  <c r="AF21" i="50"/>
  <c r="BM10" i="16"/>
  <c r="AU19" i="16"/>
  <c r="AU43" i="16"/>
  <c r="AU44" i="16" s="1"/>
  <c r="AU58" i="16" s="1"/>
  <c r="AY33" i="16"/>
  <c r="BL19" i="16"/>
  <c r="BL32" i="16"/>
  <c r="BL43" i="16"/>
  <c r="V44" i="16"/>
  <c r="V58" i="16" s="1"/>
  <c r="V7" i="50" s="1"/>
  <c r="AD44" i="16"/>
  <c r="AD58" i="16" s="1"/>
  <c r="AD7" i="50" s="1"/>
  <c r="J50" i="16"/>
  <c r="T58" i="16"/>
  <c r="T7" i="50" s="1"/>
  <c r="AB58" i="16"/>
  <c r="AB7" i="50" s="1"/>
  <c r="BP58" i="16"/>
  <c r="BP7" i="50" s="1"/>
  <c r="H58" i="16"/>
  <c r="H7" i="50" s="1"/>
  <c r="S58" i="16"/>
  <c r="S7" i="50" s="1"/>
  <c r="AA58" i="16"/>
  <c r="AA7" i="50" s="1"/>
  <c r="BD58" i="16"/>
  <c r="BD7" i="50" s="1"/>
  <c r="AU21" i="50"/>
  <c r="O32" i="16"/>
  <c r="AL44" i="16"/>
  <c r="AL58" i="16" s="1"/>
  <c r="AL7" i="50" s="1"/>
  <c r="P51" i="16"/>
  <c r="J55" i="16"/>
  <c r="BK32" i="16"/>
  <c r="C58" i="16"/>
  <c r="C7" i="50" s="1"/>
  <c r="I7" i="50" s="1"/>
  <c r="I57" i="16"/>
  <c r="BE58" i="16"/>
  <c r="BE7" i="50" s="1"/>
  <c r="AZ57" i="31"/>
  <c r="BN56" i="31"/>
  <c r="BN57" i="31" s="1"/>
  <c r="AO58" i="16"/>
  <c r="AO7" i="50" s="1"/>
  <c r="AT44" i="16"/>
  <c r="AT58" i="16" s="1"/>
  <c r="AT7" i="50" s="1"/>
  <c r="BN23" i="16"/>
  <c r="P45" i="16"/>
  <c r="J47" i="16"/>
  <c r="BN46" i="16"/>
  <c r="AK58" i="16"/>
  <c r="AK7" i="50" s="1"/>
  <c r="O7" i="16"/>
  <c r="AE19" i="16"/>
  <c r="AE32" i="16"/>
  <c r="AE43" i="16"/>
  <c r="N44" i="16"/>
  <c r="N58" i="16" s="1"/>
  <c r="N7" i="50" s="1"/>
  <c r="BB44" i="16"/>
  <c r="BB58" i="16" s="1"/>
  <c r="BB7" i="50" s="1"/>
  <c r="BJ44" i="16"/>
  <c r="BJ58" i="16" s="1"/>
  <c r="BJ7" i="50" s="1"/>
  <c r="BH58" i="16"/>
  <c r="BH7" i="50" s="1"/>
  <c r="K58" i="16"/>
  <c r="K7" i="50" s="1"/>
  <c r="BG58" i="16"/>
  <c r="BG7" i="50" s="1"/>
  <c r="J57" i="16"/>
  <c r="J43" i="16"/>
  <c r="J44" i="16" s="1"/>
  <c r="AV58" i="16"/>
  <c r="AY46" i="16"/>
  <c r="BM46" i="16" s="1"/>
  <c r="AU32" i="16"/>
  <c r="AY31" i="16"/>
  <c r="BM31" i="16" s="1"/>
  <c r="AV44" i="16"/>
  <c r="AS58" i="16"/>
  <c r="AS7" i="50" s="1"/>
  <c r="AU7" i="50" s="1"/>
  <c r="P7" i="16"/>
  <c r="P33" i="16"/>
  <c r="AY40" i="16"/>
  <c r="BM40" i="16" s="1"/>
  <c r="AF19" i="16"/>
  <c r="AF32" i="16"/>
  <c r="AF44" i="16" s="1"/>
  <c r="BK47" i="16"/>
  <c r="BK55" i="16"/>
  <c r="F44" i="16"/>
  <c r="F58" i="16" s="1"/>
  <c r="F7" i="50" s="1"/>
  <c r="U58" i="16"/>
  <c r="U7" i="50" s="1"/>
  <c r="AC58" i="16"/>
  <c r="AC7" i="50" s="1"/>
  <c r="AW58" i="16"/>
  <c r="AW7" i="50" s="1"/>
  <c r="BQ58" i="16"/>
  <c r="BQ7" i="50" s="1"/>
  <c r="O50" i="16"/>
  <c r="O55" i="16"/>
  <c r="I32" i="16"/>
  <c r="P32" i="31"/>
  <c r="AZ20" i="31"/>
  <c r="L58" i="16"/>
  <c r="L7" i="50" s="1"/>
  <c r="AY32" i="31"/>
  <c r="BM20" i="31"/>
  <c r="BM32" i="31" s="1"/>
  <c r="AV58" i="31"/>
  <c r="O57" i="31"/>
  <c r="AY56" i="31"/>
  <c r="O55" i="31"/>
  <c r="AY51" i="31"/>
  <c r="P55" i="31"/>
  <c r="AZ51" i="31"/>
  <c r="J21" i="50"/>
  <c r="O50" i="31"/>
  <c r="AY48" i="31"/>
  <c r="P50" i="31"/>
  <c r="AZ48" i="31"/>
  <c r="O47" i="31"/>
  <c r="AY46" i="31"/>
  <c r="BN46" i="31"/>
  <c r="BN47" i="31" s="1"/>
  <c r="AZ47" i="31"/>
  <c r="O43" i="31"/>
  <c r="AY33" i="31"/>
  <c r="P43" i="31"/>
  <c r="AZ33" i="31"/>
  <c r="P19" i="31"/>
  <c r="P44" i="31" s="1"/>
  <c r="AZ7" i="31"/>
  <c r="O21" i="50"/>
  <c r="O19" i="31"/>
  <c r="O44" i="31" s="1"/>
  <c r="AY7" i="31"/>
  <c r="P21" i="50"/>
  <c r="BR57" i="49"/>
  <c r="BQ57" i="49"/>
  <c r="BP57" i="49"/>
  <c r="BO57" i="49"/>
  <c r="BJ57" i="49"/>
  <c r="BI57" i="49"/>
  <c r="BH57" i="49"/>
  <c r="BG57" i="49"/>
  <c r="BF57" i="49"/>
  <c r="BE57" i="49"/>
  <c r="BD57" i="49"/>
  <c r="BC57" i="49"/>
  <c r="BB57" i="49"/>
  <c r="BA57" i="49"/>
  <c r="AX57" i="49"/>
  <c r="AW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N57" i="49"/>
  <c r="M57" i="49"/>
  <c r="L57" i="49"/>
  <c r="K57" i="49"/>
  <c r="H57" i="49"/>
  <c r="G57" i="49"/>
  <c r="F57" i="49"/>
  <c r="E57" i="49"/>
  <c r="D57" i="49"/>
  <c r="C57" i="49"/>
  <c r="BL56" i="49"/>
  <c r="BK56" i="49"/>
  <c r="AV56" i="49"/>
  <c r="AU56" i="49"/>
  <c r="AF56" i="49"/>
  <c r="AE56" i="49"/>
  <c r="J56" i="49"/>
  <c r="P56" i="49" s="1"/>
  <c r="I56" i="49"/>
  <c r="O56" i="49" s="1"/>
  <c r="BR55" i="49"/>
  <c r="BQ55" i="49"/>
  <c r="BP55" i="49"/>
  <c r="BO55" i="49"/>
  <c r="BJ55" i="49"/>
  <c r="BI55" i="49"/>
  <c r="BH55" i="49"/>
  <c r="BG55" i="49"/>
  <c r="BF55" i="49"/>
  <c r="BE55" i="49"/>
  <c r="BD55" i="49"/>
  <c r="BC55" i="49"/>
  <c r="BB55" i="49"/>
  <c r="BA55" i="49"/>
  <c r="AX55" i="49"/>
  <c r="AW55" i="49"/>
  <c r="AT55" i="49"/>
  <c r="AS55" i="49"/>
  <c r="AR55" i="49"/>
  <c r="AQ55" i="49"/>
  <c r="AP55" i="49"/>
  <c r="AO55" i="49"/>
  <c r="AN55" i="49"/>
  <c r="AM55" i="49"/>
  <c r="AL55" i="49"/>
  <c r="AK55" i="49"/>
  <c r="AJ55" i="49"/>
  <c r="AV55" i="49" s="1"/>
  <c r="AI55" i="49"/>
  <c r="AU55" i="49" s="1"/>
  <c r="AH55" i="49"/>
  <c r="AG55" i="49"/>
  <c r="AD55" i="49"/>
  <c r="AC55" i="49"/>
  <c r="AB55" i="49"/>
  <c r="AA55" i="49"/>
  <c r="Z55" i="49"/>
  <c r="Y55" i="49"/>
  <c r="X55" i="49"/>
  <c r="W55" i="49"/>
  <c r="V55" i="49"/>
  <c r="U55" i="49"/>
  <c r="T55" i="49"/>
  <c r="S55" i="49"/>
  <c r="R55" i="49"/>
  <c r="Q55" i="49"/>
  <c r="N55" i="49"/>
  <c r="M55" i="49"/>
  <c r="L55" i="49"/>
  <c r="K55" i="49"/>
  <c r="H55" i="49"/>
  <c r="G55" i="49"/>
  <c r="F55" i="49"/>
  <c r="E55" i="49"/>
  <c r="D55" i="49"/>
  <c r="C55" i="49"/>
  <c r="BL54" i="49"/>
  <c r="BK54" i="49"/>
  <c r="AV54" i="49"/>
  <c r="AU54" i="49"/>
  <c r="AF54" i="49"/>
  <c r="AE54" i="49"/>
  <c r="J54" i="49"/>
  <c r="P54" i="49" s="1"/>
  <c r="I54" i="49"/>
  <c r="O54" i="49" s="1"/>
  <c r="BL53" i="49"/>
  <c r="BK53" i="49"/>
  <c r="AV53" i="49"/>
  <c r="AU53" i="49"/>
  <c r="AF53" i="49"/>
  <c r="AE53" i="49"/>
  <c r="J53" i="49"/>
  <c r="P53" i="49" s="1"/>
  <c r="I53" i="49"/>
  <c r="O53" i="49" s="1"/>
  <c r="BL52" i="49"/>
  <c r="BK52" i="49"/>
  <c r="AV52" i="49"/>
  <c r="AU52" i="49"/>
  <c r="AF52" i="49"/>
  <c r="AE52" i="49"/>
  <c r="J52" i="49"/>
  <c r="P52" i="49" s="1"/>
  <c r="I52" i="49"/>
  <c r="O52" i="49" s="1"/>
  <c r="BL51" i="49"/>
  <c r="BK51" i="49"/>
  <c r="AV51" i="49"/>
  <c r="AU51" i="49"/>
  <c r="AF51" i="49"/>
  <c r="AE51" i="49"/>
  <c r="J51" i="49"/>
  <c r="P51" i="49" s="1"/>
  <c r="I51" i="49"/>
  <c r="O51" i="49" s="1"/>
  <c r="BR50" i="49"/>
  <c r="BQ50" i="49"/>
  <c r="BP50" i="49"/>
  <c r="BO50" i="49"/>
  <c r="BJ50" i="49"/>
  <c r="BI50" i="49"/>
  <c r="BH50" i="49"/>
  <c r="BG50" i="49"/>
  <c r="BF50" i="49"/>
  <c r="BE50" i="49"/>
  <c r="BD50" i="49"/>
  <c r="BC50" i="49"/>
  <c r="BB50" i="49"/>
  <c r="BL50" i="49" s="1"/>
  <c r="BA50" i="49"/>
  <c r="BK50" i="49" s="1"/>
  <c r="AX50" i="49"/>
  <c r="AW50" i="49"/>
  <c r="AT50" i="49"/>
  <c r="AS50" i="49"/>
  <c r="AR50" i="49"/>
  <c r="AQ50" i="49"/>
  <c r="AP50" i="49"/>
  <c r="AO50" i="49"/>
  <c r="AN50" i="49"/>
  <c r="AM50" i="49"/>
  <c r="AL50" i="49"/>
  <c r="AK50" i="49"/>
  <c r="AJ50" i="49"/>
  <c r="AI50" i="49"/>
  <c r="AH50" i="49"/>
  <c r="AG50" i="49"/>
  <c r="AD50" i="49"/>
  <c r="AC50" i="49"/>
  <c r="AB50" i="49"/>
  <c r="AA50" i="49"/>
  <c r="Z50" i="49"/>
  <c r="Y50" i="49"/>
  <c r="X50" i="49"/>
  <c r="W50" i="49"/>
  <c r="V50" i="49"/>
  <c r="U50" i="49"/>
  <c r="T50" i="49"/>
  <c r="S50" i="49"/>
  <c r="R50" i="49"/>
  <c r="Q50" i="49"/>
  <c r="N50" i="49"/>
  <c r="M50" i="49"/>
  <c r="L50" i="49"/>
  <c r="K50" i="49"/>
  <c r="H50" i="49"/>
  <c r="G50" i="49"/>
  <c r="F50" i="49"/>
  <c r="E50" i="49"/>
  <c r="D50" i="49"/>
  <c r="J50" i="49" s="1"/>
  <c r="P50" i="49" s="1"/>
  <c r="C50" i="49"/>
  <c r="I50" i="49" s="1"/>
  <c r="O50" i="49" s="1"/>
  <c r="BL49" i="49"/>
  <c r="BK49" i="49"/>
  <c r="AV49" i="49"/>
  <c r="AU49" i="49"/>
  <c r="AF49" i="49"/>
  <c r="AE49" i="49"/>
  <c r="J49" i="49"/>
  <c r="P49" i="49" s="1"/>
  <c r="AZ49" i="49" s="1"/>
  <c r="BN49" i="49" s="1"/>
  <c r="I49" i="49"/>
  <c r="O49" i="49" s="1"/>
  <c r="AY49" i="49" s="1"/>
  <c r="BM49" i="49" s="1"/>
  <c r="BL48" i="49"/>
  <c r="BK48" i="49"/>
  <c r="AV48" i="49"/>
  <c r="AU48" i="49"/>
  <c r="AF48" i="49"/>
  <c r="AE48" i="49"/>
  <c r="J48" i="49"/>
  <c r="P48" i="49" s="1"/>
  <c r="AZ48" i="49" s="1"/>
  <c r="BN48" i="49" s="1"/>
  <c r="I48" i="49"/>
  <c r="O48" i="49" s="1"/>
  <c r="BR47" i="49"/>
  <c r="BQ47" i="49"/>
  <c r="BP47" i="49"/>
  <c r="BO47" i="49"/>
  <c r="BJ47" i="49"/>
  <c r="BI47" i="49"/>
  <c r="BH47" i="49"/>
  <c r="BG47" i="49"/>
  <c r="BF47" i="49"/>
  <c r="BE47" i="49"/>
  <c r="BD47" i="49"/>
  <c r="BC47" i="49"/>
  <c r="BB47" i="49"/>
  <c r="BL47" i="49" s="1"/>
  <c r="BA47" i="49"/>
  <c r="BK47" i="49" s="1"/>
  <c r="AX47" i="49"/>
  <c r="AW47" i="49"/>
  <c r="AT47" i="49"/>
  <c r="AS47" i="49"/>
  <c r="AR47" i="49"/>
  <c r="AQ47" i="49"/>
  <c r="AP47" i="49"/>
  <c r="AO47" i="49"/>
  <c r="AN47" i="49"/>
  <c r="AM47" i="49"/>
  <c r="AL47" i="49"/>
  <c r="AK47" i="49"/>
  <c r="AJ47" i="49"/>
  <c r="AV47" i="49" s="1"/>
  <c r="AI47" i="49"/>
  <c r="AU47" i="49" s="1"/>
  <c r="AH47" i="49"/>
  <c r="AG47" i="49"/>
  <c r="AD47" i="49"/>
  <c r="AC47" i="49"/>
  <c r="AB47" i="49"/>
  <c r="AA47" i="49"/>
  <c r="Z47" i="49"/>
  <c r="Y47" i="49"/>
  <c r="X47" i="49"/>
  <c r="W47" i="49"/>
  <c r="V47" i="49"/>
  <c r="U47" i="49"/>
  <c r="T47" i="49"/>
  <c r="S47" i="49"/>
  <c r="R47" i="49"/>
  <c r="Q47" i="49"/>
  <c r="N47" i="49"/>
  <c r="M47" i="49"/>
  <c r="L47" i="49"/>
  <c r="K47" i="49"/>
  <c r="H47" i="49"/>
  <c r="G47" i="49"/>
  <c r="F47" i="49"/>
  <c r="E47" i="49"/>
  <c r="D47" i="49"/>
  <c r="J47" i="49" s="1"/>
  <c r="P47" i="49" s="1"/>
  <c r="C47" i="49"/>
  <c r="BL46" i="49"/>
  <c r="BK46" i="49"/>
  <c r="AV46" i="49"/>
  <c r="AU46" i="49"/>
  <c r="AF46" i="49"/>
  <c r="AE46" i="49"/>
  <c r="J46" i="49"/>
  <c r="P46" i="49" s="1"/>
  <c r="AZ46" i="49" s="1"/>
  <c r="BN46" i="49" s="1"/>
  <c r="I46" i="49"/>
  <c r="O46" i="49" s="1"/>
  <c r="BL45" i="49"/>
  <c r="BK45" i="49"/>
  <c r="AV45" i="49"/>
  <c r="AU45" i="49"/>
  <c r="AF45" i="49"/>
  <c r="AE45" i="49"/>
  <c r="J45" i="49"/>
  <c r="P45" i="49" s="1"/>
  <c r="AZ45" i="49" s="1"/>
  <c r="BN45" i="49" s="1"/>
  <c r="I45" i="49"/>
  <c r="O45" i="49" s="1"/>
  <c r="BR43" i="49"/>
  <c r="BQ43" i="49"/>
  <c r="BP43" i="49"/>
  <c r="BO43" i="49"/>
  <c r="BJ43" i="49"/>
  <c r="BI43" i="49"/>
  <c r="BH43" i="49"/>
  <c r="BG43" i="49"/>
  <c r="BF43" i="49"/>
  <c r="BE43" i="49"/>
  <c r="BD43" i="49"/>
  <c r="BC43" i="49"/>
  <c r="BB43" i="49"/>
  <c r="BA43" i="49"/>
  <c r="AX43" i="49"/>
  <c r="AW43" i="49"/>
  <c r="AT43" i="49"/>
  <c r="AS43" i="49"/>
  <c r="AR43" i="49"/>
  <c r="AQ43" i="49"/>
  <c r="AP43" i="49"/>
  <c r="AO43" i="49"/>
  <c r="AN43" i="49"/>
  <c r="AM43" i="49"/>
  <c r="AL43" i="49"/>
  <c r="AK43" i="49"/>
  <c r="AJ43" i="49"/>
  <c r="AI43" i="49"/>
  <c r="AH43" i="49"/>
  <c r="AG43" i="49"/>
  <c r="AD43" i="49"/>
  <c r="AC43" i="49"/>
  <c r="AB43" i="49"/>
  <c r="AA43" i="49"/>
  <c r="Z43" i="49"/>
  <c r="Y43" i="49"/>
  <c r="X43" i="49"/>
  <c r="W43" i="49"/>
  <c r="V43" i="49"/>
  <c r="U43" i="49"/>
  <c r="T43" i="49"/>
  <c r="S43" i="49"/>
  <c r="R43" i="49"/>
  <c r="Q43" i="49"/>
  <c r="N43" i="49"/>
  <c r="M43" i="49"/>
  <c r="L43" i="49"/>
  <c r="K43" i="49"/>
  <c r="H43" i="49"/>
  <c r="G43" i="49"/>
  <c r="F43" i="49"/>
  <c r="E43" i="49"/>
  <c r="D43" i="49"/>
  <c r="C43" i="49"/>
  <c r="BL42" i="49"/>
  <c r="BK42" i="49"/>
  <c r="AV42" i="49"/>
  <c r="AU42" i="49"/>
  <c r="AF42" i="49"/>
  <c r="AE42" i="49"/>
  <c r="J42" i="49"/>
  <c r="P42" i="49" s="1"/>
  <c r="I42" i="49"/>
  <c r="O42" i="49" s="1"/>
  <c r="AY42" i="49" s="1"/>
  <c r="BM42" i="49" s="1"/>
  <c r="BL41" i="49"/>
  <c r="BK41" i="49"/>
  <c r="AV41" i="49"/>
  <c r="AU41" i="49"/>
  <c r="AF41" i="49"/>
  <c r="AE41" i="49"/>
  <c r="J41" i="49"/>
  <c r="P41" i="49" s="1"/>
  <c r="I41" i="49"/>
  <c r="O41" i="49" s="1"/>
  <c r="AY41" i="49" s="1"/>
  <c r="BM41" i="49" s="1"/>
  <c r="BL40" i="49"/>
  <c r="BK40" i="49"/>
  <c r="AV40" i="49"/>
  <c r="AU40" i="49"/>
  <c r="AF40" i="49"/>
  <c r="AE40" i="49"/>
  <c r="J40" i="49"/>
  <c r="P40" i="49" s="1"/>
  <c r="I40" i="49"/>
  <c r="O40" i="49" s="1"/>
  <c r="AY40" i="49" s="1"/>
  <c r="BM40" i="49" s="1"/>
  <c r="BL39" i="49"/>
  <c r="BK39" i="49"/>
  <c r="AV39" i="49"/>
  <c r="AU39" i="49"/>
  <c r="AF39" i="49"/>
  <c r="AE39" i="49"/>
  <c r="J39" i="49"/>
  <c r="P39" i="49" s="1"/>
  <c r="AZ39" i="49" s="1"/>
  <c r="I39" i="49"/>
  <c r="O39" i="49" s="1"/>
  <c r="AY39" i="49" s="1"/>
  <c r="BM39" i="49" s="1"/>
  <c r="BL38" i="49"/>
  <c r="BK38" i="49"/>
  <c r="AV38" i="49"/>
  <c r="AU38" i="49"/>
  <c r="AF38" i="49"/>
  <c r="AE38" i="49"/>
  <c r="J38" i="49"/>
  <c r="P38" i="49" s="1"/>
  <c r="AZ38" i="49" s="1"/>
  <c r="BN38" i="49" s="1"/>
  <c r="I38" i="49"/>
  <c r="O38" i="49" s="1"/>
  <c r="AY38" i="49" s="1"/>
  <c r="BM38" i="49" s="1"/>
  <c r="BL37" i="49"/>
  <c r="BK37" i="49"/>
  <c r="AV37" i="49"/>
  <c r="AU37" i="49"/>
  <c r="AF37" i="49"/>
  <c r="AE37" i="49"/>
  <c r="J37" i="49"/>
  <c r="P37" i="49" s="1"/>
  <c r="AZ37" i="49" s="1"/>
  <c r="BN37" i="49" s="1"/>
  <c r="I37" i="49"/>
  <c r="O37" i="49" s="1"/>
  <c r="AY37" i="49" s="1"/>
  <c r="BM37" i="49" s="1"/>
  <c r="BL36" i="49"/>
  <c r="BK36" i="49"/>
  <c r="AV36" i="49"/>
  <c r="AU36" i="49"/>
  <c r="AF36" i="49"/>
  <c r="AE36" i="49"/>
  <c r="J36" i="49"/>
  <c r="P36" i="49" s="1"/>
  <c r="AZ36" i="49" s="1"/>
  <c r="BN36" i="49" s="1"/>
  <c r="I36" i="49"/>
  <c r="O36" i="49" s="1"/>
  <c r="BL35" i="49"/>
  <c r="BK35" i="49"/>
  <c r="AV35" i="49"/>
  <c r="AU35" i="49"/>
  <c r="AF35" i="49"/>
  <c r="AE35" i="49"/>
  <c r="J35" i="49"/>
  <c r="P35" i="49" s="1"/>
  <c r="AZ35" i="49" s="1"/>
  <c r="BN35" i="49" s="1"/>
  <c r="I35" i="49"/>
  <c r="O35" i="49" s="1"/>
  <c r="BL34" i="49"/>
  <c r="BK34" i="49"/>
  <c r="AV34" i="49"/>
  <c r="AU34" i="49"/>
  <c r="AF34" i="49"/>
  <c r="AE34" i="49"/>
  <c r="P34" i="49"/>
  <c r="AZ34" i="49" s="1"/>
  <c r="BN34" i="49" s="1"/>
  <c r="J34" i="49"/>
  <c r="I34" i="49"/>
  <c r="O34" i="49" s="1"/>
  <c r="BL33" i="49"/>
  <c r="BK33" i="49"/>
  <c r="AV33" i="49"/>
  <c r="AU33" i="49"/>
  <c r="AF33" i="49"/>
  <c r="AE33" i="49"/>
  <c r="J33" i="49"/>
  <c r="P33" i="49" s="1"/>
  <c r="I33" i="49"/>
  <c r="O33" i="49" s="1"/>
  <c r="BR32" i="49"/>
  <c r="BQ32" i="49"/>
  <c r="BP32" i="49"/>
  <c r="BO32" i="49"/>
  <c r="BJ32" i="49"/>
  <c r="BI32" i="49"/>
  <c r="BH32" i="49"/>
  <c r="BG32" i="49"/>
  <c r="BF32" i="49"/>
  <c r="BE32" i="49"/>
  <c r="BD32" i="49"/>
  <c r="BC32" i="49"/>
  <c r="BB32" i="49"/>
  <c r="BL32" i="49" s="1"/>
  <c r="BA32" i="49"/>
  <c r="BK32" i="49" s="1"/>
  <c r="AX32" i="49"/>
  <c r="AW32" i="49"/>
  <c r="AT32" i="49"/>
  <c r="AS32" i="49"/>
  <c r="AR32" i="49"/>
  <c r="AQ32" i="49"/>
  <c r="AP32" i="49"/>
  <c r="AO32" i="49"/>
  <c r="AN32" i="49"/>
  <c r="AM32" i="49"/>
  <c r="AL32" i="49"/>
  <c r="AK32" i="49"/>
  <c r="AJ32" i="49"/>
  <c r="AI32" i="49"/>
  <c r="AH32" i="49"/>
  <c r="AG32" i="49"/>
  <c r="AD32" i="49"/>
  <c r="AC32" i="49"/>
  <c r="AB32" i="49"/>
  <c r="AA32" i="49"/>
  <c r="Z32" i="49"/>
  <c r="Y32" i="49"/>
  <c r="X32" i="49"/>
  <c r="W32" i="49"/>
  <c r="V32" i="49"/>
  <c r="AF32" i="49" s="1"/>
  <c r="U32" i="49"/>
  <c r="T32" i="49"/>
  <c r="S32" i="49"/>
  <c r="R32" i="49"/>
  <c r="Q32" i="49"/>
  <c r="N32" i="49"/>
  <c r="M32" i="49"/>
  <c r="L32" i="49"/>
  <c r="K32" i="49"/>
  <c r="H32" i="49"/>
  <c r="G32" i="49"/>
  <c r="F32" i="49"/>
  <c r="E32" i="49"/>
  <c r="D32" i="49"/>
  <c r="J32" i="49" s="1"/>
  <c r="P32" i="49" s="1"/>
  <c r="C32" i="49"/>
  <c r="BL31" i="49"/>
  <c r="BK31" i="49"/>
  <c r="AV31" i="49"/>
  <c r="AU31" i="49"/>
  <c r="AF31" i="49"/>
  <c r="AE31" i="49"/>
  <c r="J31" i="49"/>
  <c r="P31" i="49" s="1"/>
  <c r="AZ31" i="49" s="1"/>
  <c r="BN31" i="49" s="1"/>
  <c r="I31" i="49"/>
  <c r="O31" i="49" s="1"/>
  <c r="BL30" i="49"/>
  <c r="BK30" i="49"/>
  <c r="AV30" i="49"/>
  <c r="AU30" i="49"/>
  <c r="AF30" i="49"/>
  <c r="AE30" i="49"/>
  <c r="J30" i="49"/>
  <c r="P30" i="49" s="1"/>
  <c r="AZ30" i="49" s="1"/>
  <c r="BN30" i="49" s="1"/>
  <c r="I30" i="49"/>
  <c r="O30" i="49" s="1"/>
  <c r="BL29" i="49"/>
  <c r="BK29" i="49"/>
  <c r="AV29" i="49"/>
  <c r="AU29" i="49"/>
  <c r="AF29" i="49"/>
  <c r="AE29" i="49"/>
  <c r="J29" i="49"/>
  <c r="P29" i="49" s="1"/>
  <c r="AZ29" i="49" s="1"/>
  <c r="BN29" i="49" s="1"/>
  <c r="I29" i="49"/>
  <c r="O29" i="49" s="1"/>
  <c r="BL28" i="49"/>
  <c r="BK28" i="49"/>
  <c r="AV28" i="49"/>
  <c r="AU28" i="49"/>
  <c r="AF28" i="49"/>
  <c r="AE28" i="49"/>
  <c r="J28" i="49"/>
  <c r="P28" i="49" s="1"/>
  <c r="AZ28" i="49" s="1"/>
  <c r="BN28" i="49" s="1"/>
  <c r="I28" i="49"/>
  <c r="O28" i="49" s="1"/>
  <c r="BL27" i="49"/>
  <c r="BK27" i="49"/>
  <c r="AV27" i="49"/>
  <c r="AU27" i="49"/>
  <c r="AF27" i="49"/>
  <c r="AE27" i="49"/>
  <c r="J27" i="49"/>
  <c r="P27" i="49" s="1"/>
  <c r="AZ27" i="49" s="1"/>
  <c r="BN27" i="49" s="1"/>
  <c r="I27" i="49"/>
  <c r="O27" i="49" s="1"/>
  <c r="BL26" i="49"/>
  <c r="BK26" i="49"/>
  <c r="AV26" i="49"/>
  <c r="AU26" i="49"/>
  <c r="AF26" i="49"/>
  <c r="AE26" i="49"/>
  <c r="J26" i="49"/>
  <c r="P26" i="49" s="1"/>
  <c r="AZ26" i="49" s="1"/>
  <c r="BN26" i="49" s="1"/>
  <c r="I26" i="49"/>
  <c r="O26" i="49" s="1"/>
  <c r="BL25" i="49"/>
  <c r="BK25" i="49"/>
  <c r="AV25" i="49"/>
  <c r="AU25" i="49"/>
  <c r="AF25" i="49"/>
  <c r="AE25" i="49"/>
  <c r="J25" i="49"/>
  <c r="P25" i="49" s="1"/>
  <c r="AZ25" i="49" s="1"/>
  <c r="BN25" i="49" s="1"/>
  <c r="I25" i="49"/>
  <c r="O25" i="49" s="1"/>
  <c r="BL24" i="49"/>
  <c r="BK24" i="49"/>
  <c r="AV24" i="49"/>
  <c r="AU24" i="49"/>
  <c r="AF24" i="49"/>
  <c r="AE24" i="49"/>
  <c r="J24" i="49"/>
  <c r="P24" i="49" s="1"/>
  <c r="AZ24" i="49" s="1"/>
  <c r="BN24" i="49" s="1"/>
  <c r="I24" i="49"/>
  <c r="O24" i="49" s="1"/>
  <c r="BL23" i="49"/>
  <c r="BK23" i="49"/>
  <c r="AV23" i="49"/>
  <c r="AU23" i="49"/>
  <c r="AF23" i="49"/>
  <c r="AE23" i="49"/>
  <c r="J23" i="49"/>
  <c r="P23" i="49" s="1"/>
  <c r="AZ23" i="49" s="1"/>
  <c r="BN23" i="49" s="1"/>
  <c r="I23" i="49"/>
  <c r="O23" i="49" s="1"/>
  <c r="BL22" i="49"/>
  <c r="BK22" i="49"/>
  <c r="AV22" i="49"/>
  <c r="AU22" i="49"/>
  <c r="AF22" i="49"/>
  <c r="AE22" i="49"/>
  <c r="J22" i="49"/>
  <c r="P22" i="49" s="1"/>
  <c r="AZ22" i="49" s="1"/>
  <c r="BN22" i="49" s="1"/>
  <c r="I22" i="49"/>
  <c r="O22" i="49" s="1"/>
  <c r="BL21" i="49"/>
  <c r="BK21" i="49"/>
  <c r="AV21" i="49"/>
  <c r="AU21" i="49"/>
  <c r="AF21" i="49"/>
  <c r="AE21" i="49"/>
  <c r="J21" i="49"/>
  <c r="P21" i="49" s="1"/>
  <c r="AZ21" i="49" s="1"/>
  <c r="BN21" i="49" s="1"/>
  <c r="I21" i="49"/>
  <c r="O21" i="49" s="1"/>
  <c r="BL20" i="49"/>
  <c r="BK20" i="49"/>
  <c r="AV20" i="49"/>
  <c r="AU20" i="49"/>
  <c r="AF20" i="49"/>
  <c r="AE20" i="49"/>
  <c r="J20" i="49"/>
  <c r="P20" i="49" s="1"/>
  <c r="AZ20" i="49" s="1"/>
  <c r="BN20" i="49" s="1"/>
  <c r="I20" i="49"/>
  <c r="O20" i="49" s="1"/>
  <c r="BR19" i="49"/>
  <c r="BQ19" i="49"/>
  <c r="BP19" i="49"/>
  <c r="BO19" i="49"/>
  <c r="BJ19" i="49"/>
  <c r="BI19" i="49"/>
  <c r="BH19" i="49"/>
  <c r="BG19" i="49"/>
  <c r="BF19" i="49"/>
  <c r="BE19" i="49"/>
  <c r="BD19" i="49"/>
  <c r="BC19" i="49"/>
  <c r="BB19" i="49"/>
  <c r="BA19" i="49"/>
  <c r="AX19" i="49"/>
  <c r="AW19" i="49"/>
  <c r="AT19" i="49"/>
  <c r="AS19" i="49"/>
  <c r="AR19" i="49"/>
  <c r="AQ19" i="49"/>
  <c r="AP19" i="49"/>
  <c r="AO19" i="49"/>
  <c r="AN19" i="49"/>
  <c r="AM19" i="49"/>
  <c r="AL19" i="49"/>
  <c r="AK19" i="49"/>
  <c r="AJ19" i="49"/>
  <c r="AI19" i="49"/>
  <c r="AH19" i="49"/>
  <c r="AG19" i="49"/>
  <c r="AD19" i="49"/>
  <c r="AC19" i="49"/>
  <c r="AB19" i="49"/>
  <c r="AA19" i="49"/>
  <c r="Z19" i="49"/>
  <c r="Y19" i="49"/>
  <c r="X19" i="49"/>
  <c r="W19" i="49"/>
  <c r="V19" i="49"/>
  <c r="AF19" i="49" s="1"/>
  <c r="U19" i="49"/>
  <c r="T19" i="49"/>
  <c r="S19" i="49"/>
  <c r="R19" i="49"/>
  <c r="Q19" i="49"/>
  <c r="N19" i="49"/>
  <c r="M19" i="49"/>
  <c r="L19" i="49"/>
  <c r="K19" i="49"/>
  <c r="H19" i="49"/>
  <c r="G19" i="49"/>
  <c r="F19" i="49"/>
  <c r="E19" i="49"/>
  <c r="D19" i="49"/>
  <c r="J19" i="49" s="1"/>
  <c r="C19" i="49"/>
  <c r="I19" i="49" s="1"/>
  <c r="O19" i="49" s="1"/>
  <c r="BL18" i="49"/>
  <c r="BK18" i="49"/>
  <c r="AV18" i="49"/>
  <c r="AU18" i="49"/>
  <c r="AF18" i="49"/>
  <c r="AE18" i="49"/>
  <c r="J18" i="49"/>
  <c r="P18" i="49" s="1"/>
  <c r="AZ18" i="49" s="1"/>
  <c r="I18" i="49"/>
  <c r="O18" i="49" s="1"/>
  <c r="AY18" i="49" s="1"/>
  <c r="BM18" i="49" s="1"/>
  <c r="BL17" i="49"/>
  <c r="BK17" i="49"/>
  <c r="AV17" i="49"/>
  <c r="AU17" i="49"/>
  <c r="AF17" i="49"/>
  <c r="AE17" i="49"/>
  <c r="J17" i="49"/>
  <c r="P17" i="49" s="1"/>
  <c r="AZ17" i="49" s="1"/>
  <c r="I17" i="49"/>
  <c r="O17" i="49" s="1"/>
  <c r="AY17" i="49" s="1"/>
  <c r="BM17" i="49" s="1"/>
  <c r="BL16" i="49"/>
  <c r="BK16" i="49"/>
  <c r="AV16" i="49"/>
  <c r="AU16" i="49"/>
  <c r="AF16" i="49"/>
  <c r="AE16" i="49"/>
  <c r="J16" i="49"/>
  <c r="P16" i="49" s="1"/>
  <c r="AZ16" i="49" s="1"/>
  <c r="I16" i="49"/>
  <c r="O16" i="49" s="1"/>
  <c r="AY16" i="49" s="1"/>
  <c r="BM16" i="49" s="1"/>
  <c r="BL15" i="49"/>
  <c r="BK15" i="49"/>
  <c r="AV15" i="49"/>
  <c r="AU15" i="49"/>
  <c r="AF15" i="49"/>
  <c r="AE15" i="49"/>
  <c r="J15" i="49"/>
  <c r="P15" i="49" s="1"/>
  <c r="AZ15" i="49" s="1"/>
  <c r="I15" i="49"/>
  <c r="O15" i="49" s="1"/>
  <c r="AY15" i="49" s="1"/>
  <c r="BM15" i="49" s="1"/>
  <c r="BL14" i="49"/>
  <c r="BK14" i="49"/>
  <c r="AV14" i="49"/>
  <c r="AU14" i="49"/>
  <c r="AF14" i="49"/>
  <c r="AE14" i="49"/>
  <c r="J14" i="49"/>
  <c r="P14" i="49" s="1"/>
  <c r="AZ14" i="49" s="1"/>
  <c r="I14" i="49"/>
  <c r="O14" i="49" s="1"/>
  <c r="AY14" i="49" s="1"/>
  <c r="BM14" i="49" s="1"/>
  <c r="BL13" i="49"/>
  <c r="BK13" i="49"/>
  <c r="AV13" i="49"/>
  <c r="AU13" i="49"/>
  <c r="AF13" i="49"/>
  <c r="AE13" i="49"/>
  <c r="J13" i="49"/>
  <c r="P13" i="49" s="1"/>
  <c r="AZ13" i="49" s="1"/>
  <c r="I13" i="49"/>
  <c r="O13" i="49" s="1"/>
  <c r="AY13" i="49" s="1"/>
  <c r="BM13" i="49" s="1"/>
  <c r="BL12" i="49"/>
  <c r="BK12" i="49"/>
  <c r="AV12" i="49"/>
  <c r="AU12" i="49"/>
  <c r="AF12" i="49"/>
  <c r="AE12" i="49"/>
  <c r="J12" i="49"/>
  <c r="P12" i="49" s="1"/>
  <c r="AZ12" i="49" s="1"/>
  <c r="I12" i="49"/>
  <c r="O12" i="49" s="1"/>
  <c r="AY12" i="49" s="1"/>
  <c r="BM12" i="49" s="1"/>
  <c r="BL11" i="49"/>
  <c r="BK11" i="49"/>
  <c r="AV11" i="49"/>
  <c r="AU11" i="49"/>
  <c r="AF11" i="49"/>
  <c r="AE11" i="49"/>
  <c r="J11" i="49"/>
  <c r="P11" i="49" s="1"/>
  <c r="AZ11" i="49" s="1"/>
  <c r="I11" i="49"/>
  <c r="O11" i="49" s="1"/>
  <c r="AY11" i="49" s="1"/>
  <c r="BM11" i="49" s="1"/>
  <c r="BL10" i="49"/>
  <c r="BK10" i="49"/>
  <c r="AV10" i="49"/>
  <c r="AU10" i="49"/>
  <c r="AF10" i="49"/>
  <c r="AE10" i="49"/>
  <c r="J10" i="49"/>
  <c r="P10" i="49" s="1"/>
  <c r="AZ10" i="49" s="1"/>
  <c r="I10" i="49"/>
  <c r="O10" i="49" s="1"/>
  <c r="AY10" i="49" s="1"/>
  <c r="BM10" i="49" s="1"/>
  <c r="BL9" i="49"/>
  <c r="BK9" i="49"/>
  <c r="AV9" i="49"/>
  <c r="AU9" i="49"/>
  <c r="AF9" i="49"/>
  <c r="AE9" i="49"/>
  <c r="J9" i="49"/>
  <c r="P9" i="49" s="1"/>
  <c r="AZ9" i="49" s="1"/>
  <c r="I9" i="49"/>
  <c r="O9" i="49" s="1"/>
  <c r="AY9" i="49" s="1"/>
  <c r="BM9" i="49" s="1"/>
  <c r="BL8" i="49"/>
  <c r="BK8" i="49"/>
  <c r="AV8" i="49"/>
  <c r="AU8" i="49"/>
  <c r="AF8" i="49"/>
  <c r="AE8" i="49"/>
  <c r="J8" i="49"/>
  <c r="P8" i="49" s="1"/>
  <c r="AZ8" i="49" s="1"/>
  <c r="I8" i="49"/>
  <c r="O8" i="49" s="1"/>
  <c r="AY8" i="49" s="1"/>
  <c r="BM8" i="49" s="1"/>
  <c r="BL7" i="49"/>
  <c r="BK7" i="49"/>
  <c r="AV7" i="49"/>
  <c r="AU7" i="49"/>
  <c r="AF7" i="49"/>
  <c r="AE7" i="49"/>
  <c r="J7" i="49"/>
  <c r="P7" i="49" s="1"/>
  <c r="AZ7" i="49" s="1"/>
  <c r="I7" i="49"/>
  <c r="O7" i="49" s="1"/>
  <c r="AY7" i="49" s="1"/>
  <c r="BM7" i="49" s="1"/>
  <c r="J7" i="50" l="1"/>
  <c r="AV7" i="50"/>
  <c r="AF58" i="16"/>
  <c r="AF7" i="50"/>
  <c r="BL7" i="50"/>
  <c r="AE7" i="50"/>
  <c r="I58" i="16"/>
  <c r="O47" i="16"/>
  <c r="O58" i="16" s="1"/>
  <c r="AY45" i="16"/>
  <c r="BN7" i="49"/>
  <c r="BN11" i="49"/>
  <c r="BN15" i="49"/>
  <c r="BN16" i="49"/>
  <c r="BN17" i="49"/>
  <c r="BN18" i="49"/>
  <c r="P19" i="49"/>
  <c r="BL19" i="49"/>
  <c r="AU32" i="49"/>
  <c r="BN39" i="49"/>
  <c r="AZ40" i="49"/>
  <c r="BN40" i="49" s="1"/>
  <c r="AZ41" i="49"/>
  <c r="BN41" i="49" s="1"/>
  <c r="AZ42" i="49"/>
  <c r="BN42" i="49" s="1"/>
  <c r="AU50" i="49"/>
  <c r="P58" i="31"/>
  <c r="AZ7" i="16"/>
  <c r="P19" i="16"/>
  <c r="P47" i="16"/>
  <c r="AZ45" i="16"/>
  <c r="AZ50" i="16"/>
  <c r="BN48" i="16"/>
  <c r="BN50" i="16" s="1"/>
  <c r="AY32" i="16"/>
  <c r="AZ32" i="31"/>
  <c r="BN20" i="31"/>
  <c r="BN32" i="31" s="1"/>
  <c r="BN9" i="49"/>
  <c r="BN14" i="49"/>
  <c r="AU19" i="49"/>
  <c r="AV32" i="49"/>
  <c r="AZ32" i="49" s="1"/>
  <c r="BN32" i="49" s="1"/>
  <c r="AV50" i="49"/>
  <c r="AE44" i="16"/>
  <c r="AE58" i="16" s="1"/>
  <c r="AZ33" i="16"/>
  <c r="P43" i="16"/>
  <c r="P44" i="16" s="1"/>
  <c r="BN8" i="49"/>
  <c r="BN13" i="49"/>
  <c r="AV19" i="49"/>
  <c r="AE55" i="49"/>
  <c r="AY56" i="49"/>
  <c r="BM56" i="49" s="1"/>
  <c r="J58" i="16"/>
  <c r="BK19" i="49"/>
  <c r="BN12" i="49"/>
  <c r="AE32" i="49"/>
  <c r="AE47" i="49"/>
  <c r="AF55" i="49"/>
  <c r="AZ56" i="49"/>
  <c r="BN56" i="49" s="1"/>
  <c r="P55" i="16"/>
  <c r="AZ51" i="16"/>
  <c r="BK44" i="16"/>
  <c r="BK58" i="16" s="1"/>
  <c r="AY19" i="49"/>
  <c r="BM19" i="49" s="1"/>
  <c r="AY43" i="16"/>
  <c r="BM33" i="16"/>
  <c r="BM43" i="16" s="1"/>
  <c r="BN10" i="49"/>
  <c r="AY33" i="49"/>
  <c r="BM33" i="49" s="1"/>
  <c r="AY34" i="49"/>
  <c r="BM34" i="49" s="1"/>
  <c r="AF47" i="49"/>
  <c r="AE50" i="49"/>
  <c r="AY50" i="49" s="1"/>
  <c r="BM50" i="49" s="1"/>
  <c r="AY51" i="49"/>
  <c r="BM51" i="49" s="1"/>
  <c r="AY52" i="49"/>
  <c r="BM52" i="49" s="1"/>
  <c r="AY53" i="49"/>
  <c r="BM53" i="49" s="1"/>
  <c r="AY54" i="49"/>
  <c r="BM54" i="49" s="1"/>
  <c r="I55" i="49"/>
  <c r="O55" i="49" s="1"/>
  <c r="AY55" i="49" s="1"/>
  <c r="BK55" i="49"/>
  <c r="O58" i="31"/>
  <c r="AY57" i="31"/>
  <c r="BM56" i="31"/>
  <c r="BM57" i="31" s="1"/>
  <c r="O7" i="50"/>
  <c r="AY7" i="50" s="1"/>
  <c r="O19" i="16"/>
  <c r="O44" i="16" s="1"/>
  <c r="AY7" i="16"/>
  <c r="BL44" i="16"/>
  <c r="BL58" i="16" s="1"/>
  <c r="AY57" i="16"/>
  <c r="BM56" i="16"/>
  <c r="BM57" i="16" s="1"/>
  <c r="AZ47" i="49"/>
  <c r="BN47" i="49" s="1"/>
  <c r="AZ32" i="16"/>
  <c r="BN20" i="16"/>
  <c r="BN32" i="16" s="1"/>
  <c r="AE19" i="49"/>
  <c r="AY20" i="49"/>
  <c r="BM20" i="49" s="1"/>
  <c r="AY21" i="49"/>
  <c r="BM21" i="49" s="1"/>
  <c r="AY22" i="49"/>
  <c r="BM22" i="49" s="1"/>
  <c r="AY23" i="49"/>
  <c r="BM23" i="49" s="1"/>
  <c r="AY24" i="49"/>
  <c r="BM24" i="49" s="1"/>
  <c r="AY25" i="49"/>
  <c r="BM25" i="49" s="1"/>
  <c r="AY26" i="49"/>
  <c r="BM26" i="49" s="1"/>
  <c r="AY27" i="49"/>
  <c r="BM27" i="49" s="1"/>
  <c r="AY28" i="49"/>
  <c r="BM28" i="49" s="1"/>
  <c r="AY29" i="49"/>
  <c r="BM29" i="49" s="1"/>
  <c r="AY30" i="49"/>
  <c r="BM30" i="49" s="1"/>
  <c r="AY31" i="49"/>
  <c r="BM31" i="49" s="1"/>
  <c r="I32" i="49"/>
  <c r="O32" i="49" s="1"/>
  <c r="AY32" i="49" s="1"/>
  <c r="BM32" i="49" s="1"/>
  <c r="AZ33" i="49"/>
  <c r="BN33" i="49" s="1"/>
  <c r="AY35" i="49"/>
  <c r="BM35" i="49" s="1"/>
  <c r="AY36" i="49"/>
  <c r="BM36" i="49" s="1"/>
  <c r="AY45" i="49"/>
  <c r="BM45" i="49" s="1"/>
  <c r="AY46" i="49"/>
  <c r="BM46" i="49" s="1"/>
  <c r="I47" i="49"/>
  <c r="O47" i="49" s="1"/>
  <c r="AY47" i="49" s="1"/>
  <c r="BM47" i="49" s="1"/>
  <c r="AY48" i="49"/>
  <c r="BM48" i="49" s="1"/>
  <c r="AF50" i="49"/>
  <c r="AZ50" i="49" s="1"/>
  <c r="BN50" i="49" s="1"/>
  <c r="AZ51" i="49"/>
  <c r="BN51" i="49" s="1"/>
  <c r="AZ52" i="49"/>
  <c r="BN52" i="49" s="1"/>
  <c r="AZ53" i="49"/>
  <c r="BN53" i="49" s="1"/>
  <c r="AZ54" i="49"/>
  <c r="BN54" i="49" s="1"/>
  <c r="J55" i="49"/>
  <c r="P55" i="49" s="1"/>
  <c r="AZ55" i="49" s="1"/>
  <c r="BL55" i="49"/>
  <c r="BK7" i="50"/>
  <c r="AZ55" i="31"/>
  <c r="BN51" i="31"/>
  <c r="BN55" i="31" s="1"/>
  <c r="AY55" i="31"/>
  <c r="BM51" i="31"/>
  <c r="BM55" i="31" s="1"/>
  <c r="AZ21" i="50"/>
  <c r="BN21" i="50" s="1"/>
  <c r="AZ50" i="31"/>
  <c r="BN48" i="31"/>
  <c r="BN50" i="31" s="1"/>
  <c r="AY50" i="31"/>
  <c r="BM48" i="31"/>
  <c r="BM50" i="31" s="1"/>
  <c r="AY47" i="31"/>
  <c r="BM46" i="31"/>
  <c r="BM47" i="31" s="1"/>
  <c r="AZ43" i="31"/>
  <c r="BN33" i="31"/>
  <c r="BN43" i="31" s="1"/>
  <c r="BM33" i="31"/>
  <c r="BM43" i="31" s="1"/>
  <c r="AY43" i="31"/>
  <c r="AY19" i="31"/>
  <c r="BM7" i="31"/>
  <c r="BM19" i="31" s="1"/>
  <c r="AZ19" i="31"/>
  <c r="AZ44" i="31" s="1"/>
  <c r="AZ58" i="31" s="1"/>
  <c r="BN7" i="31"/>
  <c r="BN19" i="31" s="1"/>
  <c r="BN44" i="31" s="1"/>
  <c r="AY21" i="50"/>
  <c r="D44" i="49"/>
  <c r="F44" i="49"/>
  <c r="H44" i="49"/>
  <c r="H58" i="49" s="1"/>
  <c r="H39" i="50" s="1"/>
  <c r="L44" i="49"/>
  <c r="L58" i="49" s="1"/>
  <c r="L39" i="50" s="1"/>
  <c r="N44" i="49"/>
  <c r="R44" i="49"/>
  <c r="T44" i="49"/>
  <c r="V44" i="49"/>
  <c r="X44" i="49"/>
  <c r="Z44" i="49"/>
  <c r="AB44" i="49"/>
  <c r="AB58" i="49" s="1"/>
  <c r="AB39" i="50" s="1"/>
  <c r="AD44" i="49"/>
  <c r="AD58" i="49" s="1"/>
  <c r="AD39" i="50" s="1"/>
  <c r="AH44" i="49"/>
  <c r="AJ44" i="49"/>
  <c r="AL44" i="49"/>
  <c r="AN44" i="49"/>
  <c r="AP44" i="49"/>
  <c r="AR44" i="49"/>
  <c r="AT44" i="49"/>
  <c r="AT58" i="49" s="1"/>
  <c r="AT39" i="50" s="1"/>
  <c r="AX44" i="49"/>
  <c r="AX58" i="49" s="1"/>
  <c r="AX39" i="50" s="1"/>
  <c r="BB44" i="49"/>
  <c r="BD44" i="49"/>
  <c r="BF44" i="49"/>
  <c r="BH44" i="49"/>
  <c r="BJ44" i="49"/>
  <c r="BP44" i="49"/>
  <c r="BR44" i="49"/>
  <c r="BR58" i="49" s="1"/>
  <c r="BR39" i="50" s="1"/>
  <c r="C44" i="49"/>
  <c r="E44" i="49"/>
  <c r="G44" i="49"/>
  <c r="K44" i="49"/>
  <c r="M44" i="49"/>
  <c r="Q44" i="49"/>
  <c r="S44" i="49"/>
  <c r="U44" i="49"/>
  <c r="W44" i="49"/>
  <c r="Y44" i="49"/>
  <c r="AA44" i="49"/>
  <c r="AC44" i="49"/>
  <c r="AG44" i="49"/>
  <c r="AI44" i="49"/>
  <c r="AK44" i="49"/>
  <c r="AM44" i="49"/>
  <c r="AM58" i="49" s="1"/>
  <c r="AM39" i="50" s="1"/>
  <c r="AO44" i="49"/>
  <c r="AQ44" i="49"/>
  <c r="AS44" i="49"/>
  <c r="AW44" i="49"/>
  <c r="BA44" i="49"/>
  <c r="BC44" i="49"/>
  <c r="BE44" i="49"/>
  <c r="BG44" i="49"/>
  <c r="BI44" i="49"/>
  <c r="BO44" i="49"/>
  <c r="BQ44" i="49"/>
  <c r="I43" i="49"/>
  <c r="O43" i="49" s="1"/>
  <c r="AE43" i="49"/>
  <c r="AU43" i="49"/>
  <c r="BK43" i="49"/>
  <c r="C58" i="49"/>
  <c r="C39" i="50" s="1"/>
  <c r="I39" i="50" s="1"/>
  <c r="O39" i="50" s="1"/>
  <c r="E58" i="49"/>
  <c r="E39" i="50" s="1"/>
  <c r="G58" i="49"/>
  <c r="G39" i="50" s="1"/>
  <c r="K58" i="49"/>
  <c r="K39" i="50" s="1"/>
  <c r="M58" i="49"/>
  <c r="M39" i="50" s="1"/>
  <c r="Q58" i="49"/>
  <c r="Q39" i="50" s="1"/>
  <c r="S58" i="49"/>
  <c r="S39" i="50" s="1"/>
  <c r="U58" i="49"/>
  <c r="U39" i="50" s="1"/>
  <c r="W58" i="49"/>
  <c r="W39" i="50" s="1"/>
  <c r="Y58" i="49"/>
  <c r="Y39" i="50" s="1"/>
  <c r="AA58" i="49"/>
  <c r="AA39" i="50" s="1"/>
  <c r="AC58" i="49"/>
  <c r="AC39" i="50" s="1"/>
  <c r="AG58" i="49"/>
  <c r="AG39" i="50" s="1"/>
  <c r="AI58" i="49"/>
  <c r="AI39" i="50" s="1"/>
  <c r="AK58" i="49"/>
  <c r="AK39" i="50" s="1"/>
  <c r="AO58" i="49"/>
  <c r="AO39" i="50" s="1"/>
  <c r="AQ58" i="49"/>
  <c r="AQ39" i="50" s="1"/>
  <c r="AS58" i="49"/>
  <c r="AS39" i="50" s="1"/>
  <c r="AW58" i="49"/>
  <c r="AW39" i="50" s="1"/>
  <c r="BA58" i="49"/>
  <c r="BA39" i="50" s="1"/>
  <c r="BC58" i="49"/>
  <c r="BC39" i="50" s="1"/>
  <c r="BE58" i="49"/>
  <c r="BE39" i="50" s="1"/>
  <c r="BG58" i="49"/>
  <c r="BG39" i="50" s="1"/>
  <c r="BI58" i="49"/>
  <c r="BI39" i="50" s="1"/>
  <c r="BO58" i="49"/>
  <c r="BO39" i="50" s="1"/>
  <c r="BQ58" i="49"/>
  <c r="BQ39" i="50" s="1"/>
  <c r="J43" i="49"/>
  <c r="P43" i="49" s="1"/>
  <c r="AF43" i="49"/>
  <c r="AV43" i="49"/>
  <c r="BL43" i="49"/>
  <c r="D58" i="49"/>
  <c r="D39" i="50" s="1"/>
  <c r="F58" i="49"/>
  <c r="F39" i="50" s="1"/>
  <c r="N58" i="49"/>
  <c r="N39" i="50" s="1"/>
  <c r="R58" i="49"/>
  <c r="R39" i="50" s="1"/>
  <c r="T58" i="49"/>
  <c r="T39" i="50" s="1"/>
  <c r="V58" i="49"/>
  <c r="V39" i="50" s="1"/>
  <c r="X58" i="49"/>
  <c r="X39" i="50" s="1"/>
  <c r="Z58" i="49"/>
  <c r="Z39" i="50" s="1"/>
  <c r="AH58" i="49"/>
  <c r="AH39" i="50" s="1"/>
  <c r="AJ58" i="49"/>
  <c r="AJ39" i="50" s="1"/>
  <c r="AL58" i="49"/>
  <c r="AL39" i="50" s="1"/>
  <c r="AN58" i="49"/>
  <c r="AN39" i="50" s="1"/>
  <c r="AP58" i="49"/>
  <c r="AP39" i="50" s="1"/>
  <c r="AR58" i="49"/>
  <c r="AR39" i="50" s="1"/>
  <c r="BB58" i="49"/>
  <c r="BB39" i="50" s="1"/>
  <c r="BD58" i="49"/>
  <c r="BD39" i="50" s="1"/>
  <c r="BF58" i="49"/>
  <c r="BF39" i="50" s="1"/>
  <c r="BH58" i="49"/>
  <c r="BH39" i="50" s="1"/>
  <c r="BJ58" i="49"/>
  <c r="BJ39" i="50" s="1"/>
  <c r="BP58" i="49"/>
  <c r="BP39" i="50" s="1"/>
  <c r="I57" i="49"/>
  <c r="O57" i="49" s="1"/>
  <c r="AE57" i="49"/>
  <c r="AU57" i="49"/>
  <c r="BK57" i="49"/>
  <c r="J57" i="49"/>
  <c r="P57" i="49" s="1"/>
  <c r="AF57" i="49"/>
  <c r="AV57" i="49"/>
  <c r="BL57" i="49"/>
  <c r="AZ19" i="49" l="1"/>
  <c r="BN19" i="49" s="1"/>
  <c r="AF39" i="50"/>
  <c r="AZ19" i="16"/>
  <c r="BN7" i="16"/>
  <c r="BN19" i="16" s="1"/>
  <c r="AE39" i="50"/>
  <c r="AU39" i="50"/>
  <c r="AY39" i="50" s="1"/>
  <c r="BM39" i="50" s="1"/>
  <c r="AY19" i="16"/>
  <c r="AY44" i="16" s="1"/>
  <c r="BM7" i="16"/>
  <c r="BM19" i="16" s="1"/>
  <c r="BM44" i="16" s="1"/>
  <c r="P7" i="50"/>
  <c r="AV39" i="50"/>
  <c r="BK39" i="50"/>
  <c r="BM55" i="49"/>
  <c r="AZ43" i="16"/>
  <c r="AZ44" i="16" s="1"/>
  <c r="BN33" i="16"/>
  <c r="BN43" i="16" s="1"/>
  <c r="BN44" i="16" s="1"/>
  <c r="BL39" i="50"/>
  <c r="AZ47" i="16"/>
  <c r="BN45" i="16"/>
  <c r="BN47" i="16" s="1"/>
  <c r="BM7" i="50"/>
  <c r="AZ55" i="16"/>
  <c r="BN51" i="16"/>
  <c r="BN55" i="16" s="1"/>
  <c r="AY47" i="16"/>
  <c r="BM45" i="16"/>
  <c r="BM47" i="16" s="1"/>
  <c r="J39" i="50"/>
  <c r="P39" i="50" s="1"/>
  <c r="AZ39" i="50" s="1"/>
  <c r="BN39" i="50" s="1"/>
  <c r="BN55" i="49"/>
  <c r="P58" i="16"/>
  <c r="BM44" i="31"/>
  <c r="BN58" i="31"/>
  <c r="BM58" i="31"/>
  <c r="AY44" i="31"/>
  <c r="AY58" i="31" s="1"/>
  <c r="BM21" i="50"/>
  <c r="BL58" i="49"/>
  <c r="J58" i="49"/>
  <c r="P58" i="49" s="1"/>
  <c r="AZ43" i="49"/>
  <c r="BN43" i="49" s="1"/>
  <c r="AU58" i="49"/>
  <c r="AE58" i="49"/>
  <c r="AY43" i="49"/>
  <c r="BM43" i="49" s="1"/>
  <c r="AU44" i="49"/>
  <c r="AE44" i="49"/>
  <c r="BL44" i="49"/>
  <c r="J44" i="49"/>
  <c r="P44" i="49" s="1"/>
  <c r="AZ57" i="49"/>
  <c r="BN57" i="49" s="1"/>
  <c r="AY57" i="49"/>
  <c r="BM57" i="49" s="1"/>
  <c r="AV58" i="49"/>
  <c r="AF58" i="49"/>
  <c r="BK58" i="49"/>
  <c r="I58" i="49"/>
  <c r="O58" i="49" s="1"/>
  <c r="BK44" i="49"/>
  <c r="I44" i="49"/>
  <c r="O44" i="49" s="1"/>
  <c r="AY44" i="49" s="1"/>
  <c r="BM44" i="49" s="1"/>
  <c r="AV44" i="49"/>
  <c r="AF44" i="49"/>
  <c r="BM58" i="16" l="1"/>
  <c r="AY58" i="16"/>
  <c r="BN58" i="16"/>
  <c r="AZ58" i="16"/>
  <c r="AY58" i="49"/>
  <c r="BM58" i="49" s="1"/>
  <c r="AZ7" i="50"/>
  <c r="AZ44" i="49"/>
  <c r="BN44" i="49" s="1"/>
  <c r="AZ58" i="49"/>
  <c r="BN58" i="49" s="1"/>
  <c r="BN7" i="50" l="1"/>
  <c r="AT38" i="50" l="1"/>
  <c r="BF38" i="50"/>
  <c r="AD38" i="50"/>
  <c r="AX38" i="50"/>
  <c r="BD38" i="50"/>
  <c r="BP38" i="50"/>
  <c r="AH38" i="50"/>
  <c r="BB38" i="50"/>
  <c r="Z38" i="50"/>
  <c r="AI38" i="50"/>
  <c r="K38" i="50"/>
  <c r="M38" i="50"/>
  <c r="AK38" i="50"/>
  <c r="AM38" i="50"/>
  <c r="AO38" i="50"/>
  <c r="AQ38" i="50"/>
  <c r="AS38" i="50"/>
  <c r="BA38" i="50"/>
  <c r="BC38" i="50"/>
  <c r="BG38" i="50"/>
  <c r="BO38" i="50"/>
  <c r="BQ38" i="50"/>
  <c r="R38" i="50"/>
  <c r="T38" i="50"/>
  <c r="V38" i="50"/>
  <c r="X38" i="50"/>
  <c r="AB38" i="50"/>
  <c r="BE38" i="50"/>
  <c r="BI38" i="50"/>
  <c r="C38" i="50"/>
  <c r="E38" i="50"/>
  <c r="G38" i="50"/>
  <c r="S38" i="50"/>
  <c r="U38" i="50"/>
  <c r="W38" i="50"/>
  <c r="Y38" i="50"/>
  <c r="AA38" i="50"/>
  <c r="AC38" i="50"/>
  <c r="AW38" i="50"/>
  <c r="F38" i="50"/>
  <c r="H38" i="50"/>
  <c r="Q38" i="50"/>
  <c r="AG38" i="50"/>
  <c r="L38" i="50"/>
  <c r="N38" i="50"/>
  <c r="AJ38" i="50"/>
  <c r="AL38" i="50"/>
  <c r="AN38" i="50"/>
  <c r="AP38" i="50"/>
  <c r="AR38" i="50"/>
  <c r="BH38" i="50"/>
  <c r="BJ38" i="50"/>
  <c r="BR38" i="50"/>
  <c r="BL38" i="50" l="1"/>
  <c r="BK38" i="50"/>
  <c r="AU38" i="50"/>
  <c r="AF38" i="50"/>
  <c r="AV38" i="50"/>
  <c r="AE38" i="50"/>
  <c r="I38" i="50"/>
  <c r="O38" i="50" s="1"/>
  <c r="D38" i="50"/>
  <c r="J38" i="50" s="1"/>
  <c r="P38" i="50" s="1"/>
  <c r="AZ38" i="50" s="1"/>
  <c r="BN38" i="50" s="1"/>
  <c r="AY38" i="50" l="1"/>
  <c r="BM38" i="50" s="1"/>
  <c r="BR57" i="47" l="1"/>
  <c r="BQ57" i="47"/>
  <c r="BP57" i="47"/>
  <c r="BO57" i="47"/>
  <c r="BJ57" i="47"/>
  <c r="BI57" i="47"/>
  <c r="BH57" i="47"/>
  <c r="BG57" i="47"/>
  <c r="BF57" i="47"/>
  <c r="BE57" i="47"/>
  <c r="BD57" i="47"/>
  <c r="BC57" i="47"/>
  <c r="BB57" i="47"/>
  <c r="BA57" i="47"/>
  <c r="AX57" i="47"/>
  <c r="AW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N57" i="47"/>
  <c r="M57" i="47"/>
  <c r="L57" i="47"/>
  <c r="K57" i="47"/>
  <c r="H57" i="47"/>
  <c r="G57" i="47"/>
  <c r="F57" i="47"/>
  <c r="E57" i="47"/>
  <c r="D57" i="47"/>
  <c r="C57" i="47"/>
  <c r="I57" i="47" s="1"/>
  <c r="O57" i="47" s="1"/>
  <c r="BL56" i="47"/>
  <c r="BK56" i="47"/>
  <c r="AV56" i="47"/>
  <c r="AV57" i="47" s="1"/>
  <c r="AU56" i="47"/>
  <c r="AU57" i="47" s="1"/>
  <c r="AF56" i="47"/>
  <c r="AE56" i="47"/>
  <c r="J56" i="47"/>
  <c r="P56" i="47" s="1"/>
  <c r="AZ56" i="47" s="1"/>
  <c r="I56" i="47"/>
  <c r="O56" i="47" s="1"/>
  <c r="AY56" i="47" s="1"/>
  <c r="BM56" i="47" s="1"/>
  <c r="BR55" i="47"/>
  <c r="BQ55" i="47"/>
  <c r="BP55" i="47"/>
  <c r="BO55" i="47"/>
  <c r="BJ55" i="47"/>
  <c r="BI55" i="47"/>
  <c r="BH55" i="47"/>
  <c r="BG55" i="47"/>
  <c r="BF55" i="47"/>
  <c r="BE55" i="47"/>
  <c r="BD55" i="47"/>
  <c r="BC55" i="47"/>
  <c r="BB55" i="47"/>
  <c r="BA55" i="47"/>
  <c r="AX55" i="47"/>
  <c r="AW55" i="47"/>
  <c r="AT55" i="47"/>
  <c r="AS55" i="47"/>
  <c r="AR55" i="47"/>
  <c r="AQ55" i="47"/>
  <c r="AP55" i="47"/>
  <c r="AO55" i="47"/>
  <c r="AN55" i="47"/>
  <c r="AM55" i="47"/>
  <c r="AL55" i="47"/>
  <c r="AK55" i="47"/>
  <c r="AJ55" i="47"/>
  <c r="AI55" i="47"/>
  <c r="AH55" i="47"/>
  <c r="AG55" i="47"/>
  <c r="AD55" i="47"/>
  <c r="AC55" i="47"/>
  <c r="AB55" i="47"/>
  <c r="AA55" i="47"/>
  <c r="Z55" i="47"/>
  <c r="Y55" i="47"/>
  <c r="X55" i="47"/>
  <c r="W55" i="47"/>
  <c r="V55" i="47"/>
  <c r="U55" i="47"/>
  <c r="AE55" i="47" s="1"/>
  <c r="T55" i="47"/>
  <c r="S55" i="47"/>
  <c r="R55" i="47"/>
  <c r="Q55" i="47"/>
  <c r="N55" i="47"/>
  <c r="M55" i="47"/>
  <c r="L55" i="47"/>
  <c r="K55" i="47"/>
  <c r="H55" i="47"/>
  <c r="G55" i="47"/>
  <c r="F55" i="47"/>
  <c r="E55" i="47"/>
  <c r="D55" i="47"/>
  <c r="C55" i="47"/>
  <c r="I55" i="47" s="1"/>
  <c r="BL54" i="47"/>
  <c r="BK54" i="47"/>
  <c r="AV54" i="47"/>
  <c r="AU54" i="47"/>
  <c r="AF54" i="47"/>
  <c r="AE54" i="47"/>
  <c r="J54" i="47"/>
  <c r="P54" i="47" s="1"/>
  <c r="I54" i="47"/>
  <c r="O54" i="47" s="1"/>
  <c r="AY54" i="47" s="1"/>
  <c r="BL53" i="47"/>
  <c r="BK53" i="47"/>
  <c r="AV53" i="47"/>
  <c r="AU53" i="47"/>
  <c r="AF53" i="47"/>
  <c r="AE53" i="47"/>
  <c r="J53" i="47"/>
  <c r="P53" i="47" s="1"/>
  <c r="I53" i="47"/>
  <c r="O53" i="47" s="1"/>
  <c r="AY53" i="47" s="1"/>
  <c r="BL52" i="47"/>
  <c r="BK52" i="47"/>
  <c r="AV52" i="47"/>
  <c r="AU52" i="47"/>
  <c r="AF52" i="47"/>
  <c r="AE52" i="47"/>
  <c r="J52" i="47"/>
  <c r="P52" i="47" s="1"/>
  <c r="I52" i="47"/>
  <c r="O52" i="47" s="1"/>
  <c r="AY52" i="47" s="1"/>
  <c r="BL51" i="47"/>
  <c r="BK51" i="47"/>
  <c r="AV51" i="47"/>
  <c r="AV55" i="47" s="1"/>
  <c r="AU51" i="47"/>
  <c r="AF51" i="47"/>
  <c r="AE51" i="47"/>
  <c r="J51" i="47"/>
  <c r="P51" i="47" s="1"/>
  <c r="I51" i="47"/>
  <c r="O51" i="47" s="1"/>
  <c r="AY51" i="47" s="1"/>
  <c r="BR50" i="47"/>
  <c r="BQ50" i="47"/>
  <c r="BP50" i="47"/>
  <c r="BO50" i="47"/>
  <c r="BJ50" i="47"/>
  <c r="BI50" i="47"/>
  <c r="BH50" i="47"/>
  <c r="BG50" i="47"/>
  <c r="BF50" i="47"/>
  <c r="BE50" i="47"/>
  <c r="BD50" i="47"/>
  <c r="BC50" i="47"/>
  <c r="BB50" i="47"/>
  <c r="BA50" i="47"/>
  <c r="AX50" i="47"/>
  <c r="AW50" i="47"/>
  <c r="AT50" i="47"/>
  <c r="AS50" i="47"/>
  <c r="AR50" i="47"/>
  <c r="AQ50" i="47"/>
  <c r="AP50" i="47"/>
  <c r="AO50" i="47"/>
  <c r="AN50" i="47"/>
  <c r="AM50" i="47"/>
  <c r="AL50" i="47"/>
  <c r="AK50" i="47"/>
  <c r="AJ50" i="47"/>
  <c r="AI50" i="47"/>
  <c r="AH50" i="47"/>
  <c r="AG50" i="47"/>
  <c r="AD50" i="47"/>
  <c r="AC50" i="47"/>
  <c r="AB50" i="47"/>
  <c r="AA50" i="47"/>
  <c r="Z50" i="47"/>
  <c r="Y50" i="47"/>
  <c r="X50" i="47"/>
  <c r="W50" i="47"/>
  <c r="V50" i="47"/>
  <c r="U50" i="47"/>
  <c r="T50" i="47"/>
  <c r="S50" i="47"/>
  <c r="R50" i="47"/>
  <c r="Q50" i="47"/>
  <c r="N50" i="47"/>
  <c r="M50" i="47"/>
  <c r="L50" i="47"/>
  <c r="K50" i="47"/>
  <c r="H50" i="47"/>
  <c r="G50" i="47"/>
  <c r="F50" i="47"/>
  <c r="E50" i="47"/>
  <c r="D50" i="47"/>
  <c r="C50" i="47"/>
  <c r="BL48" i="47"/>
  <c r="BK48" i="47"/>
  <c r="AV48" i="47"/>
  <c r="AV50" i="47" s="1"/>
  <c r="AU48" i="47"/>
  <c r="AU50" i="47" s="1"/>
  <c r="AF48" i="47"/>
  <c r="AE48" i="47"/>
  <c r="J48" i="47"/>
  <c r="P48" i="47" s="1"/>
  <c r="I48" i="47"/>
  <c r="O48" i="47" s="1"/>
  <c r="BR47" i="47"/>
  <c r="BQ47" i="47"/>
  <c r="BP47" i="47"/>
  <c r="BO47" i="47"/>
  <c r="BJ47" i="47"/>
  <c r="BI47" i="47"/>
  <c r="BH47" i="47"/>
  <c r="BG47" i="47"/>
  <c r="BF47" i="47"/>
  <c r="BE47" i="47"/>
  <c r="BD47" i="47"/>
  <c r="BC47" i="47"/>
  <c r="BB47" i="47"/>
  <c r="BL47" i="47" s="1"/>
  <c r="BA47" i="47"/>
  <c r="AX47" i="47"/>
  <c r="AW47" i="47"/>
  <c r="AT47" i="47"/>
  <c r="AS47" i="47"/>
  <c r="AR47" i="47"/>
  <c r="AQ47" i="47"/>
  <c r="AP47" i="47"/>
  <c r="AO47" i="47"/>
  <c r="AN47" i="47"/>
  <c r="AM47" i="47"/>
  <c r="AL47" i="47"/>
  <c r="AK47" i="47"/>
  <c r="AJ47" i="47"/>
  <c r="AI47" i="47"/>
  <c r="AH47" i="47"/>
  <c r="AG47" i="47"/>
  <c r="AD47" i="47"/>
  <c r="AC47" i="47"/>
  <c r="AB47" i="47"/>
  <c r="AA47" i="47"/>
  <c r="Z47" i="47"/>
  <c r="Y47" i="47"/>
  <c r="X47" i="47"/>
  <c r="W47" i="47"/>
  <c r="V47" i="47"/>
  <c r="U47" i="47"/>
  <c r="T47" i="47"/>
  <c r="S47" i="47"/>
  <c r="R47" i="47"/>
  <c r="Q47" i="47"/>
  <c r="N47" i="47"/>
  <c r="M47" i="47"/>
  <c r="L47" i="47"/>
  <c r="K47" i="47"/>
  <c r="H47" i="47"/>
  <c r="G47" i="47"/>
  <c r="F47" i="47"/>
  <c r="E47" i="47"/>
  <c r="D47" i="47"/>
  <c r="J47" i="47" s="1"/>
  <c r="P47" i="47" s="1"/>
  <c r="C47" i="47"/>
  <c r="BL46" i="47"/>
  <c r="BK46" i="47"/>
  <c r="AV46" i="47"/>
  <c r="AU46" i="47"/>
  <c r="AF46" i="47"/>
  <c r="AE46" i="47"/>
  <c r="J46" i="47"/>
  <c r="P46" i="47" s="1"/>
  <c r="AZ46" i="47" s="1"/>
  <c r="BN46" i="47" s="1"/>
  <c r="I46" i="47"/>
  <c r="O46" i="47" s="1"/>
  <c r="BL45" i="47"/>
  <c r="BK45" i="47"/>
  <c r="AV45" i="47"/>
  <c r="AV47" i="47" s="1"/>
  <c r="AU45" i="47"/>
  <c r="AU47" i="47" s="1"/>
  <c r="AF45" i="47"/>
  <c r="AE45" i="47"/>
  <c r="J45" i="47"/>
  <c r="P45" i="47" s="1"/>
  <c r="AZ45" i="47" s="1"/>
  <c r="BN45" i="47" s="1"/>
  <c r="I45" i="47"/>
  <c r="O45" i="47" s="1"/>
  <c r="BR43" i="47"/>
  <c r="BQ43" i="47"/>
  <c r="BP43" i="47"/>
  <c r="BO43" i="47"/>
  <c r="BJ43" i="47"/>
  <c r="BI43" i="47"/>
  <c r="BH43" i="47"/>
  <c r="BH44" i="47" s="1"/>
  <c r="BG43" i="47"/>
  <c r="BF43" i="47"/>
  <c r="BE43" i="47"/>
  <c r="BD43" i="47"/>
  <c r="BC43" i="47"/>
  <c r="BB43" i="47"/>
  <c r="BA43" i="47"/>
  <c r="AX43" i="47"/>
  <c r="AW43" i="47"/>
  <c r="AT43" i="47"/>
  <c r="AS43" i="47"/>
  <c r="AR43" i="47"/>
  <c r="AQ43" i="47"/>
  <c r="AP43" i="47"/>
  <c r="AO43" i="47"/>
  <c r="AN43" i="47"/>
  <c r="AN44" i="47" s="1"/>
  <c r="AM43" i="47"/>
  <c r="AL43" i="47"/>
  <c r="AK43" i="47"/>
  <c r="AJ43" i="47"/>
  <c r="AI43" i="47"/>
  <c r="AH43" i="47"/>
  <c r="AG43" i="47"/>
  <c r="AF43" i="47"/>
  <c r="AD43" i="47"/>
  <c r="AC43" i="47"/>
  <c r="AB43" i="47"/>
  <c r="AA43" i="47"/>
  <c r="Z43" i="47"/>
  <c r="Y43" i="47"/>
  <c r="X43" i="47"/>
  <c r="W43" i="47"/>
  <c r="V43" i="47"/>
  <c r="U43" i="47"/>
  <c r="T43" i="47"/>
  <c r="S43" i="47"/>
  <c r="R43" i="47"/>
  <c r="Q43" i="47"/>
  <c r="N43" i="47"/>
  <c r="M43" i="47"/>
  <c r="L43" i="47"/>
  <c r="K43" i="47"/>
  <c r="H43" i="47"/>
  <c r="G43" i="47"/>
  <c r="F43" i="47"/>
  <c r="E43" i="47"/>
  <c r="E44" i="47" s="1"/>
  <c r="D43" i="47"/>
  <c r="D44" i="47" s="1"/>
  <c r="C43" i="47"/>
  <c r="BL42" i="47"/>
  <c r="BK42" i="47"/>
  <c r="AV42" i="47"/>
  <c r="AU42" i="47"/>
  <c r="AF42" i="47"/>
  <c r="AE42" i="47"/>
  <c r="J42" i="47"/>
  <c r="P42" i="47" s="1"/>
  <c r="AZ42" i="47" s="1"/>
  <c r="BN42" i="47" s="1"/>
  <c r="I42" i="47"/>
  <c r="O42" i="47" s="1"/>
  <c r="BL41" i="47"/>
  <c r="BK41" i="47"/>
  <c r="AV41" i="47"/>
  <c r="AU41" i="47"/>
  <c r="AF41" i="47"/>
  <c r="AE41" i="47"/>
  <c r="P41" i="47"/>
  <c r="AZ41" i="47" s="1"/>
  <c r="BN41" i="47" s="1"/>
  <c r="J41" i="47"/>
  <c r="I41" i="47"/>
  <c r="O41" i="47" s="1"/>
  <c r="BL40" i="47"/>
  <c r="BK40" i="47"/>
  <c r="AV40" i="47"/>
  <c r="AU40" i="47"/>
  <c r="AF40" i="47"/>
  <c r="AE40" i="47"/>
  <c r="J40" i="47"/>
  <c r="P40" i="47" s="1"/>
  <c r="I40" i="47"/>
  <c r="O40" i="47" s="1"/>
  <c r="BL39" i="47"/>
  <c r="BK39" i="47"/>
  <c r="AV39" i="47"/>
  <c r="AU39" i="47"/>
  <c r="AF39" i="47"/>
  <c r="AE39" i="47"/>
  <c r="P39" i="47"/>
  <c r="J39" i="47"/>
  <c r="I39" i="47"/>
  <c r="O39" i="47" s="1"/>
  <c r="BL38" i="47"/>
  <c r="BK38" i="47"/>
  <c r="AV38" i="47"/>
  <c r="AU38" i="47"/>
  <c r="AF38" i="47"/>
  <c r="AE38" i="47"/>
  <c r="J38" i="47"/>
  <c r="P38" i="47" s="1"/>
  <c r="I38" i="47"/>
  <c r="O38" i="47" s="1"/>
  <c r="BL37" i="47"/>
  <c r="BK37" i="47"/>
  <c r="AV37" i="47"/>
  <c r="AU37" i="47"/>
  <c r="AF37" i="47"/>
  <c r="AE37" i="47"/>
  <c r="J37" i="47"/>
  <c r="P37" i="47" s="1"/>
  <c r="AZ37" i="47" s="1"/>
  <c r="BN37" i="47" s="1"/>
  <c r="I37" i="47"/>
  <c r="O37" i="47" s="1"/>
  <c r="BL36" i="47"/>
  <c r="BK36" i="47"/>
  <c r="AV36" i="47"/>
  <c r="AU36" i="47"/>
  <c r="AF36" i="47"/>
  <c r="AE36" i="47"/>
  <c r="J36" i="47"/>
  <c r="P36" i="47" s="1"/>
  <c r="I36" i="47"/>
  <c r="O36" i="47" s="1"/>
  <c r="BL35" i="47"/>
  <c r="BK35" i="47"/>
  <c r="AV35" i="47"/>
  <c r="AU35" i="47"/>
  <c r="AF35" i="47"/>
  <c r="AE35" i="47"/>
  <c r="P35" i="47"/>
  <c r="J35" i="47"/>
  <c r="I35" i="47"/>
  <c r="O35" i="47" s="1"/>
  <c r="BL34" i="47"/>
  <c r="BK34" i="47"/>
  <c r="AV34" i="47"/>
  <c r="AU34" i="47"/>
  <c r="AF34" i="47"/>
  <c r="AE34" i="47"/>
  <c r="J34" i="47"/>
  <c r="P34" i="47" s="1"/>
  <c r="I34" i="47"/>
  <c r="O34" i="47" s="1"/>
  <c r="AY34" i="47" s="1"/>
  <c r="BL33" i="47"/>
  <c r="BK33" i="47"/>
  <c r="AV33" i="47"/>
  <c r="AV43" i="47" s="1"/>
  <c r="AU33" i="47"/>
  <c r="AF33" i="47"/>
  <c r="AE33" i="47"/>
  <c r="J33" i="47"/>
  <c r="P33" i="47" s="1"/>
  <c r="AZ33" i="47" s="1"/>
  <c r="BN33" i="47" s="1"/>
  <c r="I33" i="47"/>
  <c r="O33" i="47" s="1"/>
  <c r="AY33" i="47" s="1"/>
  <c r="BR32" i="47"/>
  <c r="BQ32" i="47"/>
  <c r="BP32" i="47"/>
  <c r="BO32" i="47"/>
  <c r="BJ32" i="47"/>
  <c r="BI32" i="47"/>
  <c r="BH32" i="47"/>
  <c r="BG32" i="47"/>
  <c r="BF32" i="47"/>
  <c r="BL32" i="47" s="1"/>
  <c r="BE32" i="47"/>
  <c r="BD32" i="47"/>
  <c r="BC32" i="47"/>
  <c r="BB32" i="47"/>
  <c r="BA32" i="47"/>
  <c r="AX32" i="47"/>
  <c r="AW32" i="47"/>
  <c r="AT32" i="47"/>
  <c r="AS32" i="47"/>
  <c r="AR32" i="47"/>
  <c r="AQ32" i="47"/>
  <c r="AP32" i="47"/>
  <c r="AO32" i="47"/>
  <c r="AN32" i="47"/>
  <c r="AM32" i="47"/>
  <c r="AL32" i="47"/>
  <c r="AK32" i="47"/>
  <c r="AJ32" i="47"/>
  <c r="AI32" i="47"/>
  <c r="AH32" i="47"/>
  <c r="AG32" i="47"/>
  <c r="AD32" i="47"/>
  <c r="AC32" i="47"/>
  <c r="AB32" i="47"/>
  <c r="AA32" i="47"/>
  <c r="Z32" i="47"/>
  <c r="Y32" i="47"/>
  <c r="X32" i="47"/>
  <c r="W32" i="47"/>
  <c r="V32" i="47"/>
  <c r="U32" i="47"/>
  <c r="T32" i="47"/>
  <c r="S32" i="47"/>
  <c r="R32" i="47"/>
  <c r="Q32" i="47"/>
  <c r="N32" i="47"/>
  <c r="M32" i="47"/>
  <c r="L32" i="47"/>
  <c r="K32" i="47"/>
  <c r="H32" i="47"/>
  <c r="G32" i="47"/>
  <c r="F32" i="47"/>
  <c r="E32" i="47"/>
  <c r="D32" i="47"/>
  <c r="C32" i="47"/>
  <c r="I32" i="47" s="1"/>
  <c r="BL31" i="47"/>
  <c r="BK31" i="47"/>
  <c r="AV31" i="47"/>
  <c r="AU31" i="47"/>
  <c r="AF31" i="47"/>
  <c r="AE31" i="47"/>
  <c r="J31" i="47"/>
  <c r="P31" i="47" s="1"/>
  <c r="AZ31" i="47" s="1"/>
  <c r="BN31" i="47" s="1"/>
  <c r="I31" i="47"/>
  <c r="O31" i="47" s="1"/>
  <c r="AY31" i="47" s="1"/>
  <c r="BL30" i="47"/>
  <c r="BK30" i="47"/>
  <c r="AV30" i="47"/>
  <c r="AU30" i="47"/>
  <c r="AF30" i="47"/>
  <c r="AE30" i="47"/>
  <c r="J30" i="47"/>
  <c r="P30" i="47" s="1"/>
  <c r="AZ30" i="47" s="1"/>
  <c r="I30" i="47"/>
  <c r="O30" i="47" s="1"/>
  <c r="AY30" i="47" s="1"/>
  <c r="BL29" i="47"/>
  <c r="BK29" i="47"/>
  <c r="AV29" i="47"/>
  <c r="AU29" i="47"/>
  <c r="AF29" i="47"/>
  <c r="AE29" i="47"/>
  <c r="P29" i="47"/>
  <c r="AZ29" i="47" s="1"/>
  <c r="J29" i="47"/>
  <c r="I29" i="47"/>
  <c r="O29" i="47" s="1"/>
  <c r="AY29" i="47" s="1"/>
  <c r="BL28" i="47"/>
  <c r="BK28" i="47"/>
  <c r="AV28" i="47"/>
  <c r="AU28" i="47"/>
  <c r="AF28" i="47"/>
  <c r="AE28" i="47"/>
  <c r="J28" i="47"/>
  <c r="P28" i="47" s="1"/>
  <c r="AZ28" i="47" s="1"/>
  <c r="I28" i="47"/>
  <c r="O28" i="47" s="1"/>
  <c r="AY28" i="47" s="1"/>
  <c r="BM28" i="47" s="1"/>
  <c r="BL27" i="47"/>
  <c r="BK27" i="47"/>
  <c r="AV27" i="47"/>
  <c r="AU27" i="47"/>
  <c r="AF27" i="47"/>
  <c r="AE27" i="47"/>
  <c r="J27" i="47"/>
  <c r="P27" i="47" s="1"/>
  <c r="AZ27" i="47" s="1"/>
  <c r="BN27" i="47" s="1"/>
  <c r="I27" i="47"/>
  <c r="O27" i="47" s="1"/>
  <c r="AY27" i="47" s="1"/>
  <c r="BM27" i="47" s="1"/>
  <c r="BL26" i="47"/>
  <c r="BK26" i="47"/>
  <c r="AV26" i="47"/>
  <c r="AU26" i="47"/>
  <c r="AF26" i="47"/>
  <c r="AE26" i="47"/>
  <c r="J26" i="47"/>
  <c r="P26" i="47" s="1"/>
  <c r="AZ26" i="47" s="1"/>
  <c r="BN26" i="47" s="1"/>
  <c r="I26" i="47"/>
  <c r="O26" i="47" s="1"/>
  <c r="AY26" i="47" s="1"/>
  <c r="BM26" i="47" s="1"/>
  <c r="BL25" i="47"/>
  <c r="BK25" i="47"/>
  <c r="AV25" i="47"/>
  <c r="AU25" i="47"/>
  <c r="AF25" i="47"/>
  <c r="AE25" i="47"/>
  <c r="J25" i="47"/>
  <c r="P25" i="47" s="1"/>
  <c r="AZ25" i="47" s="1"/>
  <c r="BN25" i="47" s="1"/>
  <c r="I25" i="47"/>
  <c r="O25" i="47" s="1"/>
  <c r="BL24" i="47"/>
  <c r="BK24" i="47"/>
  <c r="AV24" i="47"/>
  <c r="AU24" i="47"/>
  <c r="AF24" i="47"/>
  <c r="AE24" i="47"/>
  <c r="J24" i="47"/>
  <c r="P24" i="47" s="1"/>
  <c r="AZ24" i="47" s="1"/>
  <c r="BN24" i="47" s="1"/>
  <c r="I24" i="47"/>
  <c r="O24" i="47" s="1"/>
  <c r="BL23" i="47"/>
  <c r="BK23" i="47"/>
  <c r="AV23" i="47"/>
  <c r="AU23" i="47"/>
  <c r="AF23" i="47"/>
  <c r="AE23" i="47"/>
  <c r="P23" i="47"/>
  <c r="AZ23" i="47" s="1"/>
  <c r="BN23" i="47" s="1"/>
  <c r="J23" i="47"/>
  <c r="I23" i="47"/>
  <c r="O23" i="47" s="1"/>
  <c r="BL22" i="47"/>
  <c r="BK22" i="47"/>
  <c r="AV22" i="47"/>
  <c r="AU22" i="47"/>
  <c r="AF22" i="47"/>
  <c r="AE22" i="47"/>
  <c r="J22" i="47"/>
  <c r="P22" i="47" s="1"/>
  <c r="I22" i="47"/>
  <c r="O22" i="47" s="1"/>
  <c r="BL21" i="47"/>
  <c r="BK21" i="47"/>
  <c r="AV21" i="47"/>
  <c r="AU21" i="47"/>
  <c r="AF21" i="47"/>
  <c r="AE21" i="47"/>
  <c r="J21" i="47"/>
  <c r="P21" i="47" s="1"/>
  <c r="I21" i="47"/>
  <c r="O21" i="47" s="1"/>
  <c r="BL20" i="47"/>
  <c r="BK20" i="47"/>
  <c r="AV20" i="47"/>
  <c r="AU20" i="47"/>
  <c r="AU32" i="47" s="1"/>
  <c r="AF20" i="47"/>
  <c r="AE20" i="47"/>
  <c r="J20" i="47"/>
  <c r="P20" i="47" s="1"/>
  <c r="I20" i="47"/>
  <c r="O20" i="47" s="1"/>
  <c r="BR19" i="47"/>
  <c r="BQ19" i="47"/>
  <c r="BP19" i="47"/>
  <c r="BO19" i="47"/>
  <c r="BJ19" i="47"/>
  <c r="BI19" i="47"/>
  <c r="BH19" i="47"/>
  <c r="BG19" i="47"/>
  <c r="BF19" i="47"/>
  <c r="BE19" i="47"/>
  <c r="BD19" i="47"/>
  <c r="BC19" i="47"/>
  <c r="BB19" i="47"/>
  <c r="BL19" i="47" s="1"/>
  <c r="BA19" i="47"/>
  <c r="AX19" i="47"/>
  <c r="AW19" i="47"/>
  <c r="AT19" i="47"/>
  <c r="AS19" i="47"/>
  <c r="AR19" i="47"/>
  <c r="AQ19" i="47"/>
  <c r="AP19" i="47"/>
  <c r="AO19" i="47"/>
  <c r="AN19" i="47"/>
  <c r="AM19" i="47"/>
  <c r="AL19" i="47"/>
  <c r="AK19" i="47"/>
  <c r="AJ19" i="47"/>
  <c r="AI19" i="47"/>
  <c r="AH19" i="47"/>
  <c r="AG19" i="47"/>
  <c r="AD19" i="47"/>
  <c r="AC19" i="47"/>
  <c r="AB19" i="47"/>
  <c r="AA19" i="47"/>
  <c r="Z19" i="47"/>
  <c r="Y19" i="47"/>
  <c r="X19" i="47"/>
  <c r="W19" i="47"/>
  <c r="V19" i="47"/>
  <c r="U19" i="47"/>
  <c r="T19" i="47"/>
  <c r="S19" i="47"/>
  <c r="R19" i="47"/>
  <c r="Q19" i="47"/>
  <c r="N19" i="47"/>
  <c r="M19" i="47"/>
  <c r="L19" i="47"/>
  <c r="K19" i="47"/>
  <c r="H19" i="47"/>
  <c r="G19" i="47"/>
  <c r="F19" i="47"/>
  <c r="E19" i="47"/>
  <c r="D19" i="47"/>
  <c r="J19" i="47" s="1"/>
  <c r="P19" i="47" s="1"/>
  <c r="C19" i="47"/>
  <c r="I19" i="47" s="1"/>
  <c r="O19" i="47" s="1"/>
  <c r="BL18" i="47"/>
  <c r="BK18" i="47"/>
  <c r="AV18" i="47"/>
  <c r="AU18" i="47"/>
  <c r="AF18" i="47"/>
  <c r="AE18" i="47"/>
  <c r="J18" i="47"/>
  <c r="P18" i="47" s="1"/>
  <c r="AZ18" i="47" s="1"/>
  <c r="BN18" i="47" s="1"/>
  <c r="I18" i="47"/>
  <c r="O18" i="47" s="1"/>
  <c r="AY18" i="47" s="1"/>
  <c r="BM18" i="47" s="1"/>
  <c r="BL17" i="47"/>
  <c r="BK17" i="47"/>
  <c r="AV17" i="47"/>
  <c r="AU17" i="47"/>
  <c r="AF17" i="47"/>
  <c r="AE17" i="47"/>
  <c r="J17" i="47"/>
  <c r="P17" i="47" s="1"/>
  <c r="AZ17" i="47" s="1"/>
  <c r="BN17" i="47" s="1"/>
  <c r="I17" i="47"/>
  <c r="O17" i="47" s="1"/>
  <c r="AY17" i="47" s="1"/>
  <c r="BM17" i="47" s="1"/>
  <c r="BL16" i="47"/>
  <c r="BK16" i="47"/>
  <c r="AV16" i="47"/>
  <c r="AU16" i="47"/>
  <c r="AF16" i="47"/>
  <c r="AE16" i="47"/>
  <c r="J16" i="47"/>
  <c r="P16" i="47" s="1"/>
  <c r="AZ16" i="47" s="1"/>
  <c r="BN16" i="47" s="1"/>
  <c r="I16" i="47"/>
  <c r="O16" i="47" s="1"/>
  <c r="AY16" i="47" s="1"/>
  <c r="BM16" i="47" s="1"/>
  <c r="BL15" i="47"/>
  <c r="BK15" i="47"/>
  <c r="AV15" i="47"/>
  <c r="AU15" i="47"/>
  <c r="AF15" i="47"/>
  <c r="AE15" i="47"/>
  <c r="J15" i="47"/>
  <c r="P15" i="47" s="1"/>
  <c r="AZ15" i="47" s="1"/>
  <c r="BN15" i="47" s="1"/>
  <c r="I15" i="47"/>
  <c r="O15" i="47" s="1"/>
  <c r="AY15" i="47" s="1"/>
  <c r="BM15" i="47" s="1"/>
  <c r="BL14" i="47"/>
  <c r="BK14" i="47"/>
  <c r="AV14" i="47"/>
  <c r="AU14" i="47"/>
  <c r="AF14" i="47"/>
  <c r="AE14" i="47"/>
  <c r="J14" i="47"/>
  <c r="P14" i="47" s="1"/>
  <c r="AZ14" i="47" s="1"/>
  <c r="BN14" i="47" s="1"/>
  <c r="I14" i="47"/>
  <c r="O14" i="47" s="1"/>
  <c r="AY14" i="47" s="1"/>
  <c r="BM14" i="47" s="1"/>
  <c r="BL13" i="47"/>
  <c r="BK13" i="47"/>
  <c r="AV13" i="47"/>
  <c r="AU13" i="47"/>
  <c r="AF13" i="47"/>
  <c r="AE13" i="47"/>
  <c r="J13" i="47"/>
  <c r="P13" i="47" s="1"/>
  <c r="AZ13" i="47" s="1"/>
  <c r="BN13" i="47" s="1"/>
  <c r="I13" i="47"/>
  <c r="O13" i="47" s="1"/>
  <c r="AY13" i="47" s="1"/>
  <c r="BM13" i="47" s="1"/>
  <c r="BL12" i="47"/>
  <c r="BK12" i="47"/>
  <c r="AV12" i="47"/>
  <c r="AU12" i="47"/>
  <c r="AF12" i="47"/>
  <c r="AE12" i="47"/>
  <c r="J12" i="47"/>
  <c r="P12" i="47" s="1"/>
  <c r="AZ12" i="47" s="1"/>
  <c r="BN12" i="47" s="1"/>
  <c r="I12" i="47"/>
  <c r="O12" i="47" s="1"/>
  <c r="AY12" i="47" s="1"/>
  <c r="BM12" i="47" s="1"/>
  <c r="BL11" i="47"/>
  <c r="BK11" i="47"/>
  <c r="AV11" i="47"/>
  <c r="AU11" i="47"/>
  <c r="AF11" i="47"/>
  <c r="AE11" i="47"/>
  <c r="J11" i="47"/>
  <c r="P11" i="47" s="1"/>
  <c r="AZ11" i="47" s="1"/>
  <c r="BN11" i="47" s="1"/>
  <c r="I11" i="47"/>
  <c r="O11" i="47" s="1"/>
  <c r="AY11" i="47" s="1"/>
  <c r="BM11" i="47" s="1"/>
  <c r="BL10" i="47"/>
  <c r="BK10" i="47"/>
  <c r="AV10" i="47"/>
  <c r="AU10" i="47"/>
  <c r="AF10" i="47"/>
  <c r="AE10" i="47"/>
  <c r="J10" i="47"/>
  <c r="P10" i="47" s="1"/>
  <c r="AZ10" i="47" s="1"/>
  <c r="BN10" i="47" s="1"/>
  <c r="I10" i="47"/>
  <c r="O10" i="47" s="1"/>
  <c r="AY10" i="47" s="1"/>
  <c r="BM10" i="47" s="1"/>
  <c r="BL9" i="47"/>
  <c r="BK9" i="47"/>
  <c r="AV9" i="47"/>
  <c r="AU9" i="47"/>
  <c r="AF9" i="47"/>
  <c r="AE9" i="47"/>
  <c r="J9" i="47"/>
  <c r="P9" i="47" s="1"/>
  <c r="AZ9" i="47" s="1"/>
  <c r="BN9" i="47" s="1"/>
  <c r="I9" i="47"/>
  <c r="O9" i="47" s="1"/>
  <c r="AY9" i="47" s="1"/>
  <c r="BM9" i="47" s="1"/>
  <c r="BL8" i="47"/>
  <c r="BK8" i="47"/>
  <c r="AV8" i="47"/>
  <c r="AU8" i="47"/>
  <c r="AF8" i="47"/>
  <c r="AE8" i="47"/>
  <c r="J8" i="47"/>
  <c r="P8" i="47" s="1"/>
  <c r="AZ8" i="47" s="1"/>
  <c r="BN8" i="47" s="1"/>
  <c r="I8" i="47"/>
  <c r="O8" i="47" s="1"/>
  <c r="AY8" i="47" s="1"/>
  <c r="BM8" i="47" s="1"/>
  <c r="BL7" i="47"/>
  <c r="BK7" i="47"/>
  <c r="AV7" i="47"/>
  <c r="AV19" i="47" s="1"/>
  <c r="AU7" i="47"/>
  <c r="AU19" i="47" s="1"/>
  <c r="AF7" i="47"/>
  <c r="AE7" i="47"/>
  <c r="J7" i="47"/>
  <c r="P7" i="47" s="1"/>
  <c r="AZ7" i="47" s="1"/>
  <c r="BN7" i="47" s="1"/>
  <c r="I7" i="47"/>
  <c r="O7" i="47" s="1"/>
  <c r="AY7" i="47" s="1"/>
  <c r="BM7" i="47" s="1"/>
  <c r="AV44" i="47" l="1"/>
  <c r="AV58" i="47" s="1"/>
  <c r="W44" i="47"/>
  <c r="W58" i="47" s="1"/>
  <c r="W37" i="50" s="1"/>
  <c r="AA58" i="47"/>
  <c r="AA37" i="50" s="1"/>
  <c r="BN28" i="47"/>
  <c r="BM30" i="47"/>
  <c r="BM31" i="47"/>
  <c r="AF32" i="47"/>
  <c r="AD44" i="47"/>
  <c r="AX44" i="47"/>
  <c r="AX58" i="47" s="1"/>
  <c r="AX37" i="50" s="1"/>
  <c r="BM33" i="47"/>
  <c r="Q44" i="47"/>
  <c r="Y44" i="47"/>
  <c r="AH44" i="47"/>
  <c r="AH58" i="47" s="1"/>
  <c r="AH37" i="50" s="1"/>
  <c r="AP44" i="47"/>
  <c r="BL43" i="47"/>
  <c r="BL44" i="47" s="1"/>
  <c r="BJ44" i="47"/>
  <c r="BJ58" i="47" s="1"/>
  <c r="BJ37" i="50" s="1"/>
  <c r="AF55" i="47"/>
  <c r="BN56" i="47"/>
  <c r="AV32" i="47"/>
  <c r="BN29" i="47"/>
  <c r="BN30" i="47"/>
  <c r="O32" i="47"/>
  <c r="BK32" i="47"/>
  <c r="BM34" i="47"/>
  <c r="AY35" i="47"/>
  <c r="BM35" i="47" s="1"/>
  <c r="G44" i="47"/>
  <c r="G58" i="47" s="1"/>
  <c r="G37" i="50" s="1"/>
  <c r="AE50" i="47"/>
  <c r="BM51" i="47"/>
  <c r="BM52" i="47"/>
  <c r="BM53" i="47"/>
  <c r="BM54" i="47"/>
  <c r="O55" i="47"/>
  <c r="BK55" i="47"/>
  <c r="BM29" i="47"/>
  <c r="X44" i="47"/>
  <c r="X58" i="47" s="1"/>
  <c r="X37" i="50" s="1"/>
  <c r="J32" i="47"/>
  <c r="P32" i="47" s="1"/>
  <c r="AZ32" i="47" s="1"/>
  <c r="BN32" i="47" s="1"/>
  <c r="AZ34" i="47"/>
  <c r="BN34" i="47" s="1"/>
  <c r="AY36" i="47"/>
  <c r="BM36" i="47" s="1"/>
  <c r="AY37" i="47"/>
  <c r="BM37" i="47" s="1"/>
  <c r="H44" i="47"/>
  <c r="S44" i="47"/>
  <c r="S58" i="47" s="1"/>
  <c r="S37" i="50" s="1"/>
  <c r="AA44" i="47"/>
  <c r="AJ44" i="47"/>
  <c r="AR44" i="47"/>
  <c r="BD44" i="47"/>
  <c r="BP44" i="47"/>
  <c r="AF50" i="47"/>
  <c r="AZ50" i="47" s="1"/>
  <c r="BN50" i="47" s="1"/>
  <c r="AZ51" i="47"/>
  <c r="BN51" i="47" s="1"/>
  <c r="AZ52" i="47"/>
  <c r="BN52" i="47" s="1"/>
  <c r="AZ53" i="47"/>
  <c r="BN53" i="47" s="1"/>
  <c r="AZ54" i="47"/>
  <c r="BN54" i="47" s="1"/>
  <c r="J55" i="47"/>
  <c r="P55" i="47" s="1"/>
  <c r="BL55" i="47"/>
  <c r="BK19" i="47"/>
  <c r="AZ35" i="47"/>
  <c r="BN35" i="47" s="1"/>
  <c r="AZ36" i="47"/>
  <c r="BN36" i="47" s="1"/>
  <c r="AY38" i="47"/>
  <c r="BM38" i="47" s="1"/>
  <c r="AY39" i="47"/>
  <c r="BM39" i="47" s="1"/>
  <c r="J43" i="47"/>
  <c r="P43" i="47" s="1"/>
  <c r="P44" i="47" s="1"/>
  <c r="T44" i="47"/>
  <c r="AB44" i="47"/>
  <c r="BM45" i="47"/>
  <c r="AE47" i="47"/>
  <c r="AY48" i="47"/>
  <c r="BM48" i="47" s="1"/>
  <c r="C58" i="47"/>
  <c r="C37" i="50" s="1"/>
  <c r="BK50" i="47"/>
  <c r="AE32" i="47"/>
  <c r="AE19" i="47"/>
  <c r="AY20" i="47"/>
  <c r="BM20" i="47" s="1"/>
  <c r="AY21" i="47"/>
  <c r="BM21" i="47" s="1"/>
  <c r="AY22" i="47"/>
  <c r="BM22" i="47" s="1"/>
  <c r="AY23" i="47"/>
  <c r="BM23" i="47" s="1"/>
  <c r="F44" i="47"/>
  <c r="R44" i="47"/>
  <c r="R58" i="47" s="1"/>
  <c r="R37" i="50" s="1"/>
  <c r="Z44" i="47"/>
  <c r="AZ38" i="47"/>
  <c r="BN38" i="47" s="1"/>
  <c r="AY40" i="47"/>
  <c r="BM40" i="47" s="1"/>
  <c r="AY41" i="47"/>
  <c r="BM41" i="47" s="1"/>
  <c r="U44" i="47"/>
  <c r="AC44" i="47"/>
  <c r="AL44" i="47"/>
  <c r="AT44" i="47"/>
  <c r="AT58" i="47" s="1"/>
  <c r="AT37" i="50" s="1"/>
  <c r="BF44" i="47"/>
  <c r="BR44" i="47"/>
  <c r="AF47" i="47"/>
  <c r="AZ47" i="47" s="1"/>
  <c r="BN47" i="47" s="1"/>
  <c r="AZ48" i="47"/>
  <c r="BN48" i="47" s="1"/>
  <c r="J50" i="47"/>
  <c r="P50" i="47" s="1"/>
  <c r="BL50" i="47"/>
  <c r="N44" i="47"/>
  <c r="AF19" i="47"/>
  <c r="AZ19" i="47" s="1"/>
  <c r="BN19" i="47" s="1"/>
  <c r="AZ20" i="47"/>
  <c r="BN20" i="47" s="1"/>
  <c r="AZ21" i="47"/>
  <c r="BN21" i="47" s="1"/>
  <c r="AZ22" i="47"/>
  <c r="BN22" i="47" s="1"/>
  <c r="AY24" i="47"/>
  <c r="BM24" i="47" s="1"/>
  <c r="AY25" i="47"/>
  <c r="BM25" i="47" s="1"/>
  <c r="AU43" i="47"/>
  <c r="AZ39" i="47"/>
  <c r="BN39" i="47" s="1"/>
  <c r="AZ40" i="47"/>
  <c r="BN40" i="47" s="1"/>
  <c r="AY42" i="47"/>
  <c r="BM42" i="47" s="1"/>
  <c r="C44" i="47"/>
  <c r="L44" i="47"/>
  <c r="AW44" i="47"/>
  <c r="AW58" i="47" s="1"/>
  <c r="AW37" i="50" s="1"/>
  <c r="AY45" i="47"/>
  <c r="AY46" i="47"/>
  <c r="BM46" i="47" s="1"/>
  <c r="I47" i="47"/>
  <c r="O47" i="47" s="1"/>
  <c r="BK47" i="47"/>
  <c r="AU55" i="47"/>
  <c r="AY19" i="47"/>
  <c r="AF44" i="47"/>
  <c r="BG58" i="47"/>
  <c r="BG37" i="50" s="1"/>
  <c r="AY55" i="47"/>
  <c r="BM55" i="47" s="1"/>
  <c r="V44" i="47"/>
  <c r="V58" i="47" s="1"/>
  <c r="BB44" i="47"/>
  <c r="BB58" i="47" s="1"/>
  <c r="BB37" i="50" s="1"/>
  <c r="BL37" i="50" s="1"/>
  <c r="E58" i="47"/>
  <c r="T58" i="47"/>
  <c r="T37" i="50" s="1"/>
  <c r="Z58" i="47"/>
  <c r="Z37" i="50" s="1"/>
  <c r="AB58" i="47"/>
  <c r="AB37" i="50" s="1"/>
  <c r="AD58" i="47"/>
  <c r="AD37" i="50" s="1"/>
  <c r="BK57" i="47"/>
  <c r="AY32" i="47"/>
  <c r="AU44" i="47"/>
  <c r="AU58" i="47" s="1"/>
  <c r="K44" i="47"/>
  <c r="K58" i="47" s="1"/>
  <c r="K37" i="50" s="1"/>
  <c r="M44" i="47"/>
  <c r="M58" i="47" s="1"/>
  <c r="M37" i="50" s="1"/>
  <c r="AG44" i="47"/>
  <c r="AG58" i="47" s="1"/>
  <c r="AG37" i="50" s="1"/>
  <c r="AI44" i="47"/>
  <c r="AI58" i="47" s="1"/>
  <c r="AI37" i="50" s="1"/>
  <c r="AK44" i="47"/>
  <c r="AM44" i="47"/>
  <c r="AM58" i="47" s="1"/>
  <c r="AM37" i="50" s="1"/>
  <c r="AO44" i="47"/>
  <c r="AQ44" i="47"/>
  <c r="AQ58" i="47" s="1"/>
  <c r="AQ37" i="50" s="1"/>
  <c r="AS44" i="47"/>
  <c r="BA44" i="47"/>
  <c r="BA58" i="47" s="1"/>
  <c r="BA37" i="50" s="1"/>
  <c r="BC44" i="47"/>
  <c r="BC58" i="47" s="1"/>
  <c r="BC37" i="50" s="1"/>
  <c r="BE44" i="47"/>
  <c r="BE58" i="47" s="1"/>
  <c r="BE37" i="50" s="1"/>
  <c r="BG44" i="47"/>
  <c r="BI44" i="47"/>
  <c r="BI58" i="47" s="1"/>
  <c r="BI37" i="50" s="1"/>
  <c r="BO44" i="47"/>
  <c r="BO58" i="47" s="1"/>
  <c r="BO37" i="50" s="1"/>
  <c r="BQ44" i="47"/>
  <c r="BQ58" i="47" s="1"/>
  <c r="BQ37" i="50" s="1"/>
  <c r="I50" i="47"/>
  <c r="O50" i="47" s="1"/>
  <c r="D58" i="47"/>
  <c r="D37" i="50" s="1"/>
  <c r="F58" i="47"/>
  <c r="F37" i="50" s="1"/>
  <c r="H58" i="47"/>
  <c r="H37" i="50" s="1"/>
  <c r="Q58" i="47"/>
  <c r="Q37" i="50" s="1"/>
  <c r="U58" i="47"/>
  <c r="U37" i="50" s="1"/>
  <c r="Y58" i="47"/>
  <c r="Y37" i="50" s="1"/>
  <c r="AC58" i="47"/>
  <c r="AC37" i="50" s="1"/>
  <c r="AK58" i="47"/>
  <c r="AK37" i="50" s="1"/>
  <c r="AO58" i="47"/>
  <c r="AO37" i="50" s="1"/>
  <c r="AS58" i="47"/>
  <c r="AS37" i="50" s="1"/>
  <c r="I43" i="47"/>
  <c r="AE43" i="47"/>
  <c r="AE44" i="47" s="1"/>
  <c r="BK43" i="47"/>
  <c r="L58" i="47"/>
  <c r="L37" i="50" s="1"/>
  <c r="N58" i="47"/>
  <c r="N37" i="50" s="1"/>
  <c r="AE57" i="47"/>
  <c r="AY57" i="47" s="1"/>
  <c r="BM57" i="47" s="1"/>
  <c r="AJ58" i="47"/>
  <c r="AJ37" i="50" s="1"/>
  <c r="AL58" i="47"/>
  <c r="AL37" i="50" s="1"/>
  <c r="AN58" i="47"/>
  <c r="AN37" i="50" s="1"/>
  <c r="AP58" i="47"/>
  <c r="AP37" i="50" s="1"/>
  <c r="AR58" i="47"/>
  <c r="AR37" i="50" s="1"/>
  <c r="BD58" i="47"/>
  <c r="BD37" i="50" s="1"/>
  <c r="BF58" i="47"/>
  <c r="BF37" i="50" s="1"/>
  <c r="BH58" i="47"/>
  <c r="BH37" i="50" s="1"/>
  <c r="BP58" i="47"/>
  <c r="BP37" i="50" s="1"/>
  <c r="BR58" i="47"/>
  <c r="BR37" i="50" s="1"/>
  <c r="J57" i="47"/>
  <c r="P57" i="47" s="1"/>
  <c r="AF57" i="47"/>
  <c r="BL57" i="47"/>
  <c r="J37" i="50" l="1"/>
  <c r="P37" i="50" s="1"/>
  <c r="AZ37" i="50" s="1"/>
  <c r="BN37" i="50" s="1"/>
  <c r="BK37" i="50"/>
  <c r="J44" i="47"/>
  <c r="BM19" i="47"/>
  <c r="BK44" i="47"/>
  <c r="AY50" i="47"/>
  <c r="BM50" i="47" s="1"/>
  <c r="AZ55" i="47"/>
  <c r="BN55" i="47" s="1"/>
  <c r="BM32" i="47"/>
  <c r="AZ43" i="47"/>
  <c r="AZ44" i="47" s="1"/>
  <c r="AY47" i="47"/>
  <c r="BM47" i="47" s="1"/>
  <c r="AU37" i="50"/>
  <c r="AF58" i="47"/>
  <c r="V37" i="50"/>
  <c r="AF37" i="50" s="1"/>
  <c r="I58" i="47"/>
  <c r="O58" i="47" s="1"/>
  <c r="E37" i="50"/>
  <c r="I37" i="50" s="1"/>
  <c r="O37" i="50" s="1"/>
  <c r="AY37" i="50" s="1"/>
  <c r="BM37" i="50" s="1"/>
  <c r="AV37" i="50"/>
  <c r="AE37" i="50"/>
  <c r="BK58" i="47"/>
  <c r="BL58" i="47"/>
  <c r="AE58" i="47"/>
  <c r="J58" i="47"/>
  <c r="P58" i="47" s="1"/>
  <c r="AZ58" i="47" s="1"/>
  <c r="BN58" i="47" s="1"/>
  <c r="AZ57" i="47"/>
  <c r="BN57" i="47" s="1"/>
  <c r="I44" i="47"/>
  <c r="O43" i="47"/>
  <c r="BN43" i="47" l="1"/>
  <c r="BN44" i="47" s="1"/>
  <c r="O44" i="47"/>
  <c r="AY43" i="47"/>
  <c r="AY58" i="47"/>
  <c r="BM58" i="47" s="1"/>
  <c r="AY44" i="47" l="1"/>
  <c r="BM43" i="47"/>
  <c r="BM44" i="47" s="1"/>
  <c r="BR57" i="45" l="1"/>
  <c r="BQ57" i="45"/>
  <c r="BP57" i="45"/>
  <c r="BO57" i="45"/>
  <c r="BJ57" i="45"/>
  <c r="BI57" i="45"/>
  <c r="BH57" i="45"/>
  <c r="BG57" i="45"/>
  <c r="BF57" i="45"/>
  <c r="BE57" i="45"/>
  <c r="BD57" i="45"/>
  <c r="BC57" i="45"/>
  <c r="BB57" i="45"/>
  <c r="BA57" i="45"/>
  <c r="AX57" i="45"/>
  <c r="AW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N57" i="45"/>
  <c r="M57" i="45"/>
  <c r="L57" i="45"/>
  <c r="K57" i="45"/>
  <c r="H57" i="45"/>
  <c r="G57" i="45"/>
  <c r="F57" i="45"/>
  <c r="E57" i="45"/>
  <c r="D57" i="45"/>
  <c r="C57" i="45"/>
  <c r="BL56" i="45"/>
  <c r="BK56" i="45"/>
  <c r="AV56" i="45"/>
  <c r="AV57" i="45" s="1"/>
  <c r="AU56" i="45"/>
  <c r="AU57" i="45" s="1"/>
  <c r="AF56" i="45"/>
  <c r="AE56" i="45"/>
  <c r="J56" i="45"/>
  <c r="P56" i="45" s="1"/>
  <c r="I56" i="45"/>
  <c r="O56" i="45" s="1"/>
  <c r="BR55" i="45"/>
  <c r="BQ55" i="45"/>
  <c r="BP55" i="45"/>
  <c r="BO55" i="45"/>
  <c r="BJ55" i="45"/>
  <c r="BI55" i="45"/>
  <c r="BH55" i="45"/>
  <c r="BG55" i="45"/>
  <c r="BF55" i="45"/>
  <c r="BE55" i="45"/>
  <c r="BD55" i="45"/>
  <c r="BC55" i="45"/>
  <c r="BB55" i="45"/>
  <c r="BA55" i="45"/>
  <c r="AX55" i="45"/>
  <c r="AW55" i="45"/>
  <c r="AT55" i="45"/>
  <c r="AS55" i="45"/>
  <c r="AR55" i="45"/>
  <c r="AQ55" i="45"/>
  <c r="AP55" i="45"/>
  <c r="AO55" i="45"/>
  <c r="AN55" i="45"/>
  <c r="AM55" i="45"/>
  <c r="AL55" i="45"/>
  <c r="AK55" i="45"/>
  <c r="AJ55" i="45"/>
  <c r="AI55" i="45"/>
  <c r="AH55" i="45"/>
  <c r="AG55" i="45"/>
  <c r="AD55" i="45"/>
  <c r="AC55" i="45"/>
  <c r="AB55" i="45"/>
  <c r="AA55" i="45"/>
  <c r="Z55" i="45"/>
  <c r="Y55" i="45"/>
  <c r="X55" i="45"/>
  <c r="W55" i="45"/>
  <c r="V55" i="45"/>
  <c r="U55" i="45"/>
  <c r="T55" i="45"/>
  <c r="S55" i="45"/>
  <c r="R55" i="45"/>
  <c r="Q55" i="45"/>
  <c r="N55" i="45"/>
  <c r="M55" i="45"/>
  <c r="L55" i="45"/>
  <c r="K55" i="45"/>
  <c r="H55" i="45"/>
  <c r="G55" i="45"/>
  <c r="F55" i="45"/>
  <c r="E55" i="45"/>
  <c r="D55" i="45"/>
  <c r="C55" i="45"/>
  <c r="BL54" i="45"/>
  <c r="BK54" i="45"/>
  <c r="AV54" i="45"/>
  <c r="AU54" i="45"/>
  <c r="AF54" i="45"/>
  <c r="AE54" i="45"/>
  <c r="J54" i="45"/>
  <c r="P54" i="45" s="1"/>
  <c r="I54" i="45"/>
  <c r="O54" i="45" s="1"/>
  <c r="BL53" i="45"/>
  <c r="BK53" i="45"/>
  <c r="AV53" i="45"/>
  <c r="AU53" i="45"/>
  <c r="AF53" i="45"/>
  <c r="AE53" i="45"/>
  <c r="J53" i="45"/>
  <c r="P53" i="45" s="1"/>
  <c r="I53" i="45"/>
  <c r="O53" i="45" s="1"/>
  <c r="BL52" i="45"/>
  <c r="AV52" i="45"/>
  <c r="AU52" i="45"/>
  <c r="AF52" i="45"/>
  <c r="AE52" i="45"/>
  <c r="J52" i="45"/>
  <c r="P52" i="45" s="1"/>
  <c r="I52" i="45"/>
  <c r="O52" i="45" s="1"/>
  <c r="BL51" i="45"/>
  <c r="AV51" i="45"/>
  <c r="AU51" i="45"/>
  <c r="AU55" i="45" s="1"/>
  <c r="AF51" i="45"/>
  <c r="AE51" i="45"/>
  <c r="J51" i="45"/>
  <c r="P51" i="45" s="1"/>
  <c r="I51" i="45"/>
  <c r="O51" i="45" s="1"/>
  <c r="BR50" i="45"/>
  <c r="BQ50" i="45"/>
  <c r="BP50" i="45"/>
  <c r="BO50" i="45"/>
  <c r="BJ50" i="45"/>
  <c r="BI50" i="45"/>
  <c r="BH50" i="45"/>
  <c r="BG50" i="45"/>
  <c r="BF50" i="45"/>
  <c r="BE50" i="45"/>
  <c r="BD50" i="45"/>
  <c r="BC50" i="45"/>
  <c r="BB50" i="45"/>
  <c r="BA50" i="45"/>
  <c r="BK50" i="45" s="1"/>
  <c r="AX50" i="45"/>
  <c r="AW50" i="45"/>
  <c r="AT50" i="45"/>
  <c r="AS50" i="45"/>
  <c r="AR50" i="45"/>
  <c r="AQ50" i="45"/>
  <c r="AP50" i="45"/>
  <c r="AO50" i="45"/>
  <c r="AN50" i="45"/>
  <c r="AM50" i="45"/>
  <c r="AL50" i="45"/>
  <c r="AK50" i="45"/>
  <c r="AJ50" i="45"/>
  <c r="AI50" i="45"/>
  <c r="AH50" i="45"/>
  <c r="AG50" i="45"/>
  <c r="AD50" i="45"/>
  <c r="AC50" i="45"/>
  <c r="AB50" i="45"/>
  <c r="AA50" i="45"/>
  <c r="Z50" i="45"/>
  <c r="Y50" i="45"/>
  <c r="X50" i="45"/>
  <c r="W50" i="45"/>
  <c r="V50" i="45"/>
  <c r="U50" i="45"/>
  <c r="T50" i="45"/>
  <c r="S50" i="45"/>
  <c r="R50" i="45"/>
  <c r="Q50" i="45"/>
  <c r="N50" i="45"/>
  <c r="M50" i="45"/>
  <c r="L50" i="45"/>
  <c r="K50" i="45"/>
  <c r="H50" i="45"/>
  <c r="G50" i="45"/>
  <c r="F50" i="45"/>
  <c r="E50" i="45"/>
  <c r="D50" i="45"/>
  <c r="C50" i="45"/>
  <c r="BL49" i="45"/>
  <c r="BK49" i="45"/>
  <c r="AV49" i="45"/>
  <c r="AU49" i="45"/>
  <c r="AF49" i="45"/>
  <c r="AE49" i="45"/>
  <c r="J49" i="45"/>
  <c r="P49" i="45" s="1"/>
  <c r="I49" i="45"/>
  <c r="O49" i="45" s="1"/>
  <c r="AY49" i="45" s="1"/>
  <c r="BM49" i="45" s="1"/>
  <c r="BL48" i="45"/>
  <c r="BK48" i="45"/>
  <c r="AV48" i="45"/>
  <c r="AV50" i="45" s="1"/>
  <c r="AU48" i="45"/>
  <c r="AU50" i="45" s="1"/>
  <c r="AF48" i="45"/>
  <c r="AE48" i="45"/>
  <c r="J48" i="45"/>
  <c r="P48" i="45" s="1"/>
  <c r="I48" i="45"/>
  <c r="O48" i="45" s="1"/>
  <c r="AY48" i="45" s="1"/>
  <c r="BM48" i="45" s="1"/>
  <c r="BR47" i="45"/>
  <c r="BQ47" i="45"/>
  <c r="BP47" i="45"/>
  <c r="BO47" i="45"/>
  <c r="BJ47" i="45"/>
  <c r="BI47" i="45"/>
  <c r="BH47" i="45"/>
  <c r="BG47" i="45"/>
  <c r="BF47" i="45"/>
  <c r="BE47" i="45"/>
  <c r="BD47" i="45"/>
  <c r="BC47" i="45"/>
  <c r="BB47" i="45"/>
  <c r="BL47" i="45" s="1"/>
  <c r="BA47" i="45"/>
  <c r="AX47" i="45"/>
  <c r="AW47" i="45"/>
  <c r="AT47" i="45"/>
  <c r="AS47" i="45"/>
  <c r="AR47" i="45"/>
  <c r="AQ47" i="45"/>
  <c r="AP47" i="45"/>
  <c r="AO47" i="45"/>
  <c r="AN47" i="45"/>
  <c r="AM47" i="45"/>
  <c r="AL47" i="45"/>
  <c r="AK47" i="45"/>
  <c r="AJ47" i="45"/>
  <c r="AI47" i="45"/>
  <c r="AH47" i="45"/>
  <c r="AG47" i="45"/>
  <c r="AD47" i="45"/>
  <c r="AC47" i="45"/>
  <c r="AB47" i="45"/>
  <c r="AA47" i="45"/>
  <c r="Z47" i="45"/>
  <c r="Y47" i="45"/>
  <c r="X47" i="45"/>
  <c r="W47" i="45"/>
  <c r="V47" i="45"/>
  <c r="AF47" i="45" s="1"/>
  <c r="U47" i="45"/>
  <c r="T47" i="45"/>
  <c r="S47" i="45"/>
  <c r="R47" i="45"/>
  <c r="Q47" i="45"/>
  <c r="N47" i="45"/>
  <c r="M47" i="45"/>
  <c r="L47" i="45"/>
  <c r="K47" i="45"/>
  <c r="H47" i="45"/>
  <c r="G47" i="45"/>
  <c r="F47" i="45"/>
  <c r="E47" i="45"/>
  <c r="D47" i="45"/>
  <c r="C47" i="45"/>
  <c r="BL46" i="45"/>
  <c r="BK46" i="45"/>
  <c r="AV46" i="45"/>
  <c r="AU46" i="45"/>
  <c r="AF46" i="45"/>
  <c r="AE46" i="45"/>
  <c r="J46" i="45"/>
  <c r="P46" i="45" s="1"/>
  <c r="AZ46" i="45" s="1"/>
  <c r="BN46" i="45" s="1"/>
  <c r="I46" i="45"/>
  <c r="O46" i="45" s="1"/>
  <c r="BL45" i="45"/>
  <c r="BK45" i="45"/>
  <c r="AV45" i="45"/>
  <c r="AU45" i="45"/>
  <c r="AU47" i="45" s="1"/>
  <c r="AF45" i="45"/>
  <c r="AE45" i="45"/>
  <c r="J45" i="45"/>
  <c r="P45" i="45" s="1"/>
  <c r="I45" i="45"/>
  <c r="O45" i="45" s="1"/>
  <c r="AY45" i="45" s="1"/>
  <c r="BM45" i="45" s="1"/>
  <c r="BR43" i="45"/>
  <c r="BQ43" i="45"/>
  <c r="BP43" i="45"/>
  <c r="BO43" i="45"/>
  <c r="BJ43" i="45"/>
  <c r="BJ44" i="45" s="1"/>
  <c r="BI43" i="45"/>
  <c r="BH43" i="45"/>
  <c r="BG43" i="45"/>
  <c r="BF43" i="45"/>
  <c r="BE43" i="45"/>
  <c r="BD43" i="45"/>
  <c r="BC43" i="45"/>
  <c r="BB43" i="45"/>
  <c r="BL43" i="45" s="1"/>
  <c r="BA43" i="45"/>
  <c r="AX43" i="45"/>
  <c r="AW43" i="45"/>
  <c r="AT43" i="45"/>
  <c r="AS43" i="45"/>
  <c r="AR43" i="45"/>
  <c r="AQ43" i="45"/>
  <c r="AP43" i="45"/>
  <c r="AP44" i="45" s="1"/>
  <c r="AO43" i="45"/>
  <c r="AN43" i="45"/>
  <c r="AM43" i="45"/>
  <c r="AL43" i="45"/>
  <c r="AK43" i="45"/>
  <c r="AJ43" i="45"/>
  <c r="AI43" i="45"/>
  <c r="AH43" i="45"/>
  <c r="AH44" i="45" s="1"/>
  <c r="AG43" i="45"/>
  <c r="AD43" i="45"/>
  <c r="AC43" i="45"/>
  <c r="AB43" i="45"/>
  <c r="AA43" i="45"/>
  <c r="Z43" i="45"/>
  <c r="Y43" i="45"/>
  <c r="X43" i="45"/>
  <c r="W43" i="45"/>
  <c r="V43" i="45"/>
  <c r="AF43" i="45" s="1"/>
  <c r="U43" i="45"/>
  <c r="T43" i="45"/>
  <c r="S43" i="45"/>
  <c r="R43" i="45"/>
  <c r="Q43" i="45"/>
  <c r="N43" i="45"/>
  <c r="M43" i="45"/>
  <c r="L43" i="45"/>
  <c r="K43" i="45"/>
  <c r="H43" i="45"/>
  <c r="G43" i="45"/>
  <c r="F43" i="45"/>
  <c r="E43" i="45"/>
  <c r="D43" i="45"/>
  <c r="J43" i="45" s="1"/>
  <c r="P43" i="45" s="1"/>
  <c r="C43" i="45"/>
  <c r="BL42" i="45"/>
  <c r="BK42" i="45"/>
  <c r="AV42" i="45"/>
  <c r="AU42" i="45"/>
  <c r="AF42" i="45"/>
  <c r="AE42" i="45"/>
  <c r="J42" i="45"/>
  <c r="P42" i="45" s="1"/>
  <c r="I42" i="45"/>
  <c r="O42" i="45" s="1"/>
  <c r="AY42" i="45" s="1"/>
  <c r="BM42" i="45" s="1"/>
  <c r="BL41" i="45"/>
  <c r="BK41" i="45"/>
  <c r="AV41" i="45"/>
  <c r="AU41" i="45"/>
  <c r="AF41" i="45"/>
  <c r="AE41" i="45"/>
  <c r="J41" i="45"/>
  <c r="P41" i="45" s="1"/>
  <c r="AZ41" i="45" s="1"/>
  <c r="BN41" i="45" s="1"/>
  <c r="I41" i="45"/>
  <c r="O41" i="45" s="1"/>
  <c r="AY41" i="45" s="1"/>
  <c r="BM41" i="45" s="1"/>
  <c r="BL40" i="45"/>
  <c r="BK40" i="45"/>
  <c r="AV40" i="45"/>
  <c r="AU40" i="45"/>
  <c r="AF40" i="45"/>
  <c r="AE40" i="45"/>
  <c r="J40" i="45"/>
  <c r="P40" i="45" s="1"/>
  <c r="AZ40" i="45" s="1"/>
  <c r="BN40" i="45" s="1"/>
  <c r="I40" i="45"/>
  <c r="O40" i="45" s="1"/>
  <c r="BL39" i="45"/>
  <c r="BK39" i="45"/>
  <c r="AV39" i="45"/>
  <c r="AU39" i="45"/>
  <c r="AF39" i="45"/>
  <c r="AE39" i="45"/>
  <c r="P39" i="45"/>
  <c r="AZ39" i="45" s="1"/>
  <c r="BN39" i="45" s="1"/>
  <c r="J39" i="45"/>
  <c r="I39" i="45"/>
  <c r="O39" i="45" s="1"/>
  <c r="BL38" i="45"/>
  <c r="BK38" i="45"/>
  <c r="AV38" i="45"/>
  <c r="AU38" i="45"/>
  <c r="AF38" i="45"/>
  <c r="AE38" i="45"/>
  <c r="J38" i="45"/>
  <c r="P38" i="45" s="1"/>
  <c r="I38" i="45"/>
  <c r="O38" i="45" s="1"/>
  <c r="BL37" i="45"/>
  <c r="BK37" i="45"/>
  <c r="AV37" i="45"/>
  <c r="AU37" i="45"/>
  <c r="AF37" i="45"/>
  <c r="AE37" i="45"/>
  <c r="P37" i="45"/>
  <c r="J37" i="45"/>
  <c r="I37" i="45"/>
  <c r="O37" i="45" s="1"/>
  <c r="BL36" i="45"/>
  <c r="BK36" i="45"/>
  <c r="AV36" i="45"/>
  <c r="AU36" i="45"/>
  <c r="AF36" i="45"/>
  <c r="AE36" i="45"/>
  <c r="J36" i="45"/>
  <c r="P36" i="45" s="1"/>
  <c r="I36" i="45"/>
  <c r="O36" i="45" s="1"/>
  <c r="AY36" i="45" s="1"/>
  <c r="BL35" i="45"/>
  <c r="BK35" i="45"/>
  <c r="AV35" i="45"/>
  <c r="AU35" i="45"/>
  <c r="AF35" i="45"/>
  <c r="AE35" i="45"/>
  <c r="J35" i="45"/>
  <c r="P35" i="45" s="1"/>
  <c r="AZ35" i="45" s="1"/>
  <c r="BN35" i="45" s="1"/>
  <c r="I35" i="45"/>
  <c r="O35" i="45" s="1"/>
  <c r="BL34" i="45"/>
  <c r="BK34" i="45"/>
  <c r="AV34" i="45"/>
  <c r="AU34" i="45"/>
  <c r="AF34" i="45"/>
  <c r="AE34" i="45"/>
  <c r="J34" i="45"/>
  <c r="P34" i="45" s="1"/>
  <c r="AZ34" i="45" s="1"/>
  <c r="I34" i="45"/>
  <c r="O34" i="45" s="1"/>
  <c r="BL33" i="45"/>
  <c r="BK33" i="45"/>
  <c r="AV33" i="45"/>
  <c r="AU33" i="45"/>
  <c r="AF33" i="45"/>
  <c r="AE33" i="45"/>
  <c r="P33" i="45"/>
  <c r="AZ33" i="45" s="1"/>
  <c r="J33" i="45"/>
  <c r="I33" i="45"/>
  <c r="O33" i="45" s="1"/>
  <c r="AY33" i="45" s="1"/>
  <c r="BM33" i="45" s="1"/>
  <c r="BR32" i="45"/>
  <c r="BQ32" i="45"/>
  <c r="BP32" i="45"/>
  <c r="BO32" i="45"/>
  <c r="BJ32" i="45"/>
  <c r="BI32" i="45"/>
  <c r="BH32" i="45"/>
  <c r="BG32" i="45"/>
  <c r="BF32" i="45"/>
  <c r="BE32" i="45"/>
  <c r="BD32" i="45"/>
  <c r="BC32" i="45"/>
  <c r="BB32" i="45"/>
  <c r="BL32" i="45" s="1"/>
  <c r="BA32" i="45"/>
  <c r="AX32" i="45"/>
  <c r="AX44" i="45" s="1"/>
  <c r="AW32" i="45"/>
  <c r="AT32" i="45"/>
  <c r="AS32" i="45"/>
  <c r="AR32" i="45"/>
  <c r="AQ32" i="45"/>
  <c r="AP32" i="45"/>
  <c r="AO32" i="45"/>
  <c r="AN32" i="45"/>
  <c r="AM32" i="45"/>
  <c r="AL32" i="45"/>
  <c r="AK32" i="45"/>
  <c r="AJ32" i="45"/>
  <c r="AI32" i="45"/>
  <c r="AH32" i="45"/>
  <c r="AG32" i="45"/>
  <c r="AD32" i="45"/>
  <c r="AD44" i="45" s="1"/>
  <c r="AC32" i="45"/>
  <c r="AB32" i="45"/>
  <c r="AA32" i="45"/>
  <c r="Z32" i="45"/>
  <c r="Y32" i="45"/>
  <c r="X32" i="45"/>
  <c r="W32" i="45"/>
  <c r="V32" i="45"/>
  <c r="U32" i="45"/>
  <c r="T32" i="45"/>
  <c r="S32" i="45"/>
  <c r="R32" i="45"/>
  <c r="Q32" i="45"/>
  <c r="N32" i="45"/>
  <c r="M32" i="45"/>
  <c r="L32" i="45"/>
  <c r="K32" i="45"/>
  <c r="H32" i="45"/>
  <c r="G32" i="45"/>
  <c r="F32" i="45"/>
  <c r="E32" i="45"/>
  <c r="D32" i="45"/>
  <c r="C32" i="45"/>
  <c r="BL31" i="45"/>
  <c r="BK31" i="45"/>
  <c r="AV31" i="45"/>
  <c r="AU31" i="45"/>
  <c r="AF31" i="45"/>
  <c r="AE31" i="45"/>
  <c r="P31" i="45"/>
  <c r="J31" i="45"/>
  <c r="I31" i="45"/>
  <c r="O31" i="45" s="1"/>
  <c r="AY31" i="45" s="1"/>
  <c r="BM31" i="45" s="1"/>
  <c r="BL30" i="45"/>
  <c r="BK30" i="45"/>
  <c r="AV30" i="45"/>
  <c r="AU30" i="45"/>
  <c r="AF30" i="45"/>
  <c r="AE30" i="45"/>
  <c r="J30" i="45"/>
  <c r="P30" i="45" s="1"/>
  <c r="I30" i="45"/>
  <c r="O30" i="45" s="1"/>
  <c r="AY30" i="45" s="1"/>
  <c r="BM30" i="45" s="1"/>
  <c r="BL29" i="45"/>
  <c r="BK29" i="45"/>
  <c r="AV29" i="45"/>
  <c r="AU29" i="45"/>
  <c r="AF29" i="45"/>
  <c r="AE29" i="45"/>
  <c r="J29" i="45"/>
  <c r="P29" i="45" s="1"/>
  <c r="AZ29" i="45" s="1"/>
  <c r="BN29" i="45" s="1"/>
  <c r="I29" i="45"/>
  <c r="O29" i="45" s="1"/>
  <c r="BL28" i="45"/>
  <c r="BK28" i="45"/>
  <c r="AV28" i="45"/>
  <c r="AU28" i="45"/>
  <c r="AF28" i="45"/>
  <c r="AE28" i="45"/>
  <c r="J28" i="45"/>
  <c r="P28" i="45" s="1"/>
  <c r="AZ28" i="45" s="1"/>
  <c r="BN28" i="45" s="1"/>
  <c r="I28" i="45"/>
  <c r="O28" i="45" s="1"/>
  <c r="BL27" i="45"/>
  <c r="BK27" i="45"/>
  <c r="AV27" i="45"/>
  <c r="AU27" i="45"/>
  <c r="AF27" i="45"/>
  <c r="AE27" i="45"/>
  <c r="P27" i="45"/>
  <c r="AZ27" i="45" s="1"/>
  <c r="BN27" i="45" s="1"/>
  <c r="J27" i="45"/>
  <c r="I27" i="45"/>
  <c r="O27" i="45" s="1"/>
  <c r="AY27" i="45" s="1"/>
  <c r="BM27" i="45" s="1"/>
  <c r="BL26" i="45"/>
  <c r="BK26" i="45"/>
  <c r="AV26" i="45"/>
  <c r="AU26" i="45"/>
  <c r="AF26" i="45"/>
  <c r="AE26" i="45"/>
  <c r="J26" i="45"/>
  <c r="P26" i="45" s="1"/>
  <c r="I26" i="45"/>
  <c r="O26" i="45" s="1"/>
  <c r="BL25" i="45"/>
  <c r="BK25" i="45"/>
  <c r="AV25" i="45"/>
  <c r="AU25" i="45"/>
  <c r="AF25" i="45"/>
  <c r="AE25" i="45"/>
  <c r="J25" i="45"/>
  <c r="P25" i="45" s="1"/>
  <c r="AZ25" i="45" s="1"/>
  <c r="BN25" i="45" s="1"/>
  <c r="I25" i="45"/>
  <c r="O25" i="45" s="1"/>
  <c r="BL24" i="45"/>
  <c r="BK24" i="45"/>
  <c r="AV24" i="45"/>
  <c r="AU24" i="45"/>
  <c r="AF24" i="45"/>
  <c r="AE24" i="45"/>
  <c r="J24" i="45"/>
  <c r="P24" i="45" s="1"/>
  <c r="I24" i="45"/>
  <c r="O24" i="45" s="1"/>
  <c r="AY24" i="45" s="1"/>
  <c r="BM24" i="45" s="1"/>
  <c r="BL23" i="45"/>
  <c r="BK23" i="45"/>
  <c r="AV23" i="45"/>
  <c r="AV32" i="45" s="1"/>
  <c r="AU23" i="45"/>
  <c r="AF23" i="45"/>
  <c r="AE23" i="45"/>
  <c r="P23" i="45"/>
  <c r="J23" i="45"/>
  <c r="I23" i="45"/>
  <c r="O23" i="45" s="1"/>
  <c r="AY23" i="45" s="1"/>
  <c r="BM23" i="45" s="1"/>
  <c r="BL22" i="45"/>
  <c r="BK22" i="45"/>
  <c r="AV22" i="45"/>
  <c r="AU22" i="45"/>
  <c r="AF22" i="45"/>
  <c r="AE22" i="45"/>
  <c r="J22" i="45"/>
  <c r="P22" i="45" s="1"/>
  <c r="AZ22" i="45" s="1"/>
  <c r="BN22" i="45" s="1"/>
  <c r="I22" i="45"/>
  <c r="O22" i="45" s="1"/>
  <c r="BL21" i="45"/>
  <c r="BK21" i="45"/>
  <c r="AV21" i="45"/>
  <c r="AU21" i="45"/>
  <c r="AF21" i="45"/>
  <c r="AE21" i="45"/>
  <c r="J21" i="45"/>
  <c r="P21" i="45" s="1"/>
  <c r="AZ21" i="45" s="1"/>
  <c r="BN21" i="45" s="1"/>
  <c r="I21" i="45"/>
  <c r="O21" i="45" s="1"/>
  <c r="BL20" i="45"/>
  <c r="BK20" i="45"/>
  <c r="AV20" i="45"/>
  <c r="AU20" i="45"/>
  <c r="AU32" i="45" s="1"/>
  <c r="AF20" i="45"/>
  <c r="AE20" i="45"/>
  <c r="J20" i="45"/>
  <c r="P20" i="45" s="1"/>
  <c r="AZ20" i="45" s="1"/>
  <c r="BN20" i="45" s="1"/>
  <c r="I20" i="45"/>
  <c r="O20" i="45" s="1"/>
  <c r="BR19" i="45"/>
  <c r="BQ19" i="45"/>
  <c r="BP19" i="45"/>
  <c r="BO19" i="45"/>
  <c r="BJ19" i="45"/>
  <c r="BI19" i="45"/>
  <c r="BH19" i="45"/>
  <c r="BG19" i="45"/>
  <c r="BF19" i="45"/>
  <c r="BE19" i="45"/>
  <c r="BD19" i="45"/>
  <c r="BC19" i="45"/>
  <c r="BB19" i="45"/>
  <c r="BA19" i="45"/>
  <c r="AX19" i="45"/>
  <c r="AW19" i="45"/>
  <c r="AT19" i="45"/>
  <c r="AS19" i="45"/>
  <c r="AR19" i="45"/>
  <c r="AQ19" i="45"/>
  <c r="AP19" i="45"/>
  <c r="AO19" i="45"/>
  <c r="AN19" i="45"/>
  <c r="AM19" i="45"/>
  <c r="AL19" i="45"/>
  <c r="AK19" i="45"/>
  <c r="AJ19" i="45"/>
  <c r="AI19" i="45"/>
  <c r="AH19" i="45"/>
  <c r="AG19" i="45"/>
  <c r="AD19" i="45"/>
  <c r="AC19" i="45"/>
  <c r="AB19" i="45"/>
  <c r="AA19" i="45"/>
  <c r="Z19" i="45"/>
  <c r="Y19" i="45"/>
  <c r="X19" i="45"/>
  <c r="W19" i="45"/>
  <c r="V19" i="45"/>
  <c r="AF19" i="45" s="1"/>
  <c r="U19" i="45"/>
  <c r="T19" i="45"/>
  <c r="S19" i="45"/>
  <c r="R19" i="45"/>
  <c r="Q19" i="45"/>
  <c r="N19" i="45"/>
  <c r="M19" i="45"/>
  <c r="L19" i="45"/>
  <c r="K19" i="45"/>
  <c r="H19" i="45"/>
  <c r="G19" i="45"/>
  <c r="F19" i="45"/>
  <c r="E19" i="45"/>
  <c r="D19" i="45"/>
  <c r="C19" i="45"/>
  <c r="BL18" i="45"/>
  <c r="BK18" i="45"/>
  <c r="AV18" i="45"/>
  <c r="AU18" i="45"/>
  <c r="AF18" i="45"/>
  <c r="AE18" i="45"/>
  <c r="J18" i="45"/>
  <c r="P18" i="45" s="1"/>
  <c r="I18" i="45"/>
  <c r="O18" i="45" s="1"/>
  <c r="BL17" i="45"/>
  <c r="BK17" i="45"/>
  <c r="AV17" i="45"/>
  <c r="AU17" i="45"/>
  <c r="AF17" i="45"/>
  <c r="AE17" i="45"/>
  <c r="J17" i="45"/>
  <c r="P17" i="45" s="1"/>
  <c r="I17" i="45"/>
  <c r="O17" i="45" s="1"/>
  <c r="BL16" i="45"/>
  <c r="BK16" i="45"/>
  <c r="AV16" i="45"/>
  <c r="AU16" i="45"/>
  <c r="AF16" i="45"/>
  <c r="AE16" i="45"/>
  <c r="J16" i="45"/>
  <c r="P16" i="45" s="1"/>
  <c r="I16" i="45"/>
  <c r="O16" i="45" s="1"/>
  <c r="BL15" i="45"/>
  <c r="BK15" i="45"/>
  <c r="AV15" i="45"/>
  <c r="AU15" i="45"/>
  <c r="AF15" i="45"/>
  <c r="AE15" i="45"/>
  <c r="J15" i="45"/>
  <c r="P15" i="45" s="1"/>
  <c r="AZ15" i="45" s="1"/>
  <c r="I15" i="45"/>
  <c r="O15" i="45" s="1"/>
  <c r="BL14" i="45"/>
  <c r="BK14" i="45"/>
  <c r="AV14" i="45"/>
  <c r="AU14" i="45"/>
  <c r="AF14" i="45"/>
  <c r="AE14" i="45"/>
  <c r="J14" i="45"/>
  <c r="P14" i="45" s="1"/>
  <c r="AZ14" i="45" s="1"/>
  <c r="I14" i="45"/>
  <c r="O14" i="45" s="1"/>
  <c r="BL13" i="45"/>
  <c r="BK13" i="45"/>
  <c r="AV13" i="45"/>
  <c r="AU13" i="45"/>
  <c r="AF13" i="45"/>
  <c r="AE13" i="45"/>
  <c r="J13" i="45"/>
  <c r="P13" i="45" s="1"/>
  <c r="AZ13" i="45" s="1"/>
  <c r="I13" i="45"/>
  <c r="O13" i="45" s="1"/>
  <c r="BL12" i="45"/>
  <c r="BK12" i="45"/>
  <c r="AV12" i="45"/>
  <c r="AU12" i="45"/>
  <c r="AF12" i="45"/>
  <c r="AE12" i="45"/>
  <c r="J12" i="45"/>
  <c r="P12" i="45" s="1"/>
  <c r="AZ12" i="45" s="1"/>
  <c r="I12" i="45"/>
  <c r="O12" i="45" s="1"/>
  <c r="BL11" i="45"/>
  <c r="BK11" i="45"/>
  <c r="AV11" i="45"/>
  <c r="AU11" i="45"/>
  <c r="AF11" i="45"/>
  <c r="AE11" i="45"/>
  <c r="J11" i="45"/>
  <c r="P11" i="45" s="1"/>
  <c r="AZ11" i="45" s="1"/>
  <c r="I11" i="45"/>
  <c r="O11" i="45" s="1"/>
  <c r="BL10" i="45"/>
  <c r="BK10" i="45"/>
  <c r="AV10" i="45"/>
  <c r="AU10" i="45"/>
  <c r="AF10" i="45"/>
  <c r="AE10" i="45"/>
  <c r="J10" i="45"/>
  <c r="P10" i="45" s="1"/>
  <c r="AZ10" i="45" s="1"/>
  <c r="I10" i="45"/>
  <c r="O10" i="45" s="1"/>
  <c r="BL9" i="45"/>
  <c r="BK9" i="45"/>
  <c r="AV9" i="45"/>
  <c r="AU9" i="45"/>
  <c r="AF9" i="45"/>
  <c r="AE9" i="45"/>
  <c r="J9" i="45"/>
  <c r="P9" i="45" s="1"/>
  <c r="AZ9" i="45" s="1"/>
  <c r="I9" i="45"/>
  <c r="O9" i="45" s="1"/>
  <c r="BL8" i="45"/>
  <c r="BK8" i="45"/>
  <c r="AV8" i="45"/>
  <c r="AU8" i="45"/>
  <c r="AF8" i="45"/>
  <c r="AE8" i="45"/>
  <c r="J8" i="45"/>
  <c r="P8" i="45" s="1"/>
  <c r="AZ8" i="45" s="1"/>
  <c r="BN8" i="45" s="1"/>
  <c r="I8" i="45"/>
  <c r="O8" i="45" s="1"/>
  <c r="BL7" i="45"/>
  <c r="BK7" i="45"/>
  <c r="AV7" i="45"/>
  <c r="AV19" i="45" s="1"/>
  <c r="AU7" i="45"/>
  <c r="AU19" i="45" s="1"/>
  <c r="AF7" i="45"/>
  <c r="AE7" i="45"/>
  <c r="J7" i="45"/>
  <c r="P7" i="45" s="1"/>
  <c r="AZ7" i="45" s="1"/>
  <c r="BN7" i="45" s="1"/>
  <c r="I7" i="45"/>
  <c r="O7" i="45" s="1"/>
  <c r="AZ30" i="45" l="1"/>
  <c r="BN30" i="45" s="1"/>
  <c r="I32" i="45"/>
  <c r="O32" i="45" s="1"/>
  <c r="BK32" i="45"/>
  <c r="AY34" i="45"/>
  <c r="BM34" i="45" s="1"/>
  <c r="AY35" i="45"/>
  <c r="BM35" i="45" s="1"/>
  <c r="AE55" i="45"/>
  <c r="AY56" i="45"/>
  <c r="BM56" i="45" s="1"/>
  <c r="I57" i="45"/>
  <c r="O57" i="45" s="1"/>
  <c r="AY57" i="45" s="1"/>
  <c r="BM57" i="45" s="1"/>
  <c r="AZ31" i="45"/>
  <c r="BN31" i="45" s="1"/>
  <c r="J32" i="45"/>
  <c r="P32" i="45" s="1"/>
  <c r="BN33" i="45"/>
  <c r="BN34" i="45"/>
  <c r="BM36" i="45"/>
  <c r="AY37" i="45"/>
  <c r="BM37" i="45" s="1"/>
  <c r="H44" i="45"/>
  <c r="AJ44" i="45"/>
  <c r="AJ58" i="45" s="1"/>
  <c r="AJ35" i="50" s="1"/>
  <c r="AV35" i="50" s="1"/>
  <c r="AR44" i="45"/>
  <c r="BD44" i="45"/>
  <c r="BP44" i="45"/>
  <c r="AF55" i="45"/>
  <c r="AZ56" i="45"/>
  <c r="BN56" i="45" s="1"/>
  <c r="AV55" i="45"/>
  <c r="AZ36" i="45"/>
  <c r="BN36" i="45" s="1"/>
  <c r="AY38" i="45"/>
  <c r="BM38" i="45" s="1"/>
  <c r="AY39" i="45"/>
  <c r="BM39" i="45" s="1"/>
  <c r="T44" i="45"/>
  <c r="AB44" i="45"/>
  <c r="AE50" i="45"/>
  <c r="AY51" i="45"/>
  <c r="BM51" i="45" s="1"/>
  <c r="AY52" i="45"/>
  <c r="BM52" i="45" s="1"/>
  <c r="AY53" i="45"/>
  <c r="BM53" i="45" s="1"/>
  <c r="AY54" i="45"/>
  <c r="BM54" i="45" s="1"/>
  <c r="I55" i="45"/>
  <c r="O55" i="45" s="1"/>
  <c r="BK55" i="45"/>
  <c r="AF32" i="45"/>
  <c r="AE19" i="45"/>
  <c r="AY20" i="45"/>
  <c r="BM20" i="45" s="1"/>
  <c r="AY21" i="45"/>
  <c r="BM21" i="45" s="1"/>
  <c r="AY22" i="45"/>
  <c r="BM22" i="45" s="1"/>
  <c r="F44" i="45"/>
  <c r="F58" i="45" s="1"/>
  <c r="F35" i="50" s="1"/>
  <c r="R44" i="45"/>
  <c r="Z44" i="45"/>
  <c r="AZ37" i="45"/>
  <c r="BN37" i="45" s="1"/>
  <c r="AZ38" i="45"/>
  <c r="BN38" i="45" s="1"/>
  <c r="AY40" i="45"/>
  <c r="BM40" i="45" s="1"/>
  <c r="AL44" i="45"/>
  <c r="AT44" i="45"/>
  <c r="BF44" i="45"/>
  <c r="BF58" i="45" s="1"/>
  <c r="BF35" i="50" s="1"/>
  <c r="BR44" i="45"/>
  <c r="AE47" i="45"/>
  <c r="AF50" i="45"/>
  <c r="AZ51" i="45"/>
  <c r="BN51" i="45" s="1"/>
  <c r="AZ52" i="45"/>
  <c r="BN52" i="45" s="1"/>
  <c r="AZ53" i="45"/>
  <c r="BN53" i="45" s="1"/>
  <c r="AZ54" i="45"/>
  <c r="BN54" i="45" s="1"/>
  <c r="J55" i="45"/>
  <c r="P55" i="45" s="1"/>
  <c r="AZ55" i="45" s="1"/>
  <c r="BN55" i="45" s="1"/>
  <c r="BL55" i="45"/>
  <c r="AY25" i="45"/>
  <c r="BM25" i="45" s="1"/>
  <c r="AU43" i="45"/>
  <c r="L44" i="45"/>
  <c r="AY46" i="45"/>
  <c r="BM46" i="45" s="1"/>
  <c r="AY7" i="45"/>
  <c r="BM7" i="45" s="1"/>
  <c r="AY9" i="45"/>
  <c r="BM9" i="45" s="1"/>
  <c r="AY11" i="45"/>
  <c r="BM11" i="45" s="1"/>
  <c r="AY12" i="45"/>
  <c r="BM12" i="45" s="1"/>
  <c r="AY13" i="45"/>
  <c r="BM13" i="45" s="1"/>
  <c r="AY14" i="45"/>
  <c r="BM14" i="45" s="1"/>
  <c r="AY15" i="45"/>
  <c r="BM15" i="45" s="1"/>
  <c r="AY16" i="45"/>
  <c r="BM16" i="45" s="1"/>
  <c r="AY17" i="45"/>
  <c r="BM17" i="45" s="1"/>
  <c r="AY18" i="45"/>
  <c r="BM18" i="45" s="1"/>
  <c r="I19" i="45"/>
  <c r="O19" i="45" s="1"/>
  <c r="BK19" i="45"/>
  <c r="AZ23" i="45"/>
  <c r="BN23" i="45" s="1"/>
  <c r="AZ24" i="45"/>
  <c r="BN24" i="45" s="1"/>
  <c r="AY26" i="45"/>
  <c r="BM26" i="45" s="1"/>
  <c r="AV43" i="45"/>
  <c r="AV44" i="45" s="1"/>
  <c r="AZ42" i="45"/>
  <c r="BN42" i="45" s="1"/>
  <c r="D44" i="45"/>
  <c r="D58" i="45" s="1"/>
  <c r="D35" i="50" s="1"/>
  <c r="AN44" i="45"/>
  <c r="BH44" i="45"/>
  <c r="AZ45" i="45"/>
  <c r="BN45" i="45" s="1"/>
  <c r="I47" i="45"/>
  <c r="O47" i="45" s="1"/>
  <c r="AY47" i="45" s="1"/>
  <c r="AZ48" i="45"/>
  <c r="BN48" i="45" s="1"/>
  <c r="AZ49" i="45"/>
  <c r="BN49" i="45" s="1"/>
  <c r="J50" i="45"/>
  <c r="P50" i="45" s="1"/>
  <c r="BL50" i="45"/>
  <c r="AY8" i="45"/>
  <c r="BM8" i="45" s="1"/>
  <c r="AY10" i="45"/>
  <c r="BM10" i="45" s="1"/>
  <c r="BN9" i="45"/>
  <c r="BN10" i="45"/>
  <c r="BN11" i="45"/>
  <c r="BN12" i="45"/>
  <c r="BN13" i="45"/>
  <c r="BN14" i="45"/>
  <c r="BN15" i="45"/>
  <c r="AZ16" i="45"/>
  <c r="BN16" i="45" s="1"/>
  <c r="AZ17" i="45"/>
  <c r="BN17" i="45" s="1"/>
  <c r="AZ18" i="45"/>
  <c r="BN18" i="45" s="1"/>
  <c r="J19" i="45"/>
  <c r="P19" i="45" s="1"/>
  <c r="AZ19" i="45" s="1"/>
  <c r="BN19" i="45" s="1"/>
  <c r="BL19" i="45"/>
  <c r="BL44" i="45" s="1"/>
  <c r="AZ26" i="45"/>
  <c r="BN26" i="45" s="1"/>
  <c r="AY28" i="45"/>
  <c r="BM28" i="45" s="1"/>
  <c r="AY29" i="45"/>
  <c r="BM29" i="45" s="1"/>
  <c r="AE32" i="45"/>
  <c r="N44" i="45"/>
  <c r="X44" i="45"/>
  <c r="J47" i="45"/>
  <c r="P47" i="45" s="1"/>
  <c r="BK47" i="45"/>
  <c r="AY19" i="45"/>
  <c r="BM19" i="45" s="1"/>
  <c r="AZ32" i="45"/>
  <c r="BN32" i="45" s="1"/>
  <c r="AF44" i="45"/>
  <c r="AZ43" i="45"/>
  <c r="AY55" i="45"/>
  <c r="BM55" i="45" s="1"/>
  <c r="C44" i="45"/>
  <c r="C58" i="45" s="1"/>
  <c r="C35" i="50" s="1"/>
  <c r="E44" i="45"/>
  <c r="G44" i="45"/>
  <c r="G58" i="45" s="1"/>
  <c r="G35" i="50" s="1"/>
  <c r="Q44" i="45"/>
  <c r="S44" i="45"/>
  <c r="S58" i="45" s="1"/>
  <c r="S35" i="50" s="1"/>
  <c r="U44" i="45"/>
  <c r="W44" i="45"/>
  <c r="W58" i="45" s="1"/>
  <c r="W35" i="50" s="1"/>
  <c r="Y44" i="45"/>
  <c r="Y58" i="45" s="1"/>
  <c r="Y35" i="50" s="1"/>
  <c r="AA44" i="45"/>
  <c r="AA58" i="45" s="1"/>
  <c r="AA35" i="50" s="1"/>
  <c r="AC44" i="45"/>
  <c r="AW44" i="45"/>
  <c r="AW58" i="45" s="1"/>
  <c r="AW35" i="50" s="1"/>
  <c r="V44" i="45"/>
  <c r="V58" i="45" s="1"/>
  <c r="V35" i="50" s="1"/>
  <c r="AF35" i="50" s="1"/>
  <c r="BB44" i="45"/>
  <c r="I50" i="45"/>
  <c r="O50" i="45" s="1"/>
  <c r="AY50" i="45" s="1"/>
  <c r="BM50" i="45" s="1"/>
  <c r="E58" i="45"/>
  <c r="E35" i="50" s="1"/>
  <c r="R58" i="45"/>
  <c r="R35" i="50" s="1"/>
  <c r="T58" i="45"/>
  <c r="T35" i="50" s="1"/>
  <c r="X58" i="45"/>
  <c r="X35" i="50" s="1"/>
  <c r="Z58" i="45"/>
  <c r="Z35" i="50" s="1"/>
  <c r="AB58" i="45"/>
  <c r="AB35" i="50" s="1"/>
  <c r="AD58" i="45"/>
  <c r="AD35" i="50" s="1"/>
  <c r="BA58" i="45"/>
  <c r="BA35" i="50" s="1"/>
  <c r="BK57" i="45"/>
  <c r="AY32" i="45"/>
  <c r="BM32" i="45" s="1"/>
  <c r="AU44" i="45"/>
  <c r="AU58" i="45" s="1"/>
  <c r="K44" i="45"/>
  <c r="K58" i="45" s="1"/>
  <c r="K35" i="50" s="1"/>
  <c r="M44" i="45"/>
  <c r="M58" i="45" s="1"/>
  <c r="M35" i="50" s="1"/>
  <c r="AG44" i="45"/>
  <c r="AG58" i="45" s="1"/>
  <c r="AG35" i="50" s="1"/>
  <c r="AI44" i="45"/>
  <c r="AI58" i="45" s="1"/>
  <c r="AI35" i="50" s="1"/>
  <c r="AU35" i="50" s="1"/>
  <c r="AK44" i="45"/>
  <c r="AM44" i="45"/>
  <c r="AM58" i="45" s="1"/>
  <c r="AM35" i="50" s="1"/>
  <c r="AO44" i="45"/>
  <c r="AO58" i="45" s="1"/>
  <c r="AO35" i="50" s="1"/>
  <c r="AQ44" i="45"/>
  <c r="AQ58" i="45" s="1"/>
  <c r="AQ35" i="50" s="1"/>
  <c r="AS44" i="45"/>
  <c r="AS58" i="45" s="1"/>
  <c r="AS35" i="50" s="1"/>
  <c r="BA44" i="45"/>
  <c r="BC44" i="45"/>
  <c r="BC58" i="45" s="1"/>
  <c r="BC35" i="50" s="1"/>
  <c r="BE44" i="45"/>
  <c r="BE58" i="45" s="1"/>
  <c r="BE35" i="50" s="1"/>
  <c r="BG44" i="45"/>
  <c r="BG58" i="45" s="1"/>
  <c r="BG35" i="50" s="1"/>
  <c r="BI44" i="45"/>
  <c r="BI58" i="45" s="1"/>
  <c r="BI35" i="50" s="1"/>
  <c r="BO44" i="45"/>
  <c r="BO58" i="45" s="1"/>
  <c r="BO35" i="50" s="1"/>
  <c r="BQ44" i="45"/>
  <c r="AV47" i="45"/>
  <c r="H58" i="45"/>
  <c r="H35" i="50" s="1"/>
  <c r="Q58" i="45"/>
  <c r="Q35" i="50" s="1"/>
  <c r="U58" i="45"/>
  <c r="U35" i="50" s="1"/>
  <c r="AC58" i="45"/>
  <c r="AC35" i="50" s="1"/>
  <c r="AK58" i="45"/>
  <c r="AK35" i="50" s="1"/>
  <c r="AX58" i="45"/>
  <c r="AX35" i="50" s="1"/>
  <c r="BQ58" i="45"/>
  <c r="BQ35" i="50" s="1"/>
  <c r="I43" i="45"/>
  <c r="AE43" i="45"/>
  <c r="AE44" i="45" s="1"/>
  <c r="BK43" i="45"/>
  <c r="BK44" i="45" s="1"/>
  <c r="AZ50" i="45"/>
  <c r="L58" i="45"/>
  <c r="L35" i="50" s="1"/>
  <c r="N58" i="45"/>
  <c r="N35" i="50" s="1"/>
  <c r="AE57" i="45"/>
  <c r="AH58" i="45"/>
  <c r="AH35" i="50" s="1"/>
  <c r="AL58" i="45"/>
  <c r="AL35" i="50" s="1"/>
  <c r="AN58" i="45"/>
  <c r="AN35" i="50" s="1"/>
  <c r="AP58" i="45"/>
  <c r="AP35" i="50" s="1"/>
  <c r="AR58" i="45"/>
  <c r="AR35" i="50" s="1"/>
  <c r="AT58" i="45"/>
  <c r="AT35" i="50" s="1"/>
  <c r="BB58" i="45"/>
  <c r="BB35" i="50" s="1"/>
  <c r="BD58" i="45"/>
  <c r="BD35" i="50" s="1"/>
  <c r="BH58" i="45"/>
  <c r="BH35" i="50" s="1"/>
  <c r="BJ58" i="45"/>
  <c r="BJ35" i="50" s="1"/>
  <c r="BP58" i="45"/>
  <c r="BP35" i="50" s="1"/>
  <c r="BR58" i="45"/>
  <c r="BR35" i="50" s="1"/>
  <c r="J57" i="45"/>
  <c r="P57" i="45" s="1"/>
  <c r="AF57" i="45"/>
  <c r="BL57" i="45"/>
  <c r="J35" i="50" l="1"/>
  <c r="P35" i="50" s="1"/>
  <c r="AZ35" i="50" s="1"/>
  <c r="BK35" i="50"/>
  <c r="AZ57" i="45"/>
  <c r="AV58" i="45"/>
  <c r="BN50" i="45"/>
  <c r="J44" i="45"/>
  <c r="P44" i="45"/>
  <c r="BM47" i="45"/>
  <c r="BL35" i="50"/>
  <c r="AE35" i="50"/>
  <c r="I35" i="50"/>
  <c r="O35" i="50" s="1"/>
  <c r="AY35" i="50" s="1"/>
  <c r="BM35" i="50" s="1"/>
  <c r="I58" i="45"/>
  <c r="O58" i="45" s="1"/>
  <c r="BN57" i="45"/>
  <c r="AE58" i="45"/>
  <c r="J58" i="45"/>
  <c r="P58" i="45" s="1"/>
  <c r="BK58" i="45"/>
  <c r="AF58" i="45"/>
  <c r="AZ44" i="45"/>
  <c r="BN43" i="45"/>
  <c r="BN44" i="45" s="1"/>
  <c r="BL58" i="45"/>
  <c r="I44" i="45"/>
  <c r="O43" i="45"/>
  <c r="AZ47" i="45"/>
  <c r="BN47" i="45" s="1"/>
  <c r="BN35" i="50" l="1"/>
  <c r="AZ58" i="45"/>
  <c r="BN58" i="45" s="1"/>
  <c r="O44" i="45"/>
  <c r="AY43" i="45"/>
  <c r="AY58" i="45"/>
  <c r="BM58" i="45" s="1"/>
  <c r="AY44" i="45" l="1"/>
  <c r="BM43" i="45"/>
  <c r="BM44" i="45" s="1"/>
  <c r="BR57" i="44" l="1"/>
  <c r="BQ57" i="44"/>
  <c r="BP57" i="44"/>
  <c r="BO57" i="44"/>
  <c r="BJ57" i="44"/>
  <c r="BI57" i="44"/>
  <c r="BH57" i="44"/>
  <c r="BG57" i="44"/>
  <c r="BF57" i="44"/>
  <c r="BE57" i="44"/>
  <c r="BD57" i="44"/>
  <c r="BC57" i="44"/>
  <c r="BB57" i="44"/>
  <c r="BA57" i="44"/>
  <c r="AX57" i="44"/>
  <c r="AW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N57" i="44"/>
  <c r="M57" i="44"/>
  <c r="L57" i="44"/>
  <c r="K57" i="44"/>
  <c r="H57" i="44"/>
  <c r="G57" i="44"/>
  <c r="F57" i="44"/>
  <c r="E57" i="44"/>
  <c r="D57" i="44"/>
  <c r="C57" i="44"/>
  <c r="BL56" i="44"/>
  <c r="BK56" i="44"/>
  <c r="AF56" i="44"/>
  <c r="AE56" i="44"/>
  <c r="J56" i="44"/>
  <c r="P56" i="44" s="1"/>
  <c r="I56" i="44"/>
  <c r="O56" i="44" s="1"/>
  <c r="AY56" i="44" s="1"/>
  <c r="BR55" i="44"/>
  <c r="BQ55" i="44"/>
  <c r="BP55" i="44"/>
  <c r="BO55" i="44"/>
  <c r="BJ55" i="44"/>
  <c r="BI55" i="44"/>
  <c r="BH55" i="44"/>
  <c r="BG55" i="44"/>
  <c r="BF55" i="44"/>
  <c r="BE55" i="44"/>
  <c r="BD55" i="44"/>
  <c r="BC55" i="44"/>
  <c r="BB55" i="44"/>
  <c r="BA55" i="44"/>
  <c r="AX55" i="44"/>
  <c r="AW55" i="44"/>
  <c r="AT55" i="44"/>
  <c r="AS55" i="44"/>
  <c r="AR55" i="44"/>
  <c r="AQ55" i="44"/>
  <c r="AP55" i="44"/>
  <c r="AO55" i="44"/>
  <c r="AN55" i="44"/>
  <c r="AM55" i="44"/>
  <c r="AL55" i="44"/>
  <c r="AK55" i="44"/>
  <c r="AJ55" i="44"/>
  <c r="AI55" i="44"/>
  <c r="AH55" i="44"/>
  <c r="AG55" i="44"/>
  <c r="AD55" i="44"/>
  <c r="AC55" i="44"/>
  <c r="AB55" i="44"/>
  <c r="AA55" i="44"/>
  <c r="Z55" i="44"/>
  <c r="Y55" i="44"/>
  <c r="X55" i="44"/>
  <c r="W55" i="44"/>
  <c r="V55" i="44"/>
  <c r="U55" i="44"/>
  <c r="T55" i="44"/>
  <c r="S55" i="44"/>
  <c r="R55" i="44"/>
  <c r="Q55" i="44"/>
  <c r="N55" i="44"/>
  <c r="M55" i="44"/>
  <c r="L55" i="44"/>
  <c r="K55" i="44"/>
  <c r="H55" i="44"/>
  <c r="G55" i="44"/>
  <c r="F55" i="44"/>
  <c r="E55" i="44"/>
  <c r="D55" i="44"/>
  <c r="C55" i="44"/>
  <c r="BL54" i="44"/>
  <c r="BK54" i="44"/>
  <c r="AF54" i="44"/>
  <c r="AE54" i="44"/>
  <c r="J54" i="44"/>
  <c r="P54" i="44" s="1"/>
  <c r="I54" i="44"/>
  <c r="O54" i="44" s="1"/>
  <c r="BL52" i="44"/>
  <c r="BK52" i="44"/>
  <c r="AF52" i="44"/>
  <c r="AE52" i="44"/>
  <c r="J52" i="44"/>
  <c r="P52" i="44" s="1"/>
  <c r="I52" i="44"/>
  <c r="O52" i="44" s="1"/>
  <c r="AY52" i="44" s="1"/>
  <c r="BM52" i="44" s="1"/>
  <c r="BR50" i="44"/>
  <c r="BQ50" i="44"/>
  <c r="BP50" i="44"/>
  <c r="BO50" i="44"/>
  <c r="BJ50" i="44"/>
  <c r="BI50" i="44"/>
  <c r="BH50" i="44"/>
  <c r="BG50" i="44"/>
  <c r="BF50" i="44"/>
  <c r="BE50" i="44"/>
  <c r="BD50" i="44"/>
  <c r="BC50" i="44"/>
  <c r="BB50" i="44"/>
  <c r="BA50" i="44"/>
  <c r="AX50" i="44"/>
  <c r="AW50" i="44"/>
  <c r="AT50" i="44"/>
  <c r="AS50" i="44"/>
  <c r="AR50" i="44"/>
  <c r="AQ50" i="44"/>
  <c r="AP50" i="44"/>
  <c r="AO50" i="44"/>
  <c r="AN50" i="44"/>
  <c r="AM50" i="44"/>
  <c r="AL50" i="44"/>
  <c r="AK50" i="44"/>
  <c r="AJ50" i="44"/>
  <c r="AI50" i="44"/>
  <c r="AH50" i="44"/>
  <c r="AG50" i="44"/>
  <c r="AD50" i="44"/>
  <c r="AC50" i="44"/>
  <c r="AB50" i="44"/>
  <c r="AA50" i="44"/>
  <c r="Z50" i="44"/>
  <c r="Y50" i="44"/>
  <c r="X50" i="44"/>
  <c r="W50" i="44"/>
  <c r="V50" i="44"/>
  <c r="U50" i="44"/>
  <c r="AE50" i="44" s="1"/>
  <c r="T50" i="44"/>
  <c r="S50" i="44"/>
  <c r="R50" i="44"/>
  <c r="Q50" i="44"/>
  <c r="N50" i="44"/>
  <c r="M50" i="44"/>
  <c r="L50" i="44"/>
  <c r="K50" i="44"/>
  <c r="H50" i="44"/>
  <c r="G50" i="44"/>
  <c r="F50" i="44"/>
  <c r="E50" i="44"/>
  <c r="D50" i="44"/>
  <c r="C50" i="44"/>
  <c r="BL49" i="44"/>
  <c r="BK49" i="44"/>
  <c r="AF49" i="44"/>
  <c r="AE49" i="44"/>
  <c r="J49" i="44"/>
  <c r="P49" i="44" s="1"/>
  <c r="I49" i="44"/>
  <c r="O49" i="44" s="1"/>
  <c r="BR47" i="44"/>
  <c r="BQ47" i="44"/>
  <c r="BP47" i="44"/>
  <c r="BO47" i="44"/>
  <c r="BJ47" i="44"/>
  <c r="BI47" i="44"/>
  <c r="BH47" i="44"/>
  <c r="BG47" i="44"/>
  <c r="BF47" i="44"/>
  <c r="BE47" i="44"/>
  <c r="BD47" i="44"/>
  <c r="BC47" i="44"/>
  <c r="BB47" i="44"/>
  <c r="BL47" i="44" s="1"/>
  <c r="BA47" i="44"/>
  <c r="AX47" i="44"/>
  <c r="AW47" i="44"/>
  <c r="AT47" i="44"/>
  <c r="AS47" i="44"/>
  <c r="AR47" i="44"/>
  <c r="AQ47" i="44"/>
  <c r="AP47" i="44"/>
  <c r="AO47" i="44"/>
  <c r="AN47" i="44"/>
  <c r="AM47" i="44"/>
  <c r="AL47" i="44"/>
  <c r="AK47" i="44"/>
  <c r="AJ47" i="44"/>
  <c r="AI47" i="44"/>
  <c r="AH47" i="44"/>
  <c r="AG47" i="44"/>
  <c r="AD47" i="44"/>
  <c r="AC47" i="44"/>
  <c r="AB47" i="44"/>
  <c r="AA47" i="44"/>
  <c r="Z47" i="44"/>
  <c r="Y47" i="44"/>
  <c r="X47" i="44"/>
  <c r="W47" i="44"/>
  <c r="V47" i="44"/>
  <c r="U47" i="44"/>
  <c r="T47" i="44"/>
  <c r="S47" i="44"/>
  <c r="R47" i="44"/>
  <c r="Q47" i="44"/>
  <c r="N47" i="44"/>
  <c r="M47" i="44"/>
  <c r="L47" i="44"/>
  <c r="K47" i="44"/>
  <c r="H47" i="44"/>
  <c r="G47" i="44"/>
  <c r="F47" i="44"/>
  <c r="E47" i="44"/>
  <c r="D47" i="44"/>
  <c r="J47" i="44" s="1"/>
  <c r="P47" i="44" s="1"/>
  <c r="C47" i="44"/>
  <c r="BL46" i="44"/>
  <c r="BK46" i="44"/>
  <c r="AF46" i="44"/>
  <c r="AE46" i="44"/>
  <c r="J46" i="44"/>
  <c r="P46" i="44" s="1"/>
  <c r="AZ46" i="44" s="1"/>
  <c r="BN46" i="44" s="1"/>
  <c r="I46" i="44"/>
  <c r="O46" i="44" s="1"/>
  <c r="AY46" i="44" s="1"/>
  <c r="BM46" i="44" s="1"/>
  <c r="BR43" i="44"/>
  <c r="BQ43" i="44"/>
  <c r="BQ44" i="44" s="1"/>
  <c r="BP43" i="44"/>
  <c r="BO43" i="44"/>
  <c r="BJ43" i="44"/>
  <c r="BI43" i="44"/>
  <c r="BI44" i="44" s="1"/>
  <c r="BH43" i="44"/>
  <c r="BG43" i="44"/>
  <c r="BF43" i="44"/>
  <c r="BL43" i="44" s="1"/>
  <c r="BE43" i="44"/>
  <c r="BE44" i="44" s="1"/>
  <c r="BD43" i="44"/>
  <c r="BC43" i="44"/>
  <c r="BB43" i="44"/>
  <c r="BA43" i="44"/>
  <c r="AX43" i="44"/>
  <c r="AX44" i="44" s="1"/>
  <c r="AW43" i="44"/>
  <c r="AT43" i="44"/>
  <c r="AS43" i="44"/>
  <c r="AR43" i="44"/>
  <c r="AQ43" i="44"/>
  <c r="AP43" i="44"/>
  <c r="AO43" i="44"/>
  <c r="AN43" i="44"/>
  <c r="AM43" i="44"/>
  <c r="AL43" i="44"/>
  <c r="AK43" i="44"/>
  <c r="AJ43" i="44"/>
  <c r="AI43" i="44"/>
  <c r="AH43" i="44"/>
  <c r="AG43" i="44"/>
  <c r="AD43" i="44"/>
  <c r="AD44" i="44" s="1"/>
  <c r="AC43" i="44"/>
  <c r="AB43" i="44"/>
  <c r="AA43" i="44"/>
  <c r="Z43" i="44"/>
  <c r="Y43" i="44"/>
  <c r="X43" i="44"/>
  <c r="W43" i="44"/>
  <c r="V43" i="44"/>
  <c r="V44" i="44" s="1"/>
  <c r="U43" i="44"/>
  <c r="T43" i="44"/>
  <c r="S43" i="44"/>
  <c r="R43" i="44"/>
  <c r="Q43" i="44"/>
  <c r="N43" i="44"/>
  <c r="M43" i="44"/>
  <c r="L43" i="44"/>
  <c r="L44" i="44" s="1"/>
  <c r="K43" i="44"/>
  <c r="H43" i="44"/>
  <c r="G43" i="44"/>
  <c r="F43" i="44"/>
  <c r="E43" i="44"/>
  <c r="D43" i="44"/>
  <c r="C43" i="44"/>
  <c r="BL42" i="44"/>
  <c r="BK42" i="44"/>
  <c r="AF42" i="44"/>
  <c r="AE42" i="44"/>
  <c r="J42" i="44"/>
  <c r="P42" i="44" s="1"/>
  <c r="I42" i="44"/>
  <c r="O42" i="44" s="1"/>
  <c r="BL39" i="44"/>
  <c r="BK39" i="44"/>
  <c r="AF39" i="44"/>
  <c r="AE39" i="44"/>
  <c r="J39" i="44"/>
  <c r="P39" i="44" s="1"/>
  <c r="I39" i="44"/>
  <c r="O39" i="44" s="1"/>
  <c r="AY39" i="44" s="1"/>
  <c r="BM39" i="44" s="1"/>
  <c r="BL33" i="44"/>
  <c r="BK33" i="44"/>
  <c r="AF33" i="44"/>
  <c r="AE33" i="44"/>
  <c r="J33" i="44"/>
  <c r="P33" i="44" s="1"/>
  <c r="I33" i="44"/>
  <c r="O33" i="44" s="1"/>
  <c r="AY33" i="44" s="1"/>
  <c r="BM33" i="44" s="1"/>
  <c r="BR32" i="44"/>
  <c r="BQ32" i="44"/>
  <c r="BP32" i="44"/>
  <c r="BO32" i="44"/>
  <c r="BJ32" i="44"/>
  <c r="BI32" i="44"/>
  <c r="BH32" i="44"/>
  <c r="BG32" i="44"/>
  <c r="BF32" i="44"/>
  <c r="BE32" i="44"/>
  <c r="BD32" i="44"/>
  <c r="BC32" i="44"/>
  <c r="BB32" i="44"/>
  <c r="BL32" i="44" s="1"/>
  <c r="BA32" i="44"/>
  <c r="BK32" i="44" s="1"/>
  <c r="AX32" i="44"/>
  <c r="AW32" i="44"/>
  <c r="AT32" i="44"/>
  <c r="AS32" i="44"/>
  <c r="AR32" i="44"/>
  <c r="AQ32" i="44"/>
  <c r="AP32" i="44"/>
  <c r="AO32" i="44"/>
  <c r="AN32" i="44"/>
  <c r="AM32" i="44"/>
  <c r="AL32" i="44"/>
  <c r="AK32" i="44"/>
  <c r="AJ32" i="44"/>
  <c r="AI32" i="44"/>
  <c r="AH32" i="44"/>
  <c r="AG32" i="44"/>
  <c r="AD32" i="44"/>
  <c r="AC32" i="44"/>
  <c r="AB32" i="44"/>
  <c r="AA32" i="44"/>
  <c r="Z32" i="44"/>
  <c r="Y32" i="44"/>
  <c r="X32" i="44"/>
  <c r="W32" i="44"/>
  <c r="V32" i="44"/>
  <c r="AF32" i="44" s="1"/>
  <c r="U32" i="44"/>
  <c r="T32" i="44"/>
  <c r="S32" i="44"/>
  <c r="R32" i="44"/>
  <c r="Q32" i="44"/>
  <c r="N32" i="44"/>
  <c r="M32" i="44"/>
  <c r="L32" i="44"/>
  <c r="K32" i="44"/>
  <c r="H32" i="44"/>
  <c r="G32" i="44"/>
  <c r="F32" i="44"/>
  <c r="E32" i="44"/>
  <c r="D32" i="44"/>
  <c r="C32" i="44"/>
  <c r="I32" i="44" s="1"/>
  <c r="O32" i="44" s="1"/>
  <c r="BL31" i="44"/>
  <c r="BK31" i="44"/>
  <c r="AF31" i="44"/>
  <c r="AE31" i="44"/>
  <c r="J31" i="44"/>
  <c r="P31" i="44" s="1"/>
  <c r="AZ31" i="44" s="1"/>
  <c r="BN31" i="44" s="1"/>
  <c r="I31" i="44"/>
  <c r="O31" i="44" s="1"/>
  <c r="AY31" i="44" s="1"/>
  <c r="BM31" i="44" s="1"/>
  <c r="BL30" i="44"/>
  <c r="BK30" i="44"/>
  <c r="AF30" i="44"/>
  <c r="AE30" i="44"/>
  <c r="J30" i="44"/>
  <c r="P30" i="44" s="1"/>
  <c r="AZ30" i="44" s="1"/>
  <c r="BN30" i="44" s="1"/>
  <c r="I30" i="44"/>
  <c r="O30" i="44" s="1"/>
  <c r="AY30" i="44" s="1"/>
  <c r="BM30" i="44" s="1"/>
  <c r="BL29" i="44"/>
  <c r="BK29" i="44"/>
  <c r="AF29" i="44"/>
  <c r="AE29" i="44"/>
  <c r="P29" i="44"/>
  <c r="AZ29" i="44" s="1"/>
  <c r="BN29" i="44" s="1"/>
  <c r="J29" i="44"/>
  <c r="I29" i="44"/>
  <c r="O29" i="44" s="1"/>
  <c r="AY29" i="44" s="1"/>
  <c r="BM29" i="44" s="1"/>
  <c r="BL28" i="44"/>
  <c r="BK28" i="44"/>
  <c r="AF28" i="44"/>
  <c r="AE28" i="44"/>
  <c r="J28" i="44"/>
  <c r="P28" i="44" s="1"/>
  <c r="AZ28" i="44" s="1"/>
  <c r="BN28" i="44" s="1"/>
  <c r="I28" i="44"/>
  <c r="O28" i="44" s="1"/>
  <c r="BL27" i="44"/>
  <c r="BK27" i="44"/>
  <c r="AF27" i="44"/>
  <c r="AE27" i="44"/>
  <c r="P27" i="44"/>
  <c r="AZ27" i="44" s="1"/>
  <c r="BN27" i="44" s="1"/>
  <c r="J27" i="44"/>
  <c r="I27" i="44"/>
  <c r="O27" i="44" s="1"/>
  <c r="BL26" i="44"/>
  <c r="BK26" i="44"/>
  <c r="AF26" i="44"/>
  <c r="AE26" i="44"/>
  <c r="J26" i="44"/>
  <c r="P26" i="44" s="1"/>
  <c r="I26" i="44"/>
  <c r="O26" i="44" s="1"/>
  <c r="BL25" i="44"/>
  <c r="BK25" i="44"/>
  <c r="AF25" i="44"/>
  <c r="AE25" i="44"/>
  <c r="P25" i="44"/>
  <c r="J25" i="44"/>
  <c r="I25" i="44"/>
  <c r="O25" i="44" s="1"/>
  <c r="BL24" i="44"/>
  <c r="BK24" i="44"/>
  <c r="AF24" i="44"/>
  <c r="AE24" i="44"/>
  <c r="J24" i="44"/>
  <c r="P24" i="44" s="1"/>
  <c r="I24" i="44"/>
  <c r="O24" i="44" s="1"/>
  <c r="BL23" i="44"/>
  <c r="BK23" i="44"/>
  <c r="AF23" i="44"/>
  <c r="AE23" i="44"/>
  <c r="P23" i="44"/>
  <c r="J23" i="44"/>
  <c r="I23" i="44"/>
  <c r="O23" i="44" s="1"/>
  <c r="BL22" i="44"/>
  <c r="BK22" i="44"/>
  <c r="AF22" i="44"/>
  <c r="AE22" i="44"/>
  <c r="J22" i="44"/>
  <c r="P22" i="44" s="1"/>
  <c r="I22" i="44"/>
  <c r="O22" i="44" s="1"/>
  <c r="BL21" i="44"/>
  <c r="BK21" i="44"/>
  <c r="AF21" i="44"/>
  <c r="AE21" i="44"/>
  <c r="J21" i="44"/>
  <c r="P21" i="44" s="1"/>
  <c r="AZ21" i="44" s="1"/>
  <c r="BN21" i="44" s="1"/>
  <c r="I21" i="44"/>
  <c r="O21" i="44" s="1"/>
  <c r="BL20" i="44"/>
  <c r="BK20" i="44"/>
  <c r="AF20" i="44"/>
  <c r="AE20" i="44"/>
  <c r="J20" i="44"/>
  <c r="P20" i="44" s="1"/>
  <c r="I20" i="44"/>
  <c r="O20" i="44" s="1"/>
  <c r="BR19" i="44"/>
  <c r="BQ19" i="44"/>
  <c r="BP19" i="44"/>
  <c r="BO19" i="44"/>
  <c r="BJ19" i="44"/>
  <c r="BI19" i="44"/>
  <c r="BH19" i="44"/>
  <c r="BG19" i="44"/>
  <c r="BF19" i="44"/>
  <c r="BE19" i="44"/>
  <c r="BD19" i="44"/>
  <c r="BC19" i="44"/>
  <c r="BB19" i="44"/>
  <c r="BA19" i="44"/>
  <c r="AX19" i="44"/>
  <c r="AW19" i="44"/>
  <c r="AT19" i="44"/>
  <c r="AS19" i="44"/>
  <c r="AR19" i="44"/>
  <c r="AQ19" i="44"/>
  <c r="AP19" i="44"/>
  <c r="AO19" i="44"/>
  <c r="AN19" i="44"/>
  <c r="AM19" i="44"/>
  <c r="AL19" i="44"/>
  <c r="AK19" i="44"/>
  <c r="AJ19" i="44"/>
  <c r="AI19" i="44"/>
  <c r="AH19" i="44"/>
  <c r="AG19" i="44"/>
  <c r="AD19" i="44"/>
  <c r="AC19" i="44"/>
  <c r="AB19" i="44"/>
  <c r="AA19" i="44"/>
  <c r="Z19" i="44"/>
  <c r="Y19" i="44"/>
  <c r="X19" i="44"/>
  <c r="W19" i="44"/>
  <c r="V19" i="44"/>
  <c r="U19" i="44"/>
  <c r="AE19" i="44" s="1"/>
  <c r="T19" i="44"/>
  <c r="S19" i="44"/>
  <c r="R19" i="44"/>
  <c r="Q19" i="44"/>
  <c r="N19" i="44"/>
  <c r="M19" i="44"/>
  <c r="L19" i="44"/>
  <c r="K19" i="44"/>
  <c r="H19" i="44"/>
  <c r="G19" i="44"/>
  <c r="F19" i="44"/>
  <c r="E19" i="44"/>
  <c r="D19" i="44"/>
  <c r="C19" i="44"/>
  <c r="AY42" i="44" l="1"/>
  <c r="BM42" i="44" s="1"/>
  <c r="AZ33" i="44"/>
  <c r="BN33" i="44" s="1"/>
  <c r="AZ42" i="44"/>
  <c r="BN42" i="44" s="1"/>
  <c r="AN44" i="44"/>
  <c r="AJ44" i="44"/>
  <c r="AR44" i="44"/>
  <c r="AF19" i="44"/>
  <c r="J32" i="44"/>
  <c r="P32" i="44" s="1"/>
  <c r="AZ39" i="44"/>
  <c r="BN39" i="44" s="1"/>
  <c r="C44" i="44"/>
  <c r="M44" i="44"/>
  <c r="W44" i="44"/>
  <c r="AG44" i="44"/>
  <c r="AO44" i="44"/>
  <c r="AO58" i="44" s="1"/>
  <c r="AO34" i="50" s="1"/>
  <c r="BA44" i="44"/>
  <c r="AE55" i="44"/>
  <c r="BM56" i="44"/>
  <c r="I57" i="44"/>
  <c r="O57" i="44" s="1"/>
  <c r="I19" i="44"/>
  <c r="O19" i="44" s="1"/>
  <c r="AY19" i="44" s="1"/>
  <c r="AY20" i="44"/>
  <c r="BM20" i="44" s="1"/>
  <c r="AY21" i="44"/>
  <c r="BM21" i="44" s="1"/>
  <c r="J43" i="44"/>
  <c r="N44" i="44"/>
  <c r="X44" i="44"/>
  <c r="AH44" i="44"/>
  <c r="AP44" i="44"/>
  <c r="BB44" i="44"/>
  <c r="AF55" i="44"/>
  <c r="AZ56" i="44"/>
  <c r="BN56" i="44" s="1"/>
  <c r="BI58" i="44"/>
  <c r="BI34" i="50" s="1"/>
  <c r="AZ20" i="44"/>
  <c r="BN20" i="44" s="1"/>
  <c r="AY22" i="44"/>
  <c r="BM22" i="44" s="1"/>
  <c r="AY23" i="44"/>
  <c r="BM23" i="44" s="1"/>
  <c r="E44" i="44"/>
  <c r="E58" i="44" s="1"/>
  <c r="Q44" i="44"/>
  <c r="Y44" i="44"/>
  <c r="AI44" i="44"/>
  <c r="AQ44" i="44"/>
  <c r="AQ58" i="44" s="1"/>
  <c r="AQ34" i="50" s="1"/>
  <c r="BC44" i="44"/>
  <c r="AY54" i="44"/>
  <c r="BM54" i="44" s="1"/>
  <c r="I55" i="44"/>
  <c r="O55" i="44" s="1"/>
  <c r="BK55" i="44"/>
  <c r="BK19" i="44"/>
  <c r="AZ22" i="44"/>
  <c r="BN22" i="44" s="1"/>
  <c r="AY24" i="44"/>
  <c r="BM24" i="44" s="1"/>
  <c r="AY25" i="44"/>
  <c r="BM25" i="44" s="1"/>
  <c r="F44" i="44"/>
  <c r="R44" i="44"/>
  <c r="Z44" i="44"/>
  <c r="BO44" i="44"/>
  <c r="AF50" i="44"/>
  <c r="AZ52" i="44"/>
  <c r="BN52" i="44" s="1"/>
  <c r="AZ54" i="44"/>
  <c r="BN54" i="44" s="1"/>
  <c r="J55" i="44"/>
  <c r="P55" i="44" s="1"/>
  <c r="BL55" i="44"/>
  <c r="J19" i="44"/>
  <c r="P19" i="44" s="1"/>
  <c r="AZ19" i="44" s="1"/>
  <c r="BN19" i="44" s="1"/>
  <c r="BL19" i="44"/>
  <c r="AZ23" i="44"/>
  <c r="BN23" i="44" s="1"/>
  <c r="AZ24" i="44"/>
  <c r="BN24" i="44" s="1"/>
  <c r="AY26" i="44"/>
  <c r="BM26" i="44" s="1"/>
  <c r="AY27" i="44"/>
  <c r="BM27" i="44" s="1"/>
  <c r="G44" i="44"/>
  <c r="G58" i="44" s="1"/>
  <c r="G34" i="50" s="1"/>
  <c r="S44" i="44"/>
  <c r="AA44" i="44"/>
  <c r="AK44" i="44"/>
  <c r="AS44" i="44"/>
  <c r="AS58" i="44" s="1"/>
  <c r="AS34" i="50" s="1"/>
  <c r="AE47" i="44"/>
  <c r="AY49" i="44"/>
  <c r="BM49" i="44" s="1"/>
  <c r="C58" i="44"/>
  <c r="C34" i="50" s="1"/>
  <c r="BK50" i="44"/>
  <c r="AZ25" i="44"/>
  <c r="BN25" i="44" s="1"/>
  <c r="AZ26" i="44"/>
  <c r="BN26" i="44" s="1"/>
  <c r="AY28" i="44"/>
  <c r="BM28" i="44" s="1"/>
  <c r="AE32" i="44"/>
  <c r="H44" i="44"/>
  <c r="H58" i="44" s="1"/>
  <c r="H34" i="50" s="1"/>
  <c r="T44" i="44"/>
  <c r="AB44" i="44"/>
  <c r="AL44" i="44"/>
  <c r="AT44" i="44"/>
  <c r="AF47" i="44"/>
  <c r="AZ49" i="44"/>
  <c r="BN49" i="44" s="1"/>
  <c r="J50" i="44"/>
  <c r="P50" i="44" s="1"/>
  <c r="BL50" i="44"/>
  <c r="K44" i="44"/>
  <c r="K58" i="44" s="1"/>
  <c r="K34" i="50" s="1"/>
  <c r="U44" i="44"/>
  <c r="AC44" i="44"/>
  <c r="AM44" i="44"/>
  <c r="AW44" i="44"/>
  <c r="BG44" i="44"/>
  <c r="I47" i="44"/>
  <c r="O47" i="44" s="1"/>
  <c r="AY47" i="44" s="1"/>
  <c r="BK47" i="44"/>
  <c r="J44" i="44"/>
  <c r="P43" i="44"/>
  <c r="AZ32" i="44"/>
  <c r="BN32" i="44" s="1"/>
  <c r="AY55" i="44"/>
  <c r="BM55" i="44" s="1"/>
  <c r="BL44" i="44"/>
  <c r="D44" i="44"/>
  <c r="I50" i="44"/>
  <c r="O50" i="44" s="1"/>
  <c r="AY50" i="44" s="1"/>
  <c r="BM50" i="44" s="1"/>
  <c r="M58" i="44"/>
  <c r="M34" i="50" s="1"/>
  <c r="R58" i="44"/>
  <c r="R34" i="50" s="1"/>
  <c r="T58" i="44"/>
  <c r="T34" i="50" s="1"/>
  <c r="V58" i="44"/>
  <c r="V34" i="50" s="1"/>
  <c r="X58" i="44"/>
  <c r="X34" i="50" s="1"/>
  <c r="Z58" i="44"/>
  <c r="Z34" i="50" s="1"/>
  <c r="AB58" i="44"/>
  <c r="AB34" i="50" s="1"/>
  <c r="AD58" i="44"/>
  <c r="AD34" i="50" s="1"/>
  <c r="AW58" i="44"/>
  <c r="AW34" i="50" s="1"/>
  <c r="BA58" i="44"/>
  <c r="BA34" i="50" s="1"/>
  <c r="BK57" i="44"/>
  <c r="BC58" i="44"/>
  <c r="BC34" i="50" s="1"/>
  <c r="BE58" i="44"/>
  <c r="BE34" i="50" s="1"/>
  <c r="BG58" i="44"/>
  <c r="BG34" i="50" s="1"/>
  <c r="BO58" i="44"/>
  <c r="BO34" i="50" s="1"/>
  <c r="BQ58" i="44"/>
  <c r="BQ34" i="50" s="1"/>
  <c r="AY32" i="44"/>
  <c r="BM32" i="44" s="1"/>
  <c r="AF43" i="44"/>
  <c r="AF44" i="44" s="1"/>
  <c r="BD44" i="44"/>
  <c r="BF44" i="44"/>
  <c r="BF58" i="44" s="1"/>
  <c r="BF34" i="50" s="1"/>
  <c r="BH44" i="44"/>
  <c r="BJ44" i="44"/>
  <c r="BJ58" i="44" s="1"/>
  <c r="BJ34" i="50" s="1"/>
  <c r="BP44" i="44"/>
  <c r="BR44" i="44"/>
  <c r="BR58" i="44" s="1"/>
  <c r="BR34" i="50" s="1"/>
  <c r="S58" i="44"/>
  <c r="S34" i="50" s="1"/>
  <c r="W58" i="44"/>
  <c r="W34" i="50" s="1"/>
  <c r="AA58" i="44"/>
  <c r="AA34" i="50" s="1"/>
  <c r="D58" i="44"/>
  <c r="D34" i="50" s="1"/>
  <c r="F58" i="44"/>
  <c r="F34" i="50" s="1"/>
  <c r="Q58" i="44"/>
  <c r="Q34" i="50" s="1"/>
  <c r="U58" i="44"/>
  <c r="U34" i="50" s="1"/>
  <c r="Y58" i="44"/>
  <c r="Y34" i="50" s="1"/>
  <c r="AC58" i="44"/>
  <c r="AC34" i="50" s="1"/>
  <c r="AG58" i="44"/>
  <c r="AG34" i="50" s="1"/>
  <c r="AI58" i="44"/>
  <c r="AI34" i="50" s="1"/>
  <c r="AK58" i="44"/>
  <c r="AK34" i="50" s="1"/>
  <c r="AM58" i="44"/>
  <c r="AM34" i="50" s="1"/>
  <c r="AX58" i="44"/>
  <c r="AX34" i="50" s="1"/>
  <c r="I43" i="44"/>
  <c r="AE43" i="44"/>
  <c r="AE44" i="44" s="1"/>
  <c r="BK43" i="44"/>
  <c r="BK44" i="44" s="1"/>
  <c r="AZ47" i="44"/>
  <c r="BN47" i="44" s="1"/>
  <c r="AZ50" i="44"/>
  <c r="L58" i="44"/>
  <c r="L34" i="50" s="1"/>
  <c r="N58" i="44"/>
  <c r="N34" i="50" s="1"/>
  <c r="AE57" i="44"/>
  <c r="AY57" i="44" s="1"/>
  <c r="AH58" i="44"/>
  <c r="AH34" i="50" s="1"/>
  <c r="AJ58" i="44"/>
  <c r="AJ34" i="50" s="1"/>
  <c r="AL58" i="44"/>
  <c r="AL34" i="50" s="1"/>
  <c r="AN58" i="44"/>
  <c r="AN34" i="50" s="1"/>
  <c r="AP58" i="44"/>
  <c r="AP34" i="50" s="1"/>
  <c r="AR58" i="44"/>
  <c r="AR34" i="50" s="1"/>
  <c r="AT58" i="44"/>
  <c r="AT34" i="50" s="1"/>
  <c r="BB58" i="44"/>
  <c r="BB34" i="50" s="1"/>
  <c r="BD58" i="44"/>
  <c r="BD34" i="50" s="1"/>
  <c r="BH58" i="44"/>
  <c r="BH34" i="50" s="1"/>
  <c r="BP58" i="44"/>
  <c r="BP34" i="50" s="1"/>
  <c r="J57" i="44"/>
  <c r="P57" i="44" s="1"/>
  <c r="AF57" i="44"/>
  <c r="BL57" i="44"/>
  <c r="I58" i="44" l="1"/>
  <c r="O58" i="44" s="1"/>
  <c r="E34" i="50"/>
  <c r="BL34" i="50"/>
  <c r="AF34" i="50"/>
  <c r="BM47" i="44"/>
  <c r="BM19" i="44"/>
  <c r="J34" i="50"/>
  <c r="P34" i="50" s="1"/>
  <c r="AZ34" i="50" s="1"/>
  <c r="BN34" i="50" s="1"/>
  <c r="BK34" i="50"/>
  <c r="AU34" i="50"/>
  <c r="AE34" i="50"/>
  <c r="AZ57" i="44"/>
  <c r="BN50" i="44"/>
  <c r="AV34" i="50"/>
  <c r="I34" i="50"/>
  <c r="O34" i="50" s="1"/>
  <c r="AZ55" i="44"/>
  <c r="BN55" i="44" s="1"/>
  <c r="BN57" i="44"/>
  <c r="I44" i="44"/>
  <c r="O43" i="44"/>
  <c r="AE58" i="44"/>
  <c r="J58" i="44"/>
  <c r="P58" i="44" s="1"/>
  <c r="BM57" i="44"/>
  <c r="AZ43" i="44"/>
  <c r="P44" i="44"/>
  <c r="BL58" i="44"/>
  <c r="BK58" i="44"/>
  <c r="AF58" i="44"/>
  <c r="AY34" i="50" l="1"/>
  <c r="BM34" i="50" s="1"/>
  <c r="AY58" i="44"/>
  <c r="BM58" i="44" s="1"/>
  <c r="BN43" i="44"/>
  <c r="BN44" i="44" s="1"/>
  <c r="AZ44" i="44"/>
  <c r="AZ58" i="44"/>
  <c r="BN58" i="44" s="1"/>
  <c r="O44" i="44"/>
  <c r="AY43" i="44"/>
  <c r="AY44" i="44" l="1"/>
  <c r="BM43" i="44"/>
  <c r="BM44" i="44" s="1"/>
  <c r="BR57" i="43" l="1"/>
  <c r="BQ57" i="43"/>
  <c r="BP57" i="43"/>
  <c r="BO57" i="43"/>
  <c r="BJ57" i="43"/>
  <c r="BI57" i="43"/>
  <c r="BH57" i="43"/>
  <c r="BG57" i="43"/>
  <c r="BF57" i="43"/>
  <c r="BE57" i="43"/>
  <c r="BD57" i="43"/>
  <c r="BC57" i="43"/>
  <c r="BB57" i="43"/>
  <c r="BA57" i="43"/>
  <c r="AX57" i="43"/>
  <c r="AW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D57" i="43"/>
  <c r="AC57" i="43"/>
  <c r="AB57" i="43"/>
  <c r="AA57" i="43"/>
  <c r="Z57" i="43"/>
  <c r="Y57" i="43"/>
  <c r="X57" i="43"/>
  <c r="W57" i="43"/>
  <c r="V57" i="43"/>
  <c r="U57" i="43"/>
  <c r="N57" i="43"/>
  <c r="M57" i="43"/>
  <c r="L57" i="43"/>
  <c r="K57" i="43"/>
  <c r="H57" i="43"/>
  <c r="G57" i="43"/>
  <c r="F57" i="43"/>
  <c r="E57" i="43"/>
  <c r="D57" i="43"/>
  <c r="C57" i="43"/>
  <c r="BL56" i="43"/>
  <c r="BK56" i="43"/>
  <c r="AV56" i="43"/>
  <c r="AV57" i="43" s="1"/>
  <c r="AU56" i="43"/>
  <c r="AU57" i="43" s="1"/>
  <c r="AF56" i="43"/>
  <c r="AE56" i="43"/>
  <c r="J56" i="43"/>
  <c r="P56" i="43" s="1"/>
  <c r="AZ56" i="43" s="1"/>
  <c r="BN56" i="43" s="1"/>
  <c r="I56" i="43"/>
  <c r="O56" i="43" s="1"/>
  <c r="BR55" i="43"/>
  <c r="BQ55" i="43"/>
  <c r="BP55" i="43"/>
  <c r="BO55" i="43"/>
  <c r="BJ55" i="43"/>
  <c r="BI55" i="43"/>
  <c r="BH55" i="43"/>
  <c r="BG55" i="43"/>
  <c r="BF55" i="43"/>
  <c r="BE55" i="43"/>
  <c r="BD55" i="43"/>
  <c r="BC55" i="43"/>
  <c r="BB55" i="43"/>
  <c r="BA55" i="43"/>
  <c r="BK55" i="43" s="1"/>
  <c r="AX55" i="43"/>
  <c r="AW55" i="43"/>
  <c r="AT55" i="43"/>
  <c r="AS55" i="43"/>
  <c r="AR55" i="43"/>
  <c r="AQ55" i="43"/>
  <c r="AP55" i="43"/>
  <c r="AO55" i="43"/>
  <c r="AN55" i="43"/>
  <c r="AM55" i="43"/>
  <c r="AL55" i="43"/>
  <c r="AK55" i="43"/>
  <c r="AJ55" i="43"/>
  <c r="AI55" i="43"/>
  <c r="AH55" i="43"/>
  <c r="AG55" i="43"/>
  <c r="AD55" i="43"/>
  <c r="AC55" i="43"/>
  <c r="AB55" i="43"/>
  <c r="AA55" i="43"/>
  <c r="Z55" i="43"/>
  <c r="Y55" i="43"/>
  <c r="X55" i="43"/>
  <c r="W55" i="43"/>
  <c r="V55" i="43"/>
  <c r="AF55" i="43" s="1"/>
  <c r="U55" i="43"/>
  <c r="T55" i="43"/>
  <c r="S55" i="43"/>
  <c r="N55" i="43"/>
  <c r="M55" i="43"/>
  <c r="L55" i="43"/>
  <c r="K55" i="43"/>
  <c r="H55" i="43"/>
  <c r="G55" i="43"/>
  <c r="F55" i="43"/>
  <c r="E55" i="43"/>
  <c r="D55" i="43"/>
  <c r="C55" i="43"/>
  <c r="BL54" i="43"/>
  <c r="BK54" i="43"/>
  <c r="AV54" i="43"/>
  <c r="AU54" i="43"/>
  <c r="AF54" i="43"/>
  <c r="AE54" i="43"/>
  <c r="J54" i="43"/>
  <c r="P54" i="43" s="1"/>
  <c r="AZ54" i="43" s="1"/>
  <c r="BN54" i="43" s="1"/>
  <c r="I54" i="43"/>
  <c r="O54" i="43" s="1"/>
  <c r="AY54" i="43" s="1"/>
  <c r="BL53" i="43"/>
  <c r="BK53" i="43"/>
  <c r="AV53" i="43"/>
  <c r="AU53" i="43"/>
  <c r="AF53" i="43"/>
  <c r="AE53" i="43"/>
  <c r="J53" i="43"/>
  <c r="P53" i="43" s="1"/>
  <c r="AZ53" i="43" s="1"/>
  <c r="BN53" i="43" s="1"/>
  <c r="I53" i="43"/>
  <c r="O53" i="43" s="1"/>
  <c r="AY53" i="43" s="1"/>
  <c r="BM53" i="43" s="1"/>
  <c r="BL52" i="43"/>
  <c r="BK52" i="43"/>
  <c r="AV52" i="43"/>
  <c r="AU52" i="43"/>
  <c r="AF52" i="43"/>
  <c r="AE52" i="43"/>
  <c r="J52" i="43"/>
  <c r="P52" i="43" s="1"/>
  <c r="AZ52" i="43" s="1"/>
  <c r="BN52" i="43" s="1"/>
  <c r="I52" i="43"/>
  <c r="O52" i="43" s="1"/>
  <c r="AY52" i="43" s="1"/>
  <c r="BM52" i="43" s="1"/>
  <c r="BL51" i="43"/>
  <c r="BK51" i="43"/>
  <c r="AV51" i="43"/>
  <c r="AV55" i="43" s="1"/>
  <c r="AU51" i="43"/>
  <c r="AU55" i="43" s="1"/>
  <c r="AF51" i="43"/>
  <c r="AE51" i="43"/>
  <c r="J51" i="43"/>
  <c r="P51" i="43" s="1"/>
  <c r="AZ51" i="43" s="1"/>
  <c r="BN51" i="43" s="1"/>
  <c r="I51" i="43"/>
  <c r="O51" i="43" s="1"/>
  <c r="AY51" i="43" s="1"/>
  <c r="BM51" i="43" s="1"/>
  <c r="BR50" i="43"/>
  <c r="BQ50" i="43"/>
  <c r="BP50" i="43"/>
  <c r="BO50" i="43"/>
  <c r="BJ50" i="43"/>
  <c r="BI50" i="43"/>
  <c r="BH50" i="43"/>
  <c r="BG50" i="43"/>
  <c r="BF50" i="43"/>
  <c r="BE50" i="43"/>
  <c r="BD50" i="43"/>
  <c r="BC50" i="43"/>
  <c r="BB50" i="43"/>
  <c r="BA50" i="43"/>
  <c r="AX50" i="43"/>
  <c r="AW50" i="43"/>
  <c r="AT50" i="43"/>
  <c r="AS50" i="43"/>
  <c r="AR50" i="43"/>
  <c r="AQ50" i="43"/>
  <c r="AP50" i="43"/>
  <c r="AO50" i="43"/>
  <c r="AN50" i="43"/>
  <c r="AM50" i="43"/>
  <c r="AL50" i="43"/>
  <c r="AK50" i="43"/>
  <c r="AJ50" i="43"/>
  <c r="AI50" i="43"/>
  <c r="AH50" i="43"/>
  <c r="AG50" i="43"/>
  <c r="AD50" i="43"/>
  <c r="AC50" i="43"/>
  <c r="AB50" i="43"/>
  <c r="AA50" i="43"/>
  <c r="Z50" i="43"/>
  <c r="Y50" i="43"/>
  <c r="X50" i="43"/>
  <c r="W50" i="43"/>
  <c r="V50" i="43"/>
  <c r="AF50" i="43" s="1"/>
  <c r="U50" i="43"/>
  <c r="AE50" i="43" s="1"/>
  <c r="T50" i="43"/>
  <c r="S50" i="43"/>
  <c r="N50" i="43"/>
  <c r="M50" i="43"/>
  <c r="L50" i="43"/>
  <c r="K50" i="43"/>
  <c r="H50" i="43"/>
  <c r="G50" i="43"/>
  <c r="F50" i="43"/>
  <c r="E50" i="43"/>
  <c r="D50" i="43"/>
  <c r="C50" i="43"/>
  <c r="BL49" i="43"/>
  <c r="BK49" i="43"/>
  <c r="AV49" i="43"/>
  <c r="AU49" i="43"/>
  <c r="AF49" i="43"/>
  <c r="AE49" i="43"/>
  <c r="P49" i="43"/>
  <c r="J49" i="43"/>
  <c r="I49" i="43"/>
  <c r="O49" i="43" s="1"/>
  <c r="BL48" i="43"/>
  <c r="BK48" i="43"/>
  <c r="AV48" i="43"/>
  <c r="AU48" i="43"/>
  <c r="AF48" i="43"/>
  <c r="AE48" i="43"/>
  <c r="J48" i="43"/>
  <c r="P48" i="43" s="1"/>
  <c r="I48" i="43"/>
  <c r="O48" i="43" s="1"/>
  <c r="BR47" i="43"/>
  <c r="BQ47" i="43"/>
  <c r="BP47" i="43"/>
  <c r="BO47" i="43"/>
  <c r="BJ47" i="43"/>
  <c r="BI47" i="43"/>
  <c r="BH47" i="43"/>
  <c r="BG47" i="43"/>
  <c r="BF47" i="43"/>
  <c r="BE47" i="43"/>
  <c r="BD47" i="43"/>
  <c r="BC47" i="43"/>
  <c r="BB47" i="43"/>
  <c r="BA47" i="43"/>
  <c r="AX47" i="43"/>
  <c r="AW47" i="43"/>
  <c r="AT47" i="43"/>
  <c r="AS47" i="43"/>
  <c r="AR47" i="43"/>
  <c r="AQ47" i="43"/>
  <c r="AP47" i="43"/>
  <c r="AO47" i="43"/>
  <c r="AN47" i="43"/>
  <c r="AM47" i="43"/>
  <c r="AL47" i="43"/>
  <c r="AK47" i="43"/>
  <c r="AJ47" i="43"/>
  <c r="AI47" i="43"/>
  <c r="AH47" i="43"/>
  <c r="AG47" i="43"/>
  <c r="AD47" i="43"/>
  <c r="AC47" i="43"/>
  <c r="AB47" i="43"/>
  <c r="AA47" i="43"/>
  <c r="Z47" i="43"/>
  <c r="Y47" i="43"/>
  <c r="X47" i="43"/>
  <c r="W47" i="43"/>
  <c r="V47" i="43"/>
  <c r="AF47" i="43" s="1"/>
  <c r="U47" i="43"/>
  <c r="T47" i="43"/>
  <c r="S47" i="43"/>
  <c r="N47" i="43"/>
  <c r="M47" i="43"/>
  <c r="L47" i="43"/>
  <c r="K47" i="43"/>
  <c r="H47" i="43"/>
  <c r="G47" i="43"/>
  <c r="F47" i="43"/>
  <c r="J47" i="43" s="1"/>
  <c r="P47" i="43" s="1"/>
  <c r="E47" i="43"/>
  <c r="D47" i="43"/>
  <c r="C47" i="43"/>
  <c r="BL46" i="43"/>
  <c r="BK46" i="43"/>
  <c r="AV46" i="43"/>
  <c r="AU46" i="43"/>
  <c r="AF46" i="43"/>
  <c r="AE46" i="43"/>
  <c r="J46" i="43"/>
  <c r="P46" i="43" s="1"/>
  <c r="I46" i="43"/>
  <c r="O46" i="43" s="1"/>
  <c r="BL45" i="43"/>
  <c r="BK45" i="43"/>
  <c r="AV45" i="43"/>
  <c r="AV47" i="43" s="1"/>
  <c r="AU45" i="43"/>
  <c r="AU47" i="43" s="1"/>
  <c r="AF45" i="43"/>
  <c r="AE45" i="43"/>
  <c r="J45" i="43"/>
  <c r="P45" i="43" s="1"/>
  <c r="I45" i="43"/>
  <c r="O45" i="43" s="1"/>
  <c r="BR43" i="43"/>
  <c r="BQ43" i="43"/>
  <c r="BP43" i="43"/>
  <c r="BO43" i="43"/>
  <c r="BJ43" i="43"/>
  <c r="BI43" i="43"/>
  <c r="BH43" i="43"/>
  <c r="BG43" i="43"/>
  <c r="BF43" i="43"/>
  <c r="BE43" i="43"/>
  <c r="BD43" i="43"/>
  <c r="BC43" i="43"/>
  <c r="BB43" i="43"/>
  <c r="BA43" i="43"/>
  <c r="AX43" i="43"/>
  <c r="AW43" i="43"/>
  <c r="AT43" i="43"/>
  <c r="AS43" i="43"/>
  <c r="AR43" i="43"/>
  <c r="AQ43" i="43"/>
  <c r="AP43" i="43"/>
  <c r="AO43" i="43"/>
  <c r="AN43" i="43"/>
  <c r="AM43" i="43"/>
  <c r="AL43" i="43"/>
  <c r="AK43" i="43"/>
  <c r="AJ43" i="43"/>
  <c r="AI43" i="43"/>
  <c r="AH43" i="43"/>
  <c r="AG43" i="43"/>
  <c r="AD43" i="43"/>
  <c r="AC43" i="43"/>
  <c r="AB43" i="43"/>
  <c r="AA43" i="43"/>
  <c r="Z43" i="43"/>
  <c r="Y43" i="43"/>
  <c r="X43" i="43"/>
  <c r="W43" i="43"/>
  <c r="V43" i="43"/>
  <c r="U43" i="43"/>
  <c r="T43" i="43"/>
  <c r="S43" i="43"/>
  <c r="N43" i="43"/>
  <c r="M43" i="43"/>
  <c r="L43" i="43"/>
  <c r="K43" i="43"/>
  <c r="H43" i="43"/>
  <c r="G43" i="43"/>
  <c r="F43" i="43"/>
  <c r="E43" i="43"/>
  <c r="D43" i="43"/>
  <c r="C43" i="43"/>
  <c r="BL42" i="43"/>
  <c r="BK42" i="43"/>
  <c r="AV42" i="43"/>
  <c r="AU42" i="43"/>
  <c r="AF42" i="43"/>
  <c r="AE42" i="43"/>
  <c r="J42" i="43"/>
  <c r="P42" i="43" s="1"/>
  <c r="I42" i="43"/>
  <c r="O42" i="43" s="1"/>
  <c r="AY42" i="43" s="1"/>
  <c r="BM42" i="43" s="1"/>
  <c r="BL41" i="43"/>
  <c r="BK41" i="43"/>
  <c r="AV41" i="43"/>
  <c r="AU41" i="43"/>
  <c r="AF41" i="43"/>
  <c r="AE41" i="43"/>
  <c r="J41" i="43"/>
  <c r="P41" i="43" s="1"/>
  <c r="I41" i="43"/>
  <c r="O41" i="43" s="1"/>
  <c r="AY41" i="43" s="1"/>
  <c r="BM41" i="43" s="1"/>
  <c r="BL40" i="43"/>
  <c r="BK40" i="43"/>
  <c r="AV40" i="43"/>
  <c r="AU40" i="43"/>
  <c r="AF40" i="43"/>
  <c r="AE40" i="43"/>
  <c r="J40" i="43"/>
  <c r="P40" i="43" s="1"/>
  <c r="I40" i="43"/>
  <c r="O40" i="43" s="1"/>
  <c r="AY40" i="43" s="1"/>
  <c r="BM40" i="43" s="1"/>
  <c r="BL39" i="43"/>
  <c r="BK39" i="43"/>
  <c r="AV39" i="43"/>
  <c r="AU39" i="43"/>
  <c r="AF39" i="43"/>
  <c r="AE39" i="43"/>
  <c r="J39" i="43"/>
  <c r="P39" i="43" s="1"/>
  <c r="AZ39" i="43" s="1"/>
  <c r="BN39" i="43" s="1"/>
  <c r="I39" i="43"/>
  <c r="O39" i="43" s="1"/>
  <c r="BL38" i="43"/>
  <c r="BK38" i="43"/>
  <c r="AV38" i="43"/>
  <c r="AU38" i="43"/>
  <c r="AF38" i="43"/>
  <c r="AE38" i="43"/>
  <c r="J38" i="43"/>
  <c r="P38" i="43" s="1"/>
  <c r="AZ38" i="43" s="1"/>
  <c r="BN38" i="43" s="1"/>
  <c r="I38" i="43"/>
  <c r="O38" i="43" s="1"/>
  <c r="AY38" i="43" s="1"/>
  <c r="BM38" i="43" s="1"/>
  <c r="BL37" i="43"/>
  <c r="BK37" i="43"/>
  <c r="AV37" i="43"/>
  <c r="AU37" i="43"/>
  <c r="AF37" i="43"/>
  <c r="AE37" i="43"/>
  <c r="P37" i="43"/>
  <c r="AZ37" i="43" s="1"/>
  <c r="BN37" i="43" s="1"/>
  <c r="J37" i="43"/>
  <c r="I37" i="43"/>
  <c r="O37" i="43" s="1"/>
  <c r="BL36" i="43"/>
  <c r="BK36" i="43"/>
  <c r="AV36" i="43"/>
  <c r="AU36" i="43"/>
  <c r="AF36" i="43"/>
  <c r="AE36" i="43"/>
  <c r="J36" i="43"/>
  <c r="P36" i="43" s="1"/>
  <c r="AZ36" i="43" s="1"/>
  <c r="BN36" i="43" s="1"/>
  <c r="I36" i="43"/>
  <c r="O36" i="43" s="1"/>
  <c r="BL35" i="43"/>
  <c r="BK35" i="43"/>
  <c r="AV35" i="43"/>
  <c r="AU35" i="43"/>
  <c r="AF35" i="43"/>
  <c r="AE35" i="43"/>
  <c r="P35" i="43"/>
  <c r="AZ35" i="43" s="1"/>
  <c r="BN35" i="43" s="1"/>
  <c r="J35" i="43"/>
  <c r="I35" i="43"/>
  <c r="O35" i="43" s="1"/>
  <c r="BL34" i="43"/>
  <c r="BK34" i="43"/>
  <c r="AV34" i="43"/>
  <c r="AU34" i="43"/>
  <c r="AF34" i="43"/>
  <c r="AE34" i="43"/>
  <c r="J34" i="43"/>
  <c r="P34" i="43" s="1"/>
  <c r="I34" i="43"/>
  <c r="O34" i="43" s="1"/>
  <c r="BL33" i="43"/>
  <c r="BK33" i="43"/>
  <c r="AV33" i="43"/>
  <c r="AU33" i="43"/>
  <c r="AU43" i="43" s="1"/>
  <c r="AF33" i="43"/>
  <c r="AE33" i="43"/>
  <c r="J33" i="43"/>
  <c r="P33" i="43" s="1"/>
  <c r="AZ33" i="43" s="1"/>
  <c r="BN33" i="43" s="1"/>
  <c r="I33" i="43"/>
  <c r="O33" i="43" s="1"/>
  <c r="AY33" i="43" s="1"/>
  <c r="BM33" i="43" s="1"/>
  <c r="BR32" i="43"/>
  <c r="BQ32" i="43"/>
  <c r="BP32" i="43"/>
  <c r="BO32" i="43"/>
  <c r="BJ32" i="43"/>
  <c r="BI32" i="43"/>
  <c r="BH32" i="43"/>
  <c r="BG32" i="43"/>
  <c r="BF32" i="43"/>
  <c r="BE32" i="43"/>
  <c r="BD32" i="43"/>
  <c r="BL32" i="43" s="1"/>
  <c r="BC32" i="43"/>
  <c r="BB32" i="43"/>
  <c r="BA32" i="43"/>
  <c r="AX32" i="43"/>
  <c r="AW32" i="43"/>
  <c r="AT32" i="43"/>
  <c r="AS32" i="43"/>
  <c r="AR32" i="43"/>
  <c r="AQ32" i="43"/>
  <c r="AP32" i="43"/>
  <c r="AO32" i="43"/>
  <c r="AN32" i="43"/>
  <c r="AM32" i="43"/>
  <c r="AL32" i="43"/>
  <c r="AK32" i="43"/>
  <c r="AJ32" i="43"/>
  <c r="AI32" i="43"/>
  <c r="AH32" i="43"/>
  <c r="AG32" i="43"/>
  <c r="AD32" i="43"/>
  <c r="AC32" i="43"/>
  <c r="AB32" i="43"/>
  <c r="AA32" i="43"/>
  <c r="Z32" i="43"/>
  <c r="Y32" i="43"/>
  <c r="X32" i="43"/>
  <c r="W32" i="43"/>
  <c r="V32" i="43"/>
  <c r="U32" i="43"/>
  <c r="N32" i="43"/>
  <c r="M32" i="43"/>
  <c r="L32" i="43"/>
  <c r="K32" i="43"/>
  <c r="H32" i="43"/>
  <c r="G32" i="43"/>
  <c r="F32" i="43"/>
  <c r="J32" i="43" s="1"/>
  <c r="P32" i="43" s="1"/>
  <c r="E32" i="43"/>
  <c r="D32" i="43"/>
  <c r="C32" i="43"/>
  <c r="I32" i="43" s="1"/>
  <c r="O32" i="43" s="1"/>
  <c r="BL31" i="43"/>
  <c r="BK31" i="43"/>
  <c r="AV31" i="43"/>
  <c r="AU31" i="43"/>
  <c r="AF31" i="43"/>
  <c r="AE31" i="43"/>
  <c r="J31" i="43"/>
  <c r="P31" i="43" s="1"/>
  <c r="I31" i="43"/>
  <c r="O31" i="43" s="1"/>
  <c r="AY31" i="43" s="1"/>
  <c r="BM31" i="43" s="1"/>
  <c r="BL30" i="43"/>
  <c r="BK30" i="43"/>
  <c r="AV30" i="43"/>
  <c r="AU30" i="43"/>
  <c r="AF30" i="43"/>
  <c r="AE30" i="43"/>
  <c r="J30" i="43"/>
  <c r="P30" i="43" s="1"/>
  <c r="I30" i="43"/>
  <c r="O30" i="43" s="1"/>
  <c r="AY30" i="43" s="1"/>
  <c r="BM30" i="43" s="1"/>
  <c r="BL29" i="43"/>
  <c r="BK29" i="43"/>
  <c r="AV29" i="43"/>
  <c r="AU29" i="43"/>
  <c r="AF29" i="43"/>
  <c r="AE29" i="43"/>
  <c r="J29" i="43"/>
  <c r="P29" i="43" s="1"/>
  <c r="I29" i="43"/>
  <c r="O29" i="43" s="1"/>
  <c r="AY29" i="43" s="1"/>
  <c r="BM29" i="43" s="1"/>
  <c r="BL28" i="43"/>
  <c r="BK28" i="43"/>
  <c r="AV28" i="43"/>
  <c r="AU28" i="43"/>
  <c r="AF28" i="43"/>
  <c r="AE28" i="43"/>
  <c r="J28" i="43"/>
  <c r="P28" i="43" s="1"/>
  <c r="I28" i="43"/>
  <c r="O28" i="43" s="1"/>
  <c r="AY28" i="43" s="1"/>
  <c r="BM28" i="43" s="1"/>
  <c r="BL27" i="43"/>
  <c r="BK27" i="43"/>
  <c r="AV27" i="43"/>
  <c r="AU27" i="43"/>
  <c r="AF27" i="43"/>
  <c r="AE27" i="43"/>
  <c r="J27" i="43"/>
  <c r="P27" i="43" s="1"/>
  <c r="AZ27" i="43" s="1"/>
  <c r="I27" i="43"/>
  <c r="O27" i="43" s="1"/>
  <c r="AY27" i="43" s="1"/>
  <c r="BM27" i="43" s="1"/>
  <c r="BL26" i="43"/>
  <c r="BK26" i="43"/>
  <c r="AV26" i="43"/>
  <c r="AU26" i="43"/>
  <c r="AF26" i="43"/>
  <c r="AE26" i="43"/>
  <c r="J26" i="43"/>
  <c r="P26" i="43" s="1"/>
  <c r="AZ26" i="43" s="1"/>
  <c r="BN26" i="43" s="1"/>
  <c r="I26" i="43"/>
  <c r="O26" i="43" s="1"/>
  <c r="AY26" i="43" s="1"/>
  <c r="BM26" i="43" s="1"/>
  <c r="BL25" i="43"/>
  <c r="BK25" i="43"/>
  <c r="AV25" i="43"/>
  <c r="AU25" i="43"/>
  <c r="AF25" i="43"/>
  <c r="AE25" i="43"/>
  <c r="J25" i="43"/>
  <c r="P25" i="43" s="1"/>
  <c r="AZ25" i="43" s="1"/>
  <c r="BN25" i="43" s="1"/>
  <c r="I25" i="43"/>
  <c r="O25" i="43" s="1"/>
  <c r="AY25" i="43" s="1"/>
  <c r="BM25" i="43" s="1"/>
  <c r="BL24" i="43"/>
  <c r="BK24" i="43"/>
  <c r="AV24" i="43"/>
  <c r="AU24" i="43"/>
  <c r="AF24" i="43"/>
  <c r="AE24" i="43"/>
  <c r="J24" i="43"/>
  <c r="P24" i="43" s="1"/>
  <c r="AZ24" i="43" s="1"/>
  <c r="BN24" i="43" s="1"/>
  <c r="I24" i="43"/>
  <c r="O24" i="43" s="1"/>
  <c r="AY24" i="43" s="1"/>
  <c r="BM24" i="43" s="1"/>
  <c r="BL23" i="43"/>
  <c r="BK23" i="43"/>
  <c r="AV23" i="43"/>
  <c r="AU23" i="43"/>
  <c r="AF23" i="43"/>
  <c r="AE23" i="43"/>
  <c r="J23" i="43"/>
  <c r="P23" i="43" s="1"/>
  <c r="AZ23" i="43" s="1"/>
  <c r="BN23" i="43" s="1"/>
  <c r="I23" i="43"/>
  <c r="O23" i="43" s="1"/>
  <c r="AY23" i="43" s="1"/>
  <c r="BM23" i="43" s="1"/>
  <c r="BL22" i="43"/>
  <c r="BK22" i="43"/>
  <c r="AV22" i="43"/>
  <c r="AU22" i="43"/>
  <c r="AF22" i="43"/>
  <c r="AE22" i="43"/>
  <c r="J22" i="43"/>
  <c r="P22" i="43" s="1"/>
  <c r="AZ22" i="43" s="1"/>
  <c r="BN22" i="43" s="1"/>
  <c r="I22" i="43"/>
  <c r="O22" i="43" s="1"/>
  <c r="AY22" i="43" s="1"/>
  <c r="BM22" i="43" s="1"/>
  <c r="BL21" i="43"/>
  <c r="BK21" i="43"/>
  <c r="AV21" i="43"/>
  <c r="AU21" i="43"/>
  <c r="AF21" i="43"/>
  <c r="AE21" i="43"/>
  <c r="J21" i="43"/>
  <c r="P21" i="43" s="1"/>
  <c r="AZ21" i="43" s="1"/>
  <c r="BN21" i="43" s="1"/>
  <c r="I21" i="43"/>
  <c r="O21" i="43" s="1"/>
  <c r="AY21" i="43" s="1"/>
  <c r="BM21" i="43" s="1"/>
  <c r="BL20" i="43"/>
  <c r="BK20" i="43"/>
  <c r="AV20" i="43"/>
  <c r="AV32" i="43" s="1"/>
  <c r="AU20" i="43"/>
  <c r="AU32" i="43" s="1"/>
  <c r="AF20" i="43"/>
  <c r="AE20" i="43"/>
  <c r="J20" i="43"/>
  <c r="P20" i="43" s="1"/>
  <c r="AZ20" i="43" s="1"/>
  <c r="BN20" i="43" s="1"/>
  <c r="I20" i="43"/>
  <c r="O20" i="43" s="1"/>
  <c r="AY20" i="43" s="1"/>
  <c r="BM20" i="43" s="1"/>
  <c r="BR19" i="43"/>
  <c r="BQ19" i="43"/>
  <c r="BP19" i="43"/>
  <c r="BO19" i="43"/>
  <c r="BJ19" i="43"/>
  <c r="BI19" i="43"/>
  <c r="BH19" i="43"/>
  <c r="BG19" i="43"/>
  <c r="BF19" i="43"/>
  <c r="BE19" i="43"/>
  <c r="BD19" i="43"/>
  <c r="BC19" i="43"/>
  <c r="BB19" i="43"/>
  <c r="BA19" i="43"/>
  <c r="AX19" i="43"/>
  <c r="AW19" i="43"/>
  <c r="AT19" i="43"/>
  <c r="AS19" i="43"/>
  <c r="AR19" i="43"/>
  <c r="AQ19" i="43"/>
  <c r="AP19" i="43"/>
  <c r="AO19" i="43"/>
  <c r="AN19" i="43"/>
  <c r="AM19" i="43"/>
  <c r="AL19" i="43"/>
  <c r="AK19" i="43"/>
  <c r="AJ19" i="43"/>
  <c r="AI19" i="43"/>
  <c r="AH19" i="43"/>
  <c r="AG19" i="43"/>
  <c r="AD19" i="43"/>
  <c r="AC19" i="43"/>
  <c r="AB19" i="43"/>
  <c r="AA19" i="43"/>
  <c r="Z19" i="43"/>
  <c r="Y19" i="43"/>
  <c r="X19" i="43"/>
  <c r="W19" i="43"/>
  <c r="V19" i="43"/>
  <c r="AF19" i="43" s="1"/>
  <c r="U19" i="43"/>
  <c r="AE19" i="43" s="1"/>
  <c r="T19" i="43"/>
  <c r="S19" i="43"/>
  <c r="N19" i="43"/>
  <c r="M19" i="43"/>
  <c r="L19" i="43"/>
  <c r="K19" i="43"/>
  <c r="H19" i="43"/>
  <c r="G19" i="43"/>
  <c r="F19" i="43"/>
  <c r="E19" i="43"/>
  <c r="D19" i="43"/>
  <c r="C19" i="43"/>
  <c r="BL18" i="43"/>
  <c r="BK18" i="43"/>
  <c r="AV18" i="43"/>
  <c r="AU18" i="43"/>
  <c r="AF18" i="43"/>
  <c r="AE18" i="43"/>
  <c r="J18" i="43"/>
  <c r="P18" i="43" s="1"/>
  <c r="I18" i="43"/>
  <c r="O18" i="43" s="1"/>
  <c r="BL17" i="43"/>
  <c r="BK17" i="43"/>
  <c r="AV17" i="43"/>
  <c r="AU17" i="43"/>
  <c r="AF17" i="43"/>
  <c r="AE17" i="43"/>
  <c r="J17" i="43"/>
  <c r="P17" i="43" s="1"/>
  <c r="I17" i="43"/>
  <c r="O17" i="43" s="1"/>
  <c r="BL16" i="43"/>
  <c r="BK16" i="43"/>
  <c r="AV16" i="43"/>
  <c r="AU16" i="43"/>
  <c r="AF16" i="43"/>
  <c r="AE16" i="43"/>
  <c r="J16" i="43"/>
  <c r="P16" i="43" s="1"/>
  <c r="I16" i="43"/>
  <c r="O16" i="43" s="1"/>
  <c r="BL15" i="43"/>
  <c r="BK15" i="43"/>
  <c r="AV15" i="43"/>
  <c r="AU15" i="43"/>
  <c r="AF15" i="43"/>
  <c r="AE15" i="43"/>
  <c r="J15" i="43"/>
  <c r="P15" i="43" s="1"/>
  <c r="I15" i="43"/>
  <c r="O15" i="43" s="1"/>
  <c r="BL14" i="43"/>
  <c r="BK14" i="43"/>
  <c r="AV14" i="43"/>
  <c r="AU14" i="43"/>
  <c r="AF14" i="43"/>
  <c r="AE14" i="43"/>
  <c r="J14" i="43"/>
  <c r="P14" i="43" s="1"/>
  <c r="I14" i="43"/>
  <c r="O14" i="43" s="1"/>
  <c r="BL13" i="43"/>
  <c r="BK13" i="43"/>
  <c r="AV13" i="43"/>
  <c r="AU13" i="43"/>
  <c r="AF13" i="43"/>
  <c r="AE13" i="43"/>
  <c r="J13" i="43"/>
  <c r="P13" i="43" s="1"/>
  <c r="I13" i="43"/>
  <c r="O13" i="43" s="1"/>
  <c r="BL12" i="43"/>
  <c r="BK12" i="43"/>
  <c r="AV12" i="43"/>
  <c r="AU12" i="43"/>
  <c r="AF12" i="43"/>
  <c r="AE12" i="43"/>
  <c r="J12" i="43"/>
  <c r="P12" i="43" s="1"/>
  <c r="I12" i="43"/>
  <c r="O12" i="43" s="1"/>
  <c r="BL11" i="43"/>
  <c r="BK11" i="43"/>
  <c r="AV11" i="43"/>
  <c r="AU11" i="43"/>
  <c r="AF11" i="43"/>
  <c r="AE11" i="43"/>
  <c r="J11" i="43"/>
  <c r="P11" i="43" s="1"/>
  <c r="I11" i="43"/>
  <c r="O11" i="43" s="1"/>
  <c r="BL10" i="43"/>
  <c r="BK10" i="43"/>
  <c r="AV10" i="43"/>
  <c r="AU10" i="43"/>
  <c r="AF10" i="43"/>
  <c r="AE10" i="43"/>
  <c r="J10" i="43"/>
  <c r="P10" i="43" s="1"/>
  <c r="I10" i="43"/>
  <c r="O10" i="43" s="1"/>
  <c r="BL9" i="43"/>
  <c r="BK9" i="43"/>
  <c r="AV9" i="43"/>
  <c r="AU9" i="43"/>
  <c r="AF9" i="43"/>
  <c r="AE9" i="43"/>
  <c r="J9" i="43"/>
  <c r="P9" i="43" s="1"/>
  <c r="I9" i="43"/>
  <c r="O9" i="43" s="1"/>
  <c r="BL8" i="43"/>
  <c r="BK8" i="43"/>
  <c r="AV8" i="43"/>
  <c r="AU8" i="43"/>
  <c r="AF8" i="43"/>
  <c r="AE8" i="43"/>
  <c r="J8" i="43"/>
  <c r="P8" i="43" s="1"/>
  <c r="I8" i="43"/>
  <c r="O8" i="43" s="1"/>
  <c r="BL7" i="43"/>
  <c r="BK7" i="43"/>
  <c r="AV7" i="43"/>
  <c r="AV19" i="43" s="1"/>
  <c r="AU7" i="43"/>
  <c r="AU19" i="43" s="1"/>
  <c r="AF7" i="43"/>
  <c r="AE7" i="43"/>
  <c r="J7" i="43"/>
  <c r="P7" i="43" s="1"/>
  <c r="AZ7" i="43" s="1"/>
  <c r="BN7" i="43" s="1"/>
  <c r="I7" i="43"/>
  <c r="O7" i="43" s="1"/>
  <c r="AY8" i="43" l="1"/>
  <c r="BM8" i="43" s="1"/>
  <c r="AZ9" i="43"/>
  <c r="BN9" i="43" s="1"/>
  <c r="AZ12" i="43"/>
  <c r="BN12" i="43" s="1"/>
  <c r="AZ14" i="43"/>
  <c r="BN14" i="43" s="1"/>
  <c r="AZ15" i="43"/>
  <c r="BN15" i="43" s="1"/>
  <c r="AZ16" i="43"/>
  <c r="BN16" i="43" s="1"/>
  <c r="AZ17" i="43"/>
  <c r="BN17" i="43" s="1"/>
  <c r="AZ18" i="43"/>
  <c r="BN18" i="43" s="1"/>
  <c r="J19" i="43"/>
  <c r="P19" i="43" s="1"/>
  <c r="BK32" i="43"/>
  <c r="AY34" i="43"/>
  <c r="BM34" i="43" s="1"/>
  <c r="AY35" i="43"/>
  <c r="BM35" i="43" s="1"/>
  <c r="AZ45" i="43"/>
  <c r="BN45" i="43" s="1"/>
  <c r="AZ46" i="43"/>
  <c r="BN46" i="43" s="1"/>
  <c r="BL47" i="43"/>
  <c r="AY9" i="43"/>
  <c r="BM9" i="43" s="1"/>
  <c r="AY12" i="43"/>
  <c r="BM12" i="43" s="1"/>
  <c r="AZ10" i="43"/>
  <c r="BN10" i="43" s="1"/>
  <c r="AZ13" i="43"/>
  <c r="BN13" i="43" s="1"/>
  <c r="AZ34" i="43"/>
  <c r="BN34" i="43" s="1"/>
  <c r="AY36" i="43"/>
  <c r="BM36" i="43" s="1"/>
  <c r="AY37" i="43"/>
  <c r="BM37" i="43" s="1"/>
  <c r="AU50" i="43"/>
  <c r="BL55" i="43"/>
  <c r="AY7" i="43"/>
  <c r="BM7" i="43" s="1"/>
  <c r="AY11" i="43"/>
  <c r="BM11" i="43" s="1"/>
  <c r="AZ8" i="43"/>
  <c r="BN8" i="43" s="1"/>
  <c r="AZ11" i="43"/>
  <c r="BN11" i="43" s="1"/>
  <c r="AY39" i="43"/>
  <c r="BM39" i="43" s="1"/>
  <c r="AV50" i="43"/>
  <c r="BM54" i="43"/>
  <c r="I55" i="43"/>
  <c r="O55" i="43" s="1"/>
  <c r="J55" i="43"/>
  <c r="P55" i="43" s="1"/>
  <c r="BN27" i="43"/>
  <c r="AZ28" i="43"/>
  <c r="BN28" i="43" s="1"/>
  <c r="AZ29" i="43"/>
  <c r="BN29" i="43" s="1"/>
  <c r="AZ30" i="43"/>
  <c r="BN30" i="43" s="1"/>
  <c r="AZ31" i="43"/>
  <c r="BN31" i="43" s="1"/>
  <c r="AZ40" i="43"/>
  <c r="BN40" i="43" s="1"/>
  <c r="AZ41" i="43"/>
  <c r="BN41" i="43" s="1"/>
  <c r="AZ42" i="43"/>
  <c r="BN42" i="43" s="1"/>
  <c r="AE47" i="43"/>
  <c r="BK50" i="43"/>
  <c r="BK19" i="43"/>
  <c r="AV43" i="43"/>
  <c r="AY48" i="43"/>
  <c r="BM48" i="43" s="1"/>
  <c r="AY49" i="43"/>
  <c r="BM49" i="43" s="1"/>
  <c r="BL50" i="43"/>
  <c r="BL19" i="43"/>
  <c r="AE32" i="43"/>
  <c r="AZ48" i="43"/>
  <c r="BN48" i="43" s="1"/>
  <c r="I50" i="43"/>
  <c r="O50" i="43" s="1"/>
  <c r="AE55" i="43"/>
  <c r="AY56" i="43"/>
  <c r="BM56" i="43" s="1"/>
  <c r="AY10" i="43"/>
  <c r="BM10" i="43" s="1"/>
  <c r="AY13" i="43"/>
  <c r="BM13" i="43" s="1"/>
  <c r="AY14" i="43"/>
  <c r="BM14" i="43" s="1"/>
  <c r="AY15" i="43"/>
  <c r="BM15" i="43" s="1"/>
  <c r="AY16" i="43"/>
  <c r="BM16" i="43" s="1"/>
  <c r="AY17" i="43"/>
  <c r="BM17" i="43" s="1"/>
  <c r="AY18" i="43"/>
  <c r="BM18" i="43" s="1"/>
  <c r="I19" i="43"/>
  <c r="O19" i="43" s="1"/>
  <c r="AF32" i="43"/>
  <c r="AY45" i="43"/>
  <c r="BM45" i="43" s="1"/>
  <c r="AY46" i="43"/>
  <c r="BM46" i="43" s="1"/>
  <c r="I47" i="43"/>
  <c r="O47" i="43" s="1"/>
  <c r="AY47" i="43" s="1"/>
  <c r="BK47" i="43"/>
  <c r="AZ49" i="43"/>
  <c r="BN49" i="43" s="1"/>
  <c r="J50" i="43"/>
  <c r="P50" i="43" s="1"/>
  <c r="AZ50" i="43" s="1"/>
  <c r="BN50" i="43" s="1"/>
  <c r="AZ19" i="43"/>
  <c r="AY19" i="43"/>
  <c r="BM19" i="43" s="1"/>
  <c r="AZ32" i="43"/>
  <c r="BN32" i="43" s="1"/>
  <c r="R32" i="43"/>
  <c r="Q32" i="43"/>
  <c r="AU44" i="43"/>
  <c r="D44" i="43"/>
  <c r="F44" i="43"/>
  <c r="F58" i="43" s="1"/>
  <c r="F33" i="50" s="1"/>
  <c r="H44" i="43"/>
  <c r="L44" i="43"/>
  <c r="N44" i="43"/>
  <c r="T44" i="43"/>
  <c r="V44" i="43"/>
  <c r="X44" i="43"/>
  <c r="Z44" i="43"/>
  <c r="AB44" i="43"/>
  <c r="AD44" i="43"/>
  <c r="AH44" i="43"/>
  <c r="AJ44" i="43"/>
  <c r="AL44" i="43"/>
  <c r="AN44" i="43"/>
  <c r="AP44" i="43"/>
  <c r="AR44" i="43"/>
  <c r="AT44" i="43"/>
  <c r="AX44" i="43"/>
  <c r="BB44" i="43"/>
  <c r="BD44" i="43"/>
  <c r="BF44" i="43"/>
  <c r="BH44" i="43"/>
  <c r="BJ44" i="43"/>
  <c r="BP44" i="43"/>
  <c r="BR44" i="43"/>
  <c r="AY32" i="43"/>
  <c r="BM32" i="43" s="1"/>
  <c r="AV44" i="43"/>
  <c r="C44" i="43"/>
  <c r="C58" i="43" s="1"/>
  <c r="C33" i="50" s="1"/>
  <c r="E44" i="43"/>
  <c r="E58" i="43" s="1"/>
  <c r="E33" i="50" s="1"/>
  <c r="G44" i="43"/>
  <c r="K44" i="43"/>
  <c r="M44" i="43"/>
  <c r="S44" i="43"/>
  <c r="S58" i="43" s="1"/>
  <c r="S33" i="50" s="1"/>
  <c r="U44" i="43"/>
  <c r="W44" i="43"/>
  <c r="Y44" i="43"/>
  <c r="AA44" i="43"/>
  <c r="AA58" i="43" s="1"/>
  <c r="AA33" i="50" s="1"/>
  <c r="AC44" i="43"/>
  <c r="AG44" i="43"/>
  <c r="AI44" i="43"/>
  <c r="AK44" i="43"/>
  <c r="AK58" i="43" s="1"/>
  <c r="AK33" i="50" s="1"/>
  <c r="AM44" i="43"/>
  <c r="AO44" i="43"/>
  <c r="AQ44" i="43"/>
  <c r="AS44" i="43"/>
  <c r="AS58" i="43" s="1"/>
  <c r="AS33" i="50" s="1"/>
  <c r="AW44" i="43"/>
  <c r="BA44" i="43"/>
  <c r="BC44" i="43"/>
  <c r="BE44" i="43"/>
  <c r="BE58" i="43" s="1"/>
  <c r="BE33" i="50" s="1"/>
  <c r="BG44" i="43"/>
  <c r="BI44" i="43"/>
  <c r="BO44" i="43"/>
  <c r="BQ44" i="43"/>
  <c r="BQ58" i="43" s="1"/>
  <c r="BQ33" i="50" s="1"/>
  <c r="AZ47" i="43"/>
  <c r="BN47" i="43" s="1"/>
  <c r="I43" i="43"/>
  <c r="AE43" i="43"/>
  <c r="AE44" i="43" s="1"/>
  <c r="BK43" i="43"/>
  <c r="BK44" i="43" s="1"/>
  <c r="AY50" i="43"/>
  <c r="BM50" i="43" s="1"/>
  <c r="AY55" i="43"/>
  <c r="BM55" i="43" s="1"/>
  <c r="AU58" i="43"/>
  <c r="G58" i="43"/>
  <c r="G33" i="50" s="1"/>
  <c r="K58" i="43"/>
  <c r="K33" i="50" s="1"/>
  <c r="M58" i="43"/>
  <c r="M33" i="50" s="1"/>
  <c r="U58" i="43"/>
  <c r="U33" i="50" s="1"/>
  <c r="W58" i="43"/>
  <c r="W33" i="50" s="1"/>
  <c r="Y58" i="43"/>
  <c r="Y33" i="50" s="1"/>
  <c r="AC58" i="43"/>
  <c r="AC33" i="50" s="1"/>
  <c r="AG58" i="43"/>
  <c r="AG33" i="50" s="1"/>
  <c r="AI58" i="43"/>
  <c r="AI33" i="50" s="1"/>
  <c r="AM58" i="43"/>
  <c r="AM33" i="50" s="1"/>
  <c r="AO58" i="43"/>
  <c r="AO33" i="50" s="1"/>
  <c r="AQ58" i="43"/>
  <c r="AQ33" i="50" s="1"/>
  <c r="AW58" i="43"/>
  <c r="AW33" i="50" s="1"/>
  <c r="BA58" i="43"/>
  <c r="BA33" i="50" s="1"/>
  <c r="BC58" i="43"/>
  <c r="BC33" i="50" s="1"/>
  <c r="BG58" i="43"/>
  <c r="BG33" i="50" s="1"/>
  <c r="BI58" i="43"/>
  <c r="BI33" i="50" s="1"/>
  <c r="BO58" i="43"/>
  <c r="BO33" i="50" s="1"/>
  <c r="J43" i="43"/>
  <c r="AF43" i="43"/>
  <c r="AF44" i="43" s="1"/>
  <c r="BL43" i="43"/>
  <c r="BL44" i="43" s="1"/>
  <c r="AZ55" i="43"/>
  <c r="BN55" i="43" s="1"/>
  <c r="T58" i="43"/>
  <c r="T33" i="50" s="1"/>
  <c r="AV58" i="43"/>
  <c r="D58" i="43"/>
  <c r="D33" i="50" s="1"/>
  <c r="H58" i="43"/>
  <c r="H33" i="50" s="1"/>
  <c r="L58" i="43"/>
  <c r="L33" i="50" s="1"/>
  <c r="N58" i="43"/>
  <c r="N33" i="50" s="1"/>
  <c r="V58" i="43"/>
  <c r="V33" i="50" s="1"/>
  <c r="X58" i="43"/>
  <c r="X33" i="50" s="1"/>
  <c r="Z58" i="43"/>
  <c r="Z33" i="50" s="1"/>
  <c r="AB58" i="43"/>
  <c r="AB33" i="50" s="1"/>
  <c r="AD58" i="43"/>
  <c r="AD33" i="50" s="1"/>
  <c r="AH58" i="43"/>
  <c r="AH33" i="50" s="1"/>
  <c r="AJ58" i="43"/>
  <c r="AJ33" i="50" s="1"/>
  <c r="AL58" i="43"/>
  <c r="AL33" i="50" s="1"/>
  <c r="AN58" i="43"/>
  <c r="AN33" i="50" s="1"/>
  <c r="AP58" i="43"/>
  <c r="AP33" i="50" s="1"/>
  <c r="AR58" i="43"/>
  <c r="AR33" i="50" s="1"/>
  <c r="AT58" i="43"/>
  <c r="AT33" i="50" s="1"/>
  <c r="AX58" i="43"/>
  <c r="AX33" i="50" s="1"/>
  <c r="BB58" i="43"/>
  <c r="BB33" i="50" s="1"/>
  <c r="BD58" i="43"/>
  <c r="BD33" i="50" s="1"/>
  <c r="BF58" i="43"/>
  <c r="BF33" i="50" s="1"/>
  <c r="BH58" i="43"/>
  <c r="BH33" i="50" s="1"/>
  <c r="BJ58" i="43"/>
  <c r="BJ33" i="50" s="1"/>
  <c r="BP58" i="43"/>
  <c r="BP33" i="50" s="1"/>
  <c r="BR58" i="43"/>
  <c r="BR33" i="50" s="1"/>
  <c r="I57" i="43"/>
  <c r="O57" i="43" s="1"/>
  <c r="Q57" i="43" s="1"/>
  <c r="AE57" i="43"/>
  <c r="BK57" i="43"/>
  <c r="J57" i="43"/>
  <c r="P57" i="43" s="1"/>
  <c r="R57" i="43" s="1"/>
  <c r="AF57" i="43"/>
  <c r="BL57" i="43"/>
  <c r="I33" i="50" l="1"/>
  <c r="O33" i="50" s="1"/>
  <c r="AE33" i="50"/>
  <c r="AF33" i="50"/>
  <c r="BN19" i="43"/>
  <c r="AU33" i="50"/>
  <c r="AV33" i="50"/>
  <c r="BK33" i="50"/>
  <c r="J33" i="50"/>
  <c r="P33" i="50" s="1"/>
  <c r="AZ33" i="50" s="1"/>
  <c r="BN33" i="50" s="1"/>
  <c r="BL33" i="50"/>
  <c r="BM47" i="43"/>
  <c r="BL58" i="43"/>
  <c r="J58" i="43"/>
  <c r="J44" i="43"/>
  <c r="P43" i="43"/>
  <c r="AE58" i="43"/>
  <c r="I44" i="43"/>
  <c r="O43" i="43"/>
  <c r="R58" i="43"/>
  <c r="R33" i="50" s="1"/>
  <c r="R44" i="43"/>
  <c r="AZ57" i="43"/>
  <c r="BN57" i="43" s="1"/>
  <c r="AY57" i="43"/>
  <c r="BM57" i="43" s="1"/>
  <c r="AF58" i="43"/>
  <c r="BK58" i="43"/>
  <c r="I58" i="43"/>
  <c r="Q44" i="43"/>
  <c r="Q58" i="43" s="1"/>
  <c r="Q33" i="50" s="1"/>
  <c r="AY33" i="50" l="1"/>
  <c r="BM33" i="50" s="1"/>
  <c r="P44" i="43"/>
  <c r="P58" i="43" s="1"/>
  <c r="AZ58" i="43" s="1"/>
  <c r="BN58" i="43" s="1"/>
  <c r="AZ43" i="43"/>
  <c r="O44" i="43"/>
  <c r="O58" i="43" s="1"/>
  <c r="AY58" i="43" s="1"/>
  <c r="BM58" i="43" s="1"/>
  <c r="AY43" i="43"/>
  <c r="AY44" i="43" l="1"/>
  <c r="BM43" i="43"/>
  <c r="BM44" i="43" s="1"/>
  <c r="AZ44" i="43"/>
  <c r="BN43" i="43"/>
  <c r="BN44" i="43" s="1"/>
  <c r="AZ63" i="41" l="1"/>
  <c r="AT63" i="41"/>
  <c r="AT65" i="41" s="1"/>
  <c r="AR63" i="41"/>
  <c r="AR60" i="41" s="1"/>
  <c r="AP63" i="41"/>
  <c r="AP65" i="41" s="1"/>
  <c r="AN63" i="41"/>
  <c r="AN60" i="41" s="1"/>
  <c r="AL63" i="41"/>
  <c r="AL65" i="41" s="1"/>
  <c r="AJ63" i="41"/>
  <c r="AJ60" i="41" s="1"/>
  <c r="AD63" i="41"/>
  <c r="AD65" i="41" s="1"/>
  <c r="AB63" i="41"/>
  <c r="AB65" i="41" s="1"/>
  <c r="Z63" i="41"/>
  <c r="Z65" i="41" s="1"/>
  <c r="X63" i="41"/>
  <c r="X65" i="41" s="1"/>
  <c r="V63" i="41"/>
  <c r="V65" i="41" s="1"/>
  <c r="N63" i="41"/>
  <c r="N60" i="41" s="1"/>
  <c r="L63" i="41"/>
  <c r="L65" i="41" s="1"/>
  <c r="H63" i="41"/>
  <c r="H65" i="41" s="1"/>
  <c r="F63" i="41"/>
  <c r="F60" i="41" s="1"/>
  <c r="D63" i="41"/>
  <c r="D65" i="41" s="1"/>
  <c r="AV61" i="41"/>
  <c r="AF61" i="41"/>
  <c r="P61" i="41"/>
  <c r="J61" i="41"/>
  <c r="AL60" i="41"/>
  <c r="AD60" i="41"/>
  <c r="AB60" i="41"/>
  <c r="Z60" i="41"/>
  <c r="X60" i="41"/>
  <c r="L60" i="41"/>
  <c r="H60" i="41"/>
  <c r="F65" i="41" l="1"/>
  <c r="AP60" i="41"/>
  <c r="AV60" i="41" s="1"/>
  <c r="N65" i="41"/>
  <c r="AT60" i="41"/>
  <c r="D60" i="41"/>
  <c r="V60" i="41"/>
  <c r="AN65" i="41"/>
  <c r="J63" i="41"/>
  <c r="AJ65" i="41"/>
  <c r="AR65" i="41"/>
  <c r="J60" i="41" l="1"/>
  <c r="P60" i="41" s="1"/>
  <c r="J65" i="41"/>
  <c r="AZ60" i="41"/>
  <c r="BN60" i="41" s="1"/>
  <c r="BP60" i="41" s="1"/>
  <c r="AX60" i="41" l="1"/>
  <c r="AH60" i="41"/>
  <c r="BR60" i="41" l="1"/>
  <c r="BR57" i="40" l="1"/>
  <c r="BQ57" i="40"/>
  <c r="BP57" i="40"/>
  <c r="BO57" i="40"/>
  <c r="BJ57" i="40"/>
  <c r="BI57" i="40"/>
  <c r="BH57" i="40"/>
  <c r="BG57" i="40"/>
  <c r="BF57" i="40"/>
  <c r="BE57" i="40"/>
  <c r="BD57" i="40"/>
  <c r="BC57" i="40"/>
  <c r="BB57" i="40"/>
  <c r="BA57" i="40"/>
  <c r="AX57" i="40"/>
  <c r="AW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N57" i="40"/>
  <c r="M57" i="40"/>
  <c r="L57" i="40"/>
  <c r="K57" i="40"/>
  <c r="H57" i="40"/>
  <c r="G57" i="40"/>
  <c r="F57" i="40"/>
  <c r="E57" i="40"/>
  <c r="D57" i="40"/>
  <c r="C57" i="40"/>
  <c r="I57" i="40" s="1"/>
  <c r="O57" i="40" s="1"/>
  <c r="BL56" i="40"/>
  <c r="BK56" i="40"/>
  <c r="AV56" i="40"/>
  <c r="AV57" i="40" s="1"/>
  <c r="AU56" i="40"/>
  <c r="AU57" i="40" s="1"/>
  <c r="AF56" i="40"/>
  <c r="AE56" i="40"/>
  <c r="J56" i="40"/>
  <c r="P56" i="40" s="1"/>
  <c r="AZ56" i="40" s="1"/>
  <c r="I56" i="40"/>
  <c r="O56" i="40" s="1"/>
  <c r="AY56" i="40" s="1"/>
  <c r="BM56" i="40" s="1"/>
  <c r="BR55" i="40"/>
  <c r="BQ55" i="40"/>
  <c r="BP55" i="40"/>
  <c r="BO55" i="40"/>
  <c r="BJ55" i="40"/>
  <c r="BI55" i="40"/>
  <c r="BH55" i="40"/>
  <c r="BG55" i="40"/>
  <c r="BF55" i="40"/>
  <c r="BE55" i="40"/>
  <c r="BD55" i="40"/>
  <c r="BC55" i="40"/>
  <c r="BB55" i="40"/>
  <c r="BA55" i="40"/>
  <c r="AX55" i="40"/>
  <c r="AW55" i="40"/>
  <c r="AT55" i="40"/>
  <c r="AS55" i="40"/>
  <c r="AR55" i="40"/>
  <c r="AQ55" i="40"/>
  <c r="AP55" i="40"/>
  <c r="AO55" i="40"/>
  <c r="AN55" i="40"/>
  <c r="AM55" i="40"/>
  <c r="AL55" i="40"/>
  <c r="AK55" i="40"/>
  <c r="AJ55" i="40"/>
  <c r="AI55" i="40"/>
  <c r="AH55" i="40"/>
  <c r="AG55" i="40"/>
  <c r="AD55" i="40"/>
  <c r="AC55" i="40"/>
  <c r="AB55" i="40"/>
  <c r="AA55" i="40"/>
  <c r="Z55" i="40"/>
  <c r="Y55" i="40"/>
  <c r="X55" i="40"/>
  <c r="W55" i="40"/>
  <c r="V55" i="40"/>
  <c r="AF55" i="40" s="1"/>
  <c r="U55" i="40"/>
  <c r="AE55" i="40" s="1"/>
  <c r="T55" i="40"/>
  <c r="S55" i="40"/>
  <c r="R55" i="40"/>
  <c r="Q55" i="40"/>
  <c r="N55" i="40"/>
  <c r="M55" i="40"/>
  <c r="L55" i="40"/>
  <c r="K55" i="40"/>
  <c r="H55" i="40"/>
  <c r="G55" i="40"/>
  <c r="F55" i="40"/>
  <c r="E55" i="40"/>
  <c r="D55" i="40"/>
  <c r="J55" i="40" s="1"/>
  <c r="C55" i="40"/>
  <c r="I55" i="40" s="1"/>
  <c r="BL54" i="40"/>
  <c r="BK54" i="40"/>
  <c r="AV54" i="40"/>
  <c r="AU54" i="40"/>
  <c r="AF54" i="40"/>
  <c r="AE54" i="40"/>
  <c r="P54" i="40"/>
  <c r="AZ54" i="40" s="1"/>
  <c r="O54" i="40"/>
  <c r="AY54" i="40" s="1"/>
  <c r="BL53" i="40"/>
  <c r="BK53" i="40"/>
  <c r="AV53" i="40"/>
  <c r="AU53" i="40"/>
  <c r="AF53" i="40"/>
  <c r="AE53" i="40"/>
  <c r="J53" i="40"/>
  <c r="P53" i="40" s="1"/>
  <c r="AZ53" i="40" s="1"/>
  <c r="BN53" i="40" s="1"/>
  <c r="I53" i="40"/>
  <c r="O53" i="40" s="1"/>
  <c r="AY53" i="40" s="1"/>
  <c r="BL52" i="40"/>
  <c r="BK52" i="40"/>
  <c r="AF52" i="40"/>
  <c r="AE52" i="40"/>
  <c r="J52" i="40"/>
  <c r="P52" i="40" s="1"/>
  <c r="AZ52" i="40" s="1"/>
  <c r="I52" i="40"/>
  <c r="O52" i="40" s="1"/>
  <c r="AY52" i="40" s="1"/>
  <c r="BL51" i="40"/>
  <c r="BK51" i="40"/>
  <c r="AV51" i="40"/>
  <c r="AV55" i="40" s="1"/>
  <c r="AU51" i="40"/>
  <c r="AU55" i="40" s="1"/>
  <c r="AF51" i="40"/>
  <c r="AE51" i="40"/>
  <c r="J51" i="40"/>
  <c r="P51" i="40" s="1"/>
  <c r="AZ51" i="40" s="1"/>
  <c r="BN51" i="40" s="1"/>
  <c r="I51" i="40"/>
  <c r="O51" i="40" s="1"/>
  <c r="BR50" i="40"/>
  <c r="BQ50" i="40"/>
  <c r="BP50" i="40"/>
  <c r="BO50" i="40"/>
  <c r="BJ50" i="40"/>
  <c r="BI50" i="40"/>
  <c r="BH50" i="40"/>
  <c r="BG50" i="40"/>
  <c r="BF50" i="40"/>
  <c r="BE50" i="40"/>
  <c r="BD50" i="40"/>
  <c r="BC50" i="40"/>
  <c r="BB50" i="40"/>
  <c r="BA50" i="40"/>
  <c r="AX50" i="40"/>
  <c r="AW50" i="40"/>
  <c r="AT50" i="40"/>
  <c r="AS50" i="40"/>
  <c r="AR50" i="40"/>
  <c r="AQ50" i="40"/>
  <c r="AP50" i="40"/>
  <c r="AO50" i="40"/>
  <c r="AN50" i="40"/>
  <c r="AM50" i="40"/>
  <c r="AL50" i="40"/>
  <c r="AK50" i="40"/>
  <c r="AJ50" i="40"/>
  <c r="AI50" i="40"/>
  <c r="AH50" i="40"/>
  <c r="AG50" i="40"/>
  <c r="AD50" i="40"/>
  <c r="AC50" i="40"/>
  <c r="AB50" i="40"/>
  <c r="AA50" i="40"/>
  <c r="Z50" i="40"/>
  <c r="Y50" i="40"/>
  <c r="X50" i="40"/>
  <c r="W50" i="40"/>
  <c r="V50" i="40"/>
  <c r="AF50" i="40" s="1"/>
  <c r="U50" i="40"/>
  <c r="T50" i="40"/>
  <c r="S50" i="40"/>
  <c r="R50" i="40"/>
  <c r="Q50" i="40"/>
  <c r="N50" i="40"/>
  <c r="M50" i="40"/>
  <c r="L50" i="40"/>
  <c r="K50" i="40"/>
  <c r="H50" i="40"/>
  <c r="G50" i="40"/>
  <c r="F50" i="40"/>
  <c r="E50" i="40"/>
  <c r="D50" i="40"/>
  <c r="C50" i="40"/>
  <c r="BL49" i="40"/>
  <c r="BK49" i="40"/>
  <c r="AV49" i="40"/>
  <c r="AU49" i="40"/>
  <c r="J49" i="40"/>
  <c r="P49" i="40" s="1"/>
  <c r="AZ49" i="40" s="1"/>
  <c r="BN49" i="40" s="1"/>
  <c r="I49" i="40"/>
  <c r="O49" i="40" s="1"/>
  <c r="AY49" i="40" s="1"/>
  <c r="BM49" i="40" s="1"/>
  <c r="BL48" i="40"/>
  <c r="BK48" i="40"/>
  <c r="AV48" i="40"/>
  <c r="AV50" i="40" s="1"/>
  <c r="AU48" i="40"/>
  <c r="J48" i="40"/>
  <c r="P48" i="40" s="1"/>
  <c r="AZ48" i="40" s="1"/>
  <c r="BN48" i="40" s="1"/>
  <c r="I48" i="40"/>
  <c r="O48" i="40" s="1"/>
  <c r="AY48" i="40" s="1"/>
  <c r="BM48" i="40" s="1"/>
  <c r="BR47" i="40"/>
  <c r="BQ47" i="40"/>
  <c r="BP47" i="40"/>
  <c r="BO47" i="40"/>
  <c r="BJ47" i="40"/>
  <c r="BI47" i="40"/>
  <c r="BH47" i="40"/>
  <c r="BG47" i="40"/>
  <c r="BF47" i="40"/>
  <c r="BE47" i="40"/>
  <c r="BD47" i="40"/>
  <c r="BC47" i="40"/>
  <c r="BB47" i="40"/>
  <c r="BA47" i="40"/>
  <c r="AX47" i="40"/>
  <c r="AW47" i="40"/>
  <c r="AT47" i="40"/>
  <c r="AS47" i="40"/>
  <c r="AR47" i="40"/>
  <c r="AQ47" i="40"/>
  <c r="AP47" i="40"/>
  <c r="AO47" i="40"/>
  <c r="AN47" i="40"/>
  <c r="AM47" i="40"/>
  <c r="AL47" i="40"/>
  <c r="AK47" i="40"/>
  <c r="AJ47" i="40"/>
  <c r="AI47" i="40"/>
  <c r="AH47" i="40"/>
  <c r="AG47" i="40"/>
  <c r="AD47" i="40"/>
  <c r="AC47" i="40"/>
  <c r="AB47" i="40"/>
  <c r="AA47" i="40"/>
  <c r="Z47" i="40"/>
  <c r="Y47" i="40"/>
  <c r="X47" i="40"/>
  <c r="W47" i="40"/>
  <c r="V47" i="40"/>
  <c r="AF47" i="40" s="1"/>
  <c r="U47" i="40"/>
  <c r="T47" i="40"/>
  <c r="S47" i="40"/>
  <c r="R47" i="40"/>
  <c r="Q47" i="40"/>
  <c r="N47" i="40"/>
  <c r="M47" i="40"/>
  <c r="L47" i="40"/>
  <c r="K47" i="40"/>
  <c r="H47" i="40"/>
  <c r="G47" i="40"/>
  <c r="F47" i="40"/>
  <c r="E47" i="40"/>
  <c r="D47" i="40"/>
  <c r="J47" i="40" s="1"/>
  <c r="P47" i="40" s="1"/>
  <c r="C47" i="40"/>
  <c r="BL46" i="40"/>
  <c r="BK46" i="40"/>
  <c r="AV46" i="40"/>
  <c r="AU46" i="40"/>
  <c r="AF46" i="40"/>
  <c r="AE46" i="40"/>
  <c r="J46" i="40"/>
  <c r="I46" i="40"/>
  <c r="BL45" i="40"/>
  <c r="BK45" i="40"/>
  <c r="AV45" i="40"/>
  <c r="AV47" i="40" s="1"/>
  <c r="AU45" i="40"/>
  <c r="AF45" i="40"/>
  <c r="AE45" i="40"/>
  <c r="P45" i="40"/>
  <c r="AZ45" i="40" s="1"/>
  <c r="BN45" i="40" s="1"/>
  <c r="J45" i="40"/>
  <c r="I45" i="40"/>
  <c r="O45" i="40" s="1"/>
  <c r="BR43" i="40"/>
  <c r="BQ43" i="40"/>
  <c r="BP43" i="40"/>
  <c r="BO43" i="40"/>
  <c r="BJ43" i="40"/>
  <c r="BI43" i="40"/>
  <c r="BH43" i="40"/>
  <c r="BG43" i="40"/>
  <c r="BF43" i="40"/>
  <c r="BE43" i="40"/>
  <c r="BD43" i="40"/>
  <c r="BC43" i="40"/>
  <c r="BB43" i="40"/>
  <c r="BA43" i="40"/>
  <c r="AX43" i="40"/>
  <c r="AW43" i="40"/>
  <c r="AT43" i="40"/>
  <c r="AS43" i="40"/>
  <c r="AR43" i="40"/>
  <c r="AQ43" i="40"/>
  <c r="AP43" i="40"/>
  <c r="AO43" i="40"/>
  <c r="AN43" i="40"/>
  <c r="AM43" i="40"/>
  <c r="AL43" i="40"/>
  <c r="AK43" i="40"/>
  <c r="AJ43" i="40"/>
  <c r="AI43" i="40"/>
  <c r="AH43" i="40"/>
  <c r="AG43" i="40"/>
  <c r="AD43" i="40"/>
  <c r="AC43" i="40"/>
  <c r="AB43" i="40"/>
  <c r="AA43" i="40"/>
  <c r="Z43" i="40"/>
  <c r="Y43" i="40"/>
  <c r="X43" i="40"/>
  <c r="W43" i="40"/>
  <c r="V43" i="40"/>
  <c r="U43" i="40"/>
  <c r="T43" i="40"/>
  <c r="S43" i="40"/>
  <c r="R43" i="40"/>
  <c r="Q43" i="40"/>
  <c r="N43" i="40"/>
  <c r="M43" i="40"/>
  <c r="L43" i="40"/>
  <c r="K43" i="40"/>
  <c r="H43" i="40"/>
  <c r="G43" i="40"/>
  <c r="F43" i="40"/>
  <c r="E43" i="40"/>
  <c r="D43" i="40"/>
  <c r="J43" i="40" s="1"/>
  <c r="C43" i="40"/>
  <c r="BL42" i="40"/>
  <c r="BK42" i="40"/>
  <c r="AV42" i="40"/>
  <c r="AU42" i="40"/>
  <c r="AF42" i="40"/>
  <c r="AE42" i="40"/>
  <c r="P42" i="40"/>
  <c r="AZ42" i="40" s="1"/>
  <c r="BN42" i="40" s="1"/>
  <c r="J42" i="40"/>
  <c r="I42" i="40"/>
  <c r="O42" i="40" s="1"/>
  <c r="BL41" i="40"/>
  <c r="BK41" i="40"/>
  <c r="AV41" i="40"/>
  <c r="AU41" i="40"/>
  <c r="AF41" i="40"/>
  <c r="AE41" i="40"/>
  <c r="J41" i="40"/>
  <c r="P41" i="40" s="1"/>
  <c r="I41" i="40"/>
  <c r="O41" i="40" s="1"/>
  <c r="BL40" i="40"/>
  <c r="BK40" i="40"/>
  <c r="AV40" i="40"/>
  <c r="AU40" i="40"/>
  <c r="AF40" i="40"/>
  <c r="AE40" i="40"/>
  <c r="J40" i="40"/>
  <c r="P40" i="40" s="1"/>
  <c r="AZ40" i="40" s="1"/>
  <c r="BN40" i="40" s="1"/>
  <c r="I40" i="40"/>
  <c r="O40" i="40" s="1"/>
  <c r="BL39" i="40"/>
  <c r="BK39" i="40"/>
  <c r="AV39" i="40"/>
  <c r="AU39" i="40"/>
  <c r="AF39" i="40"/>
  <c r="AE39" i="40"/>
  <c r="J39" i="40"/>
  <c r="P39" i="40" s="1"/>
  <c r="I39" i="40"/>
  <c r="O39" i="40" s="1"/>
  <c r="AY39" i="40" s="1"/>
  <c r="BL38" i="40"/>
  <c r="BK38" i="40"/>
  <c r="AV38" i="40"/>
  <c r="AU38" i="40"/>
  <c r="AF38" i="40"/>
  <c r="AE38" i="40"/>
  <c r="P38" i="40"/>
  <c r="J38" i="40"/>
  <c r="I38" i="40"/>
  <c r="O38" i="40" s="1"/>
  <c r="AY38" i="40" s="1"/>
  <c r="BL37" i="40"/>
  <c r="BK37" i="40"/>
  <c r="AV37" i="40"/>
  <c r="AU37" i="40"/>
  <c r="AF37" i="40"/>
  <c r="AE37" i="40"/>
  <c r="J37" i="40"/>
  <c r="P37" i="40" s="1"/>
  <c r="AZ37" i="40" s="1"/>
  <c r="I37" i="40"/>
  <c r="O37" i="40" s="1"/>
  <c r="AY37" i="40" s="1"/>
  <c r="BM37" i="40" s="1"/>
  <c r="BL36" i="40"/>
  <c r="BK36" i="40"/>
  <c r="AV36" i="40"/>
  <c r="AU36" i="40"/>
  <c r="AF36" i="40"/>
  <c r="AE36" i="40"/>
  <c r="J36" i="40"/>
  <c r="P36" i="40" s="1"/>
  <c r="AZ36" i="40" s="1"/>
  <c r="BN36" i="40" s="1"/>
  <c r="I36" i="40"/>
  <c r="O36" i="40" s="1"/>
  <c r="AY36" i="40" s="1"/>
  <c r="BM36" i="40" s="1"/>
  <c r="BL35" i="40"/>
  <c r="BK35" i="40"/>
  <c r="AV35" i="40"/>
  <c r="AU35" i="40"/>
  <c r="AF35" i="40"/>
  <c r="AE35" i="40"/>
  <c r="J35" i="40"/>
  <c r="P35" i="40" s="1"/>
  <c r="AZ35" i="40" s="1"/>
  <c r="BN35" i="40" s="1"/>
  <c r="I35" i="40"/>
  <c r="O35" i="40" s="1"/>
  <c r="AY35" i="40" s="1"/>
  <c r="BM35" i="40" s="1"/>
  <c r="BL34" i="40"/>
  <c r="BK34" i="40"/>
  <c r="AV34" i="40"/>
  <c r="AU34" i="40"/>
  <c r="AF34" i="40"/>
  <c r="AE34" i="40"/>
  <c r="J34" i="40"/>
  <c r="P34" i="40" s="1"/>
  <c r="AZ34" i="40" s="1"/>
  <c r="BN34" i="40" s="1"/>
  <c r="I34" i="40"/>
  <c r="O34" i="40" s="1"/>
  <c r="BL33" i="40"/>
  <c r="BK33" i="40"/>
  <c r="AV33" i="40"/>
  <c r="AU33" i="40"/>
  <c r="AF33" i="40"/>
  <c r="AE33" i="40"/>
  <c r="J33" i="40"/>
  <c r="P33" i="40" s="1"/>
  <c r="AZ33" i="40" s="1"/>
  <c r="BN33" i="40" s="1"/>
  <c r="I33" i="40"/>
  <c r="O33" i="40" s="1"/>
  <c r="BR32" i="40"/>
  <c r="BQ32" i="40"/>
  <c r="BP32" i="40"/>
  <c r="BO32" i="40"/>
  <c r="BJ32" i="40"/>
  <c r="BI32" i="40"/>
  <c r="BH32" i="40"/>
  <c r="BH44" i="40" s="1"/>
  <c r="BG32" i="40"/>
  <c r="BF32" i="40"/>
  <c r="BE32" i="40"/>
  <c r="BD32" i="40"/>
  <c r="BC32" i="40"/>
  <c r="BB32" i="40"/>
  <c r="BA32" i="40"/>
  <c r="BK32" i="40" s="1"/>
  <c r="AX32" i="40"/>
  <c r="AW32" i="40"/>
  <c r="AT32" i="40"/>
  <c r="AS32" i="40"/>
  <c r="AR32" i="40"/>
  <c r="AQ32" i="40"/>
  <c r="AP32" i="40"/>
  <c r="AO32" i="40"/>
  <c r="AN32" i="40"/>
  <c r="AN44" i="40" s="1"/>
  <c r="AM32" i="40"/>
  <c r="AL32" i="40"/>
  <c r="AK32" i="40"/>
  <c r="AJ32" i="40"/>
  <c r="AI32" i="40"/>
  <c r="AH32" i="40"/>
  <c r="AG32" i="40"/>
  <c r="AF32" i="40"/>
  <c r="AD32" i="40"/>
  <c r="AC32" i="40"/>
  <c r="AB32" i="40"/>
  <c r="AA32" i="40"/>
  <c r="Z32" i="40"/>
  <c r="Y32" i="40"/>
  <c r="X32" i="40"/>
  <c r="W32" i="40"/>
  <c r="V32" i="40"/>
  <c r="U32" i="40"/>
  <c r="T32" i="40"/>
  <c r="S32" i="40"/>
  <c r="R32" i="40"/>
  <c r="Q32" i="40"/>
  <c r="N32" i="40"/>
  <c r="M32" i="40"/>
  <c r="L32" i="40"/>
  <c r="K32" i="40"/>
  <c r="H32" i="40"/>
  <c r="G32" i="40"/>
  <c r="F32" i="40"/>
  <c r="E32" i="40"/>
  <c r="D32" i="40"/>
  <c r="J32" i="40" s="1"/>
  <c r="P32" i="40" s="1"/>
  <c r="C32" i="40"/>
  <c r="BL31" i="40"/>
  <c r="BK31" i="40"/>
  <c r="AV31" i="40"/>
  <c r="AU31" i="40"/>
  <c r="AF31" i="40"/>
  <c r="AE31" i="40"/>
  <c r="J31" i="40"/>
  <c r="P31" i="40" s="1"/>
  <c r="AZ31" i="40" s="1"/>
  <c r="BN31" i="40" s="1"/>
  <c r="I31" i="40"/>
  <c r="O31" i="40" s="1"/>
  <c r="BL30" i="40"/>
  <c r="BK30" i="40"/>
  <c r="AV30" i="40"/>
  <c r="AU30" i="40"/>
  <c r="AF30" i="40"/>
  <c r="AE30" i="40"/>
  <c r="P30" i="40"/>
  <c r="AZ30" i="40" s="1"/>
  <c r="BN30" i="40" s="1"/>
  <c r="J30" i="40"/>
  <c r="I30" i="40"/>
  <c r="O30" i="40" s="1"/>
  <c r="BL29" i="40"/>
  <c r="BK29" i="40"/>
  <c r="AV29" i="40"/>
  <c r="AU29" i="40"/>
  <c r="AF29" i="40"/>
  <c r="AE29" i="40"/>
  <c r="J29" i="40"/>
  <c r="P29" i="40" s="1"/>
  <c r="I29" i="40"/>
  <c r="O29" i="40" s="1"/>
  <c r="BL28" i="40"/>
  <c r="BK28" i="40"/>
  <c r="AV28" i="40"/>
  <c r="AU28" i="40"/>
  <c r="AF28" i="40"/>
  <c r="AE28" i="40"/>
  <c r="P28" i="40"/>
  <c r="J28" i="40"/>
  <c r="I28" i="40"/>
  <c r="O28" i="40" s="1"/>
  <c r="BL27" i="40"/>
  <c r="BK27" i="40"/>
  <c r="AV27" i="40"/>
  <c r="AU27" i="40"/>
  <c r="AF27" i="40"/>
  <c r="AE27" i="40"/>
  <c r="J27" i="40"/>
  <c r="P27" i="40" s="1"/>
  <c r="I27" i="40"/>
  <c r="O27" i="40" s="1"/>
  <c r="BL26" i="40"/>
  <c r="BK26" i="40"/>
  <c r="AV26" i="40"/>
  <c r="AU26" i="40"/>
  <c r="AF26" i="40"/>
  <c r="AE26" i="40"/>
  <c r="J26" i="40"/>
  <c r="P26" i="40" s="1"/>
  <c r="AZ26" i="40" s="1"/>
  <c r="BN26" i="40" s="1"/>
  <c r="I26" i="40"/>
  <c r="O26" i="40" s="1"/>
  <c r="BL25" i="40"/>
  <c r="BK25" i="40"/>
  <c r="AV25" i="40"/>
  <c r="AU25" i="40"/>
  <c r="AF25" i="40"/>
  <c r="AE25" i="40"/>
  <c r="J25" i="40"/>
  <c r="P25" i="40" s="1"/>
  <c r="I25" i="40"/>
  <c r="O25" i="40" s="1"/>
  <c r="BL24" i="40"/>
  <c r="BK24" i="40"/>
  <c r="AV24" i="40"/>
  <c r="AU24" i="40"/>
  <c r="AF24" i="40"/>
  <c r="AE24" i="40"/>
  <c r="BL23" i="40"/>
  <c r="BK23" i="40"/>
  <c r="AV23" i="40"/>
  <c r="AU23" i="40"/>
  <c r="AF23" i="40"/>
  <c r="AE23" i="40"/>
  <c r="P23" i="40"/>
  <c r="J23" i="40"/>
  <c r="I23" i="40"/>
  <c r="O23" i="40" s="1"/>
  <c r="BL22" i="40"/>
  <c r="BK22" i="40"/>
  <c r="AV22" i="40"/>
  <c r="AU22" i="40"/>
  <c r="AF22" i="40"/>
  <c r="AE22" i="40"/>
  <c r="J22" i="40"/>
  <c r="P22" i="40" s="1"/>
  <c r="I22" i="40"/>
  <c r="O22" i="40" s="1"/>
  <c r="BL21" i="40"/>
  <c r="BK21" i="40"/>
  <c r="AV21" i="40"/>
  <c r="AU21" i="40"/>
  <c r="AF21" i="40"/>
  <c r="AE21" i="40"/>
  <c r="J21" i="40"/>
  <c r="P21" i="40" s="1"/>
  <c r="I21" i="40"/>
  <c r="O21" i="40" s="1"/>
  <c r="BL20" i="40"/>
  <c r="BK20" i="40"/>
  <c r="AV20" i="40"/>
  <c r="AU20" i="40"/>
  <c r="AF20" i="40"/>
  <c r="AE20" i="40"/>
  <c r="J20" i="40"/>
  <c r="P20" i="40" s="1"/>
  <c r="I20" i="40"/>
  <c r="O20" i="40" s="1"/>
  <c r="AY20" i="40" s="1"/>
  <c r="BM20" i="40" s="1"/>
  <c r="BR19" i="40"/>
  <c r="BQ19" i="40"/>
  <c r="BP19" i="40"/>
  <c r="BO19" i="40"/>
  <c r="BJ19" i="40"/>
  <c r="BI19" i="40"/>
  <c r="BH19" i="40"/>
  <c r="BG19" i="40"/>
  <c r="BF19" i="40"/>
  <c r="BE19" i="40"/>
  <c r="BD19" i="40"/>
  <c r="BC19" i="40"/>
  <c r="BB19" i="40"/>
  <c r="BL19" i="40" s="1"/>
  <c r="BA19" i="40"/>
  <c r="AX19" i="40"/>
  <c r="AW19" i="40"/>
  <c r="AT19" i="40"/>
  <c r="AS19" i="40"/>
  <c r="AR19" i="40"/>
  <c r="AQ19" i="40"/>
  <c r="AP19" i="40"/>
  <c r="AO19" i="40"/>
  <c r="AN19" i="40"/>
  <c r="AM19" i="40"/>
  <c r="AL19" i="40"/>
  <c r="AK19" i="40"/>
  <c r="AJ19" i="40"/>
  <c r="AI19" i="40"/>
  <c r="AH19" i="40"/>
  <c r="AG19" i="40"/>
  <c r="AD19" i="40"/>
  <c r="AC19" i="40"/>
  <c r="AB19" i="40"/>
  <c r="AA19" i="40"/>
  <c r="Z19" i="40"/>
  <c r="Y19" i="40"/>
  <c r="X19" i="40"/>
  <c r="W19" i="40"/>
  <c r="V19" i="40"/>
  <c r="U19" i="40"/>
  <c r="AE19" i="40" s="1"/>
  <c r="T19" i="40"/>
  <c r="S19" i="40"/>
  <c r="R19" i="40"/>
  <c r="Q19" i="40"/>
  <c r="N19" i="40"/>
  <c r="M19" i="40"/>
  <c r="L19" i="40"/>
  <c r="K19" i="40"/>
  <c r="H19" i="40"/>
  <c r="G19" i="40"/>
  <c r="F19" i="40"/>
  <c r="E19" i="40"/>
  <c r="D19" i="40"/>
  <c r="J19" i="40" s="1"/>
  <c r="P19" i="40" s="1"/>
  <c r="C19" i="40"/>
  <c r="BL18" i="40"/>
  <c r="BK18" i="40"/>
  <c r="AV18" i="40"/>
  <c r="AU18" i="40"/>
  <c r="AF18" i="40"/>
  <c r="AE18" i="40"/>
  <c r="J18" i="40"/>
  <c r="P18" i="40" s="1"/>
  <c r="AZ18" i="40" s="1"/>
  <c r="BN18" i="40" s="1"/>
  <c r="I18" i="40"/>
  <c r="O18" i="40" s="1"/>
  <c r="BL17" i="40"/>
  <c r="BK17" i="40"/>
  <c r="AV17" i="40"/>
  <c r="AU17" i="40"/>
  <c r="AF17" i="40"/>
  <c r="AE17" i="40"/>
  <c r="J17" i="40"/>
  <c r="P17" i="40" s="1"/>
  <c r="AZ17" i="40" s="1"/>
  <c r="BN17" i="40" s="1"/>
  <c r="I17" i="40"/>
  <c r="O17" i="40" s="1"/>
  <c r="BL16" i="40"/>
  <c r="BK16" i="40"/>
  <c r="AV16" i="40"/>
  <c r="AU16" i="40"/>
  <c r="AF16" i="40"/>
  <c r="AE16" i="40"/>
  <c r="J16" i="40"/>
  <c r="P16" i="40" s="1"/>
  <c r="AZ16" i="40" s="1"/>
  <c r="BN16" i="40" s="1"/>
  <c r="I16" i="40"/>
  <c r="O16" i="40" s="1"/>
  <c r="BL15" i="40"/>
  <c r="BK15" i="40"/>
  <c r="AV15" i="40"/>
  <c r="AU15" i="40"/>
  <c r="AF15" i="40"/>
  <c r="AE15" i="40"/>
  <c r="J15" i="40"/>
  <c r="P15" i="40" s="1"/>
  <c r="AZ15" i="40" s="1"/>
  <c r="BN15" i="40" s="1"/>
  <c r="I15" i="40"/>
  <c r="O15" i="40" s="1"/>
  <c r="BL14" i="40"/>
  <c r="BK14" i="40"/>
  <c r="AV14" i="40"/>
  <c r="AU14" i="40"/>
  <c r="AF14" i="40"/>
  <c r="AE14" i="40"/>
  <c r="J14" i="40"/>
  <c r="P14" i="40" s="1"/>
  <c r="AZ14" i="40" s="1"/>
  <c r="BN14" i="40" s="1"/>
  <c r="I14" i="40"/>
  <c r="O14" i="40" s="1"/>
  <c r="BL13" i="40"/>
  <c r="BK13" i="40"/>
  <c r="AV13" i="40"/>
  <c r="AU13" i="40"/>
  <c r="AF13" i="40"/>
  <c r="AE13" i="40"/>
  <c r="J13" i="40"/>
  <c r="P13" i="40" s="1"/>
  <c r="AZ13" i="40" s="1"/>
  <c r="BN13" i="40" s="1"/>
  <c r="I13" i="40"/>
  <c r="O13" i="40" s="1"/>
  <c r="BL12" i="40"/>
  <c r="BK12" i="40"/>
  <c r="AV12" i="40"/>
  <c r="AU12" i="40"/>
  <c r="AF12" i="40"/>
  <c r="AE12" i="40"/>
  <c r="J12" i="40"/>
  <c r="P12" i="40" s="1"/>
  <c r="AZ12" i="40" s="1"/>
  <c r="BN12" i="40" s="1"/>
  <c r="I12" i="40"/>
  <c r="O12" i="40" s="1"/>
  <c r="BL11" i="40"/>
  <c r="BK11" i="40"/>
  <c r="AV11" i="40"/>
  <c r="AU11" i="40"/>
  <c r="AF11" i="40"/>
  <c r="AE11" i="40"/>
  <c r="J11" i="40"/>
  <c r="P11" i="40" s="1"/>
  <c r="AZ11" i="40" s="1"/>
  <c r="BN11" i="40" s="1"/>
  <c r="I11" i="40"/>
  <c r="O11" i="40" s="1"/>
  <c r="BL10" i="40"/>
  <c r="BK10" i="40"/>
  <c r="AV10" i="40"/>
  <c r="AU10" i="40"/>
  <c r="AF10" i="40"/>
  <c r="AE10" i="40"/>
  <c r="J10" i="40"/>
  <c r="P10" i="40" s="1"/>
  <c r="AZ10" i="40" s="1"/>
  <c r="BN10" i="40" s="1"/>
  <c r="I10" i="40"/>
  <c r="O10" i="40" s="1"/>
  <c r="BL9" i="40"/>
  <c r="BK9" i="40"/>
  <c r="AV9" i="40"/>
  <c r="AU9" i="40"/>
  <c r="AF9" i="40"/>
  <c r="AE9" i="40"/>
  <c r="J9" i="40"/>
  <c r="P9" i="40" s="1"/>
  <c r="AZ9" i="40" s="1"/>
  <c r="BN9" i="40" s="1"/>
  <c r="I9" i="40"/>
  <c r="O9" i="40" s="1"/>
  <c r="BL8" i="40"/>
  <c r="BK8" i="40"/>
  <c r="AV8" i="40"/>
  <c r="AU8" i="40"/>
  <c r="AF8" i="40"/>
  <c r="AE8" i="40"/>
  <c r="J8" i="40"/>
  <c r="P8" i="40" s="1"/>
  <c r="AZ8" i="40" s="1"/>
  <c r="BN8" i="40" s="1"/>
  <c r="I8" i="40"/>
  <c r="O8" i="40" s="1"/>
  <c r="BL7" i="40"/>
  <c r="BK7" i="40"/>
  <c r="AV7" i="40"/>
  <c r="AV19" i="40" s="1"/>
  <c r="AU7" i="40"/>
  <c r="AU19" i="40" s="1"/>
  <c r="AF7" i="40"/>
  <c r="AE7" i="40"/>
  <c r="J7" i="40"/>
  <c r="P7" i="40" s="1"/>
  <c r="AZ7" i="40" s="1"/>
  <c r="BN7" i="40" s="1"/>
  <c r="I7" i="40"/>
  <c r="O7" i="40" s="1"/>
  <c r="AY7" i="40" s="1"/>
  <c r="BM7" i="40" s="1"/>
  <c r="AU32" i="40" l="1"/>
  <c r="BM38" i="40"/>
  <c r="H44" i="40"/>
  <c r="T44" i="40"/>
  <c r="AB44" i="40"/>
  <c r="AL44" i="40"/>
  <c r="AT44" i="40"/>
  <c r="BF44" i="40"/>
  <c r="AV32" i="40"/>
  <c r="BL32" i="40"/>
  <c r="BN37" i="40"/>
  <c r="BM39" i="40"/>
  <c r="AY40" i="40"/>
  <c r="BM40" i="40" s="1"/>
  <c r="BR44" i="40"/>
  <c r="AE47" i="40"/>
  <c r="BM53" i="40"/>
  <c r="BM54" i="40"/>
  <c r="O55" i="40"/>
  <c r="AY55" i="40" s="1"/>
  <c r="BN56" i="40"/>
  <c r="AU43" i="40"/>
  <c r="AZ38" i="40"/>
  <c r="BN38" i="40" s="1"/>
  <c r="AZ39" i="40"/>
  <c r="BN39" i="40" s="1"/>
  <c r="AY41" i="40"/>
  <c r="BM41" i="40" s="1"/>
  <c r="AY42" i="40"/>
  <c r="BM42" i="40" s="1"/>
  <c r="V44" i="40"/>
  <c r="AD44" i="40"/>
  <c r="AX44" i="40"/>
  <c r="AY45" i="40"/>
  <c r="BM45" i="40" s="1"/>
  <c r="BN54" i="40"/>
  <c r="P55" i="40"/>
  <c r="AZ55" i="40" s="1"/>
  <c r="BN55" i="40" s="1"/>
  <c r="BK55" i="40"/>
  <c r="AY25" i="40"/>
  <c r="BM25" i="40" s="1"/>
  <c r="AY26" i="40"/>
  <c r="BM26" i="40" s="1"/>
  <c r="AJ44" i="40"/>
  <c r="AR44" i="40"/>
  <c r="BD44" i="40"/>
  <c r="BP44" i="40"/>
  <c r="AZ41" i="40"/>
  <c r="BN41" i="40" s="1"/>
  <c r="BK47" i="40"/>
  <c r="AU50" i="40"/>
  <c r="AE50" i="40"/>
  <c r="AY51" i="40"/>
  <c r="BM51" i="40" s="1"/>
  <c r="BM52" i="40"/>
  <c r="BL55" i="40"/>
  <c r="AY21" i="40"/>
  <c r="BM21" i="40" s="1"/>
  <c r="AY22" i="40"/>
  <c r="BM22" i="40" s="1"/>
  <c r="AY23" i="40"/>
  <c r="BM23" i="40" s="1"/>
  <c r="AZ25" i="40"/>
  <c r="BN25" i="40" s="1"/>
  <c r="AY27" i="40"/>
  <c r="BM27" i="40" s="1"/>
  <c r="AY28" i="40"/>
  <c r="BM28" i="40" s="1"/>
  <c r="AV43" i="40"/>
  <c r="N44" i="40"/>
  <c r="X44" i="40"/>
  <c r="AH44" i="40"/>
  <c r="AP44" i="40"/>
  <c r="BB44" i="40"/>
  <c r="BJ44" i="40"/>
  <c r="BL47" i="40"/>
  <c r="BN52" i="40"/>
  <c r="AF19" i="40"/>
  <c r="AZ20" i="40"/>
  <c r="BN20" i="40" s="1"/>
  <c r="AZ21" i="40"/>
  <c r="BN21" i="40" s="1"/>
  <c r="AZ22" i="40"/>
  <c r="BN22" i="40" s="1"/>
  <c r="AY24" i="40"/>
  <c r="BM24" i="40" s="1"/>
  <c r="AZ27" i="40"/>
  <c r="BN27" i="40" s="1"/>
  <c r="AY29" i="40"/>
  <c r="BM29" i="40" s="1"/>
  <c r="AY30" i="40"/>
  <c r="BM30" i="40" s="1"/>
  <c r="AE32" i="40"/>
  <c r="BL43" i="40"/>
  <c r="AY46" i="40"/>
  <c r="BM46" i="40" s="1"/>
  <c r="I50" i="40"/>
  <c r="O50" i="40" s="1"/>
  <c r="BK50" i="40"/>
  <c r="AY8" i="40"/>
  <c r="BM8" i="40" s="1"/>
  <c r="AY9" i="40"/>
  <c r="BM9" i="40" s="1"/>
  <c r="AY10" i="40"/>
  <c r="BM10" i="40" s="1"/>
  <c r="AY11" i="40"/>
  <c r="BM11" i="40" s="1"/>
  <c r="AY12" i="40"/>
  <c r="BM12" i="40" s="1"/>
  <c r="AY13" i="40"/>
  <c r="BM13" i="40" s="1"/>
  <c r="AY14" i="40"/>
  <c r="BM14" i="40" s="1"/>
  <c r="AY15" i="40"/>
  <c r="BM15" i="40" s="1"/>
  <c r="AY16" i="40"/>
  <c r="BM16" i="40" s="1"/>
  <c r="AY17" i="40"/>
  <c r="BM17" i="40" s="1"/>
  <c r="AY18" i="40"/>
  <c r="BM18" i="40" s="1"/>
  <c r="I19" i="40"/>
  <c r="O19" i="40" s="1"/>
  <c r="BK19" i="40"/>
  <c r="AZ23" i="40"/>
  <c r="BN23" i="40" s="1"/>
  <c r="AZ24" i="40"/>
  <c r="BN24" i="40" s="1"/>
  <c r="AZ28" i="40"/>
  <c r="BN28" i="40" s="1"/>
  <c r="AZ29" i="40"/>
  <c r="BN29" i="40" s="1"/>
  <c r="AY31" i="40"/>
  <c r="BM31" i="40" s="1"/>
  <c r="I32" i="40"/>
  <c r="O32" i="40" s="1"/>
  <c r="L44" i="40"/>
  <c r="AY33" i="40"/>
  <c r="BM33" i="40" s="1"/>
  <c r="AY34" i="40"/>
  <c r="BM34" i="40" s="1"/>
  <c r="F44" i="40"/>
  <c r="R44" i="40"/>
  <c r="Z44" i="40"/>
  <c r="AZ46" i="40"/>
  <c r="BN46" i="40" s="1"/>
  <c r="J50" i="40"/>
  <c r="P50" i="40" s="1"/>
  <c r="BL50" i="40"/>
  <c r="AZ19" i="40"/>
  <c r="BN19" i="40" s="1"/>
  <c r="BL44" i="40"/>
  <c r="AY50" i="40"/>
  <c r="BM50" i="40" s="1"/>
  <c r="AY19" i="40"/>
  <c r="BM19" i="40" s="1"/>
  <c r="AZ32" i="40"/>
  <c r="BN32" i="40" s="1"/>
  <c r="AV44" i="40"/>
  <c r="J44" i="40"/>
  <c r="P43" i="40"/>
  <c r="AI58" i="40"/>
  <c r="AI30" i="50" s="1"/>
  <c r="AY32" i="40"/>
  <c r="BM32" i="40" s="1"/>
  <c r="AU44" i="40"/>
  <c r="K44" i="40"/>
  <c r="K58" i="40" s="1"/>
  <c r="K30" i="50" s="1"/>
  <c r="M44" i="40"/>
  <c r="AG44" i="40"/>
  <c r="AI44" i="40"/>
  <c r="AK44" i="40"/>
  <c r="AK58" i="40" s="1"/>
  <c r="AK30" i="50" s="1"/>
  <c r="AM44" i="40"/>
  <c r="AM58" i="40" s="1"/>
  <c r="AM30" i="50" s="1"/>
  <c r="AO44" i="40"/>
  <c r="AQ44" i="40"/>
  <c r="AQ58" i="40" s="1"/>
  <c r="AQ30" i="50" s="1"/>
  <c r="AS44" i="40"/>
  <c r="AS58" i="40" s="1"/>
  <c r="AS30" i="50" s="1"/>
  <c r="BA44" i="40"/>
  <c r="BC44" i="40"/>
  <c r="BC58" i="40" s="1"/>
  <c r="BC30" i="50" s="1"/>
  <c r="BE44" i="40"/>
  <c r="BG44" i="40"/>
  <c r="BG58" i="40" s="1"/>
  <c r="BG30" i="50" s="1"/>
  <c r="BI44" i="40"/>
  <c r="BO44" i="40"/>
  <c r="BO58" i="40" s="1"/>
  <c r="BO30" i="50" s="1"/>
  <c r="BQ44" i="40"/>
  <c r="D44" i="40"/>
  <c r="D58" i="40" s="1"/>
  <c r="AV58" i="40"/>
  <c r="M58" i="40"/>
  <c r="M30" i="50" s="1"/>
  <c r="R58" i="40"/>
  <c r="R30" i="50" s="1"/>
  <c r="T58" i="40"/>
  <c r="T30" i="50" s="1"/>
  <c r="V58" i="40"/>
  <c r="V30" i="50" s="1"/>
  <c r="X58" i="40"/>
  <c r="X30" i="50" s="1"/>
  <c r="Z58" i="40"/>
  <c r="Z30" i="50" s="1"/>
  <c r="AB58" i="40"/>
  <c r="AB30" i="50" s="1"/>
  <c r="AD58" i="40"/>
  <c r="AD30" i="50" s="1"/>
  <c r="BA58" i="40"/>
  <c r="BA30" i="50" s="1"/>
  <c r="BE58" i="40"/>
  <c r="BE30" i="50" s="1"/>
  <c r="BI58" i="40"/>
  <c r="BI30" i="50" s="1"/>
  <c r="BK57" i="40"/>
  <c r="C44" i="40"/>
  <c r="C58" i="40" s="1"/>
  <c r="E44" i="40"/>
  <c r="E58" i="40" s="1"/>
  <c r="E30" i="50" s="1"/>
  <c r="G44" i="40"/>
  <c r="G58" i="40" s="1"/>
  <c r="G30" i="50" s="1"/>
  <c r="Q44" i="40"/>
  <c r="S44" i="40"/>
  <c r="S58" i="40" s="1"/>
  <c r="S30" i="50" s="1"/>
  <c r="U44" i="40"/>
  <c r="U58" i="40" s="1"/>
  <c r="U30" i="50" s="1"/>
  <c r="W44" i="40"/>
  <c r="W58" i="40" s="1"/>
  <c r="W30" i="50" s="1"/>
  <c r="Y44" i="40"/>
  <c r="Y58" i="40" s="1"/>
  <c r="Y30" i="50" s="1"/>
  <c r="AA44" i="40"/>
  <c r="AA58" i="40" s="1"/>
  <c r="AA30" i="50" s="1"/>
  <c r="AC44" i="40"/>
  <c r="AC58" i="40" s="1"/>
  <c r="AC30" i="50" s="1"/>
  <c r="AF43" i="40"/>
  <c r="AF44" i="40" s="1"/>
  <c r="AW44" i="40"/>
  <c r="AW58" i="40" s="1"/>
  <c r="AW30" i="50" s="1"/>
  <c r="AU47" i="40"/>
  <c r="AU58" i="40" s="1"/>
  <c r="I47" i="40"/>
  <c r="O47" i="40" s="1"/>
  <c r="AZ50" i="40"/>
  <c r="BN50" i="40" s="1"/>
  <c r="F58" i="40"/>
  <c r="F30" i="50" s="1"/>
  <c r="H58" i="40"/>
  <c r="H30" i="50" s="1"/>
  <c r="Q58" i="40"/>
  <c r="Q30" i="50" s="1"/>
  <c r="AG58" i="40"/>
  <c r="AG30" i="50" s="1"/>
  <c r="AO58" i="40"/>
  <c r="AO30" i="50" s="1"/>
  <c r="AX58" i="40"/>
  <c r="AX30" i="50" s="1"/>
  <c r="BQ58" i="40"/>
  <c r="BQ30" i="50" s="1"/>
  <c r="I43" i="40"/>
  <c r="AE43" i="40"/>
  <c r="AE44" i="40" s="1"/>
  <c r="BK43" i="40"/>
  <c r="BK44" i="40" s="1"/>
  <c r="AZ47" i="40"/>
  <c r="BN47" i="40" s="1"/>
  <c r="L58" i="40"/>
  <c r="L30" i="50" s="1"/>
  <c r="N58" i="40"/>
  <c r="N30" i="50" s="1"/>
  <c r="AE57" i="40"/>
  <c r="AY57" i="40" s="1"/>
  <c r="BM57" i="40" s="1"/>
  <c r="AH58" i="40"/>
  <c r="AH30" i="50" s="1"/>
  <c r="AJ58" i="40"/>
  <c r="AJ30" i="50" s="1"/>
  <c r="AV30" i="50" s="1"/>
  <c r="AL58" i="40"/>
  <c r="AL30" i="50" s="1"/>
  <c r="AN58" i="40"/>
  <c r="AN30" i="50" s="1"/>
  <c r="AP58" i="40"/>
  <c r="AP30" i="50" s="1"/>
  <c r="AR58" i="40"/>
  <c r="AR30" i="50" s="1"/>
  <c r="AT58" i="40"/>
  <c r="AT30" i="50" s="1"/>
  <c r="BB58" i="40"/>
  <c r="BB30" i="50" s="1"/>
  <c r="BD58" i="40"/>
  <c r="BD30" i="50" s="1"/>
  <c r="BF58" i="40"/>
  <c r="BF30" i="50" s="1"/>
  <c r="BH58" i="40"/>
  <c r="BH30" i="50" s="1"/>
  <c r="BJ58" i="40"/>
  <c r="BJ30" i="50" s="1"/>
  <c r="BP58" i="40"/>
  <c r="BP30" i="50" s="1"/>
  <c r="BR58" i="40"/>
  <c r="BR30" i="50" s="1"/>
  <c r="J57" i="40"/>
  <c r="P57" i="40" s="1"/>
  <c r="AF57" i="40"/>
  <c r="BL57" i="40"/>
  <c r="AE30" i="50" l="1"/>
  <c r="I58" i="40"/>
  <c r="O58" i="40" s="1"/>
  <c r="C30" i="50"/>
  <c r="I30" i="50" s="1"/>
  <c r="O30" i="50" s="1"/>
  <c r="AF30" i="50"/>
  <c r="AU30" i="50"/>
  <c r="BK30" i="50"/>
  <c r="BL30" i="50"/>
  <c r="BM55" i="40"/>
  <c r="J58" i="40"/>
  <c r="P58" i="40" s="1"/>
  <c r="D30" i="50"/>
  <c r="J30" i="50" s="1"/>
  <c r="P30" i="50" s="1"/>
  <c r="BL58" i="40"/>
  <c r="I44" i="40"/>
  <c r="O43" i="40"/>
  <c r="BK58" i="40"/>
  <c r="AF58" i="40"/>
  <c r="AZ58" i="40" s="1"/>
  <c r="BN58" i="40" s="1"/>
  <c r="AZ57" i="40"/>
  <c r="BN57" i="40" s="1"/>
  <c r="AE58" i="40"/>
  <c r="AY58" i="40" s="1"/>
  <c r="AY47" i="40"/>
  <c r="BM47" i="40" s="1"/>
  <c r="AZ43" i="40"/>
  <c r="P44" i="40"/>
  <c r="AY30" i="50" l="1"/>
  <c r="BM30" i="50" s="1"/>
  <c r="AZ30" i="50"/>
  <c r="BN30" i="50" s="1"/>
  <c r="BM58" i="40"/>
  <c r="BN43" i="40"/>
  <c r="BN44" i="40" s="1"/>
  <c r="AZ44" i="40"/>
  <c r="O44" i="40"/>
  <c r="AY43" i="40"/>
  <c r="AY44" i="40" l="1"/>
  <c r="BM43" i="40"/>
  <c r="BM44" i="40" s="1"/>
  <c r="BR57" i="37" l="1"/>
  <c r="BQ57" i="37"/>
  <c r="BP57" i="37"/>
  <c r="BO57" i="37"/>
  <c r="BJ57" i="37"/>
  <c r="BI57" i="37"/>
  <c r="BH57" i="37"/>
  <c r="BG57" i="37"/>
  <c r="BF57" i="37"/>
  <c r="BE57" i="37"/>
  <c r="BD57" i="37"/>
  <c r="BC57" i="37"/>
  <c r="BB57" i="37"/>
  <c r="BA57" i="37"/>
  <c r="AX57" i="37"/>
  <c r="AW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N57" i="37"/>
  <c r="M57" i="37"/>
  <c r="L57" i="37"/>
  <c r="K57" i="37"/>
  <c r="H57" i="37"/>
  <c r="G57" i="37"/>
  <c r="F57" i="37"/>
  <c r="E57" i="37"/>
  <c r="D57" i="37"/>
  <c r="C57" i="37"/>
  <c r="I57" i="37" s="1"/>
  <c r="O57" i="37" s="1"/>
  <c r="BL56" i="37"/>
  <c r="BK56" i="37"/>
  <c r="AV56" i="37"/>
  <c r="AV57" i="37" s="1"/>
  <c r="AU56" i="37"/>
  <c r="AU57" i="37" s="1"/>
  <c r="AF56" i="37"/>
  <c r="AE56" i="37"/>
  <c r="J56" i="37"/>
  <c r="P56" i="37" s="1"/>
  <c r="I56" i="37"/>
  <c r="O56" i="37" s="1"/>
  <c r="AY56" i="37" s="1"/>
  <c r="BM56" i="37" s="1"/>
  <c r="BR55" i="37"/>
  <c r="BQ55" i="37"/>
  <c r="BP55" i="37"/>
  <c r="BO55" i="37"/>
  <c r="BJ55" i="37"/>
  <c r="BI55" i="37"/>
  <c r="BH55" i="37"/>
  <c r="BG55" i="37"/>
  <c r="BF55" i="37"/>
  <c r="BE55" i="37"/>
  <c r="BD55" i="37"/>
  <c r="BC55" i="37"/>
  <c r="BB55" i="37"/>
  <c r="BA55" i="37"/>
  <c r="AX55" i="37"/>
  <c r="AW55" i="37"/>
  <c r="AU55" i="37"/>
  <c r="AT55" i="37"/>
  <c r="AS55" i="37"/>
  <c r="AR55" i="37"/>
  <c r="AQ55" i="37"/>
  <c r="AP55" i="37"/>
  <c r="AO55" i="37"/>
  <c r="AN55" i="37"/>
  <c r="AM55" i="37"/>
  <c r="AL55" i="37"/>
  <c r="AK55" i="37"/>
  <c r="AJ55" i="37"/>
  <c r="AI55" i="37"/>
  <c r="AH55" i="37"/>
  <c r="AG55" i="37"/>
  <c r="AD55" i="37"/>
  <c r="AC55" i="37"/>
  <c r="AB55" i="37"/>
  <c r="AA55" i="37"/>
  <c r="Z55" i="37"/>
  <c r="Y55" i="37"/>
  <c r="X55" i="37"/>
  <c r="W55" i="37"/>
  <c r="V55" i="37"/>
  <c r="AF55" i="37" s="1"/>
  <c r="U55" i="37"/>
  <c r="AE55" i="37" s="1"/>
  <c r="T55" i="37"/>
  <c r="S55" i="37"/>
  <c r="R55" i="37"/>
  <c r="Q55" i="37"/>
  <c r="N55" i="37"/>
  <c r="M55" i="37"/>
  <c r="L55" i="37"/>
  <c r="K55" i="37"/>
  <c r="H55" i="37"/>
  <c r="G55" i="37"/>
  <c r="F55" i="37"/>
  <c r="E55" i="37"/>
  <c r="D55" i="37"/>
  <c r="J55" i="37" s="1"/>
  <c r="C55" i="37"/>
  <c r="BL54" i="37"/>
  <c r="BK54" i="37"/>
  <c r="AV54" i="37"/>
  <c r="AU54" i="37"/>
  <c r="AF54" i="37"/>
  <c r="AE54" i="37"/>
  <c r="J54" i="37"/>
  <c r="P54" i="37" s="1"/>
  <c r="AZ54" i="37" s="1"/>
  <c r="I54" i="37"/>
  <c r="O54" i="37" s="1"/>
  <c r="BL53" i="37"/>
  <c r="BK53" i="37"/>
  <c r="AV53" i="37"/>
  <c r="AU53" i="37"/>
  <c r="AF53" i="37"/>
  <c r="AE53" i="37"/>
  <c r="P53" i="37"/>
  <c r="AZ53" i="37" s="1"/>
  <c r="J53" i="37"/>
  <c r="I53" i="37"/>
  <c r="O53" i="37" s="1"/>
  <c r="AY53" i="37" s="1"/>
  <c r="BL52" i="37"/>
  <c r="BK52" i="37"/>
  <c r="AV52" i="37"/>
  <c r="AU52" i="37"/>
  <c r="AF52" i="37"/>
  <c r="AE52" i="37"/>
  <c r="J52" i="37"/>
  <c r="P52" i="37" s="1"/>
  <c r="AZ52" i="37" s="1"/>
  <c r="I52" i="37"/>
  <c r="O52" i="37" s="1"/>
  <c r="AY52" i="37" s="1"/>
  <c r="BM52" i="37" s="1"/>
  <c r="BL51" i="37"/>
  <c r="BK51" i="37"/>
  <c r="AV51" i="37"/>
  <c r="AV55" i="37" s="1"/>
  <c r="AU51" i="37"/>
  <c r="AF51" i="37"/>
  <c r="AE51" i="37"/>
  <c r="J51" i="37"/>
  <c r="P51" i="37" s="1"/>
  <c r="AZ51" i="37" s="1"/>
  <c r="BN51" i="37" s="1"/>
  <c r="I51" i="37"/>
  <c r="O51" i="37" s="1"/>
  <c r="AY51" i="37" s="1"/>
  <c r="BM51" i="37" s="1"/>
  <c r="BR50" i="37"/>
  <c r="BQ50" i="37"/>
  <c r="BP50" i="37"/>
  <c r="BO50" i="37"/>
  <c r="BJ50" i="37"/>
  <c r="BI50" i="37"/>
  <c r="BH50" i="37"/>
  <c r="BL50" i="37" s="1"/>
  <c r="BG50" i="37"/>
  <c r="BF50" i="37"/>
  <c r="BE50" i="37"/>
  <c r="BD50" i="37"/>
  <c r="BC50" i="37"/>
  <c r="BB50" i="37"/>
  <c r="BA50" i="37"/>
  <c r="BK50" i="37" s="1"/>
  <c r="AX50" i="37"/>
  <c r="AW50" i="37"/>
  <c r="AT50" i="37"/>
  <c r="AS50" i="37"/>
  <c r="AR50" i="37"/>
  <c r="AQ50" i="37"/>
  <c r="AP50" i="37"/>
  <c r="AO50" i="37"/>
  <c r="AN50" i="37"/>
  <c r="AM50" i="37"/>
  <c r="AL50" i="37"/>
  <c r="AK50" i="37"/>
  <c r="AJ50" i="37"/>
  <c r="AI50" i="37"/>
  <c r="AH50" i="37"/>
  <c r="AG50" i="37"/>
  <c r="AD50" i="37"/>
  <c r="AC50" i="37"/>
  <c r="AB50" i="37"/>
  <c r="AA50" i="37"/>
  <c r="Z50" i="37"/>
  <c r="Y50" i="37"/>
  <c r="X50" i="37"/>
  <c r="W50" i="37"/>
  <c r="V50" i="37"/>
  <c r="AF50" i="37" s="1"/>
  <c r="U50" i="37"/>
  <c r="T50" i="37"/>
  <c r="S50" i="37"/>
  <c r="R50" i="37"/>
  <c r="Q50" i="37"/>
  <c r="N50" i="37"/>
  <c r="M50" i="37"/>
  <c r="L50" i="37"/>
  <c r="K50" i="37"/>
  <c r="H50" i="37"/>
  <c r="G50" i="37"/>
  <c r="F50" i="37"/>
  <c r="E50" i="37"/>
  <c r="D50" i="37"/>
  <c r="J50" i="37" s="1"/>
  <c r="C50" i="37"/>
  <c r="I50" i="37" s="1"/>
  <c r="O50" i="37" s="1"/>
  <c r="BL49" i="37"/>
  <c r="BK49" i="37"/>
  <c r="AV49" i="37"/>
  <c r="AV50" i="37" s="1"/>
  <c r="AU49" i="37"/>
  <c r="AF49" i="37"/>
  <c r="AE49" i="37"/>
  <c r="J49" i="37"/>
  <c r="P49" i="37" s="1"/>
  <c r="AZ49" i="37" s="1"/>
  <c r="BN49" i="37" s="1"/>
  <c r="I49" i="37"/>
  <c r="O49" i="37" s="1"/>
  <c r="AY49" i="37" s="1"/>
  <c r="BM49" i="37" s="1"/>
  <c r="BL48" i="37"/>
  <c r="BK48" i="37"/>
  <c r="AV48" i="37"/>
  <c r="AU48" i="37"/>
  <c r="AU50" i="37" s="1"/>
  <c r="AF48" i="37"/>
  <c r="AE48" i="37"/>
  <c r="J48" i="37"/>
  <c r="P48" i="37" s="1"/>
  <c r="AZ48" i="37" s="1"/>
  <c r="BN48" i="37" s="1"/>
  <c r="I48" i="37"/>
  <c r="O48" i="37" s="1"/>
  <c r="AY48" i="37" s="1"/>
  <c r="BM48" i="37" s="1"/>
  <c r="BR47" i="37"/>
  <c r="BQ47" i="37"/>
  <c r="BP47" i="37"/>
  <c r="BO47" i="37"/>
  <c r="BJ47" i="37"/>
  <c r="BI47" i="37"/>
  <c r="BH47" i="37"/>
  <c r="BG47" i="37"/>
  <c r="BF47" i="37"/>
  <c r="BE47" i="37"/>
  <c r="BD47" i="37"/>
  <c r="BC47" i="37"/>
  <c r="BB47" i="37"/>
  <c r="BA47" i="37"/>
  <c r="AX47" i="37"/>
  <c r="AW47" i="37"/>
  <c r="AT47" i="37"/>
  <c r="AS47" i="37"/>
  <c r="AR47" i="37"/>
  <c r="AQ47" i="37"/>
  <c r="AP47" i="37"/>
  <c r="AO47" i="37"/>
  <c r="AN47" i="37"/>
  <c r="AM47" i="37"/>
  <c r="AL47" i="37"/>
  <c r="AK47" i="37"/>
  <c r="AJ47" i="37"/>
  <c r="AI47" i="37"/>
  <c r="AH47" i="37"/>
  <c r="AG47" i="37"/>
  <c r="AD47" i="37"/>
  <c r="AC47" i="37"/>
  <c r="AB47" i="37"/>
  <c r="AA47" i="37"/>
  <c r="Z47" i="37"/>
  <c r="Y47" i="37"/>
  <c r="X47" i="37"/>
  <c r="W47" i="37"/>
  <c r="V47" i="37"/>
  <c r="AF47" i="37" s="1"/>
  <c r="U47" i="37"/>
  <c r="T47" i="37"/>
  <c r="S47" i="37"/>
  <c r="R47" i="37"/>
  <c r="Q47" i="37"/>
  <c r="N47" i="37"/>
  <c r="M47" i="37"/>
  <c r="L47" i="37"/>
  <c r="K47" i="37"/>
  <c r="H47" i="37"/>
  <c r="G47" i="37"/>
  <c r="F47" i="37"/>
  <c r="E47" i="37"/>
  <c r="D47" i="37"/>
  <c r="J47" i="37" s="1"/>
  <c r="P47" i="37" s="1"/>
  <c r="C47" i="37"/>
  <c r="I47" i="37" s="1"/>
  <c r="O47" i="37" s="1"/>
  <c r="BL46" i="37"/>
  <c r="BK46" i="37"/>
  <c r="AV46" i="37"/>
  <c r="AU46" i="37"/>
  <c r="AF46" i="37"/>
  <c r="AE46" i="37"/>
  <c r="J46" i="37"/>
  <c r="P46" i="37" s="1"/>
  <c r="AZ46" i="37" s="1"/>
  <c r="BN46" i="37" s="1"/>
  <c r="I46" i="37"/>
  <c r="O46" i="37" s="1"/>
  <c r="AY46" i="37" s="1"/>
  <c r="BM46" i="37" s="1"/>
  <c r="BL45" i="37"/>
  <c r="BK45" i="37"/>
  <c r="AV45" i="37"/>
  <c r="AV47" i="37" s="1"/>
  <c r="AU45" i="37"/>
  <c r="AU47" i="37" s="1"/>
  <c r="AF45" i="37"/>
  <c r="AE45" i="37"/>
  <c r="J45" i="37"/>
  <c r="P45" i="37" s="1"/>
  <c r="AZ45" i="37" s="1"/>
  <c r="BN45" i="37" s="1"/>
  <c r="I45" i="37"/>
  <c r="O45" i="37" s="1"/>
  <c r="BR43" i="37"/>
  <c r="BQ43" i="37"/>
  <c r="BP43" i="37"/>
  <c r="BO43" i="37"/>
  <c r="BJ43" i="37"/>
  <c r="BI43" i="37"/>
  <c r="BI44" i="37" s="1"/>
  <c r="BH43" i="37"/>
  <c r="BG43" i="37"/>
  <c r="BF43" i="37"/>
  <c r="BE43" i="37"/>
  <c r="BD43" i="37"/>
  <c r="BC43" i="37"/>
  <c r="BB43" i="37"/>
  <c r="BA43" i="37"/>
  <c r="BA44" i="37" s="1"/>
  <c r="AX43" i="37"/>
  <c r="AW43" i="37"/>
  <c r="AT43" i="37"/>
  <c r="AS43" i="37"/>
  <c r="AR43" i="37"/>
  <c r="AQ43" i="37"/>
  <c r="AP43" i="37"/>
  <c r="AO43" i="37"/>
  <c r="AO44" i="37" s="1"/>
  <c r="AN43" i="37"/>
  <c r="AM43" i="37"/>
  <c r="AL43" i="37"/>
  <c r="AK43" i="37"/>
  <c r="AJ43" i="37"/>
  <c r="AI43" i="37"/>
  <c r="AH43" i="37"/>
  <c r="AG43" i="37"/>
  <c r="AG44" i="37" s="1"/>
  <c r="AD43" i="37"/>
  <c r="AC43" i="37"/>
  <c r="AB43" i="37"/>
  <c r="AA43" i="37"/>
  <c r="Z43" i="37"/>
  <c r="Y43" i="37"/>
  <c r="X43" i="37"/>
  <c r="W43" i="37"/>
  <c r="V43" i="37"/>
  <c r="U43" i="37"/>
  <c r="T43" i="37"/>
  <c r="S43" i="37"/>
  <c r="R43" i="37"/>
  <c r="Q43" i="37"/>
  <c r="N43" i="37"/>
  <c r="M43" i="37"/>
  <c r="M44" i="37" s="1"/>
  <c r="L43" i="37"/>
  <c r="K43" i="37"/>
  <c r="H43" i="37"/>
  <c r="G43" i="37"/>
  <c r="F43" i="37"/>
  <c r="E43" i="37"/>
  <c r="D43" i="37"/>
  <c r="J43" i="37" s="1"/>
  <c r="C43" i="37"/>
  <c r="BL42" i="37"/>
  <c r="BK42" i="37"/>
  <c r="AV42" i="37"/>
  <c r="AU42" i="37"/>
  <c r="AF42" i="37"/>
  <c r="AE42" i="37"/>
  <c r="J42" i="37"/>
  <c r="P42" i="37" s="1"/>
  <c r="AZ42" i="37" s="1"/>
  <c r="BN42" i="37" s="1"/>
  <c r="I42" i="37"/>
  <c r="O42" i="37" s="1"/>
  <c r="BL41" i="37"/>
  <c r="BK41" i="37"/>
  <c r="AV41" i="37"/>
  <c r="AU41" i="37"/>
  <c r="AF41" i="37"/>
  <c r="AE41" i="37"/>
  <c r="J41" i="37"/>
  <c r="P41" i="37" s="1"/>
  <c r="AZ41" i="37" s="1"/>
  <c r="BN41" i="37" s="1"/>
  <c r="I41" i="37"/>
  <c r="O41" i="37" s="1"/>
  <c r="BL40" i="37"/>
  <c r="BK40" i="37"/>
  <c r="AV40" i="37"/>
  <c r="AU40" i="37"/>
  <c r="AF40" i="37"/>
  <c r="AE40" i="37"/>
  <c r="P40" i="37"/>
  <c r="AZ40" i="37" s="1"/>
  <c r="BN40" i="37" s="1"/>
  <c r="J40" i="37"/>
  <c r="I40" i="37"/>
  <c r="O40" i="37" s="1"/>
  <c r="BL39" i="37"/>
  <c r="BK39" i="37"/>
  <c r="AV39" i="37"/>
  <c r="AU39" i="37"/>
  <c r="AF39" i="37"/>
  <c r="AE39" i="37"/>
  <c r="J39" i="37"/>
  <c r="P39" i="37" s="1"/>
  <c r="I39" i="37"/>
  <c r="O39" i="37" s="1"/>
  <c r="BL38" i="37"/>
  <c r="BK38" i="37"/>
  <c r="AV38" i="37"/>
  <c r="AU38" i="37"/>
  <c r="AF38" i="37"/>
  <c r="AE38" i="37"/>
  <c r="J38" i="37"/>
  <c r="P38" i="37" s="1"/>
  <c r="AZ38" i="37" s="1"/>
  <c r="BN38" i="37" s="1"/>
  <c r="I38" i="37"/>
  <c r="O38" i="37" s="1"/>
  <c r="BL37" i="37"/>
  <c r="BK37" i="37"/>
  <c r="AV37" i="37"/>
  <c r="AU37" i="37"/>
  <c r="AF37" i="37"/>
  <c r="AE37" i="37"/>
  <c r="J37" i="37"/>
  <c r="P37" i="37" s="1"/>
  <c r="I37" i="37"/>
  <c r="O37" i="37" s="1"/>
  <c r="BL36" i="37"/>
  <c r="BK36" i="37"/>
  <c r="AV36" i="37"/>
  <c r="AU36" i="37"/>
  <c r="AF36" i="37"/>
  <c r="AE36" i="37"/>
  <c r="P36" i="37"/>
  <c r="J36" i="37"/>
  <c r="I36" i="37"/>
  <c r="O36" i="37" s="1"/>
  <c r="BL35" i="37"/>
  <c r="BK35" i="37"/>
  <c r="AV35" i="37"/>
  <c r="AU35" i="37"/>
  <c r="AF35" i="37"/>
  <c r="AE35" i="37"/>
  <c r="J35" i="37"/>
  <c r="P35" i="37" s="1"/>
  <c r="I35" i="37"/>
  <c r="O35" i="37" s="1"/>
  <c r="BL34" i="37"/>
  <c r="BK34" i="37"/>
  <c r="AV34" i="37"/>
  <c r="AU34" i="37"/>
  <c r="AF34" i="37"/>
  <c r="AE34" i="37"/>
  <c r="P34" i="37"/>
  <c r="J34" i="37"/>
  <c r="I34" i="37"/>
  <c r="O34" i="37" s="1"/>
  <c r="BL33" i="37"/>
  <c r="BK33" i="37"/>
  <c r="AV33" i="37"/>
  <c r="AU33" i="37"/>
  <c r="AF33" i="37"/>
  <c r="AE33" i="37"/>
  <c r="J33" i="37"/>
  <c r="P33" i="37" s="1"/>
  <c r="I33" i="37"/>
  <c r="O33" i="37" s="1"/>
  <c r="AY33" i="37" s="1"/>
  <c r="BR32" i="37"/>
  <c r="BQ32" i="37"/>
  <c r="BP32" i="37"/>
  <c r="BP44" i="37" s="1"/>
  <c r="BO32" i="37"/>
  <c r="BJ32" i="37"/>
  <c r="BI32" i="37"/>
  <c r="BH32" i="37"/>
  <c r="BG32" i="37"/>
  <c r="BF32" i="37"/>
  <c r="BE32" i="37"/>
  <c r="BD32" i="37"/>
  <c r="BD44" i="37" s="1"/>
  <c r="BC32" i="37"/>
  <c r="BB32" i="37"/>
  <c r="BA32" i="37"/>
  <c r="AX32" i="37"/>
  <c r="AW32" i="37"/>
  <c r="AT32" i="37"/>
  <c r="AS32" i="37"/>
  <c r="AR32" i="37"/>
  <c r="AR44" i="37" s="1"/>
  <c r="AQ32" i="37"/>
  <c r="AP32" i="37"/>
  <c r="AO32" i="37"/>
  <c r="AN32" i="37"/>
  <c r="AM32" i="37"/>
  <c r="AL32" i="37"/>
  <c r="AK32" i="37"/>
  <c r="AJ32" i="37"/>
  <c r="AJ44" i="37" s="1"/>
  <c r="AI32" i="37"/>
  <c r="AH32" i="37"/>
  <c r="AG32" i="37"/>
  <c r="AD32" i="37"/>
  <c r="AC32" i="37"/>
  <c r="AB32" i="37"/>
  <c r="AA32" i="37"/>
  <c r="Z32" i="37"/>
  <c r="Y32" i="37"/>
  <c r="X32" i="37"/>
  <c r="W32" i="37"/>
  <c r="V32" i="37"/>
  <c r="U32" i="37"/>
  <c r="T32" i="37"/>
  <c r="S32" i="37"/>
  <c r="R32" i="37"/>
  <c r="Q32" i="37"/>
  <c r="N32" i="37"/>
  <c r="M32" i="37"/>
  <c r="L32" i="37"/>
  <c r="K32" i="37"/>
  <c r="H32" i="37"/>
  <c r="G32" i="37"/>
  <c r="F32" i="37"/>
  <c r="E32" i="37"/>
  <c r="D32" i="37"/>
  <c r="C32" i="37"/>
  <c r="BL31" i="37"/>
  <c r="BK31" i="37"/>
  <c r="AV31" i="37"/>
  <c r="AU31" i="37"/>
  <c r="AF31" i="37"/>
  <c r="AE31" i="37"/>
  <c r="J31" i="37"/>
  <c r="P31" i="37" s="1"/>
  <c r="I31" i="37"/>
  <c r="O31" i="37" s="1"/>
  <c r="BL30" i="37"/>
  <c r="BK30" i="37"/>
  <c r="AV30" i="37"/>
  <c r="AU30" i="37"/>
  <c r="AF30" i="37"/>
  <c r="AE30" i="37"/>
  <c r="J30" i="37"/>
  <c r="P30" i="37" s="1"/>
  <c r="I30" i="37"/>
  <c r="O30" i="37" s="1"/>
  <c r="BL29" i="37"/>
  <c r="BK29" i="37"/>
  <c r="AV29" i="37"/>
  <c r="AU29" i="37"/>
  <c r="AF29" i="37"/>
  <c r="AE29" i="37"/>
  <c r="J29" i="37"/>
  <c r="P29" i="37" s="1"/>
  <c r="I29" i="37"/>
  <c r="O29" i="37" s="1"/>
  <c r="BL28" i="37"/>
  <c r="BK28" i="37"/>
  <c r="AV28" i="37"/>
  <c r="AU28" i="37"/>
  <c r="AF28" i="37"/>
  <c r="AE28" i="37"/>
  <c r="J28" i="37"/>
  <c r="P28" i="37" s="1"/>
  <c r="I28" i="37"/>
  <c r="O28" i="37" s="1"/>
  <c r="BL27" i="37"/>
  <c r="BK27" i="37"/>
  <c r="AV27" i="37"/>
  <c r="AU27" i="37"/>
  <c r="AF27" i="37"/>
  <c r="AE27" i="37"/>
  <c r="J27" i="37"/>
  <c r="P27" i="37" s="1"/>
  <c r="I27" i="37"/>
  <c r="O27" i="37" s="1"/>
  <c r="BL26" i="37"/>
  <c r="BK26" i="37"/>
  <c r="AV26" i="37"/>
  <c r="AU26" i="37"/>
  <c r="AF26" i="37"/>
  <c r="AE26" i="37"/>
  <c r="J26" i="37"/>
  <c r="P26" i="37" s="1"/>
  <c r="I26" i="37"/>
  <c r="O26" i="37" s="1"/>
  <c r="BL25" i="37"/>
  <c r="BK25" i="37"/>
  <c r="AV25" i="37"/>
  <c r="AU25" i="37"/>
  <c r="AF25" i="37"/>
  <c r="AE25" i="37"/>
  <c r="J25" i="37"/>
  <c r="P25" i="37" s="1"/>
  <c r="I25" i="37"/>
  <c r="O25" i="37" s="1"/>
  <c r="BL24" i="37"/>
  <c r="BK24" i="37"/>
  <c r="AV24" i="37"/>
  <c r="AU24" i="37"/>
  <c r="AF24" i="37"/>
  <c r="AE24" i="37"/>
  <c r="J24" i="37"/>
  <c r="P24" i="37" s="1"/>
  <c r="I24" i="37"/>
  <c r="O24" i="37" s="1"/>
  <c r="BL23" i="37"/>
  <c r="BK23" i="37"/>
  <c r="AV23" i="37"/>
  <c r="AU23" i="37"/>
  <c r="AF23" i="37"/>
  <c r="AE23" i="37"/>
  <c r="J23" i="37"/>
  <c r="P23" i="37" s="1"/>
  <c r="I23" i="37"/>
  <c r="O23" i="37" s="1"/>
  <c r="BL22" i="37"/>
  <c r="BK22" i="37"/>
  <c r="AV22" i="37"/>
  <c r="AU22" i="37"/>
  <c r="AF22" i="37"/>
  <c r="AE22" i="37"/>
  <c r="J22" i="37"/>
  <c r="P22" i="37" s="1"/>
  <c r="I22" i="37"/>
  <c r="O22" i="37" s="1"/>
  <c r="BL21" i="37"/>
  <c r="BK21" i="37"/>
  <c r="AV21" i="37"/>
  <c r="AU21" i="37"/>
  <c r="AF21" i="37"/>
  <c r="AE21" i="37"/>
  <c r="J21" i="37"/>
  <c r="P21" i="37" s="1"/>
  <c r="I21" i="37"/>
  <c r="O21" i="37" s="1"/>
  <c r="BL20" i="37"/>
  <c r="BK20" i="37"/>
  <c r="AV20" i="37"/>
  <c r="AV32" i="37" s="1"/>
  <c r="AU20" i="37"/>
  <c r="AU32" i="37" s="1"/>
  <c r="AF20" i="37"/>
  <c r="AE20" i="37"/>
  <c r="J20" i="37"/>
  <c r="P20" i="37" s="1"/>
  <c r="I20" i="37"/>
  <c r="O20" i="37" s="1"/>
  <c r="BR19" i="37"/>
  <c r="BQ19" i="37"/>
  <c r="BP19" i="37"/>
  <c r="BO19" i="37"/>
  <c r="BJ19" i="37"/>
  <c r="BI19" i="37"/>
  <c r="BH19" i="37"/>
  <c r="BG19" i="37"/>
  <c r="BF19" i="37"/>
  <c r="BE19" i="37"/>
  <c r="BD19" i="37"/>
  <c r="BC19" i="37"/>
  <c r="BB19" i="37"/>
  <c r="BL19" i="37" s="1"/>
  <c r="BA19" i="37"/>
  <c r="AX19" i="37"/>
  <c r="AW19" i="37"/>
  <c r="AT19" i="37"/>
  <c r="AS19" i="37"/>
  <c r="AR19" i="37"/>
  <c r="AQ19" i="37"/>
  <c r="AP19" i="37"/>
  <c r="AO19" i="37"/>
  <c r="AN19" i="37"/>
  <c r="AM19" i="37"/>
  <c r="AL19" i="37"/>
  <c r="AK19" i="37"/>
  <c r="AJ19" i="37"/>
  <c r="AI19" i="37"/>
  <c r="AH19" i="37"/>
  <c r="AG19" i="37"/>
  <c r="AD19" i="37"/>
  <c r="AC19" i="37"/>
  <c r="AB19" i="37"/>
  <c r="AA19" i="37"/>
  <c r="Z19" i="37"/>
  <c r="Y19" i="37"/>
  <c r="X19" i="37"/>
  <c r="W19" i="37"/>
  <c r="V19" i="37"/>
  <c r="U19" i="37"/>
  <c r="T19" i="37"/>
  <c r="S19" i="37"/>
  <c r="R19" i="37"/>
  <c r="Q19" i="37"/>
  <c r="N19" i="37"/>
  <c r="M19" i="37"/>
  <c r="L19" i="37"/>
  <c r="K19" i="37"/>
  <c r="H19" i="37"/>
  <c r="G19" i="37"/>
  <c r="F19" i="37"/>
  <c r="E19" i="37"/>
  <c r="D19" i="37"/>
  <c r="J19" i="37" s="1"/>
  <c r="P19" i="37" s="1"/>
  <c r="C19" i="37"/>
  <c r="BL18" i="37"/>
  <c r="BK18" i="37"/>
  <c r="AV18" i="37"/>
  <c r="AU18" i="37"/>
  <c r="AF18" i="37"/>
  <c r="AE18" i="37"/>
  <c r="J18" i="37"/>
  <c r="P18" i="37" s="1"/>
  <c r="AZ18" i="37" s="1"/>
  <c r="BN18" i="37" s="1"/>
  <c r="I18" i="37"/>
  <c r="O18" i="37" s="1"/>
  <c r="BL17" i="37"/>
  <c r="BK17" i="37"/>
  <c r="AV17" i="37"/>
  <c r="AU17" i="37"/>
  <c r="AF17" i="37"/>
  <c r="AE17" i="37"/>
  <c r="J17" i="37"/>
  <c r="P17" i="37" s="1"/>
  <c r="AZ17" i="37" s="1"/>
  <c r="BN17" i="37" s="1"/>
  <c r="I17" i="37"/>
  <c r="O17" i="37" s="1"/>
  <c r="BL16" i="37"/>
  <c r="BK16" i="37"/>
  <c r="AV16" i="37"/>
  <c r="AU16" i="37"/>
  <c r="AF16" i="37"/>
  <c r="AE16" i="37"/>
  <c r="J16" i="37"/>
  <c r="P16" i="37" s="1"/>
  <c r="AZ16" i="37" s="1"/>
  <c r="BN16" i="37" s="1"/>
  <c r="I16" i="37"/>
  <c r="O16" i="37" s="1"/>
  <c r="BL15" i="37"/>
  <c r="BK15" i="37"/>
  <c r="AV15" i="37"/>
  <c r="AU15" i="37"/>
  <c r="AF15" i="37"/>
  <c r="AE15" i="37"/>
  <c r="J15" i="37"/>
  <c r="P15" i="37" s="1"/>
  <c r="AZ15" i="37" s="1"/>
  <c r="BN15" i="37" s="1"/>
  <c r="I15" i="37"/>
  <c r="O15" i="37" s="1"/>
  <c r="BL14" i="37"/>
  <c r="BK14" i="37"/>
  <c r="AV14" i="37"/>
  <c r="AU14" i="37"/>
  <c r="AF14" i="37"/>
  <c r="AE14" i="37"/>
  <c r="J14" i="37"/>
  <c r="P14" i="37" s="1"/>
  <c r="AZ14" i="37" s="1"/>
  <c r="BN14" i="37" s="1"/>
  <c r="I14" i="37"/>
  <c r="O14" i="37" s="1"/>
  <c r="BL13" i="37"/>
  <c r="BK13" i="37"/>
  <c r="AV13" i="37"/>
  <c r="AU13" i="37"/>
  <c r="AF13" i="37"/>
  <c r="AE13" i="37"/>
  <c r="J13" i="37"/>
  <c r="P13" i="37" s="1"/>
  <c r="AZ13" i="37" s="1"/>
  <c r="BN13" i="37" s="1"/>
  <c r="I13" i="37"/>
  <c r="O13" i="37" s="1"/>
  <c r="BL12" i="37"/>
  <c r="BK12" i="37"/>
  <c r="AV12" i="37"/>
  <c r="AU12" i="37"/>
  <c r="AF12" i="37"/>
  <c r="AE12" i="37"/>
  <c r="J12" i="37"/>
  <c r="P12" i="37" s="1"/>
  <c r="AZ12" i="37" s="1"/>
  <c r="BN12" i="37" s="1"/>
  <c r="I12" i="37"/>
  <c r="O12" i="37" s="1"/>
  <c r="BL11" i="37"/>
  <c r="BK11" i="37"/>
  <c r="AV11" i="37"/>
  <c r="AU11" i="37"/>
  <c r="AF11" i="37"/>
  <c r="AE11" i="37"/>
  <c r="J11" i="37"/>
  <c r="P11" i="37" s="1"/>
  <c r="AZ11" i="37" s="1"/>
  <c r="BN11" i="37" s="1"/>
  <c r="I11" i="37"/>
  <c r="O11" i="37" s="1"/>
  <c r="AY11" i="37" s="1"/>
  <c r="BM11" i="37" s="1"/>
  <c r="BL10" i="37"/>
  <c r="BK10" i="37"/>
  <c r="AV10" i="37"/>
  <c r="AU10" i="37"/>
  <c r="AF10" i="37"/>
  <c r="AE10" i="37"/>
  <c r="J10" i="37"/>
  <c r="P10" i="37" s="1"/>
  <c r="AZ10" i="37" s="1"/>
  <c r="BN10" i="37" s="1"/>
  <c r="I10" i="37"/>
  <c r="O10" i="37" s="1"/>
  <c r="AY10" i="37" s="1"/>
  <c r="BM10" i="37" s="1"/>
  <c r="BL9" i="37"/>
  <c r="BK9" i="37"/>
  <c r="AV9" i="37"/>
  <c r="AU9" i="37"/>
  <c r="AF9" i="37"/>
  <c r="AE9" i="37"/>
  <c r="J9" i="37"/>
  <c r="P9" i="37" s="1"/>
  <c r="AZ9" i="37" s="1"/>
  <c r="BN9" i="37" s="1"/>
  <c r="I9" i="37"/>
  <c r="O9" i="37" s="1"/>
  <c r="AY9" i="37" s="1"/>
  <c r="BM9" i="37" s="1"/>
  <c r="BL8" i="37"/>
  <c r="BK8" i="37"/>
  <c r="AV8" i="37"/>
  <c r="AU8" i="37"/>
  <c r="AF8" i="37"/>
  <c r="AE8" i="37"/>
  <c r="P8" i="37"/>
  <c r="AZ8" i="37" s="1"/>
  <c r="BN8" i="37" s="1"/>
  <c r="J8" i="37"/>
  <c r="I8" i="37"/>
  <c r="O8" i="37" s="1"/>
  <c r="AY8" i="37" s="1"/>
  <c r="BM8" i="37" s="1"/>
  <c r="BL7" i="37"/>
  <c r="BK7" i="37"/>
  <c r="AV7" i="37"/>
  <c r="AU7" i="37"/>
  <c r="AU19" i="37" s="1"/>
  <c r="AF7" i="37"/>
  <c r="AE7" i="37"/>
  <c r="J7" i="37"/>
  <c r="P7" i="37" s="1"/>
  <c r="AZ7" i="37" s="1"/>
  <c r="BN7" i="37" s="1"/>
  <c r="I7" i="37"/>
  <c r="O7" i="37" s="1"/>
  <c r="AZ47" i="37" l="1"/>
  <c r="AV43" i="37"/>
  <c r="N44" i="37"/>
  <c r="X44" i="37"/>
  <c r="AH44" i="37"/>
  <c r="AP44" i="37"/>
  <c r="BB44" i="37"/>
  <c r="BJ44" i="37"/>
  <c r="BJ58" i="37" s="1"/>
  <c r="BM53" i="37"/>
  <c r="AI44" i="37"/>
  <c r="AQ44" i="37"/>
  <c r="BC44" i="37"/>
  <c r="BC58" i="37" s="1"/>
  <c r="BL43" i="37"/>
  <c r="BK47" i="37"/>
  <c r="P50" i="37"/>
  <c r="BN52" i="37"/>
  <c r="AY54" i="37"/>
  <c r="BM54" i="37" s="1"/>
  <c r="I55" i="37"/>
  <c r="O55" i="37" s="1"/>
  <c r="AY55" i="37" s="1"/>
  <c r="AZ56" i="37"/>
  <c r="BN56" i="37" s="1"/>
  <c r="K58" i="37"/>
  <c r="AE32" i="37"/>
  <c r="BM33" i="37"/>
  <c r="AY34" i="37"/>
  <c r="BM34" i="37" s="1"/>
  <c r="F44" i="37"/>
  <c r="R44" i="37"/>
  <c r="Z44" i="37"/>
  <c r="BO44" i="37"/>
  <c r="BL47" i="37"/>
  <c r="BN53" i="37"/>
  <c r="BN54" i="37"/>
  <c r="P55" i="37"/>
  <c r="BK55" i="37"/>
  <c r="AI58" i="37"/>
  <c r="AQ58" i="37"/>
  <c r="L44" i="37"/>
  <c r="L58" i="37" s="1"/>
  <c r="AF32" i="37"/>
  <c r="AN44" i="37"/>
  <c r="BH44" i="37"/>
  <c r="AZ33" i="37"/>
  <c r="BN33" i="37" s="1"/>
  <c r="AY35" i="37"/>
  <c r="BM35" i="37" s="1"/>
  <c r="AY36" i="37"/>
  <c r="BM36" i="37" s="1"/>
  <c r="AK44" i="37"/>
  <c r="AS44" i="37"/>
  <c r="BE44" i="37"/>
  <c r="BL55" i="37"/>
  <c r="BO58" i="37"/>
  <c r="AE19" i="37"/>
  <c r="AY19" i="37" s="1"/>
  <c r="BM19" i="37" s="1"/>
  <c r="AY20" i="37"/>
  <c r="BM20" i="37" s="1"/>
  <c r="AY21" i="37"/>
  <c r="BM21" i="37" s="1"/>
  <c r="AY22" i="37"/>
  <c r="BM22" i="37" s="1"/>
  <c r="AY23" i="37"/>
  <c r="BM23" i="37" s="1"/>
  <c r="AY24" i="37"/>
  <c r="BM24" i="37" s="1"/>
  <c r="AY25" i="37"/>
  <c r="BM25" i="37" s="1"/>
  <c r="AY26" i="37"/>
  <c r="BM26" i="37" s="1"/>
  <c r="AY27" i="37"/>
  <c r="BM27" i="37" s="1"/>
  <c r="AY28" i="37"/>
  <c r="BM28" i="37" s="1"/>
  <c r="AY29" i="37"/>
  <c r="BM29" i="37" s="1"/>
  <c r="AY30" i="37"/>
  <c r="BM30" i="37" s="1"/>
  <c r="AY31" i="37"/>
  <c r="BM31" i="37" s="1"/>
  <c r="I32" i="37"/>
  <c r="O32" i="37" s="1"/>
  <c r="BK32" i="37"/>
  <c r="AZ34" i="37"/>
  <c r="BN34" i="37" s="1"/>
  <c r="AZ35" i="37"/>
  <c r="BN35" i="37" s="1"/>
  <c r="AY37" i="37"/>
  <c r="BM37" i="37" s="1"/>
  <c r="AY38" i="37"/>
  <c r="BM38" i="37" s="1"/>
  <c r="H44" i="37"/>
  <c r="T44" i="37"/>
  <c r="AB44" i="37"/>
  <c r="AL44" i="37"/>
  <c r="AT44" i="37"/>
  <c r="BF44" i="37"/>
  <c r="BF58" i="37" s="1"/>
  <c r="BQ44" i="37"/>
  <c r="AY7" i="37"/>
  <c r="BM7" i="37" s="1"/>
  <c r="AF19" i="37"/>
  <c r="AZ20" i="37"/>
  <c r="BN20" i="37" s="1"/>
  <c r="AZ21" i="37"/>
  <c r="BN21" i="37" s="1"/>
  <c r="AZ22" i="37"/>
  <c r="BN22" i="37" s="1"/>
  <c r="AZ23" i="37"/>
  <c r="BN23" i="37" s="1"/>
  <c r="AZ24" i="37"/>
  <c r="BN24" i="37" s="1"/>
  <c r="AZ25" i="37"/>
  <c r="BN25" i="37" s="1"/>
  <c r="AZ26" i="37"/>
  <c r="BN26" i="37" s="1"/>
  <c r="AZ27" i="37"/>
  <c r="BN27" i="37" s="1"/>
  <c r="AZ28" i="37"/>
  <c r="BN28" i="37" s="1"/>
  <c r="AZ29" i="37"/>
  <c r="BN29" i="37" s="1"/>
  <c r="AZ30" i="37"/>
  <c r="BN30" i="37" s="1"/>
  <c r="AZ31" i="37"/>
  <c r="BN31" i="37" s="1"/>
  <c r="J32" i="37"/>
  <c r="P32" i="37" s="1"/>
  <c r="AZ32" i="37" s="1"/>
  <c r="BN32" i="37" s="1"/>
  <c r="BL32" i="37"/>
  <c r="AZ36" i="37"/>
  <c r="BN36" i="37" s="1"/>
  <c r="AZ37" i="37"/>
  <c r="BN37" i="37" s="1"/>
  <c r="AY39" i="37"/>
  <c r="BM39" i="37" s="1"/>
  <c r="AY40" i="37"/>
  <c r="BM40" i="37" s="1"/>
  <c r="K44" i="37"/>
  <c r="AM44" i="37"/>
  <c r="BG44" i="37"/>
  <c r="BG58" i="37" s="1"/>
  <c r="BR44" i="37"/>
  <c r="AY12" i="37"/>
  <c r="BM12" i="37" s="1"/>
  <c r="AY13" i="37"/>
  <c r="BM13" i="37" s="1"/>
  <c r="AY14" i="37"/>
  <c r="BM14" i="37" s="1"/>
  <c r="AY15" i="37"/>
  <c r="BM15" i="37" s="1"/>
  <c r="AY16" i="37"/>
  <c r="BM16" i="37" s="1"/>
  <c r="AY17" i="37"/>
  <c r="BM17" i="37" s="1"/>
  <c r="AY18" i="37"/>
  <c r="BM18" i="37" s="1"/>
  <c r="I19" i="37"/>
  <c r="O19" i="37" s="1"/>
  <c r="BK19" i="37"/>
  <c r="AU43" i="37"/>
  <c r="AZ39" i="37"/>
  <c r="BN39" i="37" s="1"/>
  <c r="AY41" i="37"/>
  <c r="BM41" i="37" s="1"/>
  <c r="AY42" i="37"/>
  <c r="BM42" i="37" s="1"/>
  <c r="V44" i="37"/>
  <c r="AD44" i="37"/>
  <c r="AD58" i="37" s="1"/>
  <c r="AX44" i="37"/>
  <c r="AY45" i="37"/>
  <c r="BM45" i="37" s="1"/>
  <c r="AE47" i="37"/>
  <c r="AY47" i="37" s="1"/>
  <c r="BM47" i="37" s="1"/>
  <c r="AE50" i="37"/>
  <c r="AM58" i="37"/>
  <c r="BL44" i="37"/>
  <c r="AZ50" i="37"/>
  <c r="BN50" i="37" s="1"/>
  <c r="AV19" i="37"/>
  <c r="AZ19" i="37" s="1"/>
  <c r="BN19" i="37" s="1"/>
  <c r="AY32" i="37"/>
  <c r="BM32" i="37" s="1"/>
  <c r="P43" i="37"/>
  <c r="AU58" i="37"/>
  <c r="AU62" i="37" s="1"/>
  <c r="AU44" i="37"/>
  <c r="D44" i="37"/>
  <c r="D58" i="37" s="1"/>
  <c r="D27" i="50" s="1"/>
  <c r="F58" i="37"/>
  <c r="H58" i="37"/>
  <c r="Y58" i="37"/>
  <c r="AG58" i="37"/>
  <c r="AK58" i="37"/>
  <c r="AO58" i="37"/>
  <c r="AS58" i="37"/>
  <c r="AX58" i="37"/>
  <c r="BQ58" i="37"/>
  <c r="C44" i="37"/>
  <c r="C58" i="37" s="1"/>
  <c r="C27" i="50" s="1"/>
  <c r="E44" i="37"/>
  <c r="E58" i="37" s="1"/>
  <c r="G44" i="37"/>
  <c r="G58" i="37" s="1"/>
  <c r="Q44" i="37"/>
  <c r="Q58" i="37" s="1"/>
  <c r="S44" i="37"/>
  <c r="S58" i="37" s="1"/>
  <c r="U44" i="37"/>
  <c r="U58" i="37" s="1"/>
  <c r="U27" i="50" s="1"/>
  <c r="W44" i="37"/>
  <c r="W58" i="37" s="1"/>
  <c r="Y44" i="37"/>
  <c r="AA44" i="37"/>
  <c r="AA58" i="37" s="1"/>
  <c r="AC44" i="37"/>
  <c r="AC58" i="37" s="1"/>
  <c r="AF43" i="37"/>
  <c r="AF44" i="37" s="1"/>
  <c r="AW44" i="37"/>
  <c r="AW58" i="37" s="1"/>
  <c r="AY50" i="37"/>
  <c r="BM50" i="37" s="1"/>
  <c r="AZ55" i="37"/>
  <c r="BN55" i="37" s="1"/>
  <c r="M58" i="37"/>
  <c r="R58" i="37"/>
  <c r="T58" i="37"/>
  <c r="V58" i="37"/>
  <c r="V27" i="50" s="1"/>
  <c r="X58" i="37"/>
  <c r="Z58" i="37"/>
  <c r="AB58" i="37"/>
  <c r="BA58" i="37"/>
  <c r="BA27" i="50" s="1"/>
  <c r="BE58" i="37"/>
  <c r="BI58" i="37"/>
  <c r="BK57" i="37"/>
  <c r="I43" i="37"/>
  <c r="AE43" i="37"/>
  <c r="BK43" i="37"/>
  <c r="BK44" i="37" s="1"/>
  <c r="N58" i="37"/>
  <c r="AE57" i="37"/>
  <c r="AY57" i="37" s="1"/>
  <c r="AH58" i="37"/>
  <c r="AJ58" i="37"/>
  <c r="AL58" i="37"/>
  <c r="AN58" i="37"/>
  <c r="AP58" i="37"/>
  <c r="AR58" i="37"/>
  <c r="AT58" i="37"/>
  <c r="BB58" i="37"/>
  <c r="BB27" i="50" s="1"/>
  <c r="BD58" i="37"/>
  <c r="BH58" i="37"/>
  <c r="BP58" i="37"/>
  <c r="BR58" i="37"/>
  <c r="J57" i="37"/>
  <c r="P57" i="37" s="1"/>
  <c r="AF57" i="37"/>
  <c r="BL57" i="37"/>
  <c r="BJ62" i="37" l="1"/>
  <c r="BJ27" i="50"/>
  <c r="L62" i="37"/>
  <c r="L27" i="50"/>
  <c r="BG62" i="37"/>
  <c r="BG27" i="50"/>
  <c r="BF62" i="37"/>
  <c r="BF27" i="50"/>
  <c r="AW62" i="37"/>
  <c r="AW27" i="50"/>
  <c r="BC62" i="37"/>
  <c r="BC27" i="50"/>
  <c r="Q62" i="37"/>
  <c r="Q27" i="50"/>
  <c r="AD62" i="37"/>
  <c r="AD27" i="50"/>
  <c r="E62" i="37"/>
  <c r="E27" i="50"/>
  <c r="AL62" i="37"/>
  <c r="AL27" i="50"/>
  <c r="AS62" i="37"/>
  <c r="AS27" i="50"/>
  <c r="X62" i="37"/>
  <c r="X27" i="50"/>
  <c r="AF27" i="50" s="1"/>
  <c r="S62" i="37"/>
  <c r="S27" i="50"/>
  <c r="AO62" i="37"/>
  <c r="AO27" i="50"/>
  <c r="Z62" i="37"/>
  <c r="Z27" i="50"/>
  <c r="AK62" i="37"/>
  <c r="AK27" i="50"/>
  <c r="AQ62" i="37"/>
  <c r="AQ27" i="50"/>
  <c r="BH62" i="37"/>
  <c r="BH27" i="50"/>
  <c r="T62" i="37"/>
  <c r="T27" i="50"/>
  <c r="G62" i="37"/>
  <c r="G27" i="50"/>
  <c r="AG62" i="37"/>
  <c r="AG27" i="50"/>
  <c r="AM62" i="37"/>
  <c r="AM27" i="50"/>
  <c r="AI62" i="37"/>
  <c r="AI27" i="50"/>
  <c r="AU27" i="50" s="1"/>
  <c r="BI62" i="37"/>
  <c r="BI27" i="50"/>
  <c r="J44" i="37"/>
  <c r="BO62" i="37"/>
  <c r="BO27" i="50"/>
  <c r="BM55" i="37"/>
  <c r="AE27" i="50"/>
  <c r="AH62" i="37"/>
  <c r="AH27" i="50"/>
  <c r="N62" i="37"/>
  <c r="N27" i="50"/>
  <c r="R62" i="37"/>
  <c r="R27" i="50"/>
  <c r="BR62" i="37"/>
  <c r="BR27" i="50"/>
  <c r="M62" i="37"/>
  <c r="M27" i="50"/>
  <c r="AA62" i="37"/>
  <c r="AA27" i="50"/>
  <c r="I27" i="50"/>
  <c r="AV44" i="37"/>
  <c r="AV58" i="37" s="1"/>
  <c r="AV62" i="37" s="1"/>
  <c r="K62" i="37"/>
  <c r="K27" i="50"/>
  <c r="AJ62" i="37"/>
  <c r="AJ27" i="50"/>
  <c r="BM57" i="37"/>
  <c r="AC62" i="37"/>
  <c r="AC27" i="50"/>
  <c r="AR62" i="37"/>
  <c r="AR27" i="50"/>
  <c r="BP62" i="37"/>
  <c r="BP27" i="50"/>
  <c r="BQ62" i="37"/>
  <c r="BQ27" i="50"/>
  <c r="H62" i="37"/>
  <c r="H27" i="50"/>
  <c r="J27" i="50"/>
  <c r="P27" i="50" s="1"/>
  <c r="BD62" i="37"/>
  <c r="BD27" i="50"/>
  <c r="BL27" i="50" s="1"/>
  <c r="BE62" i="37"/>
  <c r="BE27" i="50"/>
  <c r="BK27" i="50" s="1"/>
  <c r="AT62" i="37"/>
  <c r="AT27" i="50"/>
  <c r="Y62" i="37"/>
  <c r="Y27" i="50"/>
  <c r="AP62" i="37"/>
  <c r="AP27" i="50"/>
  <c r="AN62" i="37"/>
  <c r="AN27" i="50"/>
  <c r="AE44" i="37"/>
  <c r="AB62" i="37"/>
  <c r="AB27" i="50"/>
  <c r="W62" i="37"/>
  <c r="W27" i="50"/>
  <c r="AX62" i="37"/>
  <c r="AX27" i="50"/>
  <c r="F62" i="37"/>
  <c r="F27" i="50"/>
  <c r="BN47" i="37"/>
  <c r="U62" i="37"/>
  <c r="AE58" i="37"/>
  <c r="AE62" i="37" s="1"/>
  <c r="D62" i="37"/>
  <c r="J58" i="37"/>
  <c r="BB62" i="37"/>
  <c r="BL58" i="37"/>
  <c r="BL62" i="37" s="1"/>
  <c r="I58" i="37"/>
  <c r="C62" i="37"/>
  <c r="AZ43" i="37"/>
  <c r="P44" i="37"/>
  <c r="AZ57" i="37"/>
  <c r="BN57" i="37" s="1"/>
  <c r="I44" i="37"/>
  <c r="O43" i="37"/>
  <c r="BA62" i="37"/>
  <c r="BK58" i="37"/>
  <c r="BK62" i="37" s="1"/>
  <c r="V62" i="37"/>
  <c r="AF58" i="37"/>
  <c r="AF62" i="37" s="1"/>
  <c r="O27" i="50" l="1"/>
  <c r="AY27" i="50" s="1"/>
  <c r="BM27" i="50" s="1"/>
  <c r="AV27" i="50"/>
  <c r="AZ27" i="50" s="1"/>
  <c r="BN27" i="50" s="1"/>
  <c r="J62" i="37"/>
  <c r="P58" i="37"/>
  <c r="O44" i="37"/>
  <c r="AY43" i="37"/>
  <c r="BN43" i="37"/>
  <c r="BN44" i="37" s="1"/>
  <c r="AZ44" i="37"/>
  <c r="I62" i="37"/>
  <c r="O58" i="37"/>
  <c r="O62" i="37" l="1"/>
  <c r="AY58" i="37"/>
  <c r="AY44" i="37"/>
  <c r="BM43" i="37"/>
  <c r="BM44" i="37" s="1"/>
  <c r="P62" i="37"/>
  <c r="AZ58" i="37"/>
  <c r="AZ62" i="37" l="1"/>
  <c r="BN58" i="37"/>
  <c r="BN62" i="37" s="1"/>
  <c r="BM58" i="37"/>
  <c r="BM62" i="37" s="1"/>
  <c r="AY62" i="37"/>
  <c r="K24" i="50" l="1"/>
  <c r="M24" i="50"/>
  <c r="Q24" i="50"/>
  <c r="AC24" i="50"/>
  <c r="AI24" i="50"/>
  <c r="AU24" i="50" s="1"/>
  <c r="AS24" i="50"/>
  <c r="AW24" i="50"/>
  <c r="BA24" i="50"/>
  <c r="BC24" i="50"/>
  <c r="AG24" i="50"/>
  <c r="AK24" i="50"/>
  <c r="AO24" i="50"/>
  <c r="BE24" i="50"/>
  <c r="BI24" i="50"/>
  <c r="BO24" i="50"/>
  <c r="BQ24" i="50"/>
  <c r="E24" i="50"/>
  <c r="G24" i="50"/>
  <c r="S24" i="50"/>
  <c r="U24" i="50"/>
  <c r="W24" i="50"/>
  <c r="Y24" i="50"/>
  <c r="AA24" i="50"/>
  <c r="AM24" i="50"/>
  <c r="AQ24" i="50"/>
  <c r="BG24" i="50"/>
  <c r="X24" i="50"/>
  <c r="AR24" i="50"/>
  <c r="AT24" i="50"/>
  <c r="AX24" i="50"/>
  <c r="BP24" i="50"/>
  <c r="BR24" i="50"/>
  <c r="D24" i="50"/>
  <c r="F24" i="50"/>
  <c r="H24" i="50"/>
  <c r="R24" i="50"/>
  <c r="T24" i="50"/>
  <c r="V24" i="50"/>
  <c r="Z24" i="50"/>
  <c r="AB24" i="50"/>
  <c r="AD24" i="50"/>
  <c r="L24" i="50"/>
  <c r="N24" i="50"/>
  <c r="AH24" i="50"/>
  <c r="AJ24" i="50"/>
  <c r="AL24" i="50"/>
  <c r="AN24" i="50"/>
  <c r="AP24" i="50"/>
  <c r="BB24" i="50"/>
  <c r="BD24" i="50"/>
  <c r="BF24" i="50"/>
  <c r="BH24" i="50"/>
  <c r="BJ24" i="50"/>
  <c r="BK24" i="50" l="1"/>
  <c r="AV24" i="50"/>
  <c r="J24" i="50"/>
  <c r="P24" i="50" s="1"/>
  <c r="AE24" i="50"/>
  <c r="BL24" i="50"/>
  <c r="C24" i="50"/>
  <c r="I24" i="50" s="1"/>
  <c r="O24" i="50" s="1"/>
  <c r="AF24" i="50"/>
  <c r="AZ24" i="50" l="1"/>
  <c r="BN24" i="50" s="1"/>
  <c r="AY24" i="50"/>
  <c r="BM24" i="50" s="1"/>
  <c r="AQ51" i="1" l="1"/>
  <c r="R23" i="50"/>
  <c r="AJ23" i="50"/>
  <c r="BD23" i="50"/>
  <c r="C23" i="50"/>
  <c r="E23" i="50"/>
  <c r="K23" i="50"/>
  <c r="W23" i="50"/>
  <c r="Y23" i="50"/>
  <c r="AC23" i="50"/>
  <c r="AO23" i="50"/>
  <c r="AQ23" i="50"/>
  <c r="AW23" i="50"/>
  <c r="BI23" i="50"/>
  <c r="BO23" i="50"/>
  <c r="G23" i="50"/>
  <c r="M23" i="50"/>
  <c r="Q23" i="50"/>
  <c r="S23" i="50"/>
  <c r="U23" i="50"/>
  <c r="AA23" i="50"/>
  <c r="AG23" i="50"/>
  <c r="AI23" i="50"/>
  <c r="AK23" i="50"/>
  <c r="AM23" i="50"/>
  <c r="AS23" i="50"/>
  <c r="BA23" i="50"/>
  <c r="BC23" i="50"/>
  <c r="BE23" i="50"/>
  <c r="BG23" i="50"/>
  <c r="BQ23" i="50"/>
  <c r="D23" i="50"/>
  <c r="F23" i="50"/>
  <c r="H23" i="50"/>
  <c r="L23" i="50"/>
  <c r="N23" i="50"/>
  <c r="T23" i="50"/>
  <c r="V23" i="50"/>
  <c r="X23" i="50"/>
  <c r="Z23" i="50"/>
  <c r="AB23" i="50"/>
  <c r="AD23" i="50"/>
  <c r="AH23" i="50"/>
  <c r="AL23" i="50"/>
  <c r="AN23" i="50"/>
  <c r="AP23" i="50"/>
  <c r="AR23" i="50"/>
  <c r="AT23" i="50"/>
  <c r="AX23" i="50"/>
  <c r="BB23" i="50"/>
  <c r="BF23" i="50"/>
  <c r="BH23" i="50"/>
  <c r="BJ23" i="50"/>
  <c r="BP23" i="50"/>
  <c r="BR23" i="50"/>
  <c r="AF23" i="50" l="1"/>
  <c r="AV23" i="50"/>
  <c r="I23" i="50"/>
  <c r="O23" i="50" s="1"/>
  <c r="AE23" i="50"/>
  <c r="AU23" i="50"/>
  <c r="BK23" i="50"/>
  <c r="BL23" i="50"/>
  <c r="J23" i="50"/>
  <c r="P23" i="50" s="1"/>
  <c r="AZ23" i="50" s="1"/>
  <c r="BN23" i="50" l="1"/>
  <c r="AY23" i="50"/>
  <c r="BM23" i="50" s="1"/>
  <c r="R20" i="50" l="1"/>
  <c r="AT20" i="50"/>
  <c r="AX20" i="50"/>
  <c r="AI20" i="50"/>
  <c r="K20" i="50"/>
  <c r="AK20" i="50"/>
  <c r="AM20" i="50"/>
  <c r="AQ20" i="50"/>
  <c r="AS20" i="50"/>
  <c r="BC20" i="50"/>
  <c r="BG20" i="50"/>
  <c r="BO20" i="50"/>
  <c r="M20" i="50"/>
  <c r="T20" i="50"/>
  <c r="V20" i="50"/>
  <c r="X20" i="50"/>
  <c r="Z20" i="50"/>
  <c r="AB20" i="50"/>
  <c r="AD20" i="50"/>
  <c r="BA20" i="50"/>
  <c r="BE20" i="50"/>
  <c r="BI20" i="50"/>
  <c r="C20" i="50"/>
  <c r="E20" i="50"/>
  <c r="G20" i="50"/>
  <c r="S20" i="50"/>
  <c r="U20" i="50"/>
  <c r="W20" i="50"/>
  <c r="AA20" i="50"/>
  <c r="AC20" i="50"/>
  <c r="AW20" i="50"/>
  <c r="F20" i="50"/>
  <c r="H20" i="50"/>
  <c r="Q20" i="50"/>
  <c r="Y20" i="50"/>
  <c r="AG20" i="50"/>
  <c r="AO20" i="50"/>
  <c r="BQ20" i="50"/>
  <c r="L20" i="50"/>
  <c r="N20" i="50"/>
  <c r="AH20" i="50"/>
  <c r="AJ20" i="50"/>
  <c r="AL20" i="50"/>
  <c r="AN20" i="50"/>
  <c r="AP20" i="50"/>
  <c r="AR20" i="50"/>
  <c r="BB20" i="50"/>
  <c r="BD20" i="50"/>
  <c r="BF20" i="50"/>
  <c r="BH20" i="50"/>
  <c r="BJ20" i="50"/>
  <c r="BP20" i="50"/>
  <c r="BR20" i="50"/>
  <c r="I20" i="50" l="1"/>
  <c r="O20" i="50" s="1"/>
  <c r="D20" i="50"/>
  <c r="J20" i="50" s="1"/>
  <c r="P20" i="50" s="1"/>
  <c r="AF20" i="50"/>
  <c r="AU20" i="50"/>
  <c r="AE20" i="50"/>
  <c r="AV20" i="50"/>
  <c r="BL20" i="50"/>
  <c r="BK20" i="50"/>
  <c r="AZ20" i="50" l="1"/>
  <c r="BN20" i="50" s="1"/>
  <c r="AY20" i="50"/>
  <c r="BM20" i="50" s="1"/>
  <c r="BR57" i="29" l="1"/>
  <c r="BQ57" i="29"/>
  <c r="BP57" i="29"/>
  <c r="BO57" i="29"/>
  <c r="BJ57" i="29"/>
  <c r="BI57" i="29"/>
  <c r="BH57" i="29"/>
  <c r="BG57" i="29"/>
  <c r="BF57" i="29"/>
  <c r="BE57" i="29"/>
  <c r="BD57" i="29"/>
  <c r="BC57" i="29"/>
  <c r="BB57" i="29"/>
  <c r="BA57" i="29"/>
  <c r="AX57" i="29"/>
  <c r="AW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N57" i="29"/>
  <c r="M57" i="29"/>
  <c r="L57" i="29"/>
  <c r="K57" i="29"/>
  <c r="H57" i="29"/>
  <c r="G57" i="29"/>
  <c r="F57" i="29"/>
  <c r="E57" i="29"/>
  <c r="D57" i="29"/>
  <c r="C57" i="29"/>
  <c r="I57" i="29" s="1"/>
  <c r="O57" i="29" s="1"/>
  <c r="BL56" i="29"/>
  <c r="BK56" i="29"/>
  <c r="AV56" i="29"/>
  <c r="AV57" i="29" s="1"/>
  <c r="AU56" i="29"/>
  <c r="AU57" i="29" s="1"/>
  <c r="AF56" i="29"/>
  <c r="AE56" i="29"/>
  <c r="J56" i="29"/>
  <c r="P56" i="29" s="1"/>
  <c r="AZ56" i="29" s="1"/>
  <c r="I56" i="29"/>
  <c r="O56" i="29" s="1"/>
  <c r="AY56" i="29" s="1"/>
  <c r="BM56" i="29" s="1"/>
  <c r="BR55" i="29"/>
  <c r="BQ55" i="29"/>
  <c r="BP55" i="29"/>
  <c r="BO55" i="29"/>
  <c r="BJ55" i="29"/>
  <c r="BI55" i="29"/>
  <c r="BH55" i="29"/>
  <c r="BG55" i="29"/>
  <c r="BF55" i="29"/>
  <c r="BE55" i="29"/>
  <c r="BD55" i="29"/>
  <c r="BC55" i="29"/>
  <c r="BB55" i="29"/>
  <c r="BA55" i="29"/>
  <c r="AX55" i="29"/>
  <c r="AW55" i="29"/>
  <c r="AT55" i="29"/>
  <c r="AS55" i="29"/>
  <c r="AR55" i="29"/>
  <c r="AQ55" i="29"/>
  <c r="AP55" i="29"/>
  <c r="AO55" i="29"/>
  <c r="AN55" i="29"/>
  <c r="AM55" i="29"/>
  <c r="AL55" i="29"/>
  <c r="AK55" i="29"/>
  <c r="AJ55" i="29"/>
  <c r="AI55" i="29"/>
  <c r="AH55" i="29"/>
  <c r="AG55" i="29"/>
  <c r="AD55" i="29"/>
  <c r="AC55" i="29"/>
  <c r="AB55" i="29"/>
  <c r="AA55" i="29"/>
  <c r="Z55" i="29"/>
  <c r="Y55" i="29"/>
  <c r="X55" i="29"/>
  <c r="W55" i="29"/>
  <c r="V55" i="29"/>
  <c r="U55" i="29"/>
  <c r="AE55" i="29" s="1"/>
  <c r="T55" i="29"/>
  <c r="S55" i="29"/>
  <c r="R55" i="29"/>
  <c r="Q55" i="29"/>
  <c r="N55" i="29"/>
  <c r="M55" i="29"/>
  <c r="L55" i="29"/>
  <c r="K55" i="29"/>
  <c r="H55" i="29"/>
  <c r="G55" i="29"/>
  <c r="F55" i="29"/>
  <c r="E55" i="29"/>
  <c r="D55" i="29"/>
  <c r="C55" i="29"/>
  <c r="I55" i="29" s="1"/>
  <c r="BL54" i="29"/>
  <c r="BK54" i="29"/>
  <c r="AV54" i="29"/>
  <c r="AU54" i="29"/>
  <c r="AF54" i="29"/>
  <c r="AE54" i="29"/>
  <c r="J54" i="29"/>
  <c r="P54" i="29" s="1"/>
  <c r="I54" i="29"/>
  <c r="O54" i="29" s="1"/>
  <c r="AY54" i="29" s="1"/>
  <c r="BL53" i="29"/>
  <c r="BK53" i="29"/>
  <c r="AV53" i="29"/>
  <c r="AU53" i="29"/>
  <c r="AF53" i="29"/>
  <c r="AE53" i="29"/>
  <c r="J53" i="29"/>
  <c r="P53" i="29" s="1"/>
  <c r="I53" i="29"/>
  <c r="O53" i="29" s="1"/>
  <c r="AY53" i="29" s="1"/>
  <c r="BL52" i="29"/>
  <c r="BK52" i="29"/>
  <c r="AV52" i="29"/>
  <c r="AU52" i="29"/>
  <c r="AF52" i="29"/>
  <c r="AE52" i="29"/>
  <c r="J52" i="29"/>
  <c r="P52" i="29" s="1"/>
  <c r="I52" i="29"/>
  <c r="O52" i="29" s="1"/>
  <c r="AY52" i="29" s="1"/>
  <c r="BM52" i="29" s="1"/>
  <c r="BL51" i="29"/>
  <c r="BK51" i="29"/>
  <c r="AV51" i="29"/>
  <c r="AV55" i="29" s="1"/>
  <c r="AU51" i="29"/>
  <c r="AF51" i="29"/>
  <c r="AE51" i="29"/>
  <c r="J51" i="29"/>
  <c r="P51" i="29" s="1"/>
  <c r="I51" i="29"/>
  <c r="O51" i="29" s="1"/>
  <c r="AY51" i="29" s="1"/>
  <c r="BM51" i="29" s="1"/>
  <c r="BR50" i="29"/>
  <c r="BQ50" i="29"/>
  <c r="BP50" i="29"/>
  <c r="BO50" i="29"/>
  <c r="BJ50" i="29"/>
  <c r="BI50" i="29"/>
  <c r="BH50" i="29"/>
  <c r="BG50" i="29"/>
  <c r="BF50" i="29"/>
  <c r="BE50" i="29"/>
  <c r="BD50" i="29"/>
  <c r="BC50" i="29"/>
  <c r="BB50" i="29"/>
  <c r="BA50" i="29"/>
  <c r="AX50" i="29"/>
  <c r="AW50" i="29"/>
  <c r="AT50" i="29"/>
  <c r="AS50" i="29"/>
  <c r="AR50" i="29"/>
  <c r="AQ50" i="29"/>
  <c r="AP50" i="29"/>
  <c r="AO50" i="29"/>
  <c r="AN50" i="29"/>
  <c r="AM50" i="29"/>
  <c r="AL50" i="29"/>
  <c r="AK50" i="29"/>
  <c r="AJ50" i="29"/>
  <c r="AI50" i="29"/>
  <c r="AH50" i="29"/>
  <c r="AG50" i="29"/>
  <c r="AD50" i="29"/>
  <c r="AC50" i="29"/>
  <c r="AB50" i="29"/>
  <c r="AA50" i="29"/>
  <c r="Z50" i="29"/>
  <c r="Y50" i="29"/>
  <c r="X50" i="29"/>
  <c r="W50" i="29"/>
  <c r="V50" i="29"/>
  <c r="U50" i="29"/>
  <c r="AE50" i="29" s="1"/>
  <c r="T50" i="29"/>
  <c r="S50" i="29"/>
  <c r="R50" i="29"/>
  <c r="Q50" i="29"/>
  <c r="N50" i="29"/>
  <c r="M50" i="29"/>
  <c r="L50" i="29"/>
  <c r="K50" i="29"/>
  <c r="H50" i="29"/>
  <c r="G50" i="29"/>
  <c r="F50" i="29"/>
  <c r="E50" i="29"/>
  <c r="D50" i="29"/>
  <c r="C50" i="29"/>
  <c r="BL49" i="29"/>
  <c r="BK49" i="29"/>
  <c r="AV49" i="29"/>
  <c r="AU49" i="29"/>
  <c r="AF49" i="29"/>
  <c r="AE49" i="29"/>
  <c r="J49" i="29"/>
  <c r="P49" i="29" s="1"/>
  <c r="I49" i="29"/>
  <c r="O49" i="29" s="1"/>
  <c r="BL48" i="29"/>
  <c r="BK48" i="29"/>
  <c r="AV48" i="29"/>
  <c r="AV50" i="29" s="1"/>
  <c r="AU48" i="29"/>
  <c r="AF48" i="29"/>
  <c r="AE48" i="29"/>
  <c r="J48" i="29"/>
  <c r="P48" i="29" s="1"/>
  <c r="I48" i="29"/>
  <c r="O48" i="29" s="1"/>
  <c r="BR47" i="29"/>
  <c r="BQ47" i="29"/>
  <c r="BP47" i="29"/>
  <c r="BO47" i="29"/>
  <c r="BJ47" i="29"/>
  <c r="BI47" i="29"/>
  <c r="BH47" i="29"/>
  <c r="BG47" i="29"/>
  <c r="BF47" i="29"/>
  <c r="BE47" i="29"/>
  <c r="BD47" i="29"/>
  <c r="BC47" i="29"/>
  <c r="BB47" i="29"/>
  <c r="BA47" i="29"/>
  <c r="AX47" i="29"/>
  <c r="AW47" i="29"/>
  <c r="AT47" i="29"/>
  <c r="AS47" i="29"/>
  <c r="AR47" i="29"/>
  <c r="AQ47" i="29"/>
  <c r="AP47" i="29"/>
  <c r="AO47" i="29"/>
  <c r="AN47" i="29"/>
  <c r="AM47" i="29"/>
  <c r="AL47" i="29"/>
  <c r="AK47" i="29"/>
  <c r="AJ47" i="29"/>
  <c r="AI47" i="29"/>
  <c r="AH47" i="29"/>
  <c r="AG47" i="29"/>
  <c r="AD47" i="29"/>
  <c r="AC47" i="29"/>
  <c r="AB47" i="29"/>
  <c r="AA47" i="29"/>
  <c r="Z47" i="29"/>
  <c r="Y47" i="29"/>
  <c r="X47" i="29"/>
  <c r="W47" i="29"/>
  <c r="V47" i="29"/>
  <c r="U47" i="29"/>
  <c r="T47" i="29"/>
  <c r="S47" i="29"/>
  <c r="R47" i="29"/>
  <c r="Q47" i="29"/>
  <c r="N47" i="29"/>
  <c r="M47" i="29"/>
  <c r="L47" i="29"/>
  <c r="K47" i="29"/>
  <c r="H47" i="29"/>
  <c r="G47" i="29"/>
  <c r="F47" i="29"/>
  <c r="E47" i="29"/>
  <c r="D47" i="29"/>
  <c r="C47" i="29"/>
  <c r="BL46" i="29"/>
  <c r="BK46" i="29"/>
  <c r="AV46" i="29"/>
  <c r="AU46" i="29"/>
  <c r="AF46" i="29"/>
  <c r="AE46" i="29"/>
  <c r="J46" i="29"/>
  <c r="P46" i="29" s="1"/>
  <c r="I46" i="29"/>
  <c r="O46" i="29" s="1"/>
  <c r="BL45" i="29"/>
  <c r="BK45" i="29"/>
  <c r="AV45" i="29"/>
  <c r="AV47" i="29" s="1"/>
  <c r="AU45" i="29"/>
  <c r="AU47" i="29" s="1"/>
  <c r="AF45" i="29"/>
  <c r="AE45" i="29"/>
  <c r="J45" i="29"/>
  <c r="P45" i="29" s="1"/>
  <c r="AZ45" i="29" s="1"/>
  <c r="BN45" i="29" s="1"/>
  <c r="I45" i="29"/>
  <c r="O45" i="29" s="1"/>
  <c r="BR43" i="29"/>
  <c r="BQ43" i="29"/>
  <c r="BP43" i="29"/>
  <c r="BO43" i="29"/>
  <c r="BL43" i="29"/>
  <c r="BJ43" i="29"/>
  <c r="BI43" i="29"/>
  <c r="BH43" i="29"/>
  <c r="BG43" i="29"/>
  <c r="BF43" i="29"/>
  <c r="BE43" i="29"/>
  <c r="BD43" i="29"/>
  <c r="BC43" i="29"/>
  <c r="BB43" i="29"/>
  <c r="BA43" i="29"/>
  <c r="AX43" i="29"/>
  <c r="AW43" i="29"/>
  <c r="AT43" i="29"/>
  <c r="AS43" i="29"/>
  <c r="AR43" i="29"/>
  <c r="AQ43" i="29"/>
  <c r="AP43" i="29"/>
  <c r="AO43" i="29"/>
  <c r="AN43" i="29"/>
  <c r="AM43" i="29"/>
  <c r="AL43" i="29"/>
  <c r="AK43" i="29"/>
  <c r="AJ43" i="29"/>
  <c r="AI43" i="29"/>
  <c r="AH43" i="29"/>
  <c r="AG43" i="29"/>
  <c r="AD43" i="29"/>
  <c r="AC43" i="29"/>
  <c r="AB43" i="29"/>
  <c r="AA43" i="29"/>
  <c r="Z43" i="29"/>
  <c r="Y43" i="29"/>
  <c r="X43" i="29"/>
  <c r="W43" i="29"/>
  <c r="V43" i="29"/>
  <c r="U43" i="29"/>
  <c r="T43" i="29"/>
  <c r="S43" i="29"/>
  <c r="R43" i="29"/>
  <c r="Q43" i="29"/>
  <c r="N43" i="29"/>
  <c r="M43" i="29"/>
  <c r="L43" i="29"/>
  <c r="K43" i="29"/>
  <c r="H43" i="29"/>
  <c r="G43" i="29"/>
  <c r="F43" i="29"/>
  <c r="E43" i="29"/>
  <c r="D43" i="29"/>
  <c r="C43" i="29"/>
  <c r="BL42" i="29"/>
  <c r="BK42" i="29"/>
  <c r="AV42" i="29"/>
  <c r="AU42" i="29"/>
  <c r="AF42" i="29"/>
  <c r="AE42" i="29"/>
  <c r="P42" i="29"/>
  <c r="J42" i="29"/>
  <c r="I42" i="29"/>
  <c r="O42" i="29" s="1"/>
  <c r="BL41" i="29"/>
  <c r="BK41" i="29"/>
  <c r="AV41" i="29"/>
  <c r="AU41" i="29"/>
  <c r="AF41" i="29"/>
  <c r="AE41" i="29"/>
  <c r="J41" i="29"/>
  <c r="P41" i="29" s="1"/>
  <c r="I41" i="29"/>
  <c r="O41" i="29" s="1"/>
  <c r="BL40" i="29"/>
  <c r="BK40" i="29"/>
  <c r="AV40" i="29"/>
  <c r="AU40" i="29"/>
  <c r="AF40" i="29"/>
  <c r="AE40" i="29"/>
  <c r="J40" i="29"/>
  <c r="P40" i="29" s="1"/>
  <c r="AZ40" i="29" s="1"/>
  <c r="BN40" i="29" s="1"/>
  <c r="I40" i="29"/>
  <c r="O40" i="29" s="1"/>
  <c r="BL39" i="29"/>
  <c r="BK39" i="29"/>
  <c r="AV39" i="29"/>
  <c r="AU39" i="29"/>
  <c r="AF39" i="29"/>
  <c r="AE39" i="29"/>
  <c r="J39" i="29"/>
  <c r="P39" i="29" s="1"/>
  <c r="I39" i="29"/>
  <c r="O39" i="29" s="1"/>
  <c r="BL38" i="29"/>
  <c r="BK38" i="29"/>
  <c r="AV38" i="29"/>
  <c r="AU38" i="29"/>
  <c r="AF38" i="29"/>
  <c r="AE38" i="29"/>
  <c r="J38" i="29"/>
  <c r="P38" i="29" s="1"/>
  <c r="AZ38" i="29" s="1"/>
  <c r="BN38" i="29" s="1"/>
  <c r="I38" i="29"/>
  <c r="O38" i="29" s="1"/>
  <c r="BL37" i="29"/>
  <c r="BK37" i="29"/>
  <c r="AV37" i="29"/>
  <c r="AU37" i="29"/>
  <c r="AF37" i="29"/>
  <c r="AE37" i="29"/>
  <c r="J37" i="29"/>
  <c r="P37" i="29" s="1"/>
  <c r="I37" i="29"/>
  <c r="O37" i="29" s="1"/>
  <c r="AY37" i="29" s="1"/>
  <c r="BM37" i="29" s="1"/>
  <c r="BL36" i="29"/>
  <c r="BK36" i="29"/>
  <c r="AV36" i="29"/>
  <c r="AU36" i="29"/>
  <c r="AF36" i="29"/>
  <c r="AE36" i="29"/>
  <c r="J36" i="29"/>
  <c r="P36" i="29" s="1"/>
  <c r="AZ36" i="29" s="1"/>
  <c r="BN36" i="29" s="1"/>
  <c r="I36" i="29"/>
  <c r="O36" i="29" s="1"/>
  <c r="BL35" i="29"/>
  <c r="BK35" i="29"/>
  <c r="AV35" i="29"/>
  <c r="AU35" i="29"/>
  <c r="AF35" i="29"/>
  <c r="AE35" i="29"/>
  <c r="J35" i="29"/>
  <c r="P35" i="29" s="1"/>
  <c r="AZ35" i="29" s="1"/>
  <c r="BN35" i="29" s="1"/>
  <c r="I35" i="29"/>
  <c r="O35" i="29" s="1"/>
  <c r="AY35" i="29" s="1"/>
  <c r="BL34" i="29"/>
  <c r="BK34" i="29"/>
  <c r="AV34" i="29"/>
  <c r="AU34" i="29"/>
  <c r="AF34" i="29"/>
  <c r="AE34" i="29"/>
  <c r="P34" i="29"/>
  <c r="AZ34" i="29" s="1"/>
  <c r="BN34" i="29" s="1"/>
  <c r="J34" i="29"/>
  <c r="I34" i="29"/>
  <c r="O34" i="29" s="1"/>
  <c r="AY34" i="29" s="1"/>
  <c r="BL33" i="29"/>
  <c r="BK33" i="29"/>
  <c r="AV33" i="29"/>
  <c r="AU33" i="29"/>
  <c r="AF33" i="29"/>
  <c r="AE33" i="29"/>
  <c r="J33" i="29"/>
  <c r="P33" i="29" s="1"/>
  <c r="AZ33" i="29" s="1"/>
  <c r="I33" i="29"/>
  <c r="O33" i="29" s="1"/>
  <c r="BR32" i="29"/>
  <c r="BQ32" i="29"/>
  <c r="BP32" i="29"/>
  <c r="BO32" i="29"/>
  <c r="BJ32" i="29"/>
  <c r="BI32" i="29"/>
  <c r="BH32" i="29"/>
  <c r="BG32" i="29"/>
  <c r="BF32" i="29"/>
  <c r="BE32" i="29"/>
  <c r="BD32" i="29"/>
  <c r="BC32" i="29"/>
  <c r="BB32" i="29"/>
  <c r="BA32" i="29"/>
  <c r="BK32" i="29" s="1"/>
  <c r="AX32" i="29"/>
  <c r="AW32" i="29"/>
  <c r="AT32" i="29"/>
  <c r="AS32" i="29"/>
  <c r="AR32" i="29"/>
  <c r="AQ32" i="29"/>
  <c r="AP32" i="29"/>
  <c r="AO32" i="29"/>
  <c r="AN32" i="29"/>
  <c r="AM32" i="29"/>
  <c r="AL32" i="29"/>
  <c r="AK32" i="29"/>
  <c r="AJ32" i="29"/>
  <c r="AI32" i="29"/>
  <c r="AH32" i="29"/>
  <c r="AG32" i="29"/>
  <c r="AD32" i="29"/>
  <c r="AC32" i="29"/>
  <c r="AB32" i="29"/>
  <c r="AA32" i="29"/>
  <c r="Z32" i="29"/>
  <c r="Y32" i="29"/>
  <c r="X32" i="29"/>
  <c r="W32" i="29"/>
  <c r="V32" i="29"/>
  <c r="AF32" i="29" s="1"/>
  <c r="U32" i="29"/>
  <c r="AE32" i="29" s="1"/>
  <c r="T32" i="29"/>
  <c r="S32" i="29"/>
  <c r="R32" i="29"/>
  <c r="Q32" i="29"/>
  <c r="N32" i="29"/>
  <c r="M32" i="29"/>
  <c r="L32" i="29"/>
  <c r="K32" i="29"/>
  <c r="H32" i="29"/>
  <c r="G32" i="29"/>
  <c r="F32" i="29"/>
  <c r="E32" i="29"/>
  <c r="D32" i="29"/>
  <c r="J32" i="29" s="1"/>
  <c r="P32" i="29" s="1"/>
  <c r="C32" i="29"/>
  <c r="BL31" i="29"/>
  <c r="BK31" i="29"/>
  <c r="AV31" i="29"/>
  <c r="AU31" i="29"/>
  <c r="AF31" i="29"/>
  <c r="AE31" i="29"/>
  <c r="J31" i="29"/>
  <c r="P31" i="29" s="1"/>
  <c r="AZ31" i="29" s="1"/>
  <c r="I31" i="29"/>
  <c r="O31" i="29" s="1"/>
  <c r="BL30" i="29"/>
  <c r="BK30" i="29"/>
  <c r="AV30" i="29"/>
  <c r="AU30" i="29"/>
  <c r="AF30" i="29"/>
  <c r="AE30" i="29"/>
  <c r="J30" i="29"/>
  <c r="P30" i="29" s="1"/>
  <c r="AZ30" i="29" s="1"/>
  <c r="BN30" i="29" s="1"/>
  <c r="I30" i="29"/>
  <c r="O30" i="29" s="1"/>
  <c r="AY30" i="29" s="1"/>
  <c r="BM30" i="29" s="1"/>
  <c r="BL29" i="29"/>
  <c r="BK29" i="29"/>
  <c r="AV29" i="29"/>
  <c r="AU29" i="29"/>
  <c r="AF29" i="29"/>
  <c r="AE29" i="29"/>
  <c r="J29" i="29"/>
  <c r="P29" i="29" s="1"/>
  <c r="I29" i="29"/>
  <c r="O29" i="29" s="1"/>
  <c r="AY29" i="29" s="1"/>
  <c r="BM29" i="29" s="1"/>
  <c r="BL28" i="29"/>
  <c r="BK28" i="29"/>
  <c r="AV28" i="29"/>
  <c r="AU28" i="29"/>
  <c r="AF28" i="29"/>
  <c r="AE28" i="29"/>
  <c r="J28" i="29"/>
  <c r="P28" i="29" s="1"/>
  <c r="AZ28" i="29" s="1"/>
  <c r="BN28" i="29" s="1"/>
  <c r="I28" i="29"/>
  <c r="O28" i="29" s="1"/>
  <c r="BL27" i="29"/>
  <c r="BK27" i="29"/>
  <c r="AV27" i="29"/>
  <c r="AU27" i="29"/>
  <c r="AF27" i="29"/>
  <c r="AE27" i="29"/>
  <c r="J27" i="29"/>
  <c r="P27" i="29" s="1"/>
  <c r="AZ27" i="29" s="1"/>
  <c r="BN27" i="29" s="1"/>
  <c r="I27" i="29"/>
  <c r="O27" i="29" s="1"/>
  <c r="BL26" i="29"/>
  <c r="BK26" i="29"/>
  <c r="AV26" i="29"/>
  <c r="AU26" i="29"/>
  <c r="AF26" i="29"/>
  <c r="AE26" i="29"/>
  <c r="P26" i="29"/>
  <c r="AZ26" i="29" s="1"/>
  <c r="BN26" i="29" s="1"/>
  <c r="J26" i="29"/>
  <c r="I26" i="29"/>
  <c r="O26" i="29" s="1"/>
  <c r="BL25" i="29"/>
  <c r="BK25" i="29"/>
  <c r="AV25" i="29"/>
  <c r="AU25" i="29"/>
  <c r="AF25" i="29"/>
  <c r="AE25" i="29"/>
  <c r="J25" i="29"/>
  <c r="P25" i="29" s="1"/>
  <c r="I25" i="29"/>
  <c r="O25" i="29" s="1"/>
  <c r="BL24" i="29"/>
  <c r="BK24" i="29"/>
  <c r="AV24" i="29"/>
  <c r="AU24" i="29"/>
  <c r="AF24" i="29"/>
  <c r="AE24" i="29"/>
  <c r="P24" i="29"/>
  <c r="J24" i="29"/>
  <c r="I24" i="29"/>
  <c r="O24" i="29" s="1"/>
  <c r="BL23" i="29"/>
  <c r="BK23" i="29"/>
  <c r="AV23" i="29"/>
  <c r="AU23" i="29"/>
  <c r="AF23" i="29"/>
  <c r="AE23" i="29"/>
  <c r="J23" i="29"/>
  <c r="P23" i="29" s="1"/>
  <c r="I23" i="29"/>
  <c r="O23" i="29" s="1"/>
  <c r="BL22" i="29"/>
  <c r="BK22" i="29"/>
  <c r="AV22" i="29"/>
  <c r="AU22" i="29"/>
  <c r="AF22" i="29"/>
  <c r="AE22" i="29"/>
  <c r="J22" i="29"/>
  <c r="P22" i="29" s="1"/>
  <c r="I22" i="29"/>
  <c r="O22" i="29" s="1"/>
  <c r="BL21" i="29"/>
  <c r="BK21" i="29"/>
  <c r="AV21" i="29"/>
  <c r="AU21" i="29"/>
  <c r="AF21" i="29"/>
  <c r="AE21" i="29"/>
  <c r="J21" i="29"/>
  <c r="P21" i="29" s="1"/>
  <c r="I21" i="29"/>
  <c r="O21" i="29" s="1"/>
  <c r="BL20" i="29"/>
  <c r="BK20" i="29"/>
  <c r="AV20" i="29"/>
  <c r="AU20" i="29"/>
  <c r="AU32" i="29" s="1"/>
  <c r="AF20" i="29"/>
  <c r="AE20" i="29"/>
  <c r="J20" i="29"/>
  <c r="P20" i="29" s="1"/>
  <c r="I20" i="29"/>
  <c r="O20" i="29" s="1"/>
  <c r="BR19" i="29"/>
  <c r="BQ19" i="29"/>
  <c r="BP19" i="29"/>
  <c r="BO19" i="29"/>
  <c r="BJ19" i="29"/>
  <c r="BI19" i="29"/>
  <c r="BH19" i="29"/>
  <c r="BG19" i="29"/>
  <c r="BF19" i="29"/>
  <c r="BE19" i="29"/>
  <c r="BD19" i="29"/>
  <c r="BC19" i="29"/>
  <c r="BB19" i="29"/>
  <c r="BL19" i="29" s="1"/>
  <c r="BA19" i="29"/>
  <c r="AX19" i="29"/>
  <c r="AW19" i="29"/>
  <c r="AT19" i="29"/>
  <c r="AS19" i="29"/>
  <c r="AR19" i="29"/>
  <c r="AQ19" i="29"/>
  <c r="AP19" i="29"/>
  <c r="AO19" i="29"/>
  <c r="AN19" i="29"/>
  <c r="AM19" i="29"/>
  <c r="AL19" i="29"/>
  <c r="AK19" i="29"/>
  <c r="AJ19" i="29"/>
  <c r="AI19" i="29"/>
  <c r="AH19" i="29"/>
  <c r="AG19" i="29"/>
  <c r="AD19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N19" i="29"/>
  <c r="M19" i="29"/>
  <c r="L19" i="29"/>
  <c r="K19" i="29"/>
  <c r="H19" i="29"/>
  <c r="G19" i="29"/>
  <c r="F19" i="29"/>
  <c r="E19" i="29"/>
  <c r="D19" i="29"/>
  <c r="J19" i="29" s="1"/>
  <c r="P19" i="29" s="1"/>
  <c r="C19" i="29"/>
  <c r="BL18" i="29"/>
  <c r="BK18" i="29"/>
  <c r="AV18" i="29"/>
  <c r="AU18" i="29"/>
  <c r="AF18" i="29"/>
  <c r="AE18" i="29"/>
  <c r="J18" i="29"/>
  <c r="P18" i="29" s="1"/>
  <c r="AZ18" i="29" s="1"/>
  <c r="BN18" i="29" s="1"/>
  <c r="I18" i="29"/>
  <c r="O18" i="29" s="1"/>
  <c r="BL17" i="29"/>
  <c r="BK17" i="29"/>
  <c r="AV17" i="29"/>
  <c r="AU17" i="29"/>
  <c r="AF17" i="29"/>
  <c r="AE17" i="29"/>
  <c r="J17" i="29"/>
  <c r="P17" i="29" s="1"/>
  <c r="AZ17" i="29" s="1"/>
  <c r="BN17" i="29" s="1"/>
  <c r="I17" i="29"/>
  <c r="O17" i="29" s="1"/>
  <c r="BL16" i="29"/>
  <c r="BK16" i="29"/>
  <c r="AV16" i="29"/>
  <c r="AU16" i="29"/>
  <c r="AF16" i="29"/>
  <c r="AE16" i="29"/>
  <c r="J16" i="29"/>
  <c r="P16" i="29" s="1"/>
  <c r="AZ16" i="29" s="1"/>
  <c r="BN16" i="29" s="1"/>
  <c r="I16" i="29"/>
  <c r="O16" i="29" s="1"/>
  <c r="BL15" i="29"/>
  <c r="BK15" i="29"/>
  <c r="AV15" i="29"/>
  <c r="AU15" i="29"/>
  <c r="AF15" i="29"/>
  <c r="AE15" i="29"/>
  <c r="J15" i="29"/>
  <c r="P15" i="29" s="1"/>
  <c r="AZ15" i="29" s="1"/>
  <c r="BN15" i="29" s="1"/>
  <c r="I15" i="29"/>
  <c r="O15" i="29" s="1"/>
  <c r="BL14" i="29"/>
  <c r="BK14" i="29"/>
  <c r="AV14" i="29"/>
  <c r="AU14" i="29"/>
  <c r="AF14" i="29"/>
  <c r="AE14" i="29"/>
  <c r="J14" i="29"/>
  <c r="P14" i="29" s="1"/>
  <c r="AZ14" i="29" s="1"/>
  <c r="BN14" i="29" s="1"/>
  <c r="I14" i="29"/>
  <c r="O14" i="29" s="1"/>
  <c r="BL13" i="29"/>
  <c r="BK13" i="29"/>
  <c r="AV13" i="29"/>
  <c r="AU13" i="29"/>
  <c r="AF13" i="29"/>
  <c r="AE13" i="29"/>
  <c r="J13" i="29"/>
  <c r="P13" i="29" s="1"/>
  <c r="AZ13" i="29" s="1"/>
  <c r="BN13" i="29" s="1"/>
  <c r="I13" i="29"/>
  <c r="O13" i="29" s="1"/>
  <c r="BL12" i="29"/>
  <c r="BK12" i="29"/>
  <c r="AV12" i="29"/>
  <c r="AU12" i="29"/>
  <c r="AF12" i="29"/>
  <c r="AE12" i="29"/>
  <c r="J12" i="29"/>
  <c r="P12" i="29" s="1"/>
  <c r="AZ12" i="29" s="1"/>
  <c r="BN12" i="29" s="1"/>
  <c r="I12" i="29"/>
  <c r="O12" i="29" s="1"/>
  <c r="AY12" i="29" s="1"/>
  <c r="BM12" i="29" s="1"/>
  <c r="BL11" i="29"/>
  <c r="BK11" i="29"/>
  <c r="AV11" i="29"/>
  <c r="AU11" i="29"/>
  <c r="AF11" i="29"/>
  <c r="AE11" i="29"/>
  <c r="J11" i="29"/>
  <c r="P11" i="29" s="1"/>
  <c r="AZ11" i="29" s="1"/>
  <c r="BN11" i="29" s="1"/>
  <c r="I11" i="29"/>
  <c r="O11" i="29" s="1"/>
  <c r="AY11" i="29" s="1"/>
  <c r="BM11" i="29" s="1"/>
  <c r="BL10" i="29"/>
  <c r="BK10" i="29"/>
  <c r="AV10" i="29"/>
  <c r="AU10" i="29"/>
  <c r="AF10" i="29"/>
  <c r="AE10" i="29"/>
  <c r="J10" i="29"/>
  <c r="P10" i="29" s="1"/>
  <c r="AZ10" i="29" s="1"/>
  <c r="BN10" i="29" s="1"/>
  <c r="I10" i="29"/>
  <c r="O10" i="29" s="1"/>
  <c r="AY10" i="29" s="1"/>
  <c r="BM10" i="29" s="1"/>
  <c r="BL9" i="29"/>
  <c r="BK9" i="29"/>
  <c r="AV9" i="29"/>
  <c r="AU9" i="29"/>
  <c r="AF9" i="29"/>
  <c r="AE9" i="29"/>
  <c r="J9" i="29"/>
  <c r="P9" i="29" s="1"/>
  <c r="AZ9" i="29" s="1"/>
  <c r="BN9" i="29" s="1"/>
  <c r="I9" i="29"/>
  <c r="O9" i="29" s="1"/>
  <c r="AY9" i="29" s="1"/>
  <c r="BM9" i="29" s="1"/>
  <c r="BL8" i="29"/>
  <c r="BK8" i="29"/>
  <c r="AV8" i="29"/>
  <c r="AU8" i="29"/>
  <c r="AF8" i="29"/>
  <c r="AE8" i="29"/>
  <c r="J8" i="29"/>
  <c r="P8" i="29" s="1"/>
  <c r="AZ8" i="29" s="1"/>
  <c r="BN8" i="29" s="1"/>
  <c r="I8" i="29"/>
  <c r="O8" i="29" s="1"/>
  <c r="AY8" i="29" s="1"/>
  <c r="BM8" i="29" s="1"/>
  <c r="BL7" i="29"/>
  <c r="BK7" i="29"/>
  <c r="AV7" i="29"/>
  <c r="AV19" i="29" s="1"/>
  <c r="AU7" i="29"/>
  <c r="AU19" i="29" s="1"/>
  <c r="AF7" i="29"/>
  <c r="AE7" i="29"/>
  <c r="J7" i="29"/>
  <c r="P7" i="29" s="1"/>
  <c r="AZ7" i="29" s="1"/>
  <c r="BN7" i="29" s="1"/>
  <c r="I7" i="29"/>
  <c r="O7" i="29" s="1"/>
  <c r="AY7" i="29" s="1"/>
  <c r="BM7" i="29" s="1"/>
  <c r="AZ29" i="29" l="1"/>
  <c r="BN29" i="29" s="1"/>
  <c r="AY31" i="29"/>
  <c r="BM31" i="29" s="1"/>
  <c r="I32" i="29"/>
  <c r="O32" i="29" s="1"/>
  <c r="L44" i="29"/>
  <c r="AY33" i="29"/>
  <c r="BM33" i="29" s="1"/>
  <c r="BM34" i="29"/>
  <c r="F44" i="29"/>
  <c r="R44" i="29"/>
  <c r="R58" i="29" s="1"/>
  <c r="R19" i="50" s="1"/>
  <c r="Z44" i="29"/>
  <c r="AV32" i="29"/>
  <c r="BN31" i="29"/>
  <c r="AN44" i="29"/>
  <c r="BH44" i="29"/>
  <c r="BN33" i="29"/>
  <c r="BM35" i="29"/>
  <c r="AY36" i="29"/>
  <c r="BM36" i="29" s="1"/>
  <c r="AF55" i="29"/>
  <c r="BN56" i="29"/>
  <c r="AY38" i="29"/>
  <c r="BM38" i="29" s="1"/>
  <c r="H44" i="29"/>
  <c r="T44" i="29"/>
  <c r="AB44" i="29"/>
  <c r="AL44" i="29"/>
  <c r="AT44" i="29"/>
  <c r="AT58" i="29" s="1"/>
  <c r="AT19" i="50" s="1"/>
  <c r="BF44" i="29"/>
  <c r="BM53" i="29"/>
  <c r="BM54" i="29"/>
  <c r="O55" i="29"/>
  <c r="BK55" i="29"/>
  <c r="BL47" i="29"/>
  <c r="BL32" i="29"/>
  <c r="AZ37" i="29"/>
  <c r="BN37" i="29" s="1"/>
  <c r="AY39" i="29"/>
  <c r="BM39" i="29" s="1"/>
  <c r="AY40" i="29"/>
  <c r="BM40" i="29" s="1"/>
  <c r="BR44" i="29"/>
  <c r="AE47" i="29"/>
  <c r="AF50" i="29"/>
  <c r="AZ51" i="29"/>
  <c r="BN51" i="29" s="1"/>
  <c r="AZ52" i="29"/>
  <c r="BN52" i="29" s="1"/>
  <c r="AZ53" i="29"/>
  <c r="BN53" i="29" s="1"/>
  <c r="AZ54" i="29"/>
  <c r="BN54" i="29" s="1"/>
  <c r="J55" i="29"/>
  <c r="P55" i="29" s="1"/>
  <c r="AZ55" i="29" s="1"/>
  <c r="BN55" i="29" s="1"/>
  <c r="BL55" i="29"/>
  <c r="AE19" i="29"/>
  <c r="AY20" i="29"/>
  <c r="BM20" i="29" s="1"/>
  <c r="AY21" i="29"/>
  <c r="BM21" i="29" s="1"/>
  <c r="AY22" i="29"/>
  <c r="BM22" i="29" s="1"/>
  <c r="AY23" i="29"/>
  <c r="BM23" i="29" s="1"/>
  <c r="AY24" i="29"/>
  <c r="BM24" i="29" s="1"/>
  <c r="AU43" i="29"/>
  <c r="AZ39" i="29"/>
  <c r="BN39" i="29" s="1"/>
  <c r="AY41" i="29"/>
  <c r="BM41" i="29" s="1"/>
  <c r="AY42" i="29"/>
  <c r="BM42" i="29" s="1"/>
  <c r="V44" i="29"/>
  <c r="AD44" i="29"/>
  <c r="AD58" i="29" s="1"/>
  <c r="AD19" i="50" s="1"/>
  <c r="AX44" i="29"/>
  <c r="AY45" i="29"/>
  <c r="BM45" i="29" s="1"/>
  <c r="AF47" i="29"/>
  <c r="AY48" i="29"/>
  <c r="BM48" i="29" s="1"/>
  <c r="AY49" i="29"/>
  <c r="BM49" i="29" s="1"/>
  <c r="BK50" i="29"/>
  <c r="AF19" i="29"/>
  <c r="AZ20" i="29"/>
  <c r="BN20" i="29" s="1"/>
  <c r="AZ21" i="29"/>
  <c r="BN21" i="29" s="1"/>
  <c r="AZ22" i="29"/>
  <c r="BN22" i="29" s="1"/>
  <c r="AZ23" i="29"/>
  <c r="BN23" i="29" s="1"/>
  <c r="AY25" i="29"/>
  <c r="BM25" i="29" s="1"/>
  <c r="AY26" i="29"/>
  <c r="BM26" i="29" s="1"/>
  <c r="AJ44" i="29"/>
  <c r="AR44" i="29"/>
  <c r="BD44" i="29"/>
  <c r="BD58" i="29" s="1"/>
  <c r="BD19" i="50" s="1"/>
  <c r="BP44" i="29"/>
  <c r="AZ41" i="29"/>
  <c r="BN41" i="29" s="1"/>
  <c r="AY46" i="29"/>
  <c r="BM46" i="29" s="1"/>
  <c r="I47" i="29"/>
  <c r="O47" i="29" s="1"/>
  <c r="AY47" i="29" s="1"/>
  <c r="AZ48" i="29"/>
  <c r="BN48" i="29" s="1"/>
  <c r="AZ49" i="29"/>
  <c r="BN49" i="29" s="1"/>
  <c r="J50" i="29"/>
  <c r="P50" i="29" s="1"/>
  <c r="BL50" i="29"/>
  <c r="AY13" i="29"/>
  <c r="BM13" i="29" s="1"/>
  <c r="AY14" i="29"/>
  <c r="BM14" i="29" s="1"/>
  <c r="AY15" i="29"/>
  <c r="BM15" i="29" s="1"/>
  <c r="AY16" i="29"/>
  <c r="BM16" i="29" s="1"/>
  <c r="AY17" i="29"/>
  <c r="BM17" i="29" s="1"/>
  <c r="AY18" i="29"/>
  <c r="BM18" i="29" s="1"/>
  <c r="I19" i="29"/>
  <c r="O19" i="29" s="1"/>
  <c r="AY19" i="29" s="1"/>
  <c r="BM19" i="29" s="1"/>
  <c r="BK19" i="29"/>
  <c r="AZ24" i="29"/>
  <c r="BN24" i="29" s="1"/>
  <c r="AZ25" i="29"/>
  <c r="BN25" i="29" s="1"/>
  <c r="AY27" i="29"/>
  <c r="BM27" i="29" s="1"/>
  <c r="AY28" i="29"/>
  <c r="BM28" i="29" s="1"/>
  <c r="AV43" i="29"/>
  <c r="AZ42" i="29"/>
  <c r="BN42" i="29" s="1"/>
  <c r="J43" i="29"/>
  <c r="N44" i="29"/>
  <c r="N58" i="29" s="1"/>
  <c r="N19" i="50" s="1"/>
  <c r="X44" i="29"/>
  <c r="AH44" i="29"/>
  <c r="AP44" i="29"/>
  <c r="BB44" i="29"/>
  <c r="BJ44" i="29"/>
  <c r="AZ46" i="29"/>
  <c r="BN46" i="29" s="1"/>
  <c r="J47" i="29"/>
  <c r="P47" i="29" s="1"/>
  <c r="BK47" i="29"/>
  <c r="AU55" i="29"/>
  <c r="AZ19" i="29"/>
  <c r="BN19" i="29" s="1"/>
  <c r="BL44" i="29"/>
  <c r="AZ32" i="29"/>
  <c r="BN32" i="29" s="1"/>
  <c r="AV44" i="29"/>
  <c r="AV58" i="29" s="1"/>
  <c r="J44" i="29"/>
  <c r="P43" i="29"/>
  <c r="AY55" i="29"/>
  <c r="BM55" i="29" s="1"/>
  <c r="AY32" i="29"/>
  <c r="BM32" i="29" s="1"/>
  <c r="AU44" i="29"/>
  <c r="K44" i="29"/>
  <c r="K58" i="29" s="1"/>
  <c r="K19" i="50" s="1"/>
  <c r="M44" i="29"/>
  <c r="M58" i="29" s="1"/>
  <c r="M19" i="50" s="1"/>
  <c r="AG44" i="29"/>
  <c r="AI44" i="29"/>
  <c r="AI58" i="29" s="1"/>
  <c r="AI19" i="50" s="1"/>
  <c r="AK44" i="29"/>
  <c r="AK58" i="29" s="1"/>
  <c r="AK19" i="50" s="1"/>
  <c r="AM44" i="29"/>
  <c r="AM58" i="29" s="1"/>
  <c r="AM19" i="50" s="1"/>
  <c r="AO44" i="29"/>
  <c r="AO58" i="29" s="1"/>
  <c r="AO19" i="50" s="1"/>
  <c r="AQ44" i="29"/>
  <c r="AQ58" i="29" s="1"/>
  <c r="AQ19" i="50" s="1"/>
  <c r="AS44" i="29"/>
  <c r="AS58" i="29" s="1"/>
  <c r="AS19" i="50" s="1"/>
  <c r="BA44" i="29"/>
  <c r="BA58" i="29" s="1"/>
  <c r="BA19" i="50" s="1"/>
  <c r="BK19" i="50" s="1"/>
  <c r="BC44" i="29"/>
  <c r="BC58" i="29" s="1"/>
  <c r="BC19" i="50" s="1"/>
  <c r="BE44" i="29"/>
  <c r="BG44" i="29"/>
  <c r="BG58" i="29" s="1"/>
  <c r="BG19" i="50" s="1"/>
  <c r="BI44" i="29"/>
  <c r="BO44" i="29"/>
  <c r="BO58" i="29" s="1"/>
  <c r="BO19" i="50" s="1"/>
  <c r="BQ44" i="29"/>
  <c r="D44" i="29"/>
  <c r="D58" i="29" s="1"/>
  <c r="AZ47" i="29"/>
  <c r="BN47" i="29" s="1"/>
  <c r="T58" i="29"/>
  <c r="T19" i="50" s="1"/>
  <c r="V58" i="29"/>
  <c r="V19" i="50" s="1"/>
  <c r="X58" i="29"/>
  <c r="X19" i="50" s="1"/>
  <c r="Z58" i="29"/>
  <c r="Z19" i="50" s="1"/>
  <c r="AB58" i="29"/>
  <c r="AB19" i="50" s="1"/>
  <c r="BE58" i="29"/>
  <c r="BE19" i="50" s="1"/>
  <c r="BI58" i="29"/>
  <c r="BI19" i="50" s="1"/>
  <c r="BK57" i="29"/>
  <c r="C44" i="29"/>
  <c r="C58" i="29" s="1"/>
  <c r="C19" i="50" s="1"/>
  <c r="E44" i="29"/>
  <c r="E58" i="29" s="1"/>
  <c r="E19" i="50" s="1"/>
  <c r="G44" i="29"/>
  <c r="G58" i="29" s="1"/>
  <c r="G19" i="50" s="1"/>
  <c r="Q44" i="29"/>
  <c r="S44" i="29"/>
  <c r="S58" i="29" s="1"/>
  <c r="S19" i="50" s="1"/>
  <c r="U44" i="29"/>
  <c r="U58" i="29" s="1"/>
  <c r="U19" i="50" s="1"/>
  <c r="W44" i="29"/>
  <c r="W58" i="29" s="1"/>
  <c r="W19" i="50" s="1"/>
  <c r="Y44" i="29"/>
  <c r="AA44" i="29"/>
  <c r="AA58" i="29" s="1"/>
  <c r="AA19" i="50" s="1"/>
  <c r="AC44" i="29"/>
  <c r="AC58" i="29" s="1"/>
  <c r="AC19" i="50" s="1"/>
  <c r="AF43" i="29"/>
  <c r="AF44" i="29" s="1"/>
  <c r="AW44" i="29"/>
  <c r="AW58" i="29" s="1"/>
  <c r="AW19" i="50" s="1"/>
  <c r="AU50" i="29"/>
  <c r="AU58" i="29" s="1"/>
  <c r="I50" i="29"/>
  <c r="O50" i="29" s="1"/>
  <c r="AY50" i="29" s="1"/>
  <c r="BM50" i="29" s="1"/>
  <c r="F58" i="29"/>
  <c r="F19" i="50" s="1"/>
  <c r="H58" i="29"/>
  <c r="H19" i="50" s="1"/>
  <c r="Q58" i="29"/>
  <c r="Q19" i="50" s="1"/>
  <c r="Y58" i="29"/>
  <c r="Y19" i="50" s="1"/>
  <c r="AG58" i="29"/>
  <c r="AG19" i="50" s="1"/>
  <c r="AX58" i="29"/>
  <c r="AX19" i="50" s="1"/>
  <c r="BQ58" i="29"/>
  <c r="BQ19" i="50" s="1"/>
  <c r="I43" i="29"/>
  <c r="AE43" i="29"/>
  <c r="AE44" i="29" s="1"/>
  <c r="BK43" i="29"/>
  <c r="AZ50" i="29"/>
  <c r="L58" i="29"/>
  <c r="L19" i="50" s="1"/>
  <c r="AE57" i="29"/>
  <c r="AY57" i="29" s="1"/>
  <c r="AH58" i="29"/>
  <c r="AH19" i="50" s="1"/>
  <c r="AJ58" i="29"/>
  <c r="AJ19" i="50" s="1"/>
  <c r="AL58" i="29"/>
  <c r="AL19" i="50" s="1"/>
  <c r="AN58" i="29"/>
  <c r="AN19" i="50" s="1"/>
  <c r="AP58" i="29"/>
  <c r="AP19" i="50" s="1"/>
  <c r="AR58" i="29"/>
  <c r="AR19" i="50" s="1"/>
  <c r="BB58" i="29"/>
  <c r="BB19" i="50" s="1"/>
  <c r="BF58" i="29"/>
  <c r="BF19" i="50" s="1"/>
  <c r="BH58" i="29"/>
  <c r="BH19" i="50" s="1"/>
  <c r="BJ58" i="29"/>
  <c r="BJ19" i="50" s="1"/>
  <c r="BP58" i="29"/>
  <c r="BP19" i="50" s="1"/>
  <c r="BR58" i="29"/>
  <c r="BR19" i="50" s="1"/>
  <c r="J57" i="29"/>
  <c r="P57" i="29" s="1"/>
  <c r="AF57" i="29"/>
  <c r="BL57" i="29"/>
  <c r="AU19" i="50" l="1"/>
  <c r="I19" i="50"/>
  <c r="O19" i="50" s="1"/>
  <c r="AY19" i="50" s="1"/>
  <c r="BM19" i="50" s="1"/>
  <c r="J58" i="29"/>
  <c r="P58" i="29" s="1"/>
  <c r="D19" i="50"/>
  <c r="J19" i="50" s="1"/>
  <c r="P19" i="50" s="1"/>
  <c r="BK44" i="29"/>
  <c r="AF19" i="50"/>
  <c r="AV19" i="50"/>
  <c r="BM47" i="29"/>
  <c r="AE19" i="50"/>
  <c r="BN50" i="29"/>
  <c r="BL19" i="50"/>
  <c r="BM57" i="29"/>
  <c r="AE58" i="29"/>
  <c r="I58" i="29"/>
  <c r="O58" i="29" s="1"/>
  <c r="AY58" i="29" s="1"/>
  <c r="BL58" i="29"/>
  <c r="I44" i="29"/>
  <c r="O43" i="29"/>
  <c r="AZ43" i="29"/>
  <c r="P44" i="29"/>
  <c r="AZ57" i="29"/>
  <c r="BN57" i="29" s="1"/>
  <c r="BK58" i="29"/>
  <c r="AF58" i="29"/>
  <c r="AZ58" i="29" s="1"/>
  <c r="AZ19" i="50" l="1"/>
  <c r="BN19" i="50" s="1"/>
  <c r="O44" i="29"/>
  <c r="AY43" i="29"/>
  <c r="BN58" i="29"/>
  <c r="BN43" i="29"/>
  <c r="BN44" i="29" s="1"/>
  <c r="AZ44" i="29"/>
  <c r="BM58" i="29"/>
  <c r="AY44" i="29" l="1"/>
  <c r="BM43" i="29"/>
  <c r="BM44" i="29" s="1"/>
  <c r="AT57" i="25" l="1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N57" i="25"/>
  <c r="M57" i="25"/>
  <c r="L57" i="25"/>
  <c r="K57" i="25"/>
  <c r="H57" i="25"/>
  <c r="G57" i="25"/>
  <c r="F57" i="25"/>
  <c r="E57" i="25"/>
  <c r="D57" i="25"/>
  <c r="C57" i="25"/>
  <c r="AV56" i="25"/>
  <c r="AV57" i="25" s="1"/>
  <c r="AU56" i="25"/>
  <c r="AU57" i="25" s="1"/>
  <c r="AF56" i="25"/>
  <c r="AE56" i="25"/>
  <c r="J56" i="25"/>
  <c r="P56" i="25" s="1"/>
  <c r="I56" i="25"/>
  <c r="O56" i="25" s="1"/>
  <c r="AT55" i="25"/>
  <c r="AS55" i="25"/>
  <c r="AR55" i="25"/>
  <c r="AQ55" i="25"/>
  <c r="AP55" i="25"/>
  <c r="AO55" i="25"/>
  <c r="AN55" i="25"/>
  <c r="AM55" i="25"/>
  <c r="AL55" i="25"/>
  <c r="AK55" i="25"/>
  <c r="AJ55" i="25"/>
  <c r="AI55" i="25"/>
  <c r="AH55" i="25"/>
  <c r="AG55" i="25"/>
  <c r="AD55" i="25"/>
  <c r="AC55" i="25"/>
  <c r="AB55" i="25"/>
  <c r="AA55" i="25"/>
  <c r="Z55" i="25"/>
  <c r="Y55" i="25"/>
  <c r="X55" i="25"/>
  <c r="W55" i="25"/>
  <c r="V55" i="25"/>
  <c r="U55" i="25"/>
  <c r="T55" i="25"/>
  <c r="S55" i="25"/>
  <c r="R55" i="25"/>
  <c r="Q55" i="25"/>
  <c r="N55" i="25"/>
  <c r="M55" i="25"/>
  <c r="L55" i="25"/>
  <c r="K55" i="25"/>
  <c r="H55" i="25"/>
  <c r="G55" i="25"/>
  <c r="F55" i="25"/>
  <c r="E55" i="25"/>
  <c r="D55" i="25"/>
  <c r="C55" i="25"/>
  <c r="AV54" i="25"/>
  <c r="AU54" i="25"/>
  <c r="AF54" i="25"/>
  <c r="AE54" i="25"/>
  <c r="J54" i="25"/>
  <c r="P54" i="25" s="1"/>
  <c r="I54" i="25"/>
  <c r="O54" i="25" s="1"/>
  <c r="AV53" i="25"/>
  <c r="AU53" i="25"/>
  <c r="AF53" i="25"/>
  <c r="AE53" i="25"/>
  <c r="J53" i="25"/>
  <c r="P53" i="25" s="1"/>
  <c r="I53" i="25"/>
  <c r="O53" i="25" s="1"/>
  <c r="AV52" i="25"/>
  <c r="AU52" i="25"/>
  <c r="AF52" i="25"/>
  <c r="AE52" i="25"/>
  <c r="J52" i="25"/>
  <c r="P52" i="25" s="1"/>
  <c r="I52" i="25"/>
  <c r="O52" i="25" s="1"/>
  <c r="AV51" i="25"/>
  <c r="AU51" i="25"/>
  <c r="AF51" i="25"/>
  <c r="AE51" i="25"/>
  <c r="J51" i="25"/>
  <c r="P51" i="25" s="1"/>
  <c r="I51" i="25"/>
  <c r="O51" i="25" s="1"/>
  <c r="AT50" i="25"/>
  <c r="AS50" i="25"/>
  <c r="AR50" i="25"/>
  <c r="AQ50" i="25"/>
  <c r="AP50" i="25"/>
  <c r="AO50" i="25"/>
  <c r="AN50" i="25"/>
  <c r="AM50" i="25"/>
  <c r="AL50" i="25"/>
  <c r="AK50" i="25"/>
  <c r="AJ50" i="25"/>
  <c r="AI50" i="25"/>
  <c r="AH50" i="25"/>
  <c r="AG50" i="25"/>
  <c r="AD50" i="25"/>
  <c r="AC50" i="25"/>
  <c r="AB50" i="25"/>
  <c r="AA50" i="25"/>
  <c r="Z50" i="25"/>
  <c r="Y50" i="25"/>
  <c r="X50" i="25"/>
  <c r="W50" i="25"/>
  <c r="V50" i="25"/>
  <c r="U50" i="25"/>
  <c r="T50" i="25"/>
  <c r="S50" i="25"/>
  <c r="R50" i="25"/>
  <c r="Q50" i="25"/>
  <c r="N50" i="25"/>
  <c r="M50" i="25"/>
  <c r="L50" i="25"/>
  <c r="K50" i="25"/>
  <c r="H50" i="25"/>
  <c r="G50" i="25"/>
  <c r="F50" i="25"/>
  <c r="E50" i="25"/>
  <c r="D50" i="25"/>
  <c r="J50" i="25" s="1"/>
  <c r="P50" i="25" s="1"/>
  <c r="C50" i="25"/>
  <c r="I50" i="25" s="1"/>
  <c r="O50" i="25" s="1"/>
  <c r="AV49" i="25"/>
  <c r="AU49" i="25"/>
  <c r="AF49" i="25"/>
  <c r="AE49" i="25"/>
  <c r="J49" i="25"/>
  <c r="P49" i="25" s="1"/>
  <c r="I49" i="25"/>
  <c r="O49" i="25" s="1"/>
  <c r="AV48" i="25"/>
  <c r="AV50" i="25" s="1"/>
  <c r="AU48" i="25"/>
  <c r="AU50" i="25" s="1"/>
  <c r="AF48" i="25"/>
  <c r="AE48" i="25"/>
  <c r="J48" i="25"/>
  <c r="P48" i="25" s="1"/>
  <c r="I48" i="25"/>
  <c r="O48" i="25" s="1"/>
  <c r="AT47" i="25"/>
  <c r="AS47" i="25"/>
  <c r="AR47" i="25"/>
  <c r="AQ47" i="25"/>
  <c r="AP47" i="25"/>
  <c r="AO47" i="25"/>
  <c r="AN47" i="25"/>
  <c r="AM47" i="25"/>
  <c r="AL47" i="25"/>
  <c r="AK47" i="25"/>
  <c r="AJ47" i="25"/>
  <c r="AI47" i="25"/>
  <c r="AH47" i="25"/>
  <c r="AG47" i="25"/>
  <c r="AD47" i="25"/>
  <c r="AC47" i="25"/>
  <c r="AB47" i="25"/>
  <c r="AA47" i="25"/>
  <c r="Z47" i="25"/>
  <c r="Y47" i="25"/>
  <c r="X47" i="25"/>
  <c r="W47" i="25"/>
  <c r="V47" i="25"/>
  <c r="U47" i="25"/>
  <c r="AE47" i="25" s="1"/>
  <c r="T47" i="25"/>
  <c r="S47" i="25"/>
  <c r="R47" i="25"/>
  <c r="Q47" i="25"/>
  <c r="N47" i="25"/>
  <c r="M47" i="25"/>
  <c r="L47" i="25"/>
  <c r="K47" i="25"/>
  <c r="H47" i="25"/>
  <c r="G47" i="25"/>
  <c r="F47" i="25"/>
  <c r="E47" i="25"/>
  <c r="D47" i="25"/>
  <c r="C47" i="25"/>
  <c r="AV46" i="25"/>
  <c r="AU46" i="25"/>
  <c r="AF46" i="25"/>
  <c r="AE46" i="25"/>
  <c r="J46" i="25"/>
  <c r="P46" i="25" s="1"/>
  <c r="I46" i="25"/>
  <c r="O46" i="25" s="1"/>
  <c r="AV45" i="25"/>
  <c r="AV47" i="25" s="1"/>
  <c r="AU45" i="25"/>
  <c r="AF45" i="25"/>
  <c r="AE45" i="25"/>
  <c r="J45" i="25"/>
  <c r="P45" i="25" s="1"/>
  <c r="I45" i="25"/>
  <c r="O45" i="25" s="1"/>
  <c r="AC44" i="25"/>
  <c r="AT43" i="25"/>
  <c r="AS43" i="25"/>
  <c r="AR43" i="25"/>
  <c r="AQ43" i="25"/>
  <c r="AP43" i="25"/>
  <c r="AO43" i="25"/>
  <c r="AN43" i="25"/>
  <c r="AM43" i="25"/>
  <c r="AL43" i="25"/>
  <c r="AK43" i="25"/>
  <c r="AJ43" i="25"/>
  <c r="AI43" i="25"/>
  <c r="AH43" i="25"/>
  <c r="AG43" i="25"/>
  <c r="AD43" i="25"/>
  <c r="AC43" i="25"/>
  <c r="AB43" i="25"/>
  <c r="AA43" i="25"/>
  <c r="Z43" i="25"/>
  <c r="Y43" i="25"/>
  <c r="Y44" i="25" s="1"/>
  <c r="X43" i="25"/>
  <c r="W43" i="25"/>
  <c r="V43" i="25"/>
  <c r="U43" i="25"/>
  <c r="T43" i="25"/>
  <c r="S43" i="25"/>
  <c r="R43" i="25"/>
  <c r="Q43" i="25"/>
  <c r="Q44" i="25" s="1"/>
  <c r="N43" i="25"/>
  <c r="M43" i="25"/>
  <c r="L43" i="25"/>
  <c r="K43" i="25"/>
  <c r="H43" i="25"/>
  <c r="G43" i="25"/>
  <c r="F43" i="25"/>
  <c r="E43" i="25"/>
  <c r="E44" i="25" s="1"/>
  <c r="D43" i="25"/>
  <c r="C43" i="25"/>
  <c r="AV42" i="25"/>
  <c r="AU42" i="25"/>
  <c r="AF42" i="25"/>
  <c r="AE42" i="25"/>
  <c r="J42" i="25"/>
  <c r="P42" i="25" s="1"/>
  <c r="I42" i="25"/>
  <c r="O42" i="25" s="1"/>
  <c r="AV41" i="25"/>
  <c r="AU41" i="25"/>
  <c r="AF41" i="25"/>
  <c r="AE41" i="25"/>
  <c r="J41" i="25"/>
  <c r="P41" i="25" s="1"/>
  <c r="I41" i="25"/>
  <c r="O41" i="25" s="1"/>
  <c r="AV40" i="25"/>
  <c r="AU40" i="25"/>
  <c r="AF40" i="25"/>
  <c r="AE40" i="25"/>
  <c r="J40" i="25"/>
  <c r="P40" i="25" s="1"/>
  <c r="I40" i="25"/>
  <c r="O40" i="25" s="1"/>
  <c r="AV39" i="25"/>
  <c r="AU39" i="25"/>
  <c r="AF39" i="25"/>
  <c r="AE39" i="25"/>
  <c r="J39" i="25"/>
  <c r="P39" i="25" s="1"/>
  <c r="I39" i="25"/>
  <c r="O39" i="25" s="1"/>
  <c r="AV38" i="25"/>
  <c r="AU38" i="25"/>
  <c r="AF38" i="25"/>
  <c r="AE38" i="25"/>
  <c r="J38" i="25"/>
  <c r="P38" i="25" s="1"/>
  <c r="I38" i="25"/>
  <c r="O38" i="25" s="1"/>
  <c r="AV37" i="25"/>
  <c r="AU37" i="25"/>
  <c r="AF37" i="25"/>
  <c r="AE37" i="25"/>
  <c r="J37" i="25"/>
  <c r="P37" i="25" s="1"/>
  <c r="I37" i="25"/>
  <c r="O37" i="25" s="1"/>
  <c r="AV36" i="25"/>
  <c r="AU36" i="25"/>
  <c r="AF36" i="25"/>
  <c r="AE36" i="25"/>
  <c r="J36" i="25"/>
  <c r="P36" i="25" s="1"/>
  <c r="I36" i="25"/>
  <c r="O36" i="25" s="1"/>
  <c r="AV35" i="25"/>
  <c r="AU35" i="25"/>
  <c r="AF35" i="25"/>
  <c r="AE35" i="25"/>
  <c r="J35" i="25"/>
  <c r="P35" i="25" s="1"/>
  <c r="I35" i="25"/>
  <c r="O35" i="25" s="1"/>
  <c r="AV34" i="25"/>
  <c r="AU34" i="25"/>
  <c r="AF34" i="25"/>
  <c r="AE34" i="25"/>
  <c r="J34" i="25"/>
  <c r="P34" i="25" s="1"/>
  <c r="I34" i="25"/>
  <c r="O34" i="25" s="1"/>
  <c r="AV33" i="25"/>
  <c r="AV43" i="25" s="1"/>
  <c r="AU33" i="25"/>
  <c r="AF33" i="25"/>
  <c r="AE33" i="25"/>
  <c r="J33" i="25"/>
  <c r="P33" i="25" s="1"/>
  <c r="I33" i="25"/>
  <c r="O33" i="25" s="1"/>
  <c r="AT32" i="25"/>
  <c r="AS32" i="25"/>
  <c r="AR32" i="25"/>
  <c r="AQ32" i="25"/>
  <c r="AP32" i="25"/>
  <c r="AO32" i="25"/>
  <c r="AN32" i="25"/>
  <c r="AM32" i="25"/>
  <c r="AL32" i="25"/>
  <c r="AK32" i="25"/>
  <c r="AJ32" i="25"/>
  <c r="AI32" i="25"/>
  <c r="AH32" i="25"/>
  <c r="AG32" i="25"/>
  <c r="AD32" i="25"/>
  <c r="AC32" i="25"/>
  <c r="AB32" i="25"/>
  <c r="AA32" i="25"/>
  <c r="Z32" i="25"/>
  <c r="Y32" i="25"/>
  <c r="X32" i="25"/>
  <c r="W32" i="25"/>
  <c r="V32" i="25"/>
  <c r="AF32" i="25" s="1"/>
  <c r="U32" i="25"/>
  <c r="T32" i="25"/>
  <c r="S32" i="25"/>
  <c r="R32" i="25"/>
  <c r="Q32" i="25"/>
  <c r="N32" i="25"/>
  <c r="M32" i="25"/>
  <c r="L32" i="25"/>
  <c r="K32" i="25"/>
  <c r="H32" i="25"/>
  <c r="G32" i="25"/>
  <c r="F32" i="25"/>
  <c r="E32" i="25"/>
  <c r="D32" i="25"/>
  <c r="C32" i="25"/>
  <c r="AV31" i="25"/>
  <c r="AU31" i="25"/>
  <c r="AF31" i="25"/>
  <c r="AE31" i="25"/>
  <c r="J31" i="25"/>
  <c r="P31" i="25" s="1"/>
  <c r="I31" i="25"/>
  <c r="O31" i="25" s="1"/>
  <c r="AV30" i="25"/>
  <c r="AU30" i="25"/>
  <c r="AF30" i="25"/>
  <c r="AE30" i="25"/>
  <c r="J30" i="25"/>
  <c r="P30" i="25" s="1"/>
  <c r="I30" i="25"/>
  <c r="O30" i="25" s="1"/>
  <c r="AV29" i="25"/>
  <c r="AU29" i="25"/>
  <c r="AF29" i="25"/>
  <c r="AE29" i="25"/>
  <c r="J29" i="25"/>
  <c r="P29" i="25" s="1"/>
  <c r="I29" i="25"/>
  <c r="O29" i="25" s="1"/>
  <c r="AV28" i="25"/>
  <c r="AU28" i="25"/>
  <c r="AF28" i="25"/>
  <c r="AE28" i="25"/>
  <c r="J28" i="25"/>
  <c r="P28" i="25" s="1"/>
  <c r="I28" i="25"/>
  <c r="O28" i="25" s="1"/>
  <c r="AV27" i="25"/>
  <c r="AU27" i="25"/>
  <c r="AF27" i="25"/>
  <c r="AE27" i="25"/>
  <c r="J27" i="25"/>
  <c r="P27" i="25" s="1"/>
  <c r="I27" i="25"/>
  <c r="O27" i="25" s="1"/>
  <c r="AV26" i="25"/>
  <c r="AU26" i="25"/>
  <c r="AF26" i="25"/>
  <c r="AE26" i="25"/>
  <c r="J26" i="25"/>
  <c r="P26" i="25" s="1"/>
  <c r="I26" i="25"/>
  <c r="O26" i="25" s="1"/>
  <c r="AV25" i="25"/>
  <c r="AU25" i="25"/>
  <c r="AF25" i="25"/>
  <c r="AE25" i="25"/>
  <c r="J25" i="25"/>
  <c r="P25" i="25" s="1"/>
  <c r="I25" i="25"/>
  <c r="O25" i="25" s="1"/>
  <c r="AV24" i="25"/>
  <c r="AU24" i="25"/>
  <c r="AF24" i="25"/>
  <c r="AE24" i="25"/>
  <c r="J24" i="25"/>
  <c r="P24" i="25" s="1"/>
  <c r="I24" i="25"/>
  <c r="O24" i="25" s="1"/>
  <c r="AV23" i="25"/>
  <c r="AU23" i="25"/>
  <c r="AF23" i="25"/>
  <c r="AE23" i="25"/>
  <c r="J23" i="25"/>
  <c r="P23" i="25" s="1"/>
  <c r="I23" i="25"/>
  <c r="O23" i="25" s="1"/>
  <c r="AV22" i="25"/>
  <c r="AU22" i="25"/>
  <c r="AF22" i="25"/>
  <c r="AE22" i="25"/>
  <c r="J22" i="25"/>
  <c r="P22" i="25" s="1"/>
  <c r="I22" i="25"/>
  <c r="O22" i="25" s="1"/>
  <c r="AV21" i="25"/>
  <c r="AU21" i="25"/>
  <c r="AF21" i="25"/>
  <c r="AE21" i="25"/>
  <c r="J21" i="25"/>
  <c r="P21" i="25" s="1"/>
  <c r="I21" i="25"/>
  <c r="O21" i="25" s="1"/>
  <c r="AV20" i="25"/>
  <c r="AU20" i="25"/>
  <c r="AU32" i="25" s="1"/>
  <c r="AF20" i="25"/>
  <c r="AE20" i="25"/>
  <c r="J20" i="25"/>
  <c r="P20" i="25" s="1"/>
  <c r="I20" i="25"/>
  <c r="O20" i="25" s="1"/>
  <c r="AT19" i="25"/>
  <c r="AS19" i="25"/>
  <c r="AR19" i="25"/>
  <c r="AQ19" i="25"/>
  <c r="AP19" i="25"/>
  <c r="AO19" i="25"/>
  <c r="AN19" i="25"/>
  <c r="AM19" i="25"/>
  <c r="AL19" i="25"/>
  <c r="AK19" i="25"/>
  <c r="AJ19" i="25"/>
  <c r="AI19" i="25"/>
  <c r="AH19" i="25"/>
  <c r="AG19" i="25"/>
  <c r="AD19" i="25"/>
  <c r="AC19" i="25"/>
  <c r="AB19" i="25"/>
  <c r="AA19" i="25"/>
  <c r="Z19" i="25"/>
  <c r="Y19" i="25"/>
  <c r="X19" i="25"/>
  <c r="W19" i="25"/>
  <c r="V19" i="25"/>
  <c r="U19" i="25"/>
  <c r="T19" i="25"/>
  <c r="S19" i="25"/>
  <c r="R19" i="25"/>
  <c r="Q19" i="25"/>
  <c r="N19" i="25"/>
  <c r="M19" i="25"/>
  <c r="L19" i="25"/>
  <c r="K19" i="25"/>
  <c r="H19" i="25"/>
  <c r="G19" i="25"/>
  <c r="F19" i="25"/>
  <c r="E19" i="25"/>
  <c r="D19" i="25"/>
  <c r="C19" i="25"/>
  <c r="AV18" i="25"/>
  <c r="AU18" i="25"/>
  <c r="AF18" i="25"/>
  <c r="AE18" i="25"/>
  <c r="J18" i="25"/>
  <c r="P18" i="25" s="1"/>
  <c r="I18" i="25"/>
  <c r="O18" i="25" s="1"/>
  <c r="AV17" i="25"/>
  <c r="AU17" i="25"/>
  <c r="AF17" i="25"/>
  <c r="AE17" i="25"/>
  <c r="J17" i="25"/>
  <c r="P17" i="25" s="1"/>
  <c r="I17" i="25"/>
  <c r="O17" i="25" s="1"/>
  <c r="AV16" i="25"/>
  <c r="AU16" i="25"/>
  <c r="AF16" i="25"/>
  <c r="AE16" i="25"/>
  <c r="J16" i="25"/>
  <c r="P16" i="25" s="1"/>
  <c r="I16" i="25"/>
  <c r="O16" i="25" s="1"/>
  <c r="AV15" i="25"/>
  <c r="AU15" i="25"/>
  <c r="AF15" i="25"/>
  <c r="AE15" i="25"/>
  <c r="J15" i="25"/>
  <c r="P15" i="25" s="1"/>
  <c r="I15" i="25"/>
  <c r="O15" i="25" s="1"/>
  <c r="AV14" i="25"/>
  <c r="AU14" i="25"/>
  <c r="AF14" i="25"/>
  <c r="AE14" i="25"/>
  <c r="J14" i="25"/>
  <c r="P14" i="25" s="1"/>
  <c r="I14" i="25"/>
  <c r="O14" i="25" s="1"/>
  <c r="AV13" i="25"/>
  <c r="AU13" i="25"/>
  <c r="AF13" i="25"/>
  <c r="AE13" i="25"/>
  <c r="J13" i="25"/>
  <c r="P13" i="25" s="1"/>
  <c r="I13" i="25"/>
  <c r="O13" i="25" s="1"/>
  <c r="AV12" i="25"/>
  <c r="AU12" i="25"/>
  <c r="AF12" i="25"/>
  <c r="AE12" i="25"/>
  <c r="P12" i="25"/>
  <c r="J12" i="25"/>
  <c r="I12" i="25"/>
  <c r="O12" i="25" s="1"/>
  <c r="AV11" i="25"/>
  <c r="AU11" i="25"/>
  <c r="AF11" i="25"/>
  <c r="AE11" i="25"/>
  <c r="J11" i="25"/>
  <c r="P11" i="25" s="1"/>
  <c r="I11" i="25"/>
  <c r="O11" i="25" s="1"/>
  <c r="AV10" i="25"/>
  <c r="AU10" i="25"/>
  <c r="AF10" i="25"/>
  <c r="AE10" i="25"/>
  <c r="P10" i="25"/>
  <c r="J10" i="25"/>
  <c r="I10" i="25"/>
  <c r="O10" i="25" s="1"/>
  <c r="AV9" i="25"/>
  <c r="AU9" i="25"/>
  <c r="AF9" i="25"/>
  <c r="AE9" i="25"/>
  <c r="J9" i="25"/>
  <c r="P9" i="25" s="1"/>
  <c r="I9" i="25"/>
  <c r="O9" i="25" s="1"/>
  <c r="AV8" i="25"/>
  <c r="AU8" i="25"/>
  <c r="AF8" i="25"/>
  <c r="AE8" i="25"/>
  <c r="P8" i="25"/>
  <c r="J8" i="25"/>
  <c r="I8" i="25"/>
  <c r="O8" i="25" s="1"/>
  <c r="AV7" i="25"/>
  <c r="AU7" i="25"/>
  <c r="AF7" i="25"/>
  <c r="AE7" i="25"/>
  <c r="J7" i="25"/>
  <c r="P7" i="25" s="1"/>
  <c r="I7" i="25"/>
  <c r="O7" i="25" s="1"/>
  <c r="AV32" i="25" l="1"/>
  <c r="AU55" i="25"/>
  <c r="AE32" i="25"/>
  <c r="G44" i="25"/>
  <c r="S44" i="25"/>
  <c r="AA44" i="25"/>
  <c r="AK44" i="25"/>
  <c r="AS44" i="25"/>
  <c r="AS58" i="25" s="1"/>
  <c r="AS16" i="50" s="1"/>
  <c r="AV55" i="25"/>
  <c r="AC58" i="25"/>
  <c r="AC16" i="50" s="1"/>
  <c r="AU19" i="25"/>
  <c r="AE19" i="25"/>
  <c r="I32" i="25"/>
  <c r="O32" i="25" s="1"/>
  <c r="K44" i="25"/>
  <c r="K58" i="25" s="1"/>
  <c r="K16" i="50" s="1"/>
  <c r="AE43" i="25"/>
  <c r="AE44" i="25" s="1"/>
  <c r="AM44" i="25"/>
  <c r="AF47" i="25"/>
  <c r="AF55" i="25"/>
  <c r="AI44" i="25"/>
  <c r="AF19" i="25"/>
  <c r="J32" i="25"/>
  <c r="P32" i="25" s="1"/>
  <c r="AU47" i="25"/>
  <c r="I47" i="25"/>
  <c r="O47" i="25" s="1"/>
  <c r="AE50" i="25"/>
  <c r="I55" i="25"/>
  <c r="O55" i="25" s="1"/>
  <c r="I19" i="25"/>
  <c r="O19" i="25" s="1"/>
  <c r="AU43" i="25"/>
  <c r="C44" i="25"/>
  <c r="M44" i="25"/>
  <c r="M58" i="25" s="1"/>
  <c r="M16" i="50" s="1"/>
  <c r="W44" i="25"/>
  <c r="W58" i="25" s="1"/>
  <c r="AG44" i="25"/>
  <c r="AG58" i="25" s="1"/>
  <c r="AG16" i="50" s="1"/>
  <c r="AO44" i="25"/>
  <c r="U44" i="25"/>
  <c r="U58" i="25" s="1"/>
  <c r="U16" i="50" s="1"/>
  <c r="J47" i="25"/>
  <c r="P47" i="25" s="1"/>
  <c r="AF50" i="25"/>
  <c r="J55" i="25"/>
  <c r="P55" i="25" s="1"/>
  <c r="AQ44" i="25"/>
  <c r="AQ58" i="25" s="1"/>
  <c r="AQ16" i="50" s="1"/>
  <c r="J19" i="25"/>
  <c r="P19" i="25" s="1"/>
  <c r="E58" i="25"/>
  <c r="E16" i="50" s="1"/>
  <c r="Q58" i="25"/>
  <c r="Q16" i="50" s="1"/>
  <c r="Y58" i="25"/>
  <c r="Y16" i="50" s="1"/>
  <c r="AE57" i="25"/>
  <c r="AU44" i="25"/>
  <c r="AV19" i="25"/>
  <c r="C58" i="25"/>
  <c r="C16" i="50" s="1"/>
  <c r="G58" i="25"/>
  <c r="G16" i="50" s="1"/>
  <c r="S58" i="25"/>
  <c r="S16" i="50" s="1"/>
  <c r="AA58" i="25"/>
  <c r="AA16" i="50" s="1"/>
  <c r="AI58" i="25"/>
  <c r="AI16" i="50" s="1"/>
  <c r="AK58" i="25"/>
  <c r="AK16" i="50" s="1"/>
  <c r="AM58" i="25"/>
  <c r="AM16" i="50" s="1"/>
  <c r="AO58" i="25"/>
  <c r="AO16" i="50" s="1"/>
  <c r="AU58" i="25"/>
  <c r="D44" i="25"/>
  <c r="D58" i="25" s="1"/>
  <c r="D16" i="50" s="1"/>
  <c r="F44" i="25"/>
  <c r="F58" i="25" s="1"/>
  <c r="F16" i="50" s="1"/>
  <c r="H44" i="25"/>
  <c r="H58" i="25" s="1"/>
  <c r="H16" i="50" s="1"/>
  <c r="R44" i="25"/>
  <c r="T44" i="25"/>
  <c r="V44" i="25"/>
  <c r="X44" i="25"/>
  <c r="Z44" i="25"/>
  <c r="AB44" i="25"/>
  <c r="AB58" i="25" s="1"/>
  <c r="AB16" i="50" s="1"/>
  <c r="AD44" i="25"/>
  <c r="AD58" i="25" s="1"/>
  <c r="AD16" i="50" s="1"/>
  <c r="AE55" i="25"/>
  <c r="R58" i="25"/>
  <c r="R16" i="50" s="1"/>
  <c r="T58" i="25"/>
  <c r="T16" i="50" s="1"/>
  <c r="V58" i="25"/>
  <c r="V16" i="50" s="1"/>
  <c r="X58" i="25"/>
  <c r="X16" i="50" s="1"/>
  <c r="Z58" i="25"/>
  <c r="Z16" i="50" s="1"/>
  <c r="AV44" i="25"/>
  <c r="AV58" i="25" s="1"/>
  <c r="I43" i="25"/>
  <c r="L44" i="25"/>
  <c r="N44" i="25"/>
  <c r="AH44" i="25"/>
  <c r="AH58" i="25" s="1"/>
  <c r="AH16" i="50" s="1"/>
  <c r="AJ44" i="25"/>
  <c r="AJ58" i="25" s="1"/>
  <c r="AJ16" i="50" s="1"/>
  <c r="AV16" i="50" s="1"/>
  <c r="AL44" i="25"/>
  <c r="AN44" i="25"/>
  <c r="AP44" i="25"/>
  <c r="AR44" i="25"/>
  <c r="AT44" i="25"/>
  <c r="I57" i="25"/>
  <c r="O57" i="25" s="1"/>
  <c r="L58" i="25"/>
  <c r="L16" i="50" s="1"/>
  <c r="N58" i="25"/>
  <c r="N16" i="50" s="1"/>
  <c r="AL58" i="25"/>
  <c r="AL16" i="50" s="1"/>
  <c r="AN58" i="25"/>
  <c r="AN16" i="50" s="1"/>
  <c r="AP58" i="25"/>
  <c r="AP16" i="50" s="1"/>
  <c r="AR58" i="25"/>
  <c r="AR16" i="50" s="1"/>
  <c r="AT58" i="25"/>
  <c r="AT16" i="50" s="1"/>
  <c r="J43" i="25"/>
  <c r="AF43" i="25"/>
  <c r="AF44" i="25" s="1"/>
  <c r="J57" i="25"/>
  <c r="P57" i="25" s="1"/>
  <c r="AF57" i="25"/>
  <c r="J16" i="50" l="1"/>
  <c r="P16" i="50" s="1"/>
  <c r="AE58" i="25"/>
  <c r="W16" i="50"/>
  <c r="AE16" i="50"/>
  <c r="AU16" i="50"/>
  <c r="I16" i="50"/>
  <c r="O16" i="50" s="1"/>
  <c r="AY16" i="50" s="1"/>
  <c r="BM16" i="50" s="1"/>
  <c r="AF16" i="50"/>
  <c r="J58" i="25"/>
  <c r="P58" i="25" s="1"/>
  <c r="J44" i="25"/>
  <c r="P43" i="25"/>
  <c r="P44" i="25" s="1"/>
  <c r="I44" i="25"/>
  <c r="O43" i="25"/>
  <c r="O44" i="25" s="1"/>
  <c r="AF58" i="25"/>
  <c r="I58" i="25"/>
  <c r="O58" i="25" s="1"/>
  <c r="AZ16" i="50" l="1"/>
  <c r="BN16" i="50" s="1"/>
  <c r="R54" i="1"/>
  <c r="Q54" i="1"/>
  <c r="BR53" i="1"/>
  <c r="BQ53" i="1"/>
  <c r="R53" i="1"/>
  <c r="BQ52" i="1"/>
  <c r="R52" i="1"/>
  <c r="Q52" i="1"/>
  <c r="T52" i="1"/>
  <c r="BQ51" i="1"/>
  <c r="Q51" i="1"/>
  <c r="T51" i="1"/>
  <c r="R49" i="1"/>
  <c r="Q49" i="1"/>
  <c r="T49" i="1"/>
  <c r="R46" i="1"/>
  <c r="Q46" i="1"/>
  <c r="Q45" i="1"/>
  <c r="BR42" i="1"/>
  <c r="BQ42" i="1"/>
  <c r="R42" i="1"/>
  <c r="Q42" i="1"/>
  <c r="R41" i="1"/>
  <c r="Q41" i="1"/>
  <c r="BR40" i="1"/>
  <c r="BQ40" i="1"/>
  <c r="R40" i="1"/>
  <c r="Q40" i="1"/>
  <c r="BR39" i="1"/>
  <c r="BQ39" i="1"/>
  <c r="R39" i="1"/>
  <c r="Q39" i="1"/>
  <c r="BQ38" i="1"/>
  <c r="R38" i="1"/>
  <c r="Q38" i="1"/>
  <c r="BR37" i="1"/>
  <c r="R37" i="1"/>
  <c r="Q37" i="1"/>
  <c r="BR36" i="1"/>
  <c r="BQ36" i="1"/>
  <c r="R36" i="1"/>
  <c r="Q36" i="1"/>
  <c r="BR35" i="1"/>
  <c r="BQ35" i="1"/>
  <c r="R35" i="1"/>
  <c r="Q35" i="1"/>
  <c r="BR34" i="1"/>
  <c r="BQ34" i="1"/>
  <c r="R34" i="1"/>
  <c r="Q34" i="1"/>
  <c r="BQ33" i="1"/>
  <c r="R18" i="1"/>
  <c r="Q18" i="1"/>
  <c r="R17" i="1"/>
  <c r="Q17" i="1"/>
  <c r="R16" i="1"/>
  <c r="Q16" i="1"/>
  <c r="R15" i="1"/>
  <c r="Q15" i="1"/>
  <c r="T15" i="1"/>
  <c r="R14" i="1"/>
  <c r="Q14" i="1"/>
  <c r="T14" i="1"/>
  <c r="R13" i="1"/>
  <c r="Q13" i="1"/>
  <c r="T13" i="1"/>
  <c r="R12" i="1"/>
  <c r="Q12" i="1"/>
  <c r="T12" i="1"/>
  <c r="R11" i="1"/>
  <c r="Q11" i="1"/>
  <c r="T11" i="1"/>
  <c r="R10" i="1"/>
  <c r="Q10" i="1"/>
  <c r="T10" i="1"/>
  <c r="R9" i="1"/>
  <c r="Q9" i="1"/>
  <c r="T9" i="1"/>
  <c r="R8" i="1"/>
  <c r="Q8" i="1"/>
  <c r="T8" i="1"/>
  <c r="T7" i="1"/>
  <c r="AM14" i="50" l="1"/>
  <c r="BQ56" i="1"/>
  <c r="Q7" i="1"/>
  <c r="AT14" i="50"/>
  <c r="BH14" i="50"/>
  <c r="BG14" i="50"/>
  <c r="BR56" i="1"/>
  <c r="R45" i="1"/>
  <c r="Q53" i="1"/>
  <c r="R7" i="1"/>
  <c r="BR46" i="1"/>
  <c r="R51" i="1"/>
  <c r="BR51" i="1"/>
  <c r="Q33" i="1"/>
  <c r="BC14" i="50"/>
  <c r="AQ14" i="50"/>
  <c r="R33" i="1"/>
  <c r="BR33" i="1"/>
  <c r="AJ14" i="50"/>
  <c r="BO14" i="50"/>
  <c r="AI14" i="50"/>
  <c r="R48" i="1"/>
  <c r="K14" i="50"/>
  <c r="Q48" i="1"/>
  <c r="S7" i="1"/>
  <c r="S8" i="1"/>
  <c r="S9" i="1"/>
  <c r="S10" i="1"/>
  <c r="S11" i="1"/>
  <c r="S12" i="1"/>
  <c r="S13" i="1"/>
  <c r="S14" i="1"/>
  <c r="S15" i="1"/>
  <c r="S16" i="1"/>
  <c r="T17" i="1"/>
  <c r="T18" i="1"/>
  <c r="T33" i="1"/>
  <c r="T34" i="1"/>
  <c r="T35" i="1"/>
  <c r="T36" i="1"/>
  <c r="T37" i="1"/>
  <c r="S38" i="1"/>
  <c r="T39" i="1"/>
  <c r="T40" i="1"/>
  <c r="T41" i="1"/>
  <c r="T42" i="1"/>
  <c r="S17" i="1"/>
  <c r="S18" i="1"/>
  <c r="T45" i="1"/>
  <c r="T46" i="1"/>
  <c r="V14" i="50"/>
  <c r="S51" i="1"/>
  <c r="S52" i="1"/>
  <c r="T54" i="1"/>
  <c r="M14" i="50"/>
  <c r="AH14" i="50"/>
  <c r="AL14" i="50"/>
  <c r="AN14" i="50"/>
  <c r="AP14" i="50"/>
  <c r="AR14" i="50"/>
  <c r="BA14" i="50"/>
  <c r="BE14" i="50"/>
  <c r="BI14" i="50"/>
  <c r="BP14" i="50"/>
  <c r="S33" i="1"/>
  <c r="S34" i="1"/>
  <c r="S35" i="1"/>
  <c r="S36" i="1"/>
  <c r="S37" i="1"/>
  <c r="T38" i="1"/>
  <c r="S39" i="1"/>
  <c r="S40" i="1"/>
  <c r="S41" i="1"/>
  <c r="S42" i="1"/>
  <c r="C14" i="50"/>
  <c r="G14" i="50"/>
  <c r="U14" i="50"/>
  <c r="W14" i="50"/>
  <c r="Y14" i="50"/>
  <c r="AA14" i="50"/>
  <c r="AC14" i="50"/>
  <c r="S45" i="1"/>
  <c r="S46" i="1"/>
  <c r="S53" i="1"/>
  <c r="S54" i="1"/>
  <c r="BQ14" i="50"/>
  <c r="E14" i="50"/>
  <c r="L14" i="50"/>
  <c r="N14" i="50"/>
  <c r="AG14" i="50"/>
  <c r="AK14" i="50"/>
  <c r="AO14" i="50"/>
  <c r="AS14" i="50"/>
  <c r="AW14" i="50"/>
  <c r="BB14" i="50"/>
  <c r="BD14" i="50"/>
  <c r="BF14" i="50"/>
  <c r="BJ14" i="50"/>
  <c r="S49" i="1"/>
  <c r="BR14" i="50"/>
  <c r="D14" i="50"/>
  <c r="F14" i="50"/>
  <c r="H14" i="50"/>
  <c r="R14" i="50"/>
  <c r="X14" i="50"/>
  <c r="Z14" i="50"/>
  <c r="AB14" i="50"/>
  <c r="AD14" i="50"/>
  <c r="AX14" i="50"/>
  <c r="AF14" i="50" l="1"/>
  <c r="AV14" i="50"/>
  <c r="Q14" i="50"/>
  <c r="T16" i="1"/>
  <c r="J14" i="50"/>
  <c r="P14" i="50" s="1"/>
  <c r="AZ14" i="50" s="1"/>
  <c r="AE14" i="50"/>
  <c r="T53" i="1"/>
  <c r="AU14" i="50"/>
  <c r="BL14" i="50"/>
  <c r="I14" i="50"/>
  <c r="O14" i="50" s="1"/>
  <c r="BK14" i="50"/>
  <c r="T48" i="1"/>
  <c r="S48" i="1"/>
  <c r="T14" i="50"/>
  <c r="AY14" i="50" l="1"/>
  <c r="BM14" i="50" s="1"/>
  <c r="BN14" i="50"/>
  <c r="S14" i="50"/>
  <c r="Y12" i="50" l="1"/>
  <c r="AG12" i="50"/>
  <c r="AO12" i="50"/>
  <c r="BI12" i="50"/>
  <c r="H12" i="50"/>
  <c r="AI12" i="50"/>
  <c r="AQ12" i="50"/>
  <c r="BC12" i="50"/>
  <c r="BO12" i="50"/>
  <c r="F12" i="50"/>
  <c r="AM12" i="50"/>
  <c r="L12" i="50"/>
  <c r="BG12" i="50"/>
  <c r="AK12" i="50"/>
  <c r="AS12" i="50"/>
  <c r="BE12" i="50"/>
  <c r="BQ12" i="50"/>
  <c r="M12" i="50"/>
  <c r="W12" i="50"/>
  <c r="C12" i="50"/>
  <c r="E12" i="50"/>
  <c r="G12" i="50"/>
  <c r="K12" i="50"/>
  <c r="Q12" i="50"/>
  <c r="S12" i="50"/>
  <c r="U12" i="50"/>
  <c r="AA12" i="50"/>
  <c r="AC12" i="50"/>
  <c r="AW12" i="50"/>
  <c r="D12" i="50"/>
  <c r="N12" i="50"/>
  <c r="R12" i="50"/>
  <c r="T12" i="50"/>
  <c r="V12" i="50"/>
  <c r="X12" i="50"/>
  <c r="Z12" i="50"/>
  <c r="AB12" i="50"/>
  <c r="AD12" i="50"/>
  <c r="AH12" i="50"/>
  <c r="AJ12" i="50"/>
  <c r="AL12" i="50"/>
  <c r="AN12" i="50"/>
  <c r="AP12" i="50"/>
  <c r="AR12" i="50"/>
  <c r="AT12" i="50"/>
  <c r="AX12" i="50"/>
  <c r="BB12" i="50"/>
  <c r="BD12" i="50"/>
  <c r="BF12" i="50"/>
  <c r="BH12" i="50"/>
  <c r="BJ12" i="50"/>
  <c r="BP12" i="50"/>
  <c r="BR12" i="50"/>
  <c r="I12" i="50" l="1"/>
  <c r="O12" i="50" s="1"/>
  <c r="AU12" i="50"/>
  <c r="AE12" i="50"/>
  <c r="BA12" i="50"/>
  <c r="BK12" i="50" s="1"/>
  <c r="BL12" i="50"/>
  <c r="J12" i="50"/>
  <c r="P12" i="50" s="1"/>
  <c r="AV12" i="50"/>
  <c r="AF12" i="50"/>
  <c r="AZ12" i="50" l="1"/>
  <c r="BN12" i="50" s="1"/>
  <c r="AY12" i="50"/>
  <c r="BM12" i="50" s="1"/>
  <c r="BL56" i="20" l="1"/>
  <c r="BL57" i="20" s="1"/>
  <c r="BK56" i="20"/>
  <c r="BK57" i="20" s="1"/>
  <c r="AV56" i="20"/>
  <c r="AV57" i="20" s="1"/>
  <c r="AU56" i="20"/>
  <c r="AU57" i="20" s="1"/>
  <c r="AF56" i="20"/>
  <c r="AF57" i="20" s="1"/>
  <c r="AE56" i="20"/>
  <c r="AE57" i="20" s="1"/>
  <c r="J56" i="20"/>
  <c r="I56" i="20"/>
  <c r="BR55" i="20"/>
  <c r="BQ55" i="20"/>
  <c r="BP55" i="20"/>
  <c r="BO55" i="20"/>
  <c r="BJ55" i="20"/>
  <c r="BI55" i="20"/>
  <c r="BH55" i="20"/>
  <c r="BG55" i="20"/>
  <c r="BF55" i="20"/>
  <c r="BE55" i="20"/>
  <c r="BD55" i="20"/>
  <c r="BC55" i="20"/>
  <c r="BB55" i="20"/>
  <c r="BA55" i="20"/>
  <c r="AX55" i="20"/>
  <c r="AW55" i="20"/>
  <c r="AT55" i="20"/>
  <c r="AS55" i="20"/>
  <c r="AR55" i="20"/>
  <c r="AQ55" i="20"/>
  <c r="AP55" i="20"/>
  <c r="AO55" i="20"/>
  <c r="AN55" i="20"/>
  <c r="AM55" i="20"/>
  <c r="AL55" i="20"/>
  <c r="AK55" i="20"/>
  <c r="AJ55" i="20"/>
  <c r="AI55" i="20"/>
  <c r="AH55" i="20"/>
  <c r="AG55" i="20"/>
  <c r="AD55" i="20"/>
  <c r="AC55" i="20"/>
  <c r="AB55" i="20"/>
  <c r="AA55" i="20"/>
  <c r="Z55" i="20"/>
  <c r="Y55" i="20"/>
  <c r="X55" i="20"/>
  <c r="W55" i="20"/>
  <c r="V55" i="20"/>
  <c r="AF55" i="20" s="1"/>
  <c r="U55" i="20"/>
  <c r="T55" i="20"/>
  <c r="S55" i="20"/>
  <c r="R55" i="20"/>
  <c r="Q55" i="20"/>
  <c r="N55" i="20"/>
  <c r="M55" i="20"/>
  <c r="L55" i="20"/>
  <c r="K55" i="20"/>
  <c r="H55" i="20"/>
  <c r="G55" i="20"/>
  <c r="F55" i="20"/>
  <c r="E55" i="20"/>
  <c r="D55" i="20"/>
  <c r="J55" i="20" s="1"/>
  <c r="C55" i="20"/>
  <c r="BL54" i="20"/>
  <c r="BK54" i="20"/>
  <c r="AV54" i="20"/>
  <c r="AU54" i="20"/>
  <c r="AF54" i="20"/>
  <c r="AE54" i="20"/>
  <c r="J54" i="20"/>
  <c r="P54" i="20" s="1"/>
  <c r="AZ54" i="20" s="1"/>
  <c r="BN54" i="20" s="1"/>
  <c r="I54" i="20"/>
  <c r="O54" i="20" s="1"/>
  <c r="AY54" i="20" s="1"/>
  <c r="BL53" i="20"/>
  <c r="BK53" i="20"/>
  <c r="AV53" i="20"/>
  <c r="AU53" i="20"/>
  <c r="AF53" i="20"/>
  <c r="AE53" i="20"/>
  <c r="J53" i="20"/>
  <c r="P53" i="20" s="1"/>
  <c r="AZ53" i="20" s="1"/>
  <c r="BN53" i="20" s="1"/>
  <c r="I53" i="20"/>
  <c r="O53" i="20" s="1"/>
  <c r="AY53" i="20" s="1"/>
  <c r="BL52" i="20"/>
  <c r="BK52" i="20"/>
  <c r="AV52" i="20"/>
  <c r="AU52" i="20"/>
  <c r="AF52" i="20"/>
  <c r="AE52" i="20"/>
  <c r="J52" i="20"/>
  <c r="P52" i="20" s="1"/>
  <c r="AZ52" i="20" s="1"/>
  <c r="BN52" i="20" s="1"/>
  <c r="I52" i="20"/>
  <c r="O52" i="20" s="1"/>
  <c r="AY52" i="20" s="1"/>
  <c r="BL51" i="20"/>
  <c r="BK51" i="20"/>
  <c r="AV51" i="20"/>
  <c r="AV55" i="20" s="1"/>
  <c r="AU51" i="20"/>
  <c r="AU55" i="20" s="1"/>
  <c r="AF51" i="20"/>
  <c r="AE51" i="20"/>
  <c r="J51" i="20"/>
  <c r="P51" i="20" s="1"/>
  <c r="AZ51" i="20" s="1"/>
  <c r="BN51" i="20" s="1"/>
  <c r="I51" i="20"/>
  <c r="O51" i="20" s="1"/>
  <c r="AY51" i="20" s="1"/>
  <c r="BR50" i="20"/>
  <c r="BQ50" i="20"/>
  <c r="BP50" i="20"/>
  <c r="BO50" i="20"/>
  <c r="BJ50" i="20"/>
  <c r="BI50" i="20"/>
  <c r="BH50" i="20"/>
  <c r="BG50" i="20"/>
  <c r="BF50" i="20"/>
  <c r="BE50" i="20"/>
  <c r="BD50" i="20"/>
  <c r="BC50" i="20"/>
  <c r="BB50" i="20"/>
  <c r="BA50" i="20"/>
  <c r="AX50" i="20"/>
  <c r="AW50" i="20"/>
  <c r="AT50" i="20"/>
  <c r="AS50" i="20"/>
  <c r="AR50" i="20"/>
  <c r="AQ50" i="20"/>
  <c r="AP50" i="20"/>
  <c r="AO50" i="20"/>
  <c r="AN50" i="20"/>
  <c r="AM50" i="20"/>
  <c r="AL50" i="20"/>
  <c r="AK50" i="20"/>
  <c r="AJ50" i="20"/>
  <c r="AI50" i="20"/>
  <c r="AH50" i="20"/>
  <c r="AG50" i="20"/>
  <c r="AD50" i="20"/>
  <c r="AC50" i="20"/>
  <c r="AB50" i="20"/>
  <c r="AA50" i="20"/>
  <c r="Z50" i="20"/>
  <c r="Y50" i="20"/>
  <c r="X50" i="20"/>
  <c r="W50" i="20"/>
  <c r="V50" i="20"/>
  <c r="AF50" i="20" s="1"/>
  <c r="U50" i="20"/>
  <c r="T50" i="20"/>
  <c r="S50" i="20"/>
  <c r="R50" i="20"/>
  <c r="Q50" i="20"/>
  <c r="N50" i="20"/>
  <c r="M50" i="20"/>
  <c r="L50" i="20"/>
  <c r="K50" i="20"/>
  <c r="H50" i="20"/>
  <c r="G50" i="20"/>
  <c r="F50" i="20"/>
  <c r="E50" i="20"/>
  <c r="D50" i="20"/>
  <c r="C50" i="20"/>
  <c r="BL49" i="20"/>
  <c r="BK49" i="20"/>
  <c r="AV49" i="20"/>
  <c r="AU49" i="20"/>
  <c r="AF49" i="20"/>
  <c r="AE49" i="20"/>
  <c r="J49" i="20"/>
  <c r="P49" i="20" s="1"/>
  <c r="I49" i="20"/>
  <c r="O49" i="20" s="1"/>
  <c r="BL48" i="20"/>
  <c r="BK48" i="20"/>
  <c r="AV48" i="20"/>
  <c r="AV50" i="20" s="1"/>
  <c r="AU48" i="20"/>
  <c r="AF48" i="20"/>
  <c r="AE48" i="20"/>
  <c r="J48" i="20"/>
  <c r="P48" i="20" s="1"/>
  <c r="I48" i="20"/>
  <c r="O48" i="20" s="1"/>
  <c r="BR47" i="20"/>
  <c r="BQ47" i="20"/>
  <c r="BP47" i="20"/>
  <c r="BO47" i="20"/>
  <c r="BJ47" i="20"/>
  <c r="BI47" i="20"/>
  <c r="BH47" i="20"/>
  <c r="BG47" i="20"/>
  <c r="BF47" i="20"/>
  <c r="BE47" i="20"/>
  <c r="BD47" i="20"/>
  <c r="BC47" i="20"/>
  <c r="BB47" i="20"/>
  <c r="BA47" i="20"/>
  <c r="AX47" i="20"/>
  <c r="AW47" i="20"/>
  <c r="AT47" i="20"/>
  <c r="AS47" i="20"/>
  <c r="AR47" i="20"/>
  <c r="AQ47" i="20"/>
  <c r="AP47" i="20"/>
  <c r="AO47" i="20"/>
  <c r="AN47" i="20"/>
  <c r="AM47" i="20"/>
  <c r="AL47" i="20"/>
  <c r="AK47" i="20"/>
  <c r="AJ47" i="20"/>
  <c r="AI47" i="20"/>
  <c r="AH47" i="20"/>
  <c r="AG47" i="20"/>
  <c r="AD47" i="20"/>
  <c r="AC47" i="20"/>
  <c r="AB47" i="20"/>
  <c r="AA47" i="20"/>
  <c r="Z47" i="20"/>
  <c r="Y47" i="20"/>
  <c r="X47" i="20"/>
  <c r="W47" i="20"/>
  <c r="V47" i="20"/>
  <c r="U47" i="20"/>
  <c r="T47" i="20"/>
  <c r="S47" i="20"/>
  <c r="R47" i="20"/>
  <c r="Q47" i="20"/>
  <c r="N47" i="20"/>
  <c r="M47" i="20"/>
  <c r="L47" i="20"/>
  <c r="K47" i="20"/>
  <c r="H47" i="20"/>
  <c r="G47" i="20"/>
  <c r="F47" i="20"/>
  <c r="E47" i="20"/>
  <c r="D47" i="20"/>
  <c r="C47" i="20"/>
  <c r="BL46" i="20"/>
  <c r="BK46" i="20"/>
  <c r="AV46" i="20"/>
  <c r="AU46" i="20"/>
  <c r="AF46" i="20"/>
  <c r="AE46" i="20"/>
  <c r="J46" i="20"/>
  <c r="P46" i="20" s="1"/>
  <c r="AZ46" i="20" s="1"/>
  <c r="BN46" i="20" s="1"/>
  <c r="I46" i="20"/>
  <c r="O46" i="20" s="1"/>
  <c r="BL45" i="20"/>
  <c r="BK45" i="20"/>
  <c r="AV45" i="20"/>
  <c r="AU45" i="20"/>
  <c r="AF45" i="20"/>
  <c r="AE45" i="20"/>
  <c r="J45" i="20"/>
  <c r="P45" i="20" s="1"/>
  <c r="I45" i="20"/>
  <c r="O45" i="20" s="1"/>
  <c r="BR43" i="20"/>
  <c r="BQ43" i="20"/>
  <c r="BP43" i="20"/>
  <c r="BO43" i="20"/>
  <c r="BJ43" i="20"/>
  <c r="BI43" i="20"/>
  <c r="BH43" i="20"/>
  <c r="BG43" i="20"/>
  <c r="BF43" i="20"/>
  <c r="BE43" i="20"/>
  <c r="BD43" i="20"/>
  <c r="BC43" i="20"/>
  <c r="BB43" i="20"/>
  <c r="BL43" i="20" s="1"/>
  <c r="BA43" i="20"/>
  <c r="AX43" i="20"/>
  <c r="AW43" i="20"/>
  <c r="AT43" i="20"/>
  <c r="AS43" i="20"/>
  <c r="AR43" i="20"/>
  <c r="AQ43" i="20"/>
  <c r="AP43" i="20"/>
  <c r="AO43" i="20"/>
  <c r="AN43" i="20"/>
  <c r="AM43" i="20"/>
  <c r="AL43" i="20"/>
  <c r="AK43" i="20"/>
  <c r="AJ43" i="20"/>
  <c r="AI43" i="20"/>
  <c r="AH43" i="20"/>
  <c r="AG43" i="20"/>
  <c r="AD43" i="20"/>
  <c r="AC43" i="20"/>
  <c r="AB43" i="20"/>
  <c r="AA43" i="20"/>
  <c r="Z43" i="20"/>
  <c r="Y43" i="20"/>
  <c r="X43" i="20"/>
  <c r="W43" i="20"/>
  <c r="V43" i="20"/>
  <c r="U43" i="20"/>
  <c r="T43" i="20"/>
  <c r="S43" i="20"/>
  <c r="R43" i="20"/>
  <c r="Q43" i="20"/>
  <c r="N43" i="20"/>
  <c r="M43" i="20"/>
  <c r="L43" i="20"/>
  <c r="K43" i="20"/>
  <c r="H43" i="20"/>
  <c r="G43" i="20"/>
  <c r="F43" i="20"/>
  <c r="E43" i="20"/>
  <c r="D43" i="20"/>
  <c r="J43" i="20" s="1"/>
  <c r="P43" i="20" s="1"/>
  <c r="C43" i="20"/>
  <c r="BL42" i="20"/>
  <c r="BK42" i="20"/>
  <c r="AV42" i="20"/>
  <c r="AU42" i="20"/>
  <c r="AF42" i="20"/>
  <c r="AE42" i="20"/>
  <c r="J42" i="20"/>
  <c r="P42" i="20" s="1"/>
  <c r="AZ42" i="20" s="1"/>
  <c r="BN42" i="20" s="1"/>
  <c r="I42" i="20"/>
  <c r="O42" i="20" s="1"/>
  <c r="BL41" i="20"/>
  <c r="BK41" i="20"/>
  <c r="AV41" i="20"/>
  <c r="AU41" i="20"/>
  <c r="AF41" i="20"/>
  <c r="AE41" i="20"/>
  <c r="J41" i="20"/>
  <c r="P41" i="20" s="1"/>
  <c r="AZ41" i="20" s="1"/>
  <c r="BN41" i="20" s="1"/>
  <c r="I41" i="20"/>
  <c r="O41" i="20" s="1"/>
  <c r="BL40" i="20"/>
  <c r="BK40" i="20"/>
  <c r="AV40" i="20"/>
  <c r="AU40" i="20"/>
  <c r="AF40" i="20"/>
  <c r="AE40" i="20"/>
  <c r="J40" i="20"/>
  <c r="P40" i="20" s="1"/>
  <c r="AZ40" i="20" s="1"/>
  <c r="BN40" i="20" s="1"/>
  <c r="I40" i="20"/>
  <c r="O40" i="20" s="1"/>
  <c r="BL39" i="20"/>
  <c r="BK39" i="20"/>
  <c r="AV39" i="20"/>
  <c r="AU39" i="20"/>
  <c r="AF39" i="20"/>
  <c r="AE39" i="20"/>
  <c r="P39" i="20"/>
  <c r="AZ39" i="20" s="1"/>
  <c r="BN39" i="20" s="1"/>
  <c r="J39" i="20"/>
  <c r="I39" i="20"/>
  <c r="O39" i="20" s="1"/>
  <c r="BL38" i="20"/>
  <c r="BK38" i="20"/>
  <c r="AV38" i="20"/>
  <c r="AU38" i="20"/>
  <c r="AF38" i="20"/>
  <c r="AE38" i="20"/>
  <c r="J38" i="20"/>
  <c r="P38" i="20" s="1"/>
  <c r="I38" i="20"/>
  <c r="O38" i="20" s="1"/>
  <c r="BL37" i="20"/>
  <c r="BK37" i="20"/>
  <c r="AV37" i="20"/>
  <c r="AU37" i="20"/>
  <c r="AF37" i="20"/>
  <c r="AE37" i="20"/>
  <c r="J37" i="20"/>
  <c r="P37" i="20" s="1"/>
  <c r="I37" i="20"/>
  <c r="O37" i="20" s="1"/>
  <c r="BL36" i="20"/>
  <c r="BK36" i="20"/>
  <c r="AV36" i="20"/>
  <c r="AU36" i="20"/>
  <c r="AF36" i="20"/>
  <c r="AE36" i="20"/>
  <c r="J36" i="20"/>
  <c r="P36" i="20" s="1"/>
  <c r="I36" i="20"/>
  <c r="O36" i="20" s="1"/>
  <c r="BL35" i="20"/>
  <c r="BK35" i="20"/>
  <c r="AV35" i="20"/>
  <c r="AU35" i="20"/>
  <c r="AF35" i="20"/>
  <c r="AE35" i="20"/>
  <c r="J35" i="20"/>
  <c r="P35" i="20" s="1"/>
  <c r="I35" i="20"/>
  <c r="O35" i="20" s="1"/>
  <c r="BL34" i="20"/>
  <c r="BK34" i="20"/>
  <c r="AV34" i="20"/>
  <c r="AU34" i="20"/>
  <c r="AF34" i="20"/>
  <c r="AE34" i="20"/>
  <c r="J34" i="20"/>
  <c r="P34" i="20" s="1"/>
  <c r="I34" i="20"/>
  <c r="O34" i="20" s="1"/>
  <c r="BL33" i="20"/>
  <c r="BK33" i="20"/>
  <c r="AV33" i="20"/>
  <c r="AU33" i="20"/>
  <c r="AF33" i="20"/>
  <c r="AE33" i="20"/>
  <c r="J33" i="20"/>
  <c r="P33" i="20" s="1"/>
  <c r="I33" i="20"/>
  <c r="O33" i="20" s="1"/>
  <c r="BR32" i="20"/>
  <c r="BQ32" i="20"/>
  <c r="BP32" i="20"/>
  <c r="BO32" i="20"/>
  <c r="BJ32" i="20"/>
  <c r="BI32" i="20"/>
  <c r="BH32" i="20"/>
  <c r="BG32" i="20"/>
  <c r="BF32" i="20"/>
  <c r="BE32" i="20"/>
  <c r="BD32" i="20"/>
  <c r="BC32" i="20"/>
  <c r="BB32" i="20"/>
  <c r="BL32" i="20" s="1"/>
  <c r="BA32" i="20"/>
  <c r="AX32" i="20"/>
  <c r="AW32" i="20"/>
  <c r="AT32" i="20"/>
  <c r="AS32" i="20"/>
  <c r="AR32" i="20"/>
  <c r="AQ32" i="20"/>
  <c r="AP32" i="20"/>
  <c r="AO32" i="20"/>
  <c r="AN32" i="20"/>
  <c r="AM32" i="20"/>
  <c r="AL32" i="20"/>
  <c r="AK32" i="20"/>
  <c r="AJ32" i="20"/>
  <c r="AI32" i="20"/>
  <c r="AH32" i="20"/>
  <c r="AG32" i="20"/>
  <c r="AD32" i="20"/>
  <c r="AC32" i="20"/>
  <c r="AB32" i="20"/>
  <c r="AA32" i="20"/>
  <c r="Z32" i="20"/>
  <c r="Y32" i="20"/>
  <c r="X32" i="20"/>
  <c r="W32" i="20"/>
  <c r="V32" i="20"/>
  <c r="U32" i="20"/>
  <c r="T32" i="20"/>
  <c r="S32" i="20"/>
  <c r="R32" i="20"/>
  <c r="Q32" i="20"/>
  <c r="N32" i="20"/>
  <c r="M32" i="20"/>
  <c r="L32" i="20"/>
  <c r="K32" i="20"/>
  <c r="H32" i="20"/>
  <c r="G32" i="20"/>
  <c r="F32" i="20"/>
  <c r="E32" i="20"/>
  <c r="D32" i="20"/>
  <c r="J32" i="20" s="1"/>
  <c r="P32" i="20" s="1"/>
  <c r="C32" i="20"/>
  <c r="BL31" i="20"/>
  <c r="BK31" i="20"/>
  <c r="AV31" i="20"/>
  <c r="AU31" i="20"/>
  <c r="AF31" i="20"/>
  <c r="AE31" i="20"/>
  <c r="J31" i="20"/>
  <c r="P31" i="20" s="1"/>
  <c r="AZ31" i="20" s="1"/>
  <c r="BN31" i="20" s="1"/>
  <c r="I31" i="20"/>
  <c r="O31" i="20" s="1"/>
  <c r="BL30" i="20"/>
  <c r="BK30" i="20"/>
  <c r="AV30" i="20"/>
  <c r="AU30" i="20"/>
  <c r="AF30" i="20"/>
  <c r="AE30" i="20"/>
  <c r="J30" i="20"/>
  <c r="P30" i="20" s="1"/>
  <c r="AZ30" i="20" s="1"/>
  <c r="BN30" i="20" s="1"/>
  <c r="I30" i="20"/>
  <c r="O30" i="20" s="1"/>
  <c r="BL29" i="20"/>
  <c r="BK29" i="20"/>
  <c r="AV29" i="20"/>
  <c r="AU29" i="20"/>
  <c r="AF29" i="20"/>
  <c r="AE29" i="20"/>
  <c r="J29" i="20"/>
  <c r="P29" i="20" s="1"/>
  <c r="AZ29" i="20" s="1"/>
  <c r="BN29" i="20" s="1"/>
  <c r="I29" i="20"/>
  <c r="O29" i="20" s="1"/>
  <c r="BL28" i="20"/>
  <c r="BK28" i="20"/>
  <c r="AV28" i="20"/>
  <c r="AU28" i="20"/>
  <c r="AF28" i="20"/>
  <c r="AE28" i="20"/>
  <c r="J28" i="20"/>
  <c r="P28" i="20" s="1"/>
  <c r="AZ28" i="20" s="1"/>
  <c r="BN28" i="20" s="1"/>
  <c r="I28" i="20"/>
  <c r="O28" i="20" s="1"/>
  <c r="BL27" i="20"/>
  <c r="BK27" i="20"/>
  <c r="AV27" i="20"/>
  <c r="AU27" i="20"/>
  <c r="AF27" i="20"/>
  <c r="AE27" i="20"/>
  <c r="J27" i="20"/>
  <c r="P27" i="20" s="1"/>
  <c r="AZ27" i="20" s="1"/>
  <c r="BN27" i="20" s="1"/>
  <c r="I27" i="20"/>
  <c r="O27" i="20" s="1"/>
  <c r="BL26" i="20"/>
  <c r="BK26" i="20"/>
  <c r="AV26" i="20"/>
  <c r="AU26" i="20"/>
  <c r="AF26" i="20"/>
  <c r="AE26" i="20"/>
  <c r="J26" i="20"/>
  <c r="P26" i="20" s="1"/>
  <c r="AZ26" i="20" s="1"/>
  <c r="BN26" i="20" s="1"/>
  <c r="I26" i="20"/>
  <c r="O26" i="20" s="1"/>
  <c r="BL25" i="20"/>
  <c r="BK25" i="20"/>
  <c r="AV25" i="20"/>
  <c r="AU25" i="20"/>
  <c r="AF25" i="20"/>
  <c r="AE25" i="20"/>
  <c r="P25" i="20"/>
  <c r="AZ25" i="20" s="1"/>
  <c r="BN25" i="20" s="1"/>
  <c r="J25" i="20"/>
  <c r="I25" i="20"/>
  <c r="O25" i="20" s="1"/>
  <c r="BL24" i="20"/>
  <c r="BK24" i="20"/>
  <c r="AV24" i="20"/>
  <c r="AU24" i="20"/>
  <c r="AF24" i="20"/>
  <c r="AE24" i="20"/>
  <c r="J24" i="20"/>
  <c r="P24" i="20" s="1"/>
  <c r="I24" i="20"/>
  <c r="O24" i="20" s="1"/>
  <c r="BL23" i="20"/>
  <c r="BK23" i="20"/>
  <c r="AV23" i="20"/>
  <c r="AU23" i="20"/>
  <c r="AF23" i="20"/>
  <c r="AE23" i="20"/>
  <c r="J23" i="20"/>
  <c r="P23" i="20" s="1"/>
  <c r="AZ23" i="20" s="1"/>
  <c r="BN23" i="20" s="1"/>
  <c r="I23" i="20"/>
  <c r="O23" i="20" s="1"/>
  <c r="BL22" i="20"/>
  <c r="BK22" i="20"/>
  <c r="AV22" i="20"/>
  <c r="AU22" i="20"/>
  <c r="AF22" i="20"/>
  <c r="AE22" i="20"/>
  <c r="J22" i="20"/>
  <c r="P22" i="20" s="1"/>
  <c r="AZ22" i="20" s="1"/>
  <c r="BN22" i="20" s="1"/>
  <c r="I22" i="20"/>
  <c r="O22" i="20" s="1"/>
  <c r="BL21" i="20"/>
  <c r="BK21" i="20"/>
  <c r="AV21" i="20"/>
  <c r="AU21" i="20"/>
  <c r="AF21" i="20"/>
  <c r="AE21" i="20"/>
  <c r="J21" i="20"/>
  <c r="P21" i="20" s="1"/>
  <c r="AZ21" i="20" s="1"/>
  <c r="BN21" i="20" s="1"/>
  <c r="I21" i="20"/>
  <c r="O21" i="20" s="1"/>
  <c r="BL20" i="20"/>
  <c r="BK20" i="20"/>
  <c r="AV20" i="20"/>
  <c r="AU20" i="20"/>
  <c r="AU32" i="20" s="1"/>
  <c r="AF20" i="20"/>
  <c r="AE20" i="20"/>
  <c r="J20" i="20"/>
  <c r="P20" i="20" s="1"/>
  <c r="AZ20" i="20" s="1"/>
  <c r="BN20" i="20" s="1"/>
  <c r="I20" i="20"/>
  <c r="O20" i="20" s="1"/>
  <c r="BR19" i="20"/>
  <c r="BQ19" i="20"/>
  <c r="BP19" i="20"/>
  <c r="BO19" i="20"/>
  <c r="BJ19" i="20"/>
  <c r="BI19" i="20"/>
  <c r="BH19" i="20"/>
  <c r="BG19" i="20"/>
  <c r="BF19" i="20"/>
  <c r="BE19" i="20"/>
  <c r="BD19" i="20"/>
  <c r="BC19" i="20"/>
  <c r="BB19" i="20"/>
  <c r="BA19" i="20"/>
  <c r="BK19" i="20" s="1"/>
  <c r="AX19" i="20"/>
  <c r="AW19" i="20"/>
  <c r="AT19" i="20"/>
  <c r="AS19" i="20"/>
  <c r="AR19" i="20"/>
  <c r="AQ19" i="20"/>
  <c r="AP19" i="20"/>
  <c r="AO19" i="20"/>
  <c r="AN19" i="20"/>
  <c r="AM19" i="20"/>
  <c r="AL19" i="20"/>
  <c r="AK19" i="20"/>
  <c r="AJ19" i="20"/>
  <c r="AI19" i="20"/>
  <c r="AH19" i="20"/>
  <c r="AG19" i="20"/>
  <c r="AD19" i="20"/>
  <c r="AC19" i="20"/>
  <c r="AB19" i="20"/>
  <c r="AA19" i="20"/>
  <c r="Z19" i="20"/>
  <c r="Y19" i="20"/>
  <c r="X19" i="20"/>
  <c r="W19" i="20"/>
  <c r="V19" i="20"/>
  <c r="AF19" i="20" s="1"/>
  <c r="U19" i="20"/>
  <c r="T19" i="20"/>
  <c r="S19" i="20"/>
  <c r="R19" i="20"/>
  <c r="Q19" i="20"/>
  <c r="N19" i="20"/>
  <c r="M19" i="20"/>
  <c r="L19" i="20"/>
  <c r="K19" i="20"/>
  <c r="H19" i="20"/>
  <c r="G19" i="20"/>
  <c r="F19" i="20"/>
  <c r="E19" i="20"/>
  <c r="D19" i="20"/>
  <c r="C19" i="20"/>
  <c r="I19" i="20" s="1"/>
  <c r="O19" i="20" s="1"/>
  <c r="BL18" i="20"/>
  <c r="BK18" i="20"/>
  <c r="AV18" i="20"/>
  <c r="AU18" i="20"/>
  <c r="AF18" i="20"/>
  <c r="AE18" i="20"/>
  <c r="J18" i="20"/>
  <c r="P18" i="20" s="1"/>
  <c r="I18" i="20"/>
  <c r="O18" i="20" s="1"/>
  <c r="AY18" i="20" s="1"/>
  <c r="BM18" i="20" s="1"/>
  <c r="BL17" i="20"/>
  <c r="BK17" i="20"/>
  <c r="AV17" i="20"/>
  <c r="AU17" i="20"/>
  <c r="AF17" i="20"/>
  <c r="AE17" i="20"/>
  <c r="J17" i="20"/>
  <c r="P17" i="20" s="1"/>
  <c r="I17" i="20"/>
  <c r="O17" i="20" s="1"/>
  <c r="AY17" i="20" s="1"/>
  <c r="BM17" i="20" s="1"/>
  <c r="BL16" i="20"/>
  <c r="BK16" i="20"/>
  <c r="AV16" i="20"/>
  <c r="AU16" i="20"/>
  <c r="AF16" i="20"/>
  <c r="AE16" i="20"/>
  <c r="J16" i="20"/>
  <c r="P16" i="20" s="1"/>
  <c r="I16" i="20"/>
  <c r="O16" i="20" s="1"/>
  <c r="AY16" i="20" s="1"/>
  <c r="BM16" i="20" s="1"/>
  <c r="BL15" i="20"/>
  <c r="BK15" i="20"/>
  <c r="AV15" i="20"/>
  <c r="AU15" i="20"/>
  <c r="AF15" i="20"/>
  <c r="AE15" i="20"/>
  <c r="J15" i="20"/>
  <c r="P15" i="20" s="1"/>
  <c r="I15" i="20"/>
  <c r="O15" i="20" s="1"/>
  <c r="AY15" i="20" s="1"/>
  <c r="BM15" i="20" s="1"/>
  <c r="BL14" i="20"/>
  <c r="BK14" i="20"/>
  <c r="AV14" i="20"/>
  <c r="AU14" i="20"/>
  <c r="AF14" i="20"/>
  <c r="AE14" i="20"/>
  <c r="J14" i="20"/>
  <c r="P14" i="20" s="1"/>
  <c r="I14" i="20"/>
  <c r="O14" i="20" s="1"/>
  <c r="AY14" i="20" s="1"/>
  <c r="BM14" i="20" s="1"/>
  <c r="BL13" i="20"/>
  <c r="BK13" i="20"/>
  <c r="AV13" i="20"/>
  <c r="AU13" i="20"/>
  <c r="AF13" i="20"/>
  <c r="AE13" i="20"/>
  <c r="J13" i="20"/>
  <c r="P13" i="20" s="1"/>
  <c r="I13" i="20"/>
  <c r="O13" i="20" s="1"/>
  <c r="AY13" i="20" s="1"/>
  <c r="BM13" i="20" s="1"/>
  <c r="BL12" i="20"/>
  <c r="BK12" i="20"/>
  <c r="AV12" i="20"/>
  <c r="AU12" i="20"/>
  <c r="AF12" i="20"/>
  <c r="AE12" i="20"/>
  <c r="J12" i="20"/>
  <c r="P12" i="20" s="1"/>
  <c r="I12" i="20"/>
  <c r="O12" i="20" s="1"/>
  <c r="AY12" i="20" s="1"/>
  <c r="BM12" i="20" s="1"/>
  <c r="BL11" i="20"/>
  <c r="BK11" i="20"/>
  <c r="AV11" i="20"/>
  <c r="AU11" i="20"/>
  <c r="AF11" i="20"/>
  <c r="AE11" i="20"/>
  <c r="J11" i="20"/>
  <c r="P11" i="20" s="1"/>
  <c r="AZ11" i="20" s="1"/>
  <c r="I11" i="20"/>
  <c r="O11" i="20" s="1"/>
  <c r="AY11" i="20" s="1"/>
  <c r="BM11" i="20" s="1"/>
  <c r="BL10" i="20"/>
  <c r="BK10" i="20"/>
  <c r="AV10" i="20"/>
  <c r="AU10" i="20"/>
  <c r="AF10" i="20"/>
  <c r="AE10" i="20"/>
  <c r="J10" i="20"/>
  <c r="P10" i="20" s="1"/>
  <c r="AZ10" i="20" s="1"/>
  <c r="I10" i="20"/>
  <c r="O10" i="20" s="1"/>
  <c r="AY10" i="20" s="1"/>
  <c r="BM10" i="20" s="1"/>
  <c r="BL9" i="20"/>
  <c r="BK9" i="20"/>
  <c r="AV9" i="20"/>
  <c r="AU9" i="20"/>
  <c r="AF9" i="20"/>
  <c r="AE9" i="20"/>
  <c r="J9" i="20"/>
  <c r="P9" i="20" s="1"/>
  <c r="AZ9" i="20" s="1"/>
  <c r="I9" i="20"/>
  <c r="O9" i="20" s="1"/>
  <c r="AY9" i="20" s="1"/>
  <c r="BM9" i="20" s="1"/>
  <c r="BL8" i="20"/>
  <c r="BK8" i="20"/>
  <c r="AV8" i="20"/>
  <c r="AU8" i="20"/>
  <c r="AF8" i="20"/>
  <c r="AE8" i="20"/>
  <c r="J8" i="20"/>
  <c r="P8" i="20" s="1"/>
  <c r="AZ8" i="20" s="1"/>
  <c r="I8" i="20"/>
  <c r="O8" i="20" s="1"/>
  <c r="AY8" i="20" s="1"/>
  <c r="BM8" i="20" s="1"/>
  <c r="BL7" i="20"/>
  <c r="BK7" i="20"/>
  <c r="AV7" i="20"/>
  <c r="AV19" i="20" s="1"/>
  <c r="AU7" i="20"/>
  <c r="AU19" i="20" s="1"/>
  <c r="AF7" i="20"/>
  <c r="AE7" i="20"/>
  <c r="J7" i="20"/>
  <c r="P7" i="20" s="1"/>
  <c r="AZ7" i="20" s="1"/>
  <c r="I7" i="20"/>
  <c r="O7" i="20" s="1"/>
  <c r="AY7" i="20" s="1"/>
  <c r="BM7" i="20" s="1"/>
  <c r="BN10" i="20" l="1"/>
  <c r="BN11" i="20"/>
  <c r="AZ12" i="20"/>
  <c r="BN12" i="20" s="1"/>
  <c r="AZ13" i="20"/>
  <c r="BN13" i="20" s="1"/>
  <c r="AZ14" i="20"/>
  <c r="BN14" i="20" s="1"/>
  <c r="AZ15" i="20"/>
  <c r="BN15" i="20" s="1"/>
  <c r="AZ16" i="20"/>
  <c r="BN16" i="20" s="1"/>
  <c r="AZ17" i="20"/>
  <c r="BN17" i="20" s="1"/>
  <c r="AZ18" i="20"/>
  <c r="BN18" i="20" s="1"/>
  <c r="J19" i="20"/>
  <c r="P19" i="20" s="1"/>
  <c r="BL19" i="20"/>
  <c r="AU47" i="20"/>
  <c r="P56" i="20"/>
  <c r="J57" i="20"/>
  <c r="AE50" i="20"/>
  <c r="BM51" i="20"/>
  <c r="BM52" i="20"/>
  <c r="BM53" i="20"/>
  <c r="BM54" i="20"/>
  <c r="BK55" i="20"/>
  <c r="BN8" i="20"/>
  <c r="P55" i="20"/>
  <c r="BL55" i="20"/>
  <c r="BN9" i="20"/>
  <c r="AE47" i="20"/>
  <c r="AY48" i="20"/>
  <c r="BM48" i="20" s="1"/>
  <c r="AY49" i="20"/>
  <c r="BM49" i="20" s="1"/>
  <c r="I50" i="20"/>
  <c r="O50" i="20" s="1"/>
  <c r="BK50" i="20"/>
  <c r="AU50" i="20"/>
  <c r="O56" i="20"/>
  <c r="I57" i="20"/>
  <c r="AE32" i="20"/>
  <c r="AY45" i="20"/>
  <c r="BM45" i="20" s="1"/>
  <c r="AY46" i="20"/>
  <c r="BM46" i="20" s="1"/>
  <c r="AF47" i="20"/>
  <c r="AZ48" i="20"/>
  <c r="BN48" i="20" s="1"/>
  <c r="AZ49" i="20"/>
  <c r="BN49" i="20" s="1"/>
  <c r="J50" i="20"/>
  <c r="P50" i="20" s="1"/>
  <c r="BL50" i="20"/>
  <c r="AE55" i="20"/>
  <c r="BN7" i="20"/>
  <c r="AE19" i="20"/>
  <c r="AY20" i="20"/>
  <c r="BM20" i="20" s="1"/>
  <c r="AY21" i="20"/>
  <c r="BM21" i="20" s="1"/>
  <c r="AY22" i="20"/>
  <c r="BM22" i="20" s="1"/>
  <c r="AY23" i="20"/>
  <c r="BM23" i="20" s="1"/>
  <c r="AY24" i="20"/>
  <c r="BM24" i="20" s="1"/>
  <c r="AY25" i="20"/>
  <c r="BM25" i="20" s="1"/>
  <c r="AF32" i="20"/>
  <c r="AY34" i="20"/>
  <c r="BM34" i="20" s="1"/>
  <c r="AY36" i="20"/>
  <c r="BM36" i="20" s="1"/>
  <c r="AY38" i="20"/>
  <c r="BM38" i="20" s="1"/>
  <c r="AY39" i="20"/>
  <c r="BM39" i="20" s="1"/>
  <c r="AF43" i="20"/>
  <c r="AZ45" i="20"/>
  <c r="BN45" i="20" s="1"/>
  <c r="I47" i="20"/>
  <c r="O47" i="20" s="1"/>
  <c r="BK47" i="20"/>
  <c r="AZ24" i="20"/>
  <c r="BN24" i="20" s="1"/>
  <c r="AY26" i="20"/>
  <c r="BM26" i="20" s="1"/>
  <c r="AY28" i="20"/>
  <c r="BM28" i="20" s="1"/>
  <c r="AY30" i="20"/>
  <c r="BM30" i="20" s="1"/>
  <c r="I32" i="20"/>
  <c r="O32" i="20" s="1"/>
  <c r="BK32" i="20"/>
  <c r="AZ33" i="20"/>
  <c r="BN33" i="20" s="1"/>
  <c r="AZ34" i="20"/>
  <c r="BN34" i="20" s="1"/>
  <c r="AZ35" i="20"/>
  <c r="BN35" i="20" s="1"/>
  <c r="AZ36" i="20"/>
  <c r="BN36" i="20" s="1"/>
  <c r="AZ37" i="20"/>
  <c r="BN37" i="20" s="1"/>
  <c r="AZ38" i="20"/>
  <c r="BN38" i="20" s="1"/>
  <c r="AY40" i="20"/>
  <c r="BM40" i="20" s="1"/>
  <c r="AY42" i="20"/>
  <c r="BM42" i="20" s="1"/>
  <c r="J47" i="20"/>
  <c r="P47" i="20" s="1"/>
  <c r="BL47" i="20"/>
  <c r="AY29" i="20"/>
  <c r="BM29" i="20" s="1"/>
  <c r="AU43" i="20"/>
  <c r="AY35" i="20"/>
  <c r="BM35" i="20" s="1"/>
  <c r="L44" i="20"/>
  <c r="N44" i="20"/>
  <c r="T44" i="20"/>
  <c r="T58" i="20" s="1"/>
  <c r="X44" i="20"/>
  <c r="AB44" i="20"/>
  <c r="C44" i="20"/>
  <c r="E44" i="20"/>
  <c r="E58" i="20" s="1"/>
  <c r="G44" i="20"/>
  <c r="G58" i="20" s="1"/>
  <c r="AW44" i="20"/>
  <c r="AW58" i="20" s="1"/>
  <c r="AV32" i="20"/>
  <c r="AY27" i="20"/>
  <c r="BM27" i="20" s="1"/>
  <c r="AY31" i="20"/>
  <c r="BM31" i="20" s="1"/>
  <c r="F44" i="20"/>
  <c r="F58" i="20" s="1"/>
  <c r="R44" i="20"/>
  <c r="Z44" i="20"/>
  <c r="AD44" i="20"/>
  <c r="AX44" i="20"/>
  <c r="AX58" i="20" s="1"/>
  <c r="AY33" i="20"/>
  <c r="BM33" i="20" s="1"/>
  <c r="AV43" i="20"/>
  <c r="AV44" i="20" s="1"/>
  <c r="AY37" i="20"/>
  <c r="BM37" i="20" s="1"/>
  <c r="AY41" i="20"/>
  <c r="BM41" i="20" s="1"/>
  <c r="D44" i="20"/>
  <c r="H44" i="20"/>
  <c r="Q44" i="20"/>
  <c r="S44" i="20"/>
  <c r="S58" i="20" s="1"/>
  <c r="U44" i="20"/>
  <c r="W44" i="20"/>
  <c r="W58" i="20" s="1"/>
  <c r="Y44" i="20"/>
  <c r="AA44" i="20"/>
  <c r="AA58" i="20" s="1"/>
  <c r="AC44" i="20"/>
  <c r="AH44" i="20"/>
  <c r="AH58" i="20" s="1"/>
  <c r="AH11" i="50" s="1"/>
  <c r="AJ44" i="20"/>
  <c r="AL44" i="20"/>
  <c r="AL58" i="20" s="1"/>
  <c r="AN44" i="20"/>
  <c r="AP44" i="20"/>
  <c r="AP58" i="20" s="1"/>
  <c r="AR44" i="20"/>
  <c r="AT44" i="20"/>
  <c r="AT58" i="20" s="1"/>
  <c r="BD44" i="20"/>
  <c r="BF44" i="20"/>
  <c r="BH44" i="20"/>
  <c r="BJ44" i="20"/>
  <c r="BJ58" i="20" s="1"/>
  <c r="BP44" i="20"/>
  <c r="BR44" i="20"/>
  <c r="BR58" i="20" s="1"/>
  <c r="AY47" i="20"/>
  <c r="BM47" i="20" s="1"/>
  <c r="C58" i="20"/>
  <c r="AY19" i="20"/>
  <c r="BM19" i="20" s="1"/>
  <c r="P44" i="20"/>
  <c r="AZ19" i="20"/>
  <c r="BN19" i="20" s="1"/>
  <c r="AZ32" i="20"/>
  <c r="BN32" i="20" s="1"/>
  <c r="AF44" i="20"/>
  <c r="BL44" i="20"/>
  <c r="AY50" i="20"/>
  <c r="BM50" i="20" s="1"/>
  <c r="J44" i="20"/>
  <c r="V44" i="20"/>
  <c r="V58" i="20" s="1"/>
  <c r="BB44" i="20"/>
  <c r="R58" i="20"/>
  <c r="X58" i="20"/>
  <c r="Z58" i="20"/>
  <c r="AB58" i="20"/>
  <c r="AD58" i="20"/>
  <c r="AY32" i="20"/>
  <c r="AU44" i="20"/>
  <c r="AU58" i="20" s="1"/>
  <c r="AU61" i="20" s="1"/>
  <c r="K44" i="20"/>
  <c r="K58" i="20" s="1"/>
  <c r="M44" i="20"/>
  <c r="M58" i="20" s="1"/>
  <c r="AG44" i="20"/>
  <c r="AG58" i="20" s="1"/>
  <c r="AG11" i="50" s="1"/>
  <c r="AI44" i="20"/>
  <c r="AI58" i="20" s="1"/>
  <c r="AK44" i="20"/>
  <c r="AK58" i="20" s="1"/>
  <c r="AM44" i="20"/>
  <c r="AM58" i="20" s="1"/>
  <c r="AO44" i="20"/>
  <c r="AO58" i="20" s="1"/>
  <c r="AQ44" i="20"/>
  <c r="AQ58" i="20" s="1"/>
  <c r="AS44" i="20"/>
  <c r="BA44" i="20"/>
  <c r="BA58" i="20" s="1"/>
  <c r="BC44" i="20"/>
  <c r="BC58" i="20" s="1"/>
  <c r="BE44" i="20"/>
  <c r="BE58" i="20" s="1"/>
  <c r="BG44" i="20"/>
  <c r="BG58" i="20" s="1"/>
  <c r="BI44" i="20"/>
  <c r="BI58" i="20" s="1"/>
  <c r="BO44" i="20"/>
  <c r="BO58" i="20" s="1"/>
  <c r="BQ44" i="20"/>
  <c r="BQ58" i="20" s="1"/>
  <c r="AV47" i="20"/>
  <c r="AZ47" i="20" s="1"/>
  <c r="BN47" i="20" s="1"/>
  <c r="AZ50" i="20"/>
  <c r="I55" i="20"/>
  <c r="O55" i="20" s="1"/>
  <c r="AY55" i="20" s="1"/>
  <c r="BM55" i="20" s="1"/>
  <c r="D58" i="20"/>
  <c r="H58" i="20"/>
  <c r="Q58" i="20"/>
  <c r="U58" i="20"/>
  <c r="Y58" i="20"/>
  <c r="AC58" i="20"/>
  <c r="AS58" i="20"/>
  <c r="I43" i="20"/>
  <c r="AE43" i="20"/>
  <c r="AE44" i="20" s="1"/>
  <c r="BK43" i="20"/>
  <c r="AZ55" i="20"/>
  <c r="BN55" i="20" s="1"/>
  <c r="L58" i="20"/>
  <c r="N58" i="20"/>
  <c r="AJ58" i="20"/>
  <c r="AN58" i="20"/>
  <c r="AR58" i="20"/>
  <c r="BB58" i="20"/>
  <c r="BD58" i="20"/>
  <c r="BF58" i="20"/>
  <c r="BH58" i="20"/>
  <c r="BP58" i="20"/>
  <c r="BR11" i="50" l="1"/>
  <c r="BR61" i="20"/>
  <c r="BP11" i="50"/>
  <c r="BP61" i="20"/>
  <c r="BQ11" i="50"/>
  <c r="BQ61" i="20"/>
  <c r="BO11" i="50"/>
  <c r="BO61" i="20"/>
  <c r="BJ11" i="50"/>
  <c r="BJ61" i="20"/>
  <c r="BC11" i="50"/>
  <c r="BC61" i="20"/>
  <c r="BD11" i="50"/>
  <c r="BD61" i="20"/>
  <c r="BG11" i="50"/>
  <c r="BG61" i="20"/>
  <c r="BE11" i="50"/>
  <c r="BE61" i="20"/>
  <c r="BA11" i="50"/>
  <c r="BA61" i="20"/>
  <c r="BH11" i="50"/>
  <c r="BH61" i="20"/>
  <c r="BB11" i="50"/>
  <c r="BB61" i="20"/>
  <c r="BF11" i="50"/>
  <c r="BF61" i="20"/>
  <c r="BI11" i="50"/>
  <c r="BI61" i="20"/>
  <c r="AX11" i="50"/>
  <c r="AX61" i="20"/>
  <c r="AW11" i="50"/>
  <c r="AW61" i="20"/>
  <c r="AK11" i="50"/>
  <c r="AK61" i="20"/>
  <c r="AP11" i="50"/>
  <c r="AP61" i="20"/>
  <c r="AI11" i="50"/>
  <c r="AI61" i="20"/>
  <c r="AL11" i="50"/>
  <c r="AV11" i="50" s="1"/>
  <c r="AL61" i="20"/>
  <c r="AJ11" i="50"/>
  <c r="AJ61" i="20"/>
  <c r="AS11" i="50"/>
  <c r="AS61" i="20"/>
  <c r="AQ11" i="50"/>
  <c r="AQ61" i="20"/>
  <c r="AR11" i="50"/>
  <c r="AR61" i="20"/>
  <c r="AT11" i="50"/>
  <c r="AT61" i="20"/>
  <c r="AN11" i="50"/>
  <c r="AN61" i="20"/>
  <c r="AO11" i="50"/>
  <c r="AO61" i="20"/>
  <c r="AM11" i="50"/>
  <c r="AM61" i="20"/>
  <c r="X11" i="50"/>
  <c r="X61" i="20"/>
  <c r="Z11" i="50"/>
  <c r="Z61" i="20"/>
  <c r="AB11" i="50"/>
  <c r="AB61" i="20"/>
  <c r="W11" i="50"/>
  <c r="W61" i="20"/>
  <c r="AC11" i="50"/>
  <c r="AC61" i="20"/>
  <c r="Y11" i="50"/>
  <c r="Y61" i="20"/>
  <c r="V11" i="50"/>
  <c r="AF11" i="50" s="1"/>
  <c r="V61" i="20"/>
  <c r="U11" i="50"/>
  <c r="AE11" i="50" s="1"/>
  <c r="U61" i="20"/>
  <c r="AA11" i="50"/>
  <c r="AA61" i="20"/>
  <c r="AD11" i="50"/>
  <c r="AD61" i="20"/>
  <c r="S11" i="50"/>
  <c r="S61" i="20"/>
  <c r="T11" i="50"/>
  <c r="T61" i="20"/>
  <c r="R11" i="50"/>
  <c r="R61" i="20"/>
  <c r="Q11" i="50"/>
  <c r="Q61" i="20"/>
  <c r="M11" i="50"/>
  <c r="M61" i="20"/>
  <c r="N11" i="50"/>
  <c r="N61" i="20"/>
  <c r="K11" i="50"/>
  <c r="K61" i="20"/>
  <c r="L11" i="50"/>
  <c r="L61" i="20"/>
  <c r="D11" i="50"/>
  <c r="D61" i="20"/>
  <c r="G11" i="50"/>
  <c r="G61" i="20"/>
  <c r="E11" i="50"/>
  <c r="E61" i="20"/>
  <c r="F11" i="50"/>
  <c r="F61" i="20"/>
  <c r="H11" i="50"/>
  <c r="H61" i="20"/>
  <c r="C11" i="50"/>
  <c r="C61" i="20"/>
  <c r="BM32" i="20"/>
  <c r="AY56" i="20"/>
  <c r="O57" i="20"/>
  <c r="AZ43" i="20"/>
  <c r="AZ44" i="20" s="1"/>
  <c r="BL11" i="50"/>
  <c r="AZ56" i="20"/>
  <c r="P57" i="20"/>
  <c r="AU11" i="50"/>
  <c r="I11" i="50"/>
  <c r="O11" i="50" s="1"/>
  <c r="BN50" i="20"/>
  <c r="BK44" i="20"/>
  <c r="BK11" i="50"/>
  <c r="I58" i="20"/>
  <c r="I61" i="20" s="1"/>
  <c r="AV58" i="20"/>
  <c r="AV61" i="20" s="1"/>
  <c r="BK58" i="20"/>
  <c r="BK61" i="20" s="1"/>
  <c r="O58" i="20"/>
  <c r="O61" i="20" s="1"/>
  <c r="I44" i="20"/>
  <c r="O43" i="20"/>
  <c r="AF58" i="20"/>
  <c r="AF61" i="20" s="1"/>
  <c r="BL58" i="20"/>
  <c r="BL61" i="20" s="1"/>
  <c r="AE58" i="20"/>
  <c r="AE61" i="20" s="1"/>
  <c r="J58" i="20"/>
  <c r="BN43" i="20"/>
  <c r="BN44" i="20" s="1"/>
  <c r="AY11" i="50" l="1"/>
  <c r="BM11" i="50" s="1"/>
  <c r="P58" i="20"/>
  <c r="P61" i="20" s="1"/>
  <c r="J61" i="20"/>
  <c r="J11" i="50"/>
  <c r="P11" i="50" s="1"/>
  <c r="AZ11" i="50" s="1"/>
  <c r="BN11" i="50" s="1"/>
  <c r="BM56" i="20"/>
  <c r="BM57" i="20" s="1"/>
  <c r="AY57" i="20"/>
  <c r="BN56" i="20"/>
  <c r="BN57" i="20" s="1"/>
  <c r="AZ57" i="20"/>
  <c r="AZ58" i="20"/>
  <c r="AY58" i="20"/>
  <c r="O44" i="20"/>
  <c r="AY43" i="20"/>
  <c r="BN58" i="20" l="1"/>
  <c r="BN61" i="20" s="1"/>
  <c r="AZ61" i="20"/>
  <c r="BM58" i="20"/>
  <c r="BM61" i="20" s="1"/>
  <c r="AY61" i="20"/>
  <c r="AY44" i="20"/>
  <c r="BM43" i="20"/>
  <c r="BM44" i="20" s="1"/>
  <c r="BR57" i="19" l="1"/>
  <c r="BQ57" i="19"/>
  <c r="BP57" i="19"/>
  <c r="BO57" i="19"/>
  <c r="BJ57" i="19"/>
  <c r="BI57" i="19"/>
  <c r="BH57" i="19"/>
  <c r="BG57" i="19"/>
  <c r="BF57" i="19"/>
  <c r="BE57" i="19"/>
  <c r="BD57" i="19"/>
  <c r="BC57" i="19"/>
  <c r="BB57" i="19"/>
  <c r="BA57" i="19"/>
  <c r="AX57" i="19"/>
  <c r="AW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N57" i="19"/>
  <c r="M57" i="19"/>
  <c r="L57" i="19"/>
  <c r="K57" i="19"/>
  <c r="H57" i="19"/>
  <c r="G57" i="19"/>
  <c r="F57" i="19"/>
  <c r="E57" i="19"/>
  <c r="D57" i="19"/>
  <c r="C57" i="19"/>
  <c r="I57" i="19" s="1"/>
  <c r="O57" i="19" s="1"/>
  <c r="BL56" i="19"/>
  <c r="BK56" i="19"/>
  <c r="AV56" i="19"/>
  <c r="AV57" i="19" s="1"/>
  <c r="AU56" i="19"/>
  <c r="AU57" i="19" s="1"/>
  <c r="AF56" i="19"/>
  <c r="AE56" i="19"/>
  <c r="J56" i="19"/>
  <c r="P56" i="19" s="1"/>
  <c r="AZ56" i="19" s="1"/>
  <c r="I56" i="19"/>
  <c r="O56" i="19" s="1"/>
  <c r="AY56" i="19" s="1"/>
  <c r="BM56" i="19" s="1"/>
  <c r="BH55" i="19"/>
  <c r="BG55" i="19"/>
  <c r="BF55" i="19"/>
  <c r="BE55" i="19"/>
  <c r="BD55" i="19"/>
  <c r="BC55" i="19"/>
  <c r="BB55" i="19"/>
  <c r="BA55" i="19"/>
  <c r="AX55" i="19"/>
  <c r="AW55" i="19"/>
  <c r="AS55" i="19"/>
  <c r="AK55" i="19"/>
  <c r="AH55" i="19"/>
  <c r="AG55" i="19"/>
  <c r="AD55" i="19"/>
  <c r="AC55" i="19"/>
  <c r="AB55" i="19"/>
  <c r="AA55" i="19"/>
  <c r="Z55" i="19"/>
  <c r="Y55" i="19"/>
  <c r="U55" i="19"/>
  <c r="R55" i="19"/>
  <c r="Q55" i="19"/>
  <c r="G55" i="19"/>
  <c r="C55" i="19"/>
  <c r="BL54" i="19"/>
  <c r="BK54" i="19"/>
  <c r="AV54" i="19"/>
  <c r="AU54" i="19"/>
  <c r="AF54" i="19"/>
  <c r="AE54" i="19"/>
  <c r="J54" i="19"/>
  <c r="P54" i="19" s="1"/>
  <c r="AZ54" i="19" s="1"/>
  <c r="BN54" i="19" s="1"/>
  <c r="I54" i="19"/>
  <c r="O54" i="19" s="1"/>
  <c r="AY54" i="19" s="1"/>
  <c r="BM54" i="19" s="1"/>
  <c r="BL53" i="19"/>
  <c r="BK53" i="19"/>
  <c r="AV53" i="19"/>
  <c r="AU53" i="19"/>
  <c r="AF53" i="19"/>
  <c r="AE53" i="19"/>
  <c r="J53" i="19"/>
  <c r="P53" i="19" s="1"/>
  <c r="AZ53" i="19" s="1"/>
  <c r="BN53" i="19" s="1"/>
  <c r="I53" i="19"/>
  <c r="O53" i="19" s="1"/>
  <c r="AY53" i="19" s="1"/>
  <c r="BM53" i="19" s="1"/>
  <c r="BO55" i="19"/>
  <c r="BL52" i="19"/>
  <c r="BK52" i="19"/>
  <c r="AO55" i="19"/>
  <c r="AV52" i="19"/>
  <c r="AU52" i="19"/>
  <c r="AF52" i="19"/>
  <c r="AE52" i="19"/>
  <c r="K55" i="19"/>
  <c r="J52" i="19"/>
  <c r="P52" i="19" s="1"/>
  <c r="I52" i="19"/>
  <c r="O52" i="19" s="1"/>
  <c r="BR55" i="19"/>
  <c r="BQ55" i="19"/>
  <c r="BP55" i="19"/>
  <c r="BJ55" i="19"/>
  <c r="AT55" i="19"/>
  <c r="AR55" i="19"/>
  <c r="AQ55" i="19"/>
  <c r="AP55" i="19"/>
  <c r="AN55" i="19"/>
  <c r="AM55" i="19"/>
  <c r="AL55" i="19"/>
  <c r="AI55" i="19"/>
  <c r="X55" i="19"/>
  <c r="W55" i="19"/>
  <c r="AE51" i="19"/>
  <c r="T55" i="19"/>
  <c r="S55" i="19"/>
  <c r="N55" i="19"/>
  <c r="M55" i="19"/>
  <c r="L55" i="19"/>
  <c r="H55" i="19"/>
  <c r="F55" i="19"/>
  <c r="E55" i="19"/>
  <c r="I51" i="19"/>
  <c r="O51" i="19" s="1"/>
  <c r="BR50" i="19"/>
  <c r="BJ50" i="19"/>
  <c r="BH50" i="19"/>
  <c r="BG50" i="19"/>
  <c r="BF50" i="19"/>
  <c r="BE50" i="19"/>
  <c r="BD50" i="19"/>
  <c r="BC50" i="19"/>
  <c r="BB50" i="19"/>
  <c r="BA50" i="19"/>
  <c r="AX50" i="19"/>
  <c r="AW50" i="19"/>
  <c r="AR50" i="19"/>
  <c r="AN50" i="19"/>
  <c r="AJ50" i="19"/>
  <c r="AH50" i="19"/>
  <c r="AG50" i="19"/>
  <c r="AD50" i="19"/>
  <c r="AC50" i="19"/>
  <c r="AB50" i="19"/>
  <c r="AA50" i="19"/>
  <c r="Z50" i="19"/>
  <c r="Y50" i="19"/>
  <c r="X50" i="19"/>
  <c r="R50" i="19"/>
  <c r="Q50" i="19"/>
  <c r="N50" i="19"/>
  <c r="BL49" i="19"/>
  <c r="BK49" i="19"/>
  <c r="AV49" i="19"/>
  <c r="AU49" i="19"/>
  <c r="AF49" i="19"/>
  <c r="AE49" i="19"/>
  <c r="J49" i="19"/>
  <c r="P49" i="19" s="1"/>
  <c r="AZ49" i="19" s="1"/>
  <c r="I49" i="19"/>
  <c r="O49" i="19" s="1"/>
  <c r="AY49" i="19" s="1"/>
  <c r="BQ50" i="19"/>
  <c r="BP50" i="19"/>
  <c r="BO50" i="19"/>
  <c r="BL48" i="19"/>
  <c r="BI50" i="19"/>
  <c r="AV48" i="19"/>
  <c r="AV50" i="19" s="1"/>
  <c r="AT50" i="19"/>
  <c r="AS50" i="19"/>
  <c r="AQ50" i="19"/>
  <c r="AP50" i="19"/>
  <c r="AO50" i="19"/>
  <c r="AM50" i="19"/>
  <c r="AL50" i="19"/>
  <c r="AK50" i="19"/>
  <c r="AI50" i="19"/>
  <c r="W50" i="19"/>
  <c r="U50" i="19"/>
  <c r="T50" i="19"/>
  <c r="S50" i="19"/>
  <c r="M50" i="19"/>
  <c r="L50" i="19"/>
  <c r="K50" i="19"/>
  <c r="H50" i="19"/>
  <c r="G50" i="19"/>
  <c r="F50" i="19"/>
  <c r="E50" i="19"/>
  <c r="C50" i="19"/>
  <c r="BR47" i="19"/>
  <c r="BJ47" i="19"/>
  <c r="BH47" i="19"/>
  <c r="BG47" i="19"/>
  <c r="BF47" i="19"/>
  <c r="BE47" i="19"/>
  <c r="BD47" i="19"/>
  <c r="BC47" i="19"/>
  <c r="BB47" i="19"/>
  <c r="BA47" i="19"/>
  <c r="AX47" i="19"/>
  <c r="AW47" i="19"/>
  <c r="AR47" i="19"/>
  <c r="AN47" i="19"/>
  <c r="AJ47" i="19"/>
  <c r="AH47" i="19"/>
  <c r="AG47" i="19"/>
  <c r="AD47" i="19"/>
  <c r="AC47" i="19"/>
  <c r="AB47" i="19"/>
  <c r="AA47" i="19"/>
  <c r="Z47" i="19"/>
  <c r="Y47" i="19"/>
  <c r="R47" i="19"/>
  <c r="Q47" i="19"/>
  <c r="N47" i="19"/>
  <c r="BL46" i="19"/>
  <c r="BK46" i="19"/>
  <c r="AV46" i="19"/>
  <c r="AU46" i="19"/>
  <c r="AF46" i="19"/>
  <c r="AE46" i="19"/>
  <c r="P46" i="19"/>
  <c r="J46" i="19"/>
  <c r="I46" i="19"/>
  <c r="O46" i="19" s="1"/>
  <c r="BQ47" i="19"/>
  <c r="BP47" i="19"/>
  <c r="BO47" i="19"/>
  <c r="BL45" i="19"/>
  <c r="BI47" i="19"/>
  <c r="AV45" i="19"/>
  <c r="AT47" i="19"/>
  <c r="AS47" i="19"/>
  <c r="AQ47" i="19"/>
  <c r="AP47" i="19"/>
  <c r="AO47" i="19"/>
  <c r="AM47" i="19"/>
  <c r="AL47" i="19"/>
  <c r="AK47" i="19"/>
  <c r="AI47" i="19"/>
  <c r="X47" i="19"/>
  <c r="W47" i="19"/>
  <c r="U47" i="19"/>
  <c r="T47" i="19"/>
  <c r="S47" i="19"/>
  <c r="M47" i="19"/>
  <c r="L47" i="19"/>
  <c r="K47" i="19"/>
  <c r="H47" i="19"/>
  <c r="G47" i="19"/>
  <c r="F47" i="19"/>
  <c r="E47" i="19"/>
  <c r="C47" i="19"/>
  <c r="BH43" i="19"/>
  <c r="BG43" i="19"/>
  <c r="BF43" i="19"/>
  <c r="BF44" i="19" s="1"/>
  <c r="BE43" i="19"/>
  <c r="BD43" i="19"/>
  <c r="BC43" i="19"/>
  <c r="BB43" i="19"/>
  <c r="BA43" i="19"/>
  <c r="AX43" i="19"/>
  <c r="AW43" i="19"/>
  <c r="AH43" i="19"/>
  <c r="AG43" i="19"/>
  <c r="AB43" i="19"/>
  <c r="AA43" i="19"/>
  <c r="Z43" i="19"/>
  <c r="Y43" i="19"/>
  <c r="R43" i="19"/>
  <c r="Q43" i="19"/>
  <c r="BL42" i="19"/>
  <c r="BK42" i="19"/>
  <c r="AV42" i="19"/>
  <c r="AU42" i="19"/>
  <c r="AF42" i="19"/>
  <c r="AE42" i="19"/>
  <c r="P42" i="19"/>
  <c r="J42" i="19"/>
  <c r="I42" i="19"/>
  <c r="O42" i="19" s="1"/>
  <c r="BL41" i="19"/>
  <c r="BK41" i="19"/>
  <c r="AV41" i="19"/>
  <c r="AU41" i="19"/>
  <c r="AF41" i="19"/>
  <c r="AE41" i="19"/>
  <c r="J41" i="19"/>
  <c r="P41" i="19" s="1"/>
  <c r="I41" i="19"/>
  <c r="O41" i="19" s="1"/>
  <c r="BL40" i="19"/>
  <c r="BK40" i="19"/>
  <c r="AV40" i="19"/>
  <c r="AU40" i="19"/>
  <c r="AF40" i="19"/>
  <c r="AE40" i="19"/>
  <c r="J40" i="19"/>
  <c r="P40" i="19" s="1"/>
  <c r="I40" i="19"/>
  <c r="O40" i="19" s="1"/>
  <c r="BL39" i="19"/>
  <c r="BK39" i="19"/>
  <c r="AV39" i="19"/>
  <c r="AU39" i="19"/>
  <c r="AF39" i="19"/>
  <c r="AE39" i="19"/>
  <c r="J39" i="19"/>
  <c r="P39" i="19" s="1"/>
  <c r="I39" i="19"/>
  <c r="O39" i="19" s="1"/>
  <c r="BL38" i="19"/>
  <c r="BK38" i="19"/>
  <c r="AV38" i="19"/>
  <c r="AU38" i="19"/>
  <c r="AF38" i="19"/>
  <c r="AE38" i="19"/>
  <c r="J38" i="19"/>
  <c r="P38" i="19" s="1"/>
  <c r="I38" i="19"/>
  <c r="O38" i="19" s="1"/>
  <c r="BL37" i="19"/>
  <c r="BK37" i="19"/>
  <c r="AV37" i="19"/>
  <c r="AU37" i="19"/>
  <c r="AF37" i="19"/>
  <c r="AE37" i="19"/>
  <c r="J37" i="19"/>
  <c r="P37" i="19" s="1"/>
  <c r="I37" i="19"/>
  <c r="O37" i="19" s="1"/>
  <c r="BL36" i="19"/>
  <c r="BK36" i="19"/>
  <c r="AV36" i="19"/>
  <c r="AU36" i="19"/>
  <c r="AF36" i="19"/>
  <c r="AE36" i="19"/>
  <c r="J36" i="19"/>
  <c r="P36" i="19" s="1"/>
  <c r="I36" i="19"/>
  <c r="O36" i="19" s="1"/>
  <c r="BL35" i="19"/>
  <c r="BK35" i="19"/>
  <c r="AV35" i="19"/>
  <c r="AU35" i="19"/>
  <c r="AF35" i="19"/>
  <c r="AE35" i="19"/>
  <c r="J35" i="19"/>
  <c r="P35" i="19" s="1"/>
  <c r="I35" i="19"/>
  <c r="O35" i="19" s="1"/>
  <c r="BL34" i="19"/>
  <c r="BK34" i="19"/>
  <c r="AV34" i="19"/>
  <c r="AU34" i="19"/>
  <c r="X43" i="19"/>
  <c r="AF34" i="19"/>
  <c r="AE34" i="19"/>
  <c r="T43" i="19"/>
  <c r="F43" i="19"/>
  <c r="J34" i="19"/>
  <c r="P34" i="19" s="1"/>
  <c r="AZ34" i="19" s="1"/>
  <c r="BN34" i="19" s="1"/>
  <c r="I34" i="19"/>
  <c r="O34" i="19" s="1"/>
  <c r="BR43" i="19"/>
  <c r="BQ43" i="19"/>
  <c r="BP43" i="19"/>
  <c r="BO43" i="19"/>
  <c r="BL33" i="19"/>
  <c r="BI43" i="19"/>
  <c r="AT43" i="19"/>
  <c r="AS43" i="19"/>
  <c r="AR43" i="19"/>
  <c r="AQ43" i="19"/>
  <c r="AP43" i="19"/>
  <c r="AO43" i="19"/>
  <c r="AN43" i="19"/>
  <c r="AM43" i="19"/>
  <c r="AL43" i="19"/>
  <c r="AK43" i="19"/>
  <c r="AJ43" i="19"/>
  <c r="AI43" i="19"/>
  <c r="AF33" i="19"/>
  <c r="AD43" i="19"/>
  <c r="AC43" i="19"/>
  <c r="W43" i="19"/>
  <c r="V43" i="19"/>
  <c r="U43" i="19"/>
  <c r="S43" i="19"/>
  <c r="N43" i="19"/>
  <c r="M43" i="19"/>
  <c r="L43" i="19"/>
  <c r="K43" i="19"/>
  <c r="J33" i="19"/>
  <c r="P33" i="19" s="1"/>
  <c r="H43" i="19"/>
  <c r="G43" i="19"/>
  <c r="E43" i="19"/>
  <c r="D43" i="19"/>
  <c r="C43" i="19"/>
  <c r="BR32" i="19"/>
  <c r="BQ32" i="19"/>
  <c r="BP32" i="19"/>
  <c r="BO32" i="19"/>
  <c r="BJ32" i="19"/>
  <c r="BI32" i="19"/>
  <c r="BH32" i="19"/>
  <c r="BG32" i="19"/>
  <c r="BF32" i="19"/>
  <c r="BE32" i="19"/>
  <c r="BD32" i="19"/>
  <c r="BC32" i="19"/>
  <c r="BB32" i="19"/>
  <c r="BB44" i="19" s="1"/>
  <c r="BA32" i="19"/>
  <c r="AX32" i="19"/>
  <c r="AW32" i="19"/>
  <c r="AT32" i="19"/>
  <c r="AS32" i="19"/>
  <c r="AR32" i="19"/>
  <c r="AQ32" i="19"/>
  <c r="AP32" i="19"/>
  <c r="AO32" i="19"/>
  <c r="AN32" i="19"/>
  <c r="AM32" i="19"/>
  <c r="AL32" i="19"/>
  <c r="AK32" i="19"/>
  <c r="AJ32" i="19"/>
  <c r="AI32" i="19"/>
  <c r="AH32" i="19"/>
  <c r="AG32" i="19"/>
  <c r="AD32" i="19"/>
  <c r="AC32" i="19"/>
  <c r="AB32" i="19"/>
  <c r="AA32" i="19"/>
  <c r="Z32" i="19"/>
  <c r="Y32" i="19"/>
  <c r="X32" i="19"/>
  <c r="W32" i="19"/>
  <c r="V32" i="19"/>
  <c r="U32" i="19"/>
  <c r="T32" i="19"/>
  <c r="S32" i="19"/>
  <c r="R32" i="19"/>
  <c r="Q32" i="19"/>
  <c r="N32" i="19"/>
  <c r="M32" i="19"/>
  <c r="L32" i="19"/>
  <c r="K32" i="19"/>
  <c r="H32" i="19"/>
  <c r="G32" i="19"/>
  <c r="F32" i="19"/>
  <c r="E32" i="19"/>
  <c r="D32" i="19"/>
  <c r="J32" i="19" s="1"/>
  <c r="P32" i="19" s="1"/>
  <c r="C32" i="19"/>
  <c r="BL31" i="19"/>
  <c r="BK31" i="19"/>
  <c r="AV31" i="19"/>
  <c r="AU31" i="19"/>
  <c r="AF31" i="19"/>
  <c r="AE31" i="19"/>
  <c r="P31" i="19"/>
  <c r="AZ31" i="19" s="1"/>
  <c r="BN31" i="19" s="1"/>
  <c r="J31" i="19"/>
  <c r="I31" i="19"/>
  <c r="O31" i="19" s="1"/>
  <c r="BL30" i="19"/>
  <c r="BK30" i="19"/>
  <c r="AV30" i="19"/>
  <c r="AU30" i="19"/>
  <c r="AF30" i="19"/>
  <c r="AE30" i="19"/>
  <c r="J30" i="19"/>
  <c r="P30" i="19" s="1"/>
  <c r="I30" i="19"/>
  <c r="O30" i="19" s="1"/>
  <c r="BL29" i="19"/>
  <c r="BK29" i="19"/>
  <c r="AV29" i="19"/>
  <c r="AU29" i="19"/>
  <c r="AF29" i="19"/>
  <c r="AE29" i="19"/>
  <c r="J29" i="19"/>
  <c r="P29" i="19" s="1"/>
  <c r="AZ29" i="19" s="1"/>
  <c r="BN29" i="19" s="1"/>
  <c r="I29" i="19"/>
  <c r="O29" i="19" s="1"/>
  <c r="BL28" i="19"/>
  <c r="BK28" i="19"/>
  <c r="AV28" i="19"/>
  <c r="AU28" i="19"/>
  <c r="AF28" i="19"/>
  <c r="AE28" i="19"/>
  <c r="J28" i="19"/>
  <c r="P28" i="19" s="1"/>
  <c r="I28" i="19"/>
  <c r="O28" i="19" s="1"/>
  <c r="AY28" i="19" s="1"/>
  <c r="BM28" i="19" s="1"/>
  <c r="BL27" i="19"/>
  <c r="BK27" i="19"/>
  <c r="AV27" i="19"/>
  <c r="AU27" i="19"/>
  <c r="AF27" i="19"/>
  <c r="AE27" i="19"/>
  <c r="J27" i="19"/>
  <c r="P27" i="19" s="1"/>
  <c r="AZ27" i="19" s="1"/>
  <c r="BN27" i="19" s="1"/>
  <c r="I27" i="19"/>
  <c r="O27" i="19" s="1"/>
  <c r="BL26" i="19"/>
  <c r="BK26" i="19"/>
  <c r="AV26" i="19"/>
  <c r="AU26" i="19"/>
  <c r="AF26" i="19"/>
  <c r="AE26" i="19"/>
  <c r="J26" i="19"/>
  <c r="P26" i="19" s="1"/>
  <c r="AZ26" i="19" s="1"/>
  <c r="BN26" i="19" s="1"/>
  <c r="I26" i="19"/>
  <c r="O26" i="19" s="1"/>
  <c r="BL25" i="19"/>
  <c r="BK25" i="19"/>
  <c r="AV25" i="19"/>
  <c r="AU25" i="19"/>
  <c r="AF25" i="19"/>
  <c r="AE25" i="19"/>
  <c r="P25" i="19"/>
  <c r="AZ25" i="19" s="1"/>
  <c r="BN25" i="19" s="1"/>
  <c r="J25" i="19"/>
  <c r="I25" i="19"/>
  <c r="O25" i="19" s="1"/>
  <c r="BL24" i="19"/>
  <c r="BK24" i="19"/>
  <c r="AV24" i="19"/>
  <c r="AU24" i="19"/>
  <c r="AF24" i="19"/>
  <c r="AE24" i="19"/>
  <c r="J24" i="19"/>
  <c r="P24" i="19" s="1"/>
  <c r="I24" i="19"/>
  <c r="O24" i="19" s="1"/>
  <c r="BL23" i="19"/>
  <c r="BK23" i="19"/>
  <c r="AV23" i="19"/>
  <c r="AU23" i="19"/>
  <c r="AF23" i="19"/>
  <c r="AE23" i="19"/>
  <c r="J23" i="19"/>
  <c r="P23" i="19" s="1"/>
  <c r="AZ23" i="19" s="1"/>
  <c r="BN23" i="19" s="1"/>
  <c r="I23" i="19"/>
  <c r="O23" i="19" s="1"/>
  <c r="BL22" i="19"/>
  <c r="BK22" i="19"/>
  <c r="AV22" i="19"/>
  <c r="AU22" i="19"/>
  <c r="AF22" i="19"/>
  <c r="AE22" i="19"/>
  <c r="J22" i="19"/>
  <c r="P22" i="19" s="1"/>
  <c r="AZ22" i="19" s="1"/>
  <c r="BN22" i="19" s="1"/>
  <c r="I22" i="19"/>
  <c r="O22" i="19" s="1"/>
  <c r="AY22" i="19" s="1"/>
  <c r="BL21" i="19"/>
  <c r="BK21" i="19"/>
  <c r="AV21" i="19"/>
  <c r="AU21" i="19"/>
  <c r="AF21" i="19"/>
  <c r="AE21" i="19"/>
  <c r="J21" i="19"/>
  <c r="P21" i="19" s="1"/>
  <c r="AZ21" i="19" s="1"/>
  <c r="BN21" i="19" s="1"/>
  <c r="I21" i="19"/>
  <c r="O21" i="19" s="1"/>
  <c r="AY21" i="19" s="1"/>
  <c r="BL20" i="19"/>
  <c r="BK20" i="19"/>
  <c r="AV20" i="19"/>
  <c r="AU20" i="19"/>
  <c r="AF20" i="19"/>
  <c r="AE20" i="19"/>
  <c r="J20" i="19"/>
  <c r="P20" i="19" s="1"/>
  <c r="AZ20" i="19" s="1"/>
  <c r="I20" i="19"/>
  <c r="O20" i="19" s="1"/>
  <c r="BH19" i="19"/>
  <c r="BG19" i="19"/>
  <c r="BF19" i="19"/>
  <c r="BE19" i="19"/>
  <c r="BD19" i="19"/>
  <c r="BC19" i="19"/>
  <c r="BB19" i="19"/>
  <c r="BA19" i="19"/>
  <c r="AX19" i="19"/>
  <c r="AW19" i="19"/>
  <c r="AH19" i="19"/>
  <c r="AG19" i="19"/>
  <c r="AB19" i="19"/>
  <c r="AA19" i="19"/>
  <c r="Z19" i="19"/>
  <c r="Y19" i="19"/>
  <c r="R19" i="19"/>
  <c r="Q19" i="19"/>
  <c r="BL18" i="19"/>
  <c r="BK18" i="19"/>
  <c r="AV18" i="19"/>
  <c r="AU18" i="19"/>
  <c r="AF18" i="19"/>
  <c r="AE18" i="19"/>
  <c r="J18" i="19"/>
  <c r="P18" i="19" s="1"/>
  <c r="AZ18" i="19" s="1"/>
  <c r="BN18" i="19" s="1"/>
  <c r="I18" i="19"/>
  <c r="O18" i="19" s="1"/>
  <c r="BL17" i="19"/>
  <c r="BK17" i="19"/>
  <c r="AV17" i="19"/>
  <c r="AU17" i="19"/>
  <c r="AF17" i="19"/>
  <c r="AE17" i="19"/>
  <c r="J17" i="19"/>
  <c r="P17" i="19" s="1"/>
  <c r="AZ17" i="19" s="1"/>
  <c r="BN17" i="19" s="1"/>
  <c r="I17" i="19"/>
  <c r="O17" i="19" s="1"/>
  <c r="BL16" i="19"/>
  <c r="BK16" i="19"/>
  <c r="AV16" i="19"/>
  <c r="AU16" i="19"/>
  <c r="AF16" i="19"/>
  <c r="AE16" i="19"/>
  <c r="J16" i="19"/>
  <c r="P16" i="19" s="1"/>
  <c r="AZ16" i="19" s="1"/>
  <c r="BN16" i="19" s="1"/>
  <c r="I16" i="19"/>
  <c r="O16" i="19" s="1"/>
  <c r="BL15" i="19"/>
  <c r="BK15" i="19"/>
  <c r="AV15" i="19"/>
  <c r="AU15" i="19"/>
  <c r="AF15" i="19"/>
  <c r="AE15" i="19"/>
  <c r="J15" i="19"/>
  <c r="P15" i="19" s="1"/>
  <c r="AZ15" i="19" s="1"/>
  <c r="BN15" i="19" s="1"/>
  <c r="I15" i="19"/>
  <c r="O15" i="19" s="1"/>
  <c r="BL14" i="19"/>
  <c r="BK14" i="19"/>
  <c r="AV14" i="19"/>
  <c r="AU14" i="19"/>
  <c r="AF14" i="19"/>
  <c r="AE14" i="19"/>
  <c r="J14" i="19"/>
  <c r="P14" i="19" s="1"/>
  <c r="AZ14" i="19" s="1"/>
  <c r="BN14" i="19" s="1"/>
  <c r="I14" i="19"/>
  <c r="O14" i="19" s="1"/>
  <c r="BL13" i="19"/>
  <c r="BK13" i="19"/>
  <c r="AV13" i="19"/>
  <c r="AU13" i="19"/>
  <c r="AF13" i="19"/>
  <c r="AE13" i="19"/>
  <c r="J13" i="19"/>
  <c r="P13" i="19" s="1"/>
  <c r="AZ13" i="19" s="1"/>
  <c r="BN13" i="19" s="1"/>
  <c r="I13" i="19"/>
  <c r="O13" i="19" s="1"/>
  <c r="BL12" i="19"/>
  <c r="BK12" i="19"/>
  <c r="AV12" i="19"/>
  <c r="AU12" i="19"/>
  <c r="AF12" i="19"/>
  <c r="AE12" i="19"/>
  <c r="J12" i="19"/>
  <c r="P12" i="19" s="1"/>
  <c r="AZ12" i="19" s="1"/>
  <c r="BN12" i="19" s="1"/>
  <c r="I12" i="19"/>
  <c r="O12" i="19" s="1"/>
  <c r="BL11" i="19"/>
  <c r="BK11" i="19"/>
  <c r="AV11" i="19"/>
  <c r="AU11" i="19"/>
  <c r="AF11" i="19"/>
  <c r="AE11" i="19"/>
  <c r="J11" i="19"/>
  <c r="P11" i="19" s="1"/>
  <c r="AZ11" i="19" s="1"/>
  <c r="BN11" i="19" s="1"/>
  <c r="I11" i="19"/>
  <c r="O11" i="19" s="1"/>
  <c r="BL10" i="19"/>
  <c r="BK10" i="19"/>
  <c r="AV10" i="19"/>
  <c r="AU10" i="19"/>
  <c r="AF10" i="19"/>
  <c r="AE10" i="19"/>
  <c r="J10" i="19"/>
  <c r="P10" i="19" s="1"/>
  <c r="AZ10" i="19" s="1"/>
  <c r="BN10" i="19" s="1"/>
  <c r="I10" i="19"/>
  <c r="O10" i="19" s="1"/>
  <c r="BL9" i="19"/>
  <c r="BK9" i="19"/>
  <c r="AV9" i="19"/>
  <c r="AU9" i="19"/>
  <c r="AF9" i="19"/>
  <c r="AE9" i="19"/>
  <c r="J9" i="19"/>
  <c r="P9" i="19" s="1"/>
  <c r="AZ9" i="19" s="1"/>
  <c r="BN9" i="19" s="1"/>
  <c r="I9" i="19"/>
  <c r="O9" i="19" s="1"/>
  <c r="BL8" i="19"/>
  <c r="BK8" i="19"/>
  <c r="AV8" i="19"/>
  <c r="AU8" i="19"/>
  <c r="AD19" i="19"/>
  <c r="AF8" i="19"/>
  <c r="AE8" i="19"/>
  <c r="H19" i="19"/>
  <c r="J8" i="19"/>
  <c r="P8" i="19" s="1"/>
  <c r="I8" i="19"/>
  <c r="O8" i="19" s="1"/>
  <c r="BR19" i="19"/>
  <c r="BQ19" i="19"/>
  <c r="BP19" i="19"/>
  <c r="BO19" i="19"/>
  <c r="BL7" i="19"/>
  <c r="BI19" i="19"/>
  <c r="AT19" i="19"/>
  <c r="AS19" i="19"/>
  <c r="AR19" i="19"/>
  <c r="AQ19" i="19"/>
  <c r="AP19" i="19"/>
  <c r="AO19" i="19"/>
  <c r="AN19" i="19"/>
  <c r="AM19" i="19"/>
  <c r="AL19" i="19"/>
  <c r="AK19" i="19"/>
  <c r="AV7" i="19"/>
  <c r="AV19" i="19" s="1"/>
  <c r="AI19" i="19"/>
  <c r="AF7" i="19"/>
  <c r="AC19" i="19"/>
  <c r="X19" i="19"/>
  <c r="W19" i="19"/>
  <c r="U19" i="19"/>
  <c r="T19" i="19"/>
  <c r="S19" i="19"/>
  <c r="N19" i="19"/>
  <c r="M19" i="19"/>
  <c r="L19" i="19"/>
  <c r="K19" i="19"/>
  <c r="J7" i="19"/>
  <c r="P7" i="19" s="1"/>
  <c r="G19" i="19"/>
  <c r="F19" i="19"/>
  <c r="E19" i="19"/>
  <c r="C19" i="19"/>
  <c r="AY20" i="19" l="1"/>
  <c r="BM20" i="19" s="1"/>
  <c r="BM21" i="19"/>
  <c r="BL32" i="19"/>
  <c r="BC44" i="19"/>
  <c r="BN20" i="19"/>
  <c r="BM22" i="19"/>
  <c r="AY23" i="19"/>
  <c r="BM23" i="19" s="1"/>
  <c r="R44" i="19"/>
  <c r="BM49" i="19"/>
  <c r="BN56" i="19"/>
  <c r="AY24" i="19"/>
  <c r="BM24" i="19" s="1"/>
  <c r="AY25" i="19"/>
  <c r="BM25" i="19" s="1"/>
  <c r="BE44" i="19"/>
  <c r="BN49" i="19"/>
  <c r="AZ24" i="19"/>
  <c r="BN24" i="19" s="1"/>
  <c r="AY26" i="19"/>
  <c r="BM26" i="19" s="1"/>
  <c r="AY27" i="19"/>
  <c r="BM27" i="19" s="1"/>
  <c r="AY35" i="19"/>
  <c r="BM35" i="19" s="1"/>
  <c r="AY37" i="19"/>
  <c r="BM37" i="19" s="1"/>
  <c r="AY38" i="19"/>
  <c r="BM38" i="19" s="1"/>
  <c r="AY40" i="19"/>
  <c r="BM40" i="19" s="1"/>
  <c r="AY42" i="19"/>
  <c r="BM42" i="19" s="1"/>
  <c r="AH44" i="19"/>
  <c r="AU32" i="19"/>
  <c r="AY29" i="19"/>
  <c r="BM29" i="19" s="1"/>
  <c r="AE32" i="19"/>
  <c r="AZ36" i="19"/>
  <c r="BN36" i="19" s="1"/>
  <c r="AZ38" i="19"/>
  <c r="BN38" i="19" s="1"/>
  <c r="AZ39" i="19"/>
  <c r="BN39" i="19" s="1"/>
  <c r="AZ41" i="19"/>
  <c r="BN41" i="19" s="1"/>
  <c r="BG44" i="19"/>
  <c r="AY52" i="19"/>
  <c r="BM52" i="19" s="1"/>
  <c r="AZ28" i="19"/>
  <c r="BN28" i="19" s="1"/>
  <c r="AY30" i="19"/>
  <c r="BM30" i="19" s="1"/>
  <c r="AY31" i="19"/>
  <c r="BM31" i="19" s="1"/>
  <c r="AF32" i="19"/>
  <c r="AX44" i="19"/>
  <c r="AZ42" i="19"/>
  <c r="BN42" i="19" s="1"/>
  <c r="AV47" i="19"/>
  <c r="AZ46" i="19"/>
  <c r="BN46" i="19" s="1"/>
  <c r="AZ8" i="19"/>
  <c r="BN8" i="19" s="1"/>
  <c r="AY9" i="19"/>
  <c r="BM9" i="19" s="1"/>
  <c r="AY11" i="19"/>
  <c r="BM11" i="19" s="1"/>
  <c r="AY13" i="19"/>
  <c r="BM13" i="19" s="1"/>
  <c r="AY15" i="19"/>
  <c r="BM15" i="19" s="1"/>
  <c r="AY17" i="19"/>
  <c r="BM17" i="19" s="1"/>
  <c r="AV32" i="19"/>
  <c r="AZ30" i="19"/>
  <c r="BN30" i="19" s="1"/>
  <c r="I32" i="19"/>
  <c r="O32" i="19" s="1"/>
  <c r="BK32" i="19"/>
  <c r="BA44" i="19"/>
  <c r="I50" i="19"/>
  <c r="BL50" i="19"/>
  <c r="BK19" i="19"/>
  <c r="AY46" i="19"/>
  <c r="BM46" i="19" s="1"/>
  <c r="AE55" i="19"/>
  <c r="AE50" i="19"/>
  <c r="AE47" i="19"/>
  <c r="AZ7" i="19"/>
  <c r="BN7" i="19" s="1"/>
  <c r="Z44" i="19"/>
  <c r="Z58" i="19" s="1"/>
  <c r="Z10" i="50" s="1"/>
  <c r="I47" i="19"/>
  <c r="AZ32" i="19"/>
  <c r="BN32" i="19" s="1"/>
  <c r="L44" i="19"/>
  <c r="N44" i="19"/>
  <c r="AF43" i="19"/>
  <c r="AD44" i="19"/>
  <c r="AD58" i="19" s="1"/>
  <c r="AD10" i="50" s="1"/>
  <c r="AZ35" i="19"/>
  <c r="BN35" i="19" s="1"/>
  <c r="AZ37" i="19"/>
  <c r="BN37" i="19" s="1"/>
  <c r="AZ40" i="19"/>
  <c r="BN40" i="19" s="1"/>
  <c r="J43" i="19"/>
  <c r="H44" i="19"/>
  <c r="H58" i="19" s="1"/>
  <c r="H10" i="50" s="1"/>
  <c r="AL44" i="19"/>
  <c r="AN44" i="19"/>
  <c r="AN58" i="19" s="1"/>
  <c r="AN10" i="50" s="1"/>
  <c r="AP44" i="19"/>
  <c r="AR44" i="19"/>
  <c r="AR58" i="19" s="1"/>
  <c r="AR10" i="50" s="1"/>
  <c r="AT44" i="19"/>
  <c r="BR44" i="19"/>
  <c r="F44" i="19"/>
  <c r="T44" i="19"/>
  <c r="X44" i="19"/>
  <c r="C44" i="19"/>
  <c r="C58" i="19" s="1"/>
  <c r="C10" i="50" s="1"/>
  <c r="I43" i="19"/>
  <c r="S44" i="19"/>
  <c r="W44" i="19"/>
  <c r="W58" i="19" s="1"/>
  <c r="W10" i="50" s="1"/>
  <c r="BP44" i="19"/>
  <c r="AB44" i="19"/>
  <c r="AB58" i="19" s="1"/>
  <c r="AB10" i="50" s="1"/>
  <c r="BJ43" i="19"/>
  <c r="BL43" i="19" s="1"/>
  <c r="V47" i="19"/>
  <c r="AF47" i="19" s="1"/>
  <c r="AF45" i="19"/>
  <c r="BK47" i="19"/>
  <c r="D50" i="19"/>
  <c r="J50" i="19" s="1"/>
  <c r="P50" i="19" s="1"/>
  <c r="J48" i="19"/>
  <c r="P48" i="19" s="1"/>
  <c r="V55" i="19"/>
  <c r="AF55" i="19" s="1"/>
  <c r="AF51" i="19"/>
  <c r="I19" i="19"/>
  <c r="O19" i="19" s="1"/>
  <c r="AE19" i="19"/>
  <c r="D19" i="19"/>
  <c r="J19" i="19" s="1"/>
  <c r="P19" i="19" s="1"/>
  <c r="V19" i="19"/>
  <c r="AF19" i="19" s="1"/>
  <c r="AJ19" i="19"/>
  <c r="AJ44" i="19" s="1"/>
  <c r="BJ19" i="19"/>
  <c r="BL19" i="19" s="1"/>
  <c r="E44" i="19"/>
  <c r="E58" i="19" s="1"/>
  <c r="E10" i="50" s="1"/>
  <c r="G44" i="19"/>
  <c r="G58" i="19" s="1"/>
  <c r="G10" i="50" s="1"/>
  <c r="U44" i="19"/>
  <c r="AE43" i="19"/>
  <c r="AE44" i="19" s="1"/>
  <c r="AC44" i="19"/>
  <c r="AY8" i="19"/>
  <c r="BM8" i="19" s="1"/>
  <c r="AY10" i="19"/>
  <c r="BM10" i="19" s="1"/>
  <c r="AY12" i="19"/>
  <c r="BM12" i="19" s="1"/>
  <c r="AY14" i="19"/>
  <c r="BM14" i="19" s="1"/>
  <c r="AY16" i="19"/>
  <c r="BM16" i="19" s="1"/>
  <c r="AY18" i="19"/>
  <c r="BM18" i="19" s="1"/>
  <c r="AY32" i="19"/>
  <c r="BM32" i="19" s="1"/>
  <c r="K44" i="19"/>
  <c r="M44" i="19"/>
  <c r="AI44" i="19"/>
  <c r="AI58" i="19" s="1"/>
  <c r="AI10" i="50" s="1"/>
  <c r="AK44" i="19"/>
  <c r="AM44" i="19"/>
  <c r="AM58" i="19" s="1"/>
  <c r="AM10" i="50" s="1"/>
  <c r="AO44" i="19"/>
  <c r="AQ44" i="19"/>
  <c r="AQ58" i="19" s="1"/>
  <c r="AQ10" i="50" s="1"/>
  <c r="AS44" i="19"/>
  <c r="AV33" i="19"/>
  <c r="AV43" i="19" s="1"/>
  <c r="AV44" i="19" s="1"/>
  <c r="AY34" i="19"/>
  <c r="BM34" i="19" s="1"/>
  <c r="AY36" i="19"/>
  <c r="BM36" i="19" s="1"/>
  <c r="AY39" i="19"/>
  <c r="BM39" i="19" s="1"/>
  <c r="AY41" i="19"/>
  <c r="BM41" i="19" s="1"/>
  <c r="BD44" i="19"/>
  <c r="BH44" i="19"/>
  <c r="D47" i="19"/>
  <c r="J47" i="19" s="1"/>
  <c r="P47" i="19" s="1"/>
  <c r="J45" i="19"/>
  <c r="P45" i="19" s="1"/>
  <c r="AZ45" i="19" s="1"/>
  <c r="BN45" i="19" s="1"/>
  <c r="BL47" i="19"/>
  <c r="V50" i="19"/>
  <c r="AF50" i="19" s="1"/>
  <c r="AF48" i="19"/>
  <c r="BK50" i="19"/>
  <c r="D55" i="19"/>
  <c r="J55" i="19" s="1"/>
  <c r="P55" i="19" s="1"/>
  <c r="J51" i="19"/>
  <c r="P51" i="19" s="1"/>
  <c r="S58" i="19"/>
  <c r="S10" i="50" s="1"/>
  <c r="I55" i="19"/>
  <c r="O55" i="19" s="1"/>
  <c r="K58" i="19"/>
  <c r="K10" i="50" s="1"/>
  <c r="M58" i="19"/>
  <c r="M10" i="50" s="1"/>
  <c r="R58" i="19"/>
  <c r="R10" i="50" s="1"/>
  <c r="T58" i="19"/>
  <c r="T10" i="50" s="1"/>
  <c r="X58" i="19"/>
  <c r="X10" i="50" s="1"/>
  <c r="BA58" i="19"/>
  <c r="BA10" i="50" s="1"/>
  <c r="BC58" i="19"/>
  <c r="BC10" i="50" s="1"/>
  <c r="BE58" i="19"/>
  <c r="BE10" i="50" s="1"/>
  <c r="BG58" i="19"/>
  <c r="BG10" i="50" s="1"/>
  <c r="BK57" i="19"/>
  <c r="I7" i="19"/>
  <c r="O7" i="19" s="1"/>
  <c r="AE7" i="19"/>
  <c r="AU7" i="19"/>
  <c r="AU19" i="19" s="1"/>
  <c r="BK7" i="19"/>
  <c r="I33" i="19"/>
  <c r="O33" i="19" s="1"/>
  <c r="AE33" i="19"/>
  <c r="AU33" i="19"/>
  <c r="AU43" i="19" s="1"/>
  <c r="BI44" i="19"/>
  <c r="BK33" i="19"/>
  <c r="BO44" i="19"/>
  <c r="BO58" i="19" s="1"/>
  <c r="BO10" i="50" s="1"/>
  <c r="BQ44" i="19"/>
  <c r="Q44" i="19"/>
  <c r="Q58" i="19" s="1"/>
  <c r="Q10" i="50" s="1"/>
  <c r="Y44" i="19"/>
  <c r="Y58" i="19" s="1"/>
  <c r="Y10" i="50" s="1"/>
  <c r="AA44" i="19"/>
  <c r="AA58" i="19" s="1"/>
  <c r="AA10" i="50" s="1"/>
  <c r="AG44" i="19"/>
  <c r="AW44" i="19"/>
  <c r="AW58" i="19" s="1"/>
  <c r="AW10" i="50" s="1"/>
  <c r="O47" i="19"/>
  <c r="O50" i="19"/>
  <c r="AJ55" i="19"/>
  <c r="AV51" i="19"/>
  <c r="AV55" i="19" s="1"/>
  <c r="BI55" i="19"/>
  <c r="BK55" i="19" s="1"/>
  <c r="AZ52" i="19"/>
  <c r="BN52" i="19" s="1"/>
  <c r="BL55" i="19"/>
  <c r="F58" i="19"/>
  <c r="F10" i="50" s="1"/>
  <c r="U58" i="19"/>
  <c r="U10" i="50" s="1"/>
  <c r="AC58" i="19"/>
  <c r="AC10" i="50" s="1"/>
  <c r="AG58" i="19"/>
  <c r="AG10" i="50" s="1"/>
  <c r="AK58" i="19"/>
  <c r="AK10" i="50" s="1"/>
  <c r="AO58" i="19"/>
  <c r="AO10" i="50" s="1"/>
  <c r="AS58" i="19"/>
  <c r="AS10" i="50" s="1"/>
  <c r="AX58" i="19"/>
  <c r="AX10" i="50" s="1"/>
  <c r="BQ58" i="19"/>
  <c r="BQ10" i="50" s="1"/>
  <c r="BK43" i="19"/>
  <c r="BK44" i="19" s="1"/>
  <c r="I45" i="19"/>
  <c r="O45" i="19" s="1"/>
  <c r="AE45" i="19"/>
  <c r="AU45" i="19"/>
  <c r="AU47" i="19" s="1"/>
  <c r="BK45" i="19"/>
  <c r="I48" i="19"/>
  <c r="O48" i="19" s="1"/>
  <c r="AE48" i="19"/>
  <c r="AU48" i="19"/>
  <c r="AU50" i="19" s="1"/>
  <c r="BK48" i="19"/>
  <c r="AU51" i="19"/>
  <c r="BK51" i="19"/>
  <c r="L58" i="19"/>
  <c r="L10" i="50" s="1"/>
  <c r="N58" i="19"/>
  <c r="N10" i="50" s="1"/>
  <c r="AE57" i="19"/>
  <c r="AY57" i="19" s="1"/>
  <c r="BM57" i="19" s="1"/>
  <c r="AH58" i="19"/>
  <c r="AH10" i="50" s="1"/>
  <c r="AL58" i="19"/>
  <c r="AL10" i="50" s="1"/>
  <c r="AP58" i="19"/>
  <c r="AP10" i="50" s="1"/>
  <c r="AT58" i="19"/>
  <c r="AT10" i="50" s="1"/>
  <c r="BB58" i="19"/>
  <c r="BB10" i="50" s="1"/>
  <c r="BD58" i="19"/>
  <c r="BD10" i="50" s="1"/>
  <c r="BF58" i="19"/>
  <c r="BF10" i="50" s="1"/>
  <c r="BH58" i="19"/>
  <c r="BH10" i="50" s="1"/>
  <c r="BP58" i="19"/>
  <c r="BP10" i="50" s="1"/>
  <c r="BR58" i="19"/>
  <c r="BR10" i="50" s="1"/>
  <c r="BL51" i="19"/>
  <c r="J57" i="19"/>
  <c r="P57" i="19" s="1"/>
  <c r="AF57" i="19"/>
  <c r="BL57" i="19"/>
  <c r="AZ57" i="19" l="1"/>
  <c r="AE10" i="50"/>
  <c r="AU10" i="50"/>
  <c r="AU44" i="19"/>
  <c r="I10" i="50"/>
  <c r="O10" i="50" s="1"/>
  <c r="AY10" i="50" s="1"/>
  <c r="AJ58" i="19"/>
  <c r="AJ10" i="50" s="1"/>
  <c r="AV10" i="50" s="1"/>
  <c r="AV58" i="19"/>
  <c r="AZ47" i="19"/>
  <c r="BN47" i="19" s="1"/>
  <c r="AY47" i="19"/>
  <c r="BM47" i="19" s="1"/>
  <c r="AY33" i="19"/>
  <c r="BM33" i="19" s="1"/>
  <c r="AY7" i="19"/>
  <c r="BM7" i="19" s="1"/>
  <c r="BI58" i="19"/>
  <c r="AZ55" i="19"/>
  <c r="BN55" i="19" s="1"/>
  <c r="AZ19" i="19"/>
  <c r="BN19" i="19" s="1"/>
  <c r="AY19" i="19"/>
  <c r="BM19" i="19" s="1"/>
  <c r="AZ50" i="19"/>
  <c r="BN50" i="19" s="1"/>
  <c r="BJ44" i="19"/>
  <c r="BJ58" i="19" s="1"/>
  <c r="BJ10" i="50" s="1"/>
  <c r="BL10" i="50" s="1"/>
  <c r="D44" i="19"/>
  <c r="D58" i="19" s="1"/>
  <c r="V44" i="19"/>
  <c r="V58" i="19" s="1"/>
  <c r="BN57" i="19"/>
  <c r="BL58" i="19"/>
  <c r="AU55" i="19"/>
  <c r="AU58" i="19" s="1"/>
  <c r="AY51" i="19"/>
  <c r="BM51" i="19" s="1"/>
  <c r="AY48" i="19"/>
  <c r="BM48" i="19" s="1"/>
  <c r="AY45" i="19"/>
  <c r="BM45" i="19" s="1"/>
  <c r="AE58" i="19"/>
  <c r="AY50" i="19"/>
  <c r="BM50" i="19" s="1"/>
  <c r="I58" i="19"/>
  <c r="O58" i="19" s="1"/>
  <c r="AZ51" i="19"/>
  <c r="BN51" i="19" s="1"/>
  <c r="BL44" i="19"/>
  <c r="AZ48" i="19"/>
  <c r="BN48" i="19" s="1"/>
  <c r="I44" i="19"/>
  <c r="O43" i="19"/>
  <c r="P43" i="19"/>
  <c r="J44" i="19"/>
  <c r="AF44" i="19"/>
  <c r="AZ33" i="19"/>
  <c r="BN33" i="19" s="1"/>
  <c r="AY58" i="19" l="1"/>
  <c r="BM58" i="19" s="1"/>
  <c r="BK58" i="19"/>
  <c r="BI10" i="50"/>
  <c r="BK10" i="50" s="1"/>
  <c r="BM10" i="50" s="1"/>
  <c r="J58" i="19"/>
  <c r="P58" i="19" s="1"/>
  <c r="AZ58" i="19" s="1"/>
  <c r="BN58" i="19" s="1"/>
  <c r="D10" i="50"/>
  <c r="J10" i="50" s="1"/>
  <c r="P10" i="50" s="1"/>
  <c r="AZ10" i="50" s="1"/>
  <c r="BN10" i="50" s="1"/>
  <c r="AF58" i="19"/>
  <c r="V10" i="50"/>
  <c r="AF10" i="50" s="1"/>
  <c r="O44" i="19"/>
  <c r="AY43" i="19"/>
  <c r="AY55" i="19"/>
  <c r="BM55" i="19" s="1"/>
  <c r="P44" i="19"/>
  <c r="AZ43" i="19"/>
  <c r="AY44" i="19" l="1"/>
  <c r="BM43" i="19"/>
  <c r="BM44" i="19" s="1"/>
  <c r="AZ44" i="19"/>
  <c r="BN43" i="19"/>
  <c r="BN44" i="19" s="1"/>
  <c r="BR57" i="18" l="1"/>
  <c r="BQ57" i="18"/>
  <c r="BP57" i="18"/>
  <c r="BO57" i="18"/>
  <c r="BJ57" i="18"/>
  <c r="BI57" i="18"/>
  <c r="BH57" i="18"/>
  <c r="BG57" i="18"/>
  <c r="BF57" i="18"/>
  <c r="BE57" i="18"/>
  <c r="BD57" i="18"/>
  <c r="BC57" i="18"/>
  <c r="BB57" i="18"/>
  <c r="BA57" i="18"/>
  <c r="AX57" i="18"/>
  <c r="AW57" i="18"/>
  <c r="AT57" i="18"/>
  <c r="AS57" i="18"/>
  <c r="AR57" i="18"/>
  <c r="AQ57" i="18"/>
  <c r="AP57" i="18"/>
  <c r="AO57" i="18"/>
  <c r="AN57" i="18"/>
  <c r="AM57" i="18"/>
  <c r="AL57" i="18"/>
  <c r="AK57" i="18"/>
  <c r="AJ57" i="18"/>
  <c r="AI57" i="18"/>
  <c r="AH57" i="18"/>
  <c r="AG57" i="18"/>
  <c r="AD57" i="18"/>
  <c r="AC57" i="18"/>
  <c r="AB57" i="18"/>
  <c r="AA57" i="18"/>
  <c r="Z57" i="18"/>
  <c r="Y57" i="18"/>
  <c r="X57" i="18"/>
  <c r="W57" i="18"/>
  <c r="V57" i="18"/>
  <c r="U57" i="18"/>
  <c r="T57" i="18"/>
  <c r="S57" i="18"/>
  <c r="R57" i="18"/>
  <c r="Q57" i="18"/>
  <c r="N57" i="18"/>
  <c r="M57" i="18"/>
  <c r="L57" i="18"/>
  <c r="K57" i="18"/>
  <c r="H57" i="18"/>
  <c r="G57" i="18"/>
  <c r="F57" i="18"/>
  <c r="E57" i="18"/>
  <c r="D57" i="18"/>
  <c r="C57" i="18"/>
  <c r="I57" i="18" s="1"/>
  <c r="O57" i="18" s="1"/>
  <c r="BL56" i="18"/>
  <c r="BK56" i="18"/>
  <c r="AV56" i="18"/>
  <c r="AV57" i="18" s="1"/>
  <c r="AU56" i="18"/>
  <c r="AU57" i="18" s="1"/>
  <c r="AF56" i="18"/>
  <c r="AE56" i="18"/>
  <c r="J56" i="18"/>
  <c r="P56" i="18" s="1"/>
  <c r="AZ56" i="18" s="1"/>
  <c r="I56" i="18"/>
  <c r="O56" i="18" s="1"/>
  <c r="AY56" i="18" s="1"/>
  <c r="BM56" i="18" s="1"/>
  <c r="BR55" i="18"/>
  <c r="BQ55" i="18"/>
  <c r="BP55" i="18"/>
  <c r="BO55" i="18"/>
  <c r="BJ55" i="18"/>
  <c r="BI55" i="18"/>
  <c r="BH55" i="18"/>
  <c r="BG55" i="18"/>
  <c r="BF55" i="18"/>
  <c r="BE55" i="18"/>
  <c r="BD55" i="18"/>
  <c r="BC55" i="18"/>
  <c r="BB55" i="18"/>
  <c r="BA55" i="18"/>
  <c r="AX55" i="18"/>
  <c r="AW55" i="18"/>
  <c r="AT55" i="18"/>
  <c r="AS55" i="18"/>
  <c r="AR55" i="18"/>
  <c r="AQ55" i="18"/>
  <c r="AP55" i="18"/>
  <c r="AO55" i="18"/>
  <c r="AN55" i="18"/>
  <c r="AM55" i="18"/>
  <c r="AL55" i="18"/>
  <c r="AK55" i="18"/>
  <c r="AJ55" i="18"/>
  <c r="AI55" i="18"/>
  <c r="AH55" i="18"/>
  <c r="AG55" i="18"/>
  <c r="AD55" i="18"/>
  <c r="AC55" i="18"/>
  <c r="AB55" i="18"/>
  <c r="AA55" i="18"/>
  <c r="Z55" i="18"/>
  <c r="Y55" i="18"/>
  <c r="X55" i="18"/>
  <c r="W55" i="18"/>
  <c r="V55" i="18"/>
  <c r="U55" i="18"/>
  <c r="AE55" i="18" s="1"/>
  <c r="T55" i="18"/>
  <c r="S55" i="18"/>
  <c r="R55" i="18"/>
  <c r="Q55" i="18"/>
  <c r="N55" i="18"/>
  <c r="M55" i="18"/>
  <c r="L55" i="18"/>
  <c r="K55" i="18"/>
  <c r="H55" i="18"/>
  <c r="G55" i="18"/>
  <c r="F55" i="18"/>
  <c r="E55" i="18"/>
  <c r="D55" i="18"/>
  <c r="C55" i="18"/>
  <c r="I55" i="18" s="1"/>
  <c r="BL54" i="18"/>
  <c r="BK54" i="18"/>
  <c r="AV54" i="18"/>
  <c r="AU54" i="18"/>
  <c r="AF54" i="18"/>
  <c r="AE54" i="18"/>
  <c r="J54" i="18"/>
  <c r="P54" i="18" s="1"/>
  <c r="I54" i="18"/>
  <c r="O54" i="18" s="1"/>
  <c r="AY54" i="18" s="1"/>
  <c r="BL53" i="18"/>
  <c r="BK53" i="18"/>
  <c r="AV53" i="18"/>
  <c r="AU53" i="18"/>
  <c r="AF53" i="18"/>
  <c r="AE53" i="18"/>
  <c r="J53" i="18"/>
  <c r="P53" i="18" s="1"/>
  <c r="I53" i="18"/>
  <c r="O53" i="18" s="1"/>
  <c r="AY53" i="18" s="1"/>
  <c r="BL52" i="18"/>
  <c r="BK52" i="18"/>
  <c r="AV52" i="18"/>
  <c r="AU52" i="18"/>
  <c r="AF52" i="18"/>
  <c r="AE52" i="18"/>
  <c r="J52" i="18"/>
  <c r="P52" i="18" s="1"/>
  <c r="I52" i="18"/>
  <c r="O52" i="18" s="1"/>
  <c r="AY52" i="18" s="1"/>
  <c r="BM52" i="18" s="1"/>
  <c r="BL51" i="18"/>
  <c r="BK51" i="18"/>
  <c r="AV51" i="18"/>
  <c r="AU51" i="18"/>
  <c r="AF51" i="18"/>
  <c r="AE51" i="18"/>
  <c r="J51" i="18"/>
  <c r="P51" i="18" s="1"/>
  <c r="I51" i="18"/>
  <c r="O51" i="18" s="1"/>
  <c r="AY51" i="18" s="1"/>
  <c r="BM51" i="18" s="1"/>
  <c r="BR50" i="18"/>
  <c r="BQ50" i="18"/>
  <c r="BP50" i="18"/>
  <c r="BO50" i="18"/>
  <c r="BJ50" i="18"/>
  <c r="BI50" i="18"/>
  <c r="BH50" i="18"/>
  <c r="BG50" i="18"/>
  <c r="BF50" i="18"/>
  <c r="BE50" i="18"/>
  <c r="BD50" i="18"/>
  <c r="BC50" i="18"/>
  <c r="BB50" i="18"/>
  <c r="BA50" i="18"/>
  <c r="AX50" i="18"/>
  <c r="AW50" i="18"/>
  <c r="AT50" i="18"/>
  <c r="AS50" i="18"/>
  <c r="AR50" i="18"/>
  <c r="AQ50" i="18"/>
  <c r="AP50" i="18"/>
  <c r="AO50" i="18"/>
  <c r="AN50" i="18"/>
  <c r="AM50" i="18"/>
  <c r="AL50" i="18"/>
  <c r="AK50" i="18"/>
  <c r="AJ50" i="18"/>
  <c r="AI50" i="18"/>
  <c r="AH50" i="18"/>
  <c r="AG50" i="18"/>
  <c r="AD50" i="18"/>
  <c r="AC50" i="18"/>
  <c r="AB50" i="18"/>
  <c r="AA50" i="18"/>
  <c r="Z50" i="18"/>
  <c r="Y50" i="18"/>
  <c r="X50" i="18"/>
  <c r="W50" i="18"/>
  <c r="V50" i="18"/>
  <c r="U50" i="18"/>
  <c r="AE50" i="18" s="1"/>
  <c r="T50" i="18"/>
  <c r="S50" i="18"/>
  <c r="R50" i="18"/>
  <c r="Q50" i="18"/>
  <c r="N50" i="18"/>
  <c r="M50" i="18"/>
  <c r="L50" i="18"/>
  <c r="K50" i="18"/>
  <c r="H50" i="18"/>
  <c r="G50" i="18"/>
  <c r="F50" i="18"/>
  <c r="E50" i="18"/>
  <c r="D50" i="18"/>
  <c r="C50" i="18"/>
  <c r="BL49" i="18"/>
  <c r="BK49" i="18"/>
  <c r="AV49" i="18"/>
  <c r="AU49" i="18"/>
  <c r="AF49" i="18"/>
  <c r="AE49" i="18"/>
  <c r="J49" i="18"/>
  <c r="P49" i="18" s="1"/>
  <c r="I49" i="18"/>
  <c r="O49" i="18" s="1"/>
  <c r="BL48" i="18"/>
  <c r="BK48" i="18"/>
  <c r="AV48" i="18"/>
  <c r="AV50" i="18" s="1"/>
  <c r="AU48" i="18"/>
  <c r="AF48" i="18"/>
  <c r="AE48" i="18"/>
  <c r="J48" i="18"/>
  <c r="P48" i="18" s="1"/>
  <c r="I48" i="18"/>
  <c r="O48" i="18" s="1"/>
  <c r="BR47" i="18"/>
  <c r="BQ47" i="18"/>
  <c r="BP47" i="18"/>
  <c r="BO47" i="18"/>
  <c r="BJ47" i="18"/>
  <c r="BI47" i="18"/>
  <c r="BH47" i="18"/>
  <c r="BG47" i="18"/>
  <c r="BF47" i="18"/>
  <c r="BE47" i="18"/>
  <c r="BD47" i="18"/>
  <c r="BC47" i="18"/>
  <c r="BB47" i="18"/>
  <c r="BL47" i="18" s="1"/>
  <c r="BA47" i="18"/>
  <c r="AX47" i="18"/>
  <c r="AW47" i="18"/>
  <c r="AT47" i="18"/>
  <c r="AS47" i="18"/>
  <c r="AR47" i="18"/>
  <c r="AQ47" i="18"/>
  <c r="AP47" i="18"/>
  <c r="AO47" i="18"/>
  <c r="AN47" i="18"/>
  <c r="AM47" i="18"/>
  <c r="AL47" i="18"/>
  <c r="AK47" i="18"/>
  <c r="AJ47" i="18"/>
  <c r="AI47" i="18"/>
  <c r="AH47" i="18"/>
  <c r="AG47" i="18"/>
  <c r="AD47" i="18"/>
  <c r="AC47" i="18"/>
  <c r="AB47" i="18"/>
  <c r="AA47" i="18"/>
  <c r="Z47" i="18"/>
  <c r="Y47" i="18"/>
  <c r="X47" i="18"/>
  <c r="W47" i="18"/>
  <c r="V47" i="18"/>
  <c r="U47" i="18"/>
  <c r="T47" i="18"/>
  <c r="S47" i="18"/>
  <c r="R47" i="18"/>
  <c r="Q47" i="18"/>
  <c r="N47" i="18"/>
  <c r="M47" i="18"/>
  <c r="L47" i="18"/>
  <c r="K47" i="18"/>
  <c r="H47" i="18"/>
  <c r="G47" i="18"/>
  <c r="F47" i="18"/>
  <c r="E47" i="18"/>
  <c r="D47" i="18"/>
  <c r="C47" i="18"/>
  <c r="BL46" i="18"/>
  <c r="BK46" i="18"/>
  <c r="AV46" i="18"/>
  <c r="AU46" i="18"/>
  <c r="AF46" i="18"/>
  <c r="AE46" i="18"/>
  <c r="J46" i="18"/>
  <c r="P46" i="18" s="1"/>
  <c r="I46" i="18"/>
  <c r="O46" i="18" s="1"/>
  <c r="BL45" i="18"/>
  <c r="BK45" i="18"/>
  <c r="AV45" i="18"/>
  <c r="AV47" i="18" s="1"/>
  <c r="AU45" i="18"/>
  <c r="AU47" i="18" s="1"/>
  <c r="AF45" i="18"/>
  <c r="AE45" i="18"/>
  <c r="J45" i="18"/>
  <c r="P45" i="18" s="1"/>
  <c r="AZ45" i="18" s="1"/>
  <c r="BN45" i="18" s="1"/>
  <c r="I45" i="18"/>
  <c r="O45" i="18" s="1"/>
  <c r="BR43" i="18"/>
  <c r="BQ43" i="18"/>
  <c r="BP43" i="18"/>
  <c r="BO43" i="18"/>
  <c r="BL43" i="18"/>
  <c r="BJ43" i="18"/>
  <c r="BI43" i="18"/>
  <c r="BH43" i="18"/>
  <c r="BG43" i="18"/>
  <c r="BF43" i="18"/>
  <c r="BE43" i="18"/>
  <c r="BD43" i="18"/>
  <c r="BC43" i="18"/>
  <c r="BB43" i="18"/>
  <c r="BA43" i="18"/>
  <c r="AX43" i="18"/>
  <c r="AW43" i="18"/>
  <c r="AT43" i="18"/>
  <c r="AS43" i="18"/>
  <c r="AR43" i="18"/>
  <c r="AQ43" i="18"/>
  <c r="AP43" i="18"/>
  <c r="AO43" i="18"/>
  <c r="AN43" i="18"/>
  <c r="AM43" i="18"/>
  <c r="AL43" i="18"/>
  <c r="AK43" i="18"/>
  <c r="AJ43" i="18"/>
  <c r="AI43" i="18"/>
  <c r="AH43" i="18"/>
  <c r="AG43" i="18"/>
  <c r="AD43" i="18"/>
  <c r="AC43" i="18"/>
  <c r="AB43" i="18"/>
  <c r="AA43" i="18"/>
  <c r="Z43" i="18"/>
  <c r="Y43" i="18"/>
  <c r="X43" i="18"/>
  <c r="W43" i="18"/>
  <c r="V43" i="18"/>
  <c r="U43" i="18"/>
  <c r="T43" i="18"/>
  <c r="S43" i="18"/>
  <c r="R43" i="18"/>
  <c r="Q43" i="18"/>
  <c r="N43" i="18"/>
  <c r="M43" i="18"/>
  <c r="L43" i="18"/>
  <c r="K43" i="18"/>
  <c r="H43" i="18"/>
  <c r="G43" i="18"/>
  <c r="F43" i="18"/>
  <c r="E43" i="18"/>
  <c r="D43" i="18"/>
  <c r="C43" i="18"/>
  <c r="BL42" i="18"/>
  <c r="BK42" i="18"/>
  <c r="AV42" i="18"/>
  <c r="AU42" i="18"/>
  <c r="AF42" i="18"/>
  <c r="AE42" i="18"/>
  <c r="J42" i="18"/>
  <c r="P42" i="18" s="1"/>
  <c r="AZ42" i="18" s="1"/>
  <c r="BN42" i="18" s="1"/>
  <c r="I42" i="18"/>
  <c r="O42" i="18" s="1"/>
  <c r="BL41" i="18"/>
  <c r="BK41" i="18"/>
  <c r="AV41" i="18"/>
  <c r="AU41" i="18"/>
  <c r="AF41" i="18"/>
  <c r="AE41" i="18"/>
  <c r="J41" i="18"/>
  <c r="P41" i="18" s="1"/>
  <c r="I41" i="18"/>
  <c r="O41" i="18" s="1"/>
  <c r="BL40" i="18"/>
  <c r="BK40" i="18"/>
  <c r="AV40" i="18"/>
  <c r="AU40" i="18"/>
  <c r="AF40" i="18"/>
  <c r="AE40" i="18"/>
  <c r="J40" i="18"/>
  <c r="P40" i="18" s="1"/>
  <c r="AZ40" i="18" s="1"/>
  <c r="BN40" i="18" s="1"/>
  <c r="I40" i="18"/>
  <c r="O40" i="18" s="1"/>
  <c r="BL39" i="18"/>
  <c r="BK39" i="18"/>
  <c r="AV39" i="18"/>
  <c r="AU39" i="18"/>
  <c r="AF39" i="18"/>
  <c r="AE39" i="18"/>
  <c r="J39" i="18"/>
  <c r="P39" i="18" s="1"/>
  <c r="I39" i="18"/>
  <c r="O39" i="18" s="1"/>
  <c r="BL38" i="18"/>
  <c r="BK38" i="18"/>
  <c r="AV38" i="18"/>
  <c r="AU38" i="18"/>
  <c r="AF38" i="18"/>
  <c r="AE38" i="18"/>
  <c r="J38" i="18"/>
  <c r="P38" i="18" s="1"/>
  <c r="AZ38" i="18" s="1"/>
  <c r="BN38" i="18" s="1"/>
  <c r="I38" i="18"/>
  <c r="O38" i="18" s="1"/>
  <c r="BL37" i="18"/>
  <c r="BK37" i="18"/>
  <c r="AV37" i="18"/>
  <c r="AU37" i="18"/>
  <c r="AF37" i="18"/>
  <c r="AE37" i="18"/>
  <c r="J37" i="18"/>
  <c r="P37" i="18" s="1"/>
  <c r="I37" i="18"/>
  <c r="O37" i="18" s="1"/>
  <c r="AY37" i="18" s="1"/>
  <c r="BM37" i="18" s="1"/>
  <c r="BL36" i="18"/>
  <c r="BK36" i="18"/>
  <c r="AV36" i="18"/>
  <c r="AU36" i="18"/>
  <c r="AF36" i="18"/>
  <c r="AE36" i="18"/>
  <c r="J36" i="18"/>
  <c r="P36" i="18" s="1"/>
  <c r="AZ36" i="18" s="1"/>
  <c r="BN36" i="18" s="1"/>
  <c r="I36" i="18"/>
  <c r="O36" i="18" s="1"/>
  <c r="AY36" i="18" s="1"/>
  <c r="BM36" i="18" s="1"/>
  <c r="BL35" i="18"/>
  <c r="BK35" i="18"/>
  <c r="AV35" i="18"/>
  <c r="AU35" i="18"/>
  <c r="AF35" i="18"/>
  <c r="AE35" i="18"/>
  <c r="J35" i="18"/>
  <c r="P35" i="18" s="1"/>
  <c r="AZ35" i="18" s="1"/>
  <c r="BN35" i="18" s="1"/>
  <c r="I35" i="18"/>
  <c r="O35" i="18" s="1"/>
  <c r="AY35" i="18" s="1"/>
  <c r="BL34" i="18"/>
  <c r="BK34" i="18"/>
  <c r="AV34" i="18"/>
  <c r="AU34" i="18"/>
  <c r="AF34" i="18"/>
  <c r="AE34" i="18"/>
  <c r="P34" i="18"/>
  <c r="AZ34" i="18" s="1"/>
  <c r="BN34" i="18" s="1"/>
  <c r="J34" i="18"/>
  <c r="I34" i="18"/>
  <c r="O34" i="18" s="1"/>
  <c r="AY34" i="18" s="1"/>
  <c r="BL33" i="18"/>
  <c r="BK33" i="18"/>
  <c r="AV33" i="18"/>
  <c r="AU33" i="18"/>
  <c r="AF33" i="18"/>
  <c r="AE33" i="18"/>
  <c r="J33" i="18"/>
  <c r="P33" i="18" s="1"/>
  <c r="AZ33" i="18" s="1"/>
  <c r="I33" i="18"/>
  <c r="O33" i="18" s="1"/>
  <c r="BR32" i="18"/>
  <c r="BQ32" i="18"/>
  <c r="BP32" i="18"/>
  <c r="BO32" i="18"/>
  <c r="BJ32" i="18"/>
  <c r="BI32" i="18"/>
  <c r="BH32" i="18"/>
  <c r="BG32" i="18"/>
  <c r="BF32" i="18"/>
  <c r="BE32" i="18"/>
  <c r="BD32" i="18"/>
  <c r="BC32" i="18"/>
  <c r="BB32" i="18"/>
  <c r="BA32" i="18"/>
  <c r="BK32" i="18" s="1"/>
  <c r="AX32" i="18"/>
  <c r="AW32" i="18"/>
  <c r="AT32" i="18"/>
  <c r="AS32" i="18"/>
  <c r="AR32" i="18"/>
  <c r="AQ32" i="18"/>
  <c r="AP32" i="18"/>
  <c r="AO32" i="18"/>
  <c r="AN32" i="18"/>
  <c r="AM32" i="18"/>
  <c r="AL32" i="18"/>
  <c r="AK32" i="18"/>
  <c r="AJ32" i="18"/>
  <c r="AI32" i="18"/>
  <c r="AH32" i="18"/>
  <c r="AG32" i="18"/>
  <c r="AD32" i="18"/>
  <c r="AC32" i="18"/>
  <c r="AB32" i="18"/>
  <c r="AA32" i="18"/>
  <c r="Z32" i="18"/>
  <c r="Y32" i="18"/>
  <c r="X32" i="18"/>
  <c r="AF32" i="18" s="1"/>
  <c r="W32" i="18"/>
  <c r="V32" i="18"/>
  <c r="U32" i="18"/>
  <c r="AE32" i="18" s="1"/>
  <c r="T32" i="18"/>
  <c r="S32" i="18"/>
  <c r="R32" i="18"/>
  <c r="Q32" i="18"/>
  <c r="N32" i="18"/>
  <c r="M32" i="18"/>
  <c r="L32" i="18"/>
  <c r="K32" i="18"/>
  <c r="H32" i="18"/>
  <c r="G32" i="18"/>
  <c r="F32" i="18"/>
  <c r="E32" i="18"/>
  <c r="D32" i="18"/>
  <c r="J32" i="18" s="1"/>
  <c r="P32" i="18" s="1"/>
  <c r="C32" i="18"/>
  <c r="BL31" i="18"/>
  <c r="BK31" i="18"/>
  <c r="AV31" i="18"/>
  <c r="AU31" i="18"/>
  <c r="AF31" i="18"/>
  <c r="AE31" i="18"/>
  <c r="J31" i="18"/>
  <c r="P31" i="18" s="1"/>
  <c r="AZ31" i="18" s="1"/>
  <c r="I31" i="18"/>
  <c r="O31" i="18" s="1"/>
  <c r="BL30" i="18"/>
  <c r="BK30" i="18"/>
  <c r="AV30" i="18"/>
  <c r="AU30" i="18"/>
  <c r="AF30" i="18"/>
  <c r="AE30" i="18"/>
  <c r="P30" i="18"/>
  <c r="AZ30" i="18" s="1"/>
  <c r="J30" i="18"/>
  <c r="I30" i="18"/>
  <c r="O30" i="18" s="1"/>
  <c r="AY30" i="18" s="1"/>
  <c r="BM30" i="18" s="1"/>
  <c r="BL29" i="18"/>
  <c r="BK29" i="18"/>
  <c r="AV29" i="18"/>
  <c r="AU29" i="18"/>
  <c r="AF29" i="18"/>
  <c r="AE29" i="18"/>
  <c r="J29" i="18"/>
  <c r="P29" i="18" s="1"/>
  <c r="I29" i="18"/>
  <c r="O29" i="18" s="1"/>
  <c r="AY29" i="18" s="1"/>
  <c r="BM29" i="18" s="1"/>
  <c r="BL28" i="18"/>
  <c r="BK28" i="18"/>
  <c r="AV28" i="18"/>
  <c r="AU28" i="18"/>
  <c r="AF28" i="18"/>
  <c r="AE28" i="18"/>
  <c r="J28" i="18"/>
  <c r="P28" i="18" s="1"/>
  <c r="AZ28" i="18" s="1"/>
  <c r="BN28" i="18" s="1"/>
  <c r="I28" i="18"/>
  <c r="O28" i="18" s="1"/>
  <c r="BL27" i="18"/>
  <c r="BK27" i="18"/>
  <c r="AV27" i="18"/>
  <c r="AU27" i="18"/>
  <c r="AF27" i="18"/>
  <c r="AE27" i="18"/>
  <c r="J27" i="18"/>
  <c r="P27" i="18" s="1"/>
  <c r="AZ27" i="18" s="1"/>
  <c r="BN27" i="18" s="1"/>
  <c r="I27" i="18"/>
  <c r="O27" i="18" s="1"/>
  <c r="BL26" i="18"/>
  <c r="BK26" i="18"/>
  <c r="AV26" i="18"/>
  <c r="AU26" i="18"/>
  <c r="AF26" i="18"/>
  <c r="AE26" i="18"/>
  <c r="P26" i="18"/>
  <c r="AZ26" i="18" s="1"/>
  <c r="BN26" i="18" s="1"/>
  <c r="J26" i="18"/>
  <c r="I26" i="18"/>
  <c r="O26" i="18" s="1"/>
  <c r="BL25" i="18"/>
  <c r="BK25" i="18"/>
  <c r="AV25" i="18"/>
  <c r="AU25" i="18"/>
  <c r="AF25" i="18"/>
  <c r="AE25" i="18"/>
  <c r="J25" i="18"/>
  <c r="P25" i="18" s="1"/>
  <c r="I25" i="18"/>
  <c r="O25" i="18" s="1"/>
  <c r="BL24" i="18"/>
  <c r="BK24" i="18"/>
  <c r="AV24" i="18"/>
  <c r="AU24" i="18"/>
  <c r="AF24" i="18"/>
  <c r="AE24" i="18"/>
  <c r="J24" i="18"/>
  <c r="P24" i="18" s="1"/>
  <c r="AZ24" i="18" s="1"/>
  <c r="BN24" i="18" s="1"/>
  <c r="I24" i="18"/>
  <c r="O24" i="18" s="1"/>
  <c r="BL23" i="18"/>
  <c r="BK23" i="18"/>
  <c r="AV23" i="18"/>
  <c r="AU23" i="18"/>
  <c r="AF23" i="18"/>
  <c r="AE23" i="18"/>
  <c r="J23" i="18"/>
  <c r="P23" i="18" s="1"/>
  <c r="I23" i="18"/>
  <c r="O23" i="18" s="1"/>
  <c r="BL22" i="18"/>
  <c r="BK22" i="18"/>
  <c r="AV22" i="18"/>
  <c r="AU22" i="18"/>
  <c r="AF22" i="18"/>
  <c r="AE22" i="18"/>
  <c r="J22" i="18"/>
  <c r="P22" i="18" s="1"/>
  <c r="I22" i="18"/>
  <c r="O22" i="18" s="1"/>
  <c r="BL21" i="18"/>
  <c r="BK21" i="18"/>
  <c r="AV21" i="18"/>
  <c r="AU21" i="18"/>
  <c r="AF21" i="18"/>
  <c r="AE21" i="18"/>
  <c r="J21" i="18"/>
  <c r="P21" i="18" s="1"/>
  <c r="I21" i="18"/>
  <c r="O21" i="18" s="1"/>
  <c r="BL20" i="18"/>
  <c r="BK20" i="18"/>
  <c r="AV20" i="18"/>
  <c r="AV32" i="18" s="1"/>
  <c r="AU20" i="18"/>
  <c r="AU32" i="18" s="1"/>
  <c r="AF20" i="18"/>
  <c r="AE20" i="18"/>
  <c r="J20" i="18"/>
  <c r="P20" i="18" s="1"/>
  <c r="I20" i="18"/>
  <c r="O20" i="18" s="1"/>
  <c r="AY20" i="18" s="1"/>
  <c r="BR19" i="18"/>
  <c r="BQ19" i="18"/>
  <c r="BP19" i="18"/>
  <c r="BO19" i="18"/>
  <c r="BJ19" i="18"/>
  <c r="BI19" i="18"/>
  <c r="BH19" i="18"/>
  <c r="BG19" i="18"/>
  <c r="BF19" i="18"/>
  <c r="BE19" i="18"/>
  <c r="BD19" i="18"/>
  <c r="BC19" i="18"/>
  <c r="BB19" i="18"/>
  <c r="BL19" i="18" s="1"/>
  <c r="BA19" i="18"/>
  <c r="AX19" i="18"/>
  <c r="AW19" i="18"/>
  <c r="AT19" i="18"/>
  <c r="AS19" i="18"/>
  <c r="AR19" i="18"/>
  <c r="AQ19" i="18"/>
  <c r="AP19" i="18"/>
  <c r="AO19" i="18"/>
  <c r="AN19" i="18"/>
  <c r="AM19" i="18"/>
  <c r="AL19" i="18"/>
  <c r="AK19" i="18"/>
  <c r="AJ19" i="18"/>
  <c r="AI19" i="18"/>
  <c r="AH19" i="18"/>
  <c r="AG19" i="18"/>
  <c r="AD19" i="18"/>
  <c r="AC19" i="18"/>
  <c r="AB19" i="18"/>
  <c r="AA19" i="18"/>
  <c r="Z19" i="18"/>
  <c r="Y19" i="18"/>
  <c r="X19" i="18"/>
  <c r="W19" i="18"/>
  <c r="V19" i="18"/>
  <c r="U19" i="18"/>
  <c r="T19" i="18"/>
  <c r="S19" i="18"/>
  <c r="R19" i="18"/>
  <c r="Q19" i="18"/>
  <c r="N19" i="18"/>
  <c r="M19" i="18"/>
  <c r="L19" i="18"/>
  <c r="K19" i="18"/>
  <c r="H19" i="18"/>
  <c r="G19" i="18"/>
  <c r="F19" i="18"/>
  <c r="E19" i="18"/>
  <c r="D19" i="18"/>
  <c r="J19" i="18" s="1"/>
  <c r="P19" i="18" s="1"/>
  <c r="C19" i="18"/>
  <c r="BL18" i="18"/>
  <c r="BK18" i="18"/>
  <c r="AV18" i="18"/>
  <c r="AU18" i="18"/>
  <c r="AF18" i="18"/>
  <c r="AE18" i="18"/>
  <c r="J18" i="18"/>
  <c r="P18" i="18" s="1"/>
  <c r="AZ18" i="18" s="1"/>
  <c r="BN18" i="18" s="1"/>
  <c r="I18" i="18"/>
  <c r="O18" i="18" s="1"/>
  <c r="BL17" i="18"/>
  <c r="BK17" i="18"/>
  <c r="AV17" i="18"/>
  <c r="AU17" i="18"/>
  <c r="AF17" i="18"/>
  <c r="AE17" i="18"/>
  <c r="J17" i="18"/>
  <c r="P17" i="18" s="1"/>
  <c r="AZ17" i="18" s="1"/>
  <c r="BN17" i="18" s="1"/>
  <c r="I17" i="18"/>
  <c r="O17" i="18" s="1"/>
  <c r="BL16" i="18"/>
  <c r="BK16" i="18"/>
  <c r="AV16" i="18"/>
  <c r="AU16" i="18"/>
  <c r="AF16" i="18"/>
  <c r="AE16" i="18"/>
  <c r="J16" i="18"/>
  <c r="P16" i="18" s="1"/>
  <c r="AZ16" i="18" s="1"/>
  <c r="BN16" i="18" s="1"/>
  <c r="I16" i="18"/>
  <c r="O16" i="18" s="1"/>
  <c r="BL15" i="18"/>
  <c r="BK15" i="18"/>
  <c r="AV15" i="18"/>
  <c r="AU15" i="18"/>
  <c r="AF15" i="18"/>
  <c r="AE15" i="18"/>
  <c r="J15" i="18"/>
  <c r="P15" i="18" s="1"/>
  <c r="AZ15" i="18" s="1"/>
  <c r="BN15" i="18" s="1"/>
  <c r="I15" i="18"/>
  <c r="O15" i="18" s="1"/>
  <c r="BL14" i="18"/>
  <c r="BK14" i="18"/>
  <c r="AV14" i="18"/>
  <c r="AU14" i="18"/>
  <c r="AF14" i="18"/>
  <c r="AE14" i="18"/>
  <c r="J14" i="18"/>
  <c r="P14" i="18" s="1"/>
  <c r="AZ14" i="18" s="1"/>
  <c r="BN14" i="18" s="1"/>
  <c r="I14" i="18"/>
  <c r="O14" i="18" s="1"/>
  <c r="BL13" i="18"/>
  <c r="BK13" i="18"/>
  <c r="AV13" i="18"/>
  <c r="AU13" i="18"/>
  <c r="AF13" i="18"/>
  <c r="AE13" i="18"/>
  <c r="J13" i="18"/>
  <c r="P13" i="18" s="1"/>
  <c r="AZ13" i="18" s="1"/>
  <c r="BN13" i="18" s="1"/>
  <c r="I13" i="18"/>
  <c r="O13" i="18" s="1"/>
  <c r="BL12" i="18"/>
  <c r="BK12" i="18"/>
  <c r="AV12" i="18"/>
  <c r="AU12" i="18"/>
  <c r="AF12" i="18"/>
  <c r="AE12" i="18"/>
  <c r="J12" i="18"/>
  <c r="P12" i="18" s="1"/>
  <c r="AZ12" i="18" s="1"/>
  <c r="BN12" i="18" s="1"/>
  <c r="I12" i="18"/>
  <c r="O12" i="18" s="1"/>
  <c r="BL11" i="18"/>
  <c r="BK11" i="18"/>
  <c r="AV11" i="18"/>
  <c r="AU11" i="18"/>
  <c r="AF11" i="18"/>
  <c r="AE11" i="18"/>
  <c r="J11" i="18"/>
  <c r="P11" i="18" s="1"/>
  <c r="AZ11" i="18" s="1"/>
  <c r="BN11" i="18" s="1"/>
  <c r="I11" i="18"/>
  <c r="O11" i="18" s="1"/>
  <c r="BL10" i="18"/>
  <c r="BK10" i="18"/>
  <c r="AV10" i="18"/>
  <c r="AU10" i="18"/>
  <c r="AF10" i="18"/>
  <c r="AE10" i="18"/>
  <c r="J10" i="18"/>
  <c r="P10" i="18" s="1"/>
  <c r="AZ10" i="18" s="1"/>
  <c r="BN10" i="18" s="1"/>
  <c r="I10" i="18"/>
  <c r="O10" i="18" s="1"/>
  <c r="BL9" i="18"/>
  <c r="BK9" i="18"/>
  <c r="AV9" i="18"/>
  <c r="AU9" i="18"/>
  <c r="AF9" i="18"/>
  <c r="AE9" i="18"/>
  <c r="J9" i="18"/>
  <c r="P9" i="18" s="1"/>
  <c r="AZ9" i="18" s="1"/>
  <c r="BN9" i="18" s="1"/>
  <c r="I9" i="18"/>
  <c r="O9" i="18" s="1"/>
  <c r="AY9" i="18" s="1"/>
  <c r="BM9" i="18" s="1"/>
  <c r="BL8" i="18"/>
  <c r="BK8" i="18"/>
  <c r="AV8" i="18"/>
  <c r="AU8" i="18"/>
  <c r="AF8" i="18"/>
  <c r="AE8" i="18"/>
  <c r="J8" i="18"/>
  <c r="P8" i="18" s="1"/>
  <c r="AZ8" i="18" s="1"/>
  <c r="BN8" i="18" s="1"/>
  <c r="I8" i="18"/>
  <c r="O8" i="18" s="1"/>
  <c r="AY8" i="18" s="1"/>
  <c r="BM8" i="18" s="1"/>
  <c r="BL7" i="18"/>
  <c r="BK7" i="18"/>
  <c r="AV7" i="18"/>
  <c r="AV19" i="18" s="1"/>
  <c r="AU7" i="18"/>
  <c r="AU19" i="18" s="1"/>
  <c r="AF7" i="18"/>
  <c r="AE7" i="18"/>
  <c r="J7" i="18"/>
  <c r="P7" i="18" s="1"/>
  <c r="AZ7" i="18" s="1"/>
  <c r="BN7" i="18" s="1"/>
  <c r="I7" i="18"/>
  <c r="O7" i="18" s="1"/>
  <c r="AY7" i="18" s="1"/>
  <c r="BM7" i="18" s="1"/>
  <c r="AZ29" i="18" l="1"/>
  <c r="BN29" i="18" s="1"/>
  <c r="AY31" i="18"/>
  <c r="BM31" i="18" s="1"/>
  <c r="I32" i="18"/>
  <c r="O32" i="18" s="1"/>
  <c r="L44" i="18"/>
  <c r="L58" i="18" s="1"/>
  <c r="L9" i="50" s="1"/>
  <c r="AY33" i="18"/>
  <c r="BM33" i="18" s="1"/>
  <c r="BM34" i="18"/>
  <c r="F44" i="18"/>
  <c r="R44" i="18"/>
  <c r="Z44" i="18"/>
  <c r="BG8" i="50"/>
  <c r="BG40" i="50" s="1"/>
  <c r="BG43" i="50" s="1"/>
  <c r="BN30" i="18"/>
  <c r="BN31" i="18"/>
  <c r="AN44" i="18"/>
  <c r="BH44" i="18"/>
  <c r="BN33" i="18"/>
  <c r="BM35" i="18"/>
  <c r="AF55" i="18"/>
  <c r="BN56" i="18"/>
  <c r="AY38" i="18"/>
  <c r="BM38" i="18" s="1"/>
  <c r="H44" i="18"/>
  <c r="H58" i="18" s="1"/>
  <c r="H9" i="50" s="1"/>
  <c r="T44" i="18"/>
  <c r="AB44" i="18"/>
  <c r="AL44" i="18"/>
  <c r="AT44" i="18"/>
  <c r="BF44" i="18"/>
  <c r="BM53" i="18"/>
  <c r="BM54" i="18"/>
  <c r="O55" i="18"/>
  <c r="AY55" i="18" s="1"/>
  <c r="BM55" i="18" s="1"/>
  <c r="BK55" i="18"/>
  <c r="AV55" i="18"/>
  <c r="BL32" i="18"/>
  <c r="AZ37" i="18"/>
  <c r="BN37" i="18" s="1"/>
  <c r="AY39" i="18"/>
  <c r="BM39" i="18" s="1"/>
  <c r="AY40" i="18"/>
  <c r="BM40" i="18" s="1"/>
  <c r="BR44" i="18"/>
  <c r="AE47" i="18"/>
  <c r="AF50" i="18"/>
  <c r="AZ51" i="18"/>
  <c r="BN51" i="18" s="1"/>
  <c r="AZ52" i="18"/>
  <c r="BN52" i="18" s="1"/>
  <c r="AZ53" i="18"/>
  <c r="BN53" i="18" s="1"/>
  <c r="AZ54" i="18"/>
  <c r="BN54" i="18" s="1"/>
  <c r="J55" i="18"/>
  <c r="P55" i="18" s="1"/>
  <c r="AZ55" i="18" s="1"/>
  <c r="BL55" i="18"/>
  <c r="AE19" i="18"/>
  <c r="BM20" i="18"/>
  <c r="AY21" i="18"/>
  <c r="BM21" i="18" s="1"/>
  <c r="AY22" i="18"/>
  <c r="BM22" i="18" s="1"/>
  <c r="AY23" i="18"/>
  <c r="BM23" i="18" s="1"/>
  <c r="AY24" i="18"/>
  <c r="BM24" i="18" s="1"/>
  <c r="AU43" i="18"/>
  <c r="AZ39" i="18"/>
  <c r="BN39" i="18" s="1"/>
  <c r="AY41" i="18"/>
  <c r="BM41" i="18" s="1"/>
  <c r="AY42" i="18"/>
  <c r="BM42" i="18" s="1"/>
  <c r="V44" i="18"/>
  <c r="AD44" i="18"/>
  <c r="AX44" i="18"/>
  <c r="AY45" i="18"/>
  <c r="BM45" i="18" s="1"/>
  <c r="AF47" i="18"/>
  <c r="AY48" i="18"/>
  <c r="BM48" i="18" s="1"/>
  <c r="AY49" i="18"/>
  <c r="BM49" i="18" s="1"/>
  <c r="BK50" i="18"/>
  <c r="C8" i="50"/>
  <c r="AF19" i="18"/>
  <c r="AZ20" i="18"/>
  <c r="BN20" i="18" s="1"/>
  <c r="AZ21" i="18"/>
  <c r="BN21" i="18" s="1"/>
  <c r="AZ22" i="18"/>
  <c r="BN22" i="18" s="1"/>
  <c r="AZ23" i="18"/>
  <c r="BN23" i="18" s="1"/>
  <c r="AY25" i="18"/>
  <c r="BM25" i="18" s="1"/>
  <c r="AY26" i="18"/>
  <c r="BM26" i="18" s="1"/>
  <c r="AJ44" i="18"/>
  <c r="AR44" i="18"/>
  <c r="BD44" i="18"/>
  <c r="BP44" i="18"/>
  <c r="AZ41" i="18"/>
  <c r="BN41" i="18" s="1"/>
  <c r="AY46" i="18"/>
  <c r="BM46" i="18" s="1"/>
  <c r="I47" i="18"/>
  <c r="O47" i="18" s="1"/>
  <c r="AZ48" i="18"/>
  <c r="BN48" i="18" s="1"/>
  <c r="AZ49" i="18"/>
  <c r="BN49" i="18" s="1"/>
  <c r="J50" i="18"/>
  <c r="P50" i="18" s="1"/>
  <c r="BL50" i="18"/>
  <c r="AY10" i="18"/>
  <c r="BM10" i="18" s="1"/>
  <c r="AY11" i="18"/>
  <c r="BM11" i="18" s="1"/>
  <c r="AY12" i="18"/>
  <c r="BM12" i="18" s="1"/>
  <c r="AY13" i="18"/>
  <c r="BM13" i="18" s="1"/>
  <c r="AY14" i="18"/>
  <c r="BM14" i="18" s="1"/>
  <c r="AY15" i="18"/>
  <c r="BM15" i="18" s="1"/>
  <c r="AY16" i="18"/>
  <c r="BM16" i="18" s="1"/>
  <c r="AY17" i="18"/>
  <c r="BM17" i="18" s="1"/>
  <c r="AY18" i="18"/>
  <c r="BM18" i="18" s="1"/>
  <c r="I19" i="18"/>
  <c r="O19" i="18" s="1"/>
  <c r="AY19" i="18" s="1"/>
  <c r="BM19" i="18" s="1"/>
  <c r="BK19" i="18"/>
  <c r="AZ25" i="18"/>
  <c r="BN25" i="18" s="1"/>
  <c r="AY27" i="18"/>
  <c r="BM27" i="18" s="1"/>
  <c r="AY28" i="18"/>
  <c r="BM28" i="18" s="1"/>
  <c r="AV43" i="18"/>
  <c r="J43" i="18"/>
  <c r="N44" i="18"/>
  <c r="X44" i="18"/>
  <c r="AH44" i="18"/>
  <c r="AH58" i="18" s="1"/>
  <c r="AH9" i="50" s="1"/>
  <c r="AP44" i="18"/>
  <c r="BB44" i="18"/>
  <c r="BJ44" i="18"/>
  <c r="AZ46" i="18"/>
  <c r="BN46" i="18" s="1"/>
  <c r="J47" i="18"/>
  <c r="P47" i="18" s="1"/>
  <c r="BK47" i="18"/>
  <c r="AU55" i="18"/>
  <c r="AZ19" i="18"/>
  <c r="BN19" i="18" s="1"/>
  <c r="BL44" i="18"/>
  <c r="AZ32" i="18"/>
  <c r="BN32" i="18" s="1"/>
  <c r="AV44" i="18"/>
  <c r="J44" i="18"/>
  <c r="P43" i="18"/>
  <c r="AA58" i="18"/>
  <c r="AA9" i="50" s="1"/>
  <c r="AY32" i="18"/>
  <c r="BM32" i="18" s="1"/>
  <c r="AU44" i="18"/>
  <c r="K44" i="18"/>
  <c r="K58" i="18" s="1"/>
  <c r="K9" i="50" s="1"/>
  <c r="M44" i="18"/>
  <c r="AG44" i="18"/>
  <c r="AI44" i="18"/>
  <c r="AI58" i="18" s="1"/>
  <c r="AI9" i="50" s="1"/>
  <c r="AU9" i="50" s="1"/>
  <c r="AK44" i="18"/>
  <c r="AK58" i="18" s="1"/>
  <c r="AK9" i="50" s="1"/>
  <c r="AM44" i="18"/>
  <c r="AM58" i="18" s="1"/>
  <c r="AM9" i="50" s="1"/>
  <c r="AO44" i="18"/>
  <c r="AQ44" i="18"/>
  <c r="AQ58" i="18" s="1"/>
  <c r="AQ9" i="50" s="1"/>
  <c r="AS44" i="18"/>
  <c r="AS58" i="18" s="1"/>
  <c r="AS9" i="50" s="1"/>
  <c r="BA44" i="18"/>
  <c r="BC44" i="18"/>
  <c r="BC58" i="18" s="1"/>
  <c r="BC9" i="50" s="1"/>
  <c r="BE44" i="18"/>
  <c r="BE58" i="18" s="1"/>
  <c r="BE9" i="50" s="1"/>
  <c r="BG44" i="18"/>
  <c r="BG58" i="18" s="1"/>
  <c r="BG9" i="50" s="1"/>
  <c r="BI44" i="18"/>
  <c r="BO44" i="18"/>
  <c r="BO58" i="18" s="1"/>
  <c r="BO9" i="50" s="1"/>
  <c r="BQ44" i="18"/>
  <c r="D44" i="18"/>
  <c r="D58" i="18" s="1"/>
  <c r="AZ47" i="18"/>
  <c r="BN47" i="18" s="1"/>
  <c r="AV58" i="18"/>
  <c r="M58" i="18"/>
  <c r="M9" i="50" s="1"/>
  <c r="R58" i="18"/>
  <c r="R9" i="50" s="1"/>
  <c r="T58" i="18"/>
  <c r="T9" i="50" s="1"/>
  <c r="V58" i="18"/>
  <c r="V9" i="50" s="1"/>
  <c r="X58" i="18"/>
  <c r="X9" i="50" s="1"/>
  <c r="Z58" i="18"/>
  <c r="Z9" i="50" s="1"/>
  <c r="AB58" i="18"/>
  <c r="AB9" i="50" s="1"/>
  <c r="AD58" i="18"/>
  <c r="AD9" i="50" s="1"/>
  <c r="BA58" i="18"/>
  <c r="BA9" i="50" s="1"/>
  <c r="BI58" i="18"/>
  <c r="BI9" i="50" s="1"/>
  <c r="BK57" i="18"/>
  <c r="C44" i="18"/>
  <c r="C58" i="18" s="1"/>
  <c r="C9" i="50" s="1"/>
  <c r="E44" i="18"/>
  <c r="E58" i="18" s="1"/>
  <c r="E9" i="50" s="1"/>
  <c r="I9" i="50" s="1"/>
  <c r="G44" i="18"/>
  <c r="G58" i="18" s="1"/>
  <c r="G9" i="50" s="1"/>
  <c r="Q44" i="18"/>
  <c r="Q58" i="18" s="1"/>
  <c r="Q9" i="50" s="1"/>
  <c r="S44" i="18"/>
  <c r="S58" i="18" s="1"/>
  <c r="S9" i="50" s="1"/>
  <c r="U44" i="18"/>
  <c r="U58" i="18" s="1"/>
  <c r="U9" i="50" s="1"/>
  <c r="W44" i="18"/>
  <c r="W58" i="18" s="1"/>
  <c r="W9" i="50" s="1"/>
  <c r="Y44" i="18"/>
  <c r="AA44" i="18"/>
  <c r="AC44" i="18"/>
  <c r="AC58" i="18" s="1"/>
  <c r="AC9" i="50" s="1"/>
  <c r="AF43" i="18"/>
  <c r="AF44" i="18" s="1"/>
  <c r="AW44" i="18"/>
  <c r="AW58" i="18" s="1"/>
  <c r="AW9" i="50" s="1"/>
  <c r="AU50" i="18"/>
  <c r="AU58" i="18" s="1"/>
  <c r="I50" i="18"/>
  <c r="O50" i="18" s="1"/>
  <c r="F58" i="18"/>
  <c r="F9" i="50" s="1"/>
  <c r="Y58" i="18"/>
  <c r="Y9" i="50" s="1"/>
  <c r="AG58" i="18"/>
  <c r="AG9" i="50" s="1"/>
  <c r="AO58" i="18"/>
  <c r="AO9" i="50" s="1"/>
  <c r="AX58" i="18"/>
  <c r="AX9" i="50" s="1"/>
  <c r="BQ58" i="18"/>
  <c r="BQ9" i="50" s="1"/>
  <c r="I43" i="18"/>
  <c r="AE43" i="18"/>
  <c r="AE44" i="18" s="1"/>
  <c r="BK43" i="18"/>
  <c r="AZ50" i="18"/>
  <c r="BN50" i="18" s="1"/>
  <c r="N58" i="18"/>
  <c r="N9" i="50" s="1"/>
  <c r="AE57" i="18"/>
  <c r="AY57" i="18" s="1"/>
  <c r="BM57" i="18" s="1"/>
  <c r="AJ58" i="18"/>
  <c r="AJ9" i="50" s="1"/>
  <c r="AL58" i="18"/>
  <c r="AL9" i="50" s="1"/>
  <c r="AN58" i="18"/>
  <c r="AN9" i="50" s="1"/>
  <c r="AP58" i="18"/>
  <c r="AP9" i="50" s="1"/>
  <c r="AR58" i="18"/>
  <c r="AR9" i="50" s="1"/>
  <c r="AT58" i="18"/>
  <c r="AT9" i="50" s="1"/>
  <c r="BB58" i="18"/>
  <c r="BB9" i="50" s="1"/>
  <c r="BL9" i="50" s="1"/>
  <c r="BD58" i="18"/>
  <c r="BD9" i="50" s="1"/>
  <c r="BF58" i="18"/>
  <c r="BF9" i="50" s="1"/>
  <c r="BH58" i="18"/>
  <c r="BH9" i="50" s="1"/>
  <c r="BJ58" i="18"/>
  <c r="BJ9" i="50" s="1"/>
  <c r="BP58" i="18"/>
  <c r="BP9" i="50" s="1"/>
  <c r="BR58" i="18"/>
  <c r="BR9" i="50" s="1"/>
  <c r="J57" i="18"/>
  <c r="P57" i="18" s="1"/>
  <c r="AF57" i="18"/>
  <c r="BL57" i="18"/>
  <c r="BR8" i="50"/>
  <c r="BR40" i="50" s="1"/>
  <c r="BR43" i="50" s="1"/>
  <c r="F8" i="50"/>
  <c r="F40" i="50" s="1"/>
  <c r="F43" i="50" s="1"/>
  <c r="R8" i="50"/>
  <c r="R40" i="50" s="1"/>
  <c r="R43" i="50" s="1"/>
  <c r="T8" i="50"/>
  <c r="T40" i="50" s="1"/>
  <c r="T43" i="50" s="1"/>
  <c r="V8" i="50"/>
  <c r="X8" i="50"/>
  <c r="X40" i="50" s="1"/>
  <c r="X43" i="50" s="1"/>
  <c r="Z8" i="50"/>
  <c r="Z40" i="50" s="1"/>
  <c r="Z43" i="50" s="1"/>
  <c r="AD8" i="50"/>
  <c r="AD40" i="50" s="1"/>
  <c r="AD43" i="50" s="1"/>
  <c r="AX8" i="50"/>
  <c r="E8" i="50"/>
  <c r="E40" i="50" s="1"/>
  <c r="E43" i="50" s="1"/>
  <c r="G8" i="50"/>
  <c r="G40" i="50" s="1"/>
  <c r="G43" i="50" s="1"/>
  <c r="AB8" i="50"/>
  <c r="AB40" i="50" s="1"/>
  <c r="AB43" i="50" s="1"/>
  <c r="AW8" i="50"/>
  <c r="AW40" i="50" s="1"/>
  <c r="AW43" i="50" s="1"/>
  <c r="BB8" i="50"/>
  <c r="L8" i="50"/>
  <c r="L40" i="50" s="1"/>
  <c r="L43" i="50" s="1"/>
  <c r="N8" i="50"/>
  <c r="N40" i="50" s="1"/>
  <c r="N43" i="50" s="1"/>
  <c r="AH8" i="50"/>
  <c r="AJ8" i="50"/>
  <c r="AL8" i="50"/>
  <c r="AL40" i="50" s="1"/>
  <c r="AL43" i="50" s="1"/>
  <c r="AP8" i="50"/>
  <c r="AP40" i="50" s="1"/>
  <c r="AP43" i="50" s="1"/>
  <c r="AT8" i="50"/>
  <c r="AT40" i="50" s="1"/>
  <c r="AT43" i="50" s="1"/>
  <c r="BD8" i="50"/>
  <c r="BD40" i="50" s="1"/>
  <c r="BD43" i="50" s="1"/>
  <c r="BF8" i="50"/>
  <c r="BF40" i="50" s="1"/>
  <c r="BF43" i="50" s="1"/>
  <c r="BH8" i="50"/>
  <c r="BH40" i="50" s="1"/>
  <c r="BH43" i="50" s="1"/>
  <c r="BJ8" i="50"/>
  <c r="BJ40" i="50" s="1"/>
  <c r="BJ43" i="50" s="1"/>
  <c r="BP8" i="50"/>
  <c r="BP40" i="50" s="1"/>
  <c r="BP43" i="50" s="1"/>
  <c r="D8" i="50"/>
  <c r="H8" i="50"/>
  <c r="Q8" i="50"/>
  <c r="S8" i="50"/>
  <c r="U8" i="50"/>
  <c r="W8" i="50"/>
  <c r="W40" i="50" s="1"/>
  <c r="W43" i="50" s="1"/>
  <c r="Y8" i="50"/>
  <c r="Y40" i="50" s="1"/>
  <c r="Y43" i="50" s="1"/>
  <c r="AA8" i="50"/>
  <c r="AC8" i="50"/>
  <c r="AC40" i="50" s="1"/>
  <c r="AC43" i="50" s="1"/>
  <c r="AN8" i="50"/>
  <c r="AN40" i="50" s="1"/>
  <c r="AN43" i="50" s="1"/>
  <c r="AR8" i="50"/>
  <c r="AR40" i="50" s="1"/>
  <c r="AR43" i="50" s="1"/>
  <c r="K8" i="50"/>
  <c r="K40" i="50" s="1"/>
  <c r="K43" i="50" s="1"/>
  <c r="M8" i="50"/>
  <c r="AG8" i="50"/>
  <c r="AG40" i="50" s="1"/>
  <c r="AG43" i="50" s="1"/>
  <c r="AI8" i="50"/>
  <c r="AK8" i="50"/>
  <c r="AK40" i="50" s="1"/>
  <c r="AK43" i="50" s="1"/>
  <c r="AM8" i="50"/>
  <c r="AM40" i="50" s="1"/>
  <c r="AM43" i="50" s="1"/>
  <c r="AO8" i="50"/>
  <c r="AO40" i="50" s="1"/>
  <c r="AO43" i="50" s="1"/>
  <c r="AQ8" i="50"/>
  <c r="AQ40" i="50" s="1"/>
  <c r="AQ43" i="50" s="1"/>
  <c r="AS8" i="50"/>
  <c r="AS40" i="50" s="1"/>
  <c r="AS43" i="50" s="1"/>
  <c r="BA8" i="50"/>
  <c r="BC8" i="50"/>
  <c r="BC40" i="50" s="1"/>
  <c r="BC43" i="50" s="1"/>
  <c r="BE8" i="50"/>
  <c r="BI8" i="50"/>
  <c r="BI40" i="50" s="1"/>
  <c r="BI43" i="50" s="1"/>
  <c r="BO8" i="50"/>
  <c r="BO40" i="50" s="1"/>
  <c r="BO43" i="50" s="1"/>
  <c r="BQ8" i="50"/>
  <c r="BQ40" i="50" s="1"/>
  <c r="BQ43" i="50" s="1"/>
  <c r="I8" i="50" l="1"/>
  <c r="C40" i="50"/>
  <c r="C43" i="50" s="1"/>
  <c r="AV8" i="50"/>
  <c r="AJ40" i="50"/>
  <c r="AJ43" i="50" s="1"/>
  <c r="Q40" i="50"/>
  <c r="Q43" i="50" s="1"/>
  <c r="BK8" i="50"/>
  <c r="BA40" i="50"/>
  <c r="BA43" i="50" s="1"/>
  <c r="M40" i="50"/>
  <c r="M43" i="50" s="1"/>
  <c r="H40" i="50"/>
  <c r="H43" i="50" s="1"/>
  <c r="J8" i="50"/>
  <c r="BL8" i="50"/>
  <c r="BL40" i="50" s="1"/>
  <c r="BL43" i="50" s="1"/>
  <c r="BB40" i="50"/>
  <c r="BB43" i="50" s="1"/>
  <c r="AF8" i="50"/>
  <c r="V40" i="50"/>
  <c r="V43" i="50" s="1"/>
  <c r="BN55" i="18"/>
  <c r="O9" i="50"/>
  <c r="J58" i="18"/>
  <c r="P58" i="18" s="1"/>
  <c r="D9" i="50"/>
  <c r="J9" i="50" s="1"/>
  <c r="P9" i="50" s="1"/>
  <c r="BK9" i="50"/>
  <c r="AH40" i="50"/>
  <c r="AH43" i="50" s="1"/>
  <c r="BK44" i="18"/>
  <c r="AX40" i="50"/>
  <c r="AX43" i="50" s="1"/>
  <c r="AF9" i="50"/>
  <c r="AE8" i="50"/>
  <c r="U40" i="50"/>
  <c r="U43" i="50" s="1"/>
  <c r="AV9" i="50"/>
  <c r="AY47" i="18"/>
  <c r="BM47" i="18" s="1"/>
  <c r="AA40" i="50"/>
  <c r="AA43" i="50" s="1"/>
  <c r="BE40" i="50"/>
  <c r="BE43" i="50" s="1"/>
  <c r="AU8" i="50"/>
  <c r="AU40" i="50" s="1"/>
  <c r="AU43" i="50" s="1"/>
  <c r="AI40" i="50"/>
  <c r="AI43" i="50" s="1"/>
  <c r="S40" i="50"/>
  <c r="S43" i="50" s="1"/>
  <c r="AY50" i="18"/>
  <c r="BM50" i="18" s="1"/>
  <c r="AE9" i="50"/>
  <c r="AE58" i="18"/>
  <c r="I58" i="18"/>
  <c r="O58" i="18" s="1"/>
  <c r="AY58" i="18" s="1"/>
  <c r="BL58" i="18"/>
  <c r="I44" i="18"/>
  <c r="O43" i="18"/>
  <c r="AZ43" i="18"/>
  <c r="P44" i="18"/>
  <c r="AZ57" i="18"/>
  <c r="BN57" i="18" s="1"/>
  <c r="BK58" i="18"/>
  <c r="AF58" i="18"/>
  <c r="AZ58" i="18" s="1"/>
  <c r="AF40" i="50" l="1"/>
  <c r="AF43" i="50" s="1"/>
  <c r="BK40" i="50"/>
  <c r="BK43" i="50" s="1"/>
  <c r="AZ9" i="50"/>
  <c r="BN9" i="50" s="1"/>
  <c r="D40" i="50"/>
  <c r="D43" i="50" s="1"/>
  <c r="AV40" i="50"/>
  <c r="AV43" i="50" s="1"/>
  <c r="P8" i="50"/>
  <c r="J40" i="50"/>
  <c r="J43" i="50" s="1"/>
  <c r="AE40" i="50"/>
  <c r="AE43" i="50" s="1"/>
  <c r="AY9" i="50"/>
  <c r="BM9" i="50" s="1"/>
  <c r="O8" i="50"/>
  <c r="I40" i="50"/>
  <c r="I43" i="50" s="1"/>
  <c r="O44" i="18"/>
  <c r="AY43" i="18"/>
  <c r="BN58" i="18"/>
  <c r="BN43" i="18"/>
  <c r="BN44" i="18" s="1"/>
  <c r="AZ44" i="18"/>
  <c r="BM58" i="18"/>
  <c r="AZ8" i="50" l="1"/>
  <c r="P40" i="50"/>
  <c r="P43" i="50" s="1"/>
  <c r="AY8" i="50"/>
  <c r="O40" i="50"/>
  <c r="O43" i="50" s="1"/>
  <c r="AY44" i="18"/>
  <c r="BM43" i="18"/>
  <c r="BM44" i="18" s="1"/>
  <c r="BM8" i="50" l="1"/>
  <c r="BM40" i="50" s="1"/>
  <c r="BM43" i="50" s="1"/>
  <c r="AY40" i="50"/>
  <c r="AY43" i="50" s="1"/>
  <c r="BN8" i="50"/>
  <c r="BN40" i="50" s="1"/>
  <c r="BN43" i="50" s="1"/>
  <c r="AZ40" i="50"/>
  <c r="AZ43" i="50" s="1"/>
  <c r="I7" i="1"/>
  <c r="AH57" i="1" l="1"/>
  <c r="AG57" i="1"/>
  <c r="AH55" i="1"/>
  <c r="AG55" i="1"/>
  <c r="AH50" i="1"/>
  <c r="AG50" i="1"/>
  <c r="AH47" i="1"/>
  <c r="AG47" i="1"/>
  <c r="AH43" i="1"/>
  <c r="AG43" i="1"/>
  <c r="AH32" i="1"/>
  <c r="AG32" i="1"/>
  <c r="AH19" i="1"/>
  <c r="AG19" i="1"/>
  <c r="T57" i="1"/>
  <c r="S57" i="1"/>
  <c r="R57" i="1"/>
  <c r="Q57" i="1"/>
  <c r="T55" i="1"/>
  <c r="S55" i="1"/>
  <c r="R55" i="1"/>
  <c r="Q55" i="1"/>
  <c r="T50" i="1"/>
  <c r="S50" i="1"/>
  <c r="R50" i="1"/>
  <c r="Q50" i="1"/>
  <c r="T47" i="1"/>
  <c r="S47" i="1"/>
  <c r="R47" i="1"/>
  <c r="Q47" i="1"/>
  <c r="T43" i="1"/>
  <c r="S43" i="1"/>
  <c r="R43" i="1"/>
  <c r="Q43" i="1"/>
  <c r="T32" i="1"/>
  <c r="S32" i="1"/>
  <c r="R32" i="1"/>
  <c r="Q32" i="1"/>
  <c r="T19" i="1"/>
  <c r="S19" i="1"/>
  <c r="R19" i="1"/>
  <c r="Q19" i="1"/>
  <c r="Q44" i="1" l="1"/>
  <c r="Q58" i="1" s="1"/>
  <c r="S44" i="1"/>
  <c r="AG44" i="1"/>
  <c r="AG58" i="1" s="1"/>
  <c r="R44" i="1"/>
  <c r="R58" i="1" s="1"/>
  <c r="T44" i="1"/>
  <c r="T58" i="1" s="1"/>
  <c r="AH44" i="1"/>
  <c r="AH58" i="1" s="1"/>
  <c r="S58" i="1"/>
  <c r="AX57" i="1"/>
  <c r="AW57" i="1"/>
  <c r="AX55" i="1"/>
  <c r="AW55" i="1"/>
  <c r="AX50" i="1"/>
  <c r="AW50" i="1"/>
  <c r="AX47" i="1"/>
  <c r="AW47" i="1"/>
  <c r="AX43" i="1"/>
  <c r="AW43" i="1"/>
  <c r="AX32" i="1"/>
  <c r="AW32" i="1"/>
  <c r="AX19" i="1"/>
  <c r="AW19" i="1"/>
  <c r="BR57" i="1"/>
  <c r="BQ57" i="1"/>
  <c r="BR55" i="1"/>
  <c r="BQ55" i="1"/>
  <c r="BR50" i="1"/>
  <c r="BQ50" i="1"/>
  <c r="BR47" i="1"/>
  <c r="BQ47" i="1"/>
  <c r="BR43" i="1"/>
  <c r="BQ43" i="1"/>
  <c r="BR32" i="1"/>
  <c r="BQ32" i="1"/>
  <c r="BR19" i="1"/>
  <c r="BQ19" i="1"/>
  <c r="BQ44" i="1" l="1"/>
  <c r="AW44" i="1"/>
  <c r="AW58" i="1" s="1"/>
  <c r="BR44" i="1"/>
  <c r="AX44" i="1"/>
  <c r="AX58" i="1" s="1"/>
  <c r="BR58" i="1"/>
  <c r="BQ58" i="1"/>
  <c r="AV56" i="1" l="1"/>
  <c r="AU56" i="1"/>
  <c r="AV54" i="1"/>
  <c r="AU54" i="1"/>
  <c r="AV53" i="1"/>
  <c r="AU53" i="1"/>
  <c r="AV52" i="1"/>
  <c r="AU52" i="1"/>
  <c r="AV51" i="1"/>
  <c r="AU51" i="1"/>
  <c r="AV49" i="1"/>
  <c r="AU49" i="1"/>
  <c r="AV48" i="1"/>
  <c r="AU48" i="1"/>
  <c r="AV46" i="1"/>
  <c r="AU46" i="1"/>
  <c r="AV45" i="1"/>
  <c r="AU45" i="1"/>
  <c r="AV42" i="1"/>
  <c r="AU42" i="1"/>
  <c r="AV41" i="1"/>
  <c r="AU41" i="1"/>
  <c r="AV40" i="1"/>
  <c r="AU40" i="1"/>
  <c r="AV39" i="1"/>
  <c r="AU39" i="1"/>
  <c r="AV38" i="1"/>
  <c r="AU38" i="1"/>
  <c r="AV37" i="1"/>
  <c r="AU37" i="1"/>
  <c r="AV36" i="1"/>
  <c r="AU36" i="1"/>
  <c r="AV35" i="1"/>
  <c r="AU35" i="1"/>
  <c r="AV34" i="1"/>
  <c r="AU34" i="1"/>
  <c r="AV33" i="1"/>
  <c r="AU33" i="1"/>
  <c r="AV31" i="1"/>
  <c r="AU31" i="1"/>
  <c r="AV30" i="1"/>
  <c r="AU30" i="1"/>
  <c r="AV29" i="1"/>
  <c r="AU29" i="1"/>
  <c r="AV28" i="1"/>
  <c r="AU28" i="1"/>
  <c r="AV27" i="1"/>
  <c r="AU27" i="1"/>
  <c r="AV26" i="1"/>
  <c r="AU26" i="1"/>
  <c r="AV25" i="1"/>
  <c r="AU25" i="1"/>
  <c r="AV24" i="1"/>
  <c r="AU24" i="1"/>
  <c r="AV23" i="1"/>
  <c r="AU23" i="1"/>
  <c r="AV22" i="1"/>
  <c r="AU22" i="1"/>
  <c r="AV21" i="1"/>
  <c r="AU21" i="1"/>
  <c r="AV20" i="1"/>
  <c r="AU20" i="1"/>
  <c r="AV18" i="1"/>
  <c r="AU18" i="1"/>
  <c r="AV17" i="1"/>
  <c r="AU17" i="1"/>
  <c r="AV16" i="1"/>
  <c r="AU16" i="1"/>
  <c r="AV15" i="1"/>
  <c r="AU15" i="1"/>
  <c r="AV14" i="1"/>
  <c r="AU14" i="1"/>
  <c r="AV13" i="1"/>
  <c r="AU13" i="1"/>
  <c r="AV12" i="1"/>
  <c r="AU12" i="1"/>
  <c r="AV11" i="1"/>
  <c r="AU11" i="1"/>
  <c r="AV10" i="1"/>
  <c r="AU10" i="1"/>
  <c r="AV9" i="1"/>
  <c r="AU9" i="1"/>
  <c r="AV8" i="1"/>
  <c r="AU8" i="1"/>
  <c r="AV7" i="1"/>
  <c r="AU7" i="1"/>
  <c r="AU32" i="1" l="1"/>
  <c r="AU19" i="1"/>
  <c r="AU55" i="1"/>
  <c r="AU57" i="1"/>
  <c r="AU50" i="1"/>
  <c r="AU47" i="1"/>
  <c r="AU43" i="1"/>
  <c r="AV55" i="1"/>
  <c r="AV57" i="1"/>
  <c r="AV50" i="1"/>
  <c r="AV47" i="1"/>
  <c r="AV43" i="1"/>
  <c r="AV32" i="1"/>
  <c r="AV19" i="1"/>
  <c r="BL56" i="1"/>
  <c r="BK56" i="1"/>
  <c r="BL54" i="1"/>
  <c r="BK54" i="1"/>
  <c r="BL53" i="1"/>
  <c r="BK53" i="1"/>
  <c r="BL52" i="1"/>
  <c r="BK52" i="1"/>
  <c r="BL51" i="1"/>
  <c r="BK51" i="1"/>
  <c r="BL49" i="1"/>
  <c r="BK49" i="1"/>
  <c r="BL48" i="1"/>
  <c r="BK48" i="1"/>
  <c r="BL46" i="1"/>
  <c r="BK46" i="1"/>
  <c r="BL45" i="1"/>
  <c r="BK45" i="1"/>
  <c r="BL42" i="1"/>
  <c r="BK42" i="1"/>
  <c r="BL41" i="1"/>
  <c r="BK41" i="1"/>
  <c r="BL40" i="1"/>
  <c r="BK40" i="1"/>
  <c r="BL39" i="1"/>
  <c r="BK39" i="1"/>
  <c r="BL38" i="1"/>
  <c r="BK38" i="1"/>
  <c r="BL37" i="1"/>
  <c r="BK37" i="1"/>
  <c r="BL36" i="1"/>
  <c r="BK36" i="1"/>
  <c r="BL35" i="1"/>
  <c r="BK35" i="1"/>
  <c r="BL34" i="1"/>
  <c r="BK34" i="1"/>
  <c r="BL33" i="1"/>
  <c r="BK33" i="1"/>
  <c r="BL31" i="1"/>
  <c r="BK31" i="1"/>
  <c r="BL30" i="1"/>
  <c r="BK30" i="1"/>
  <c r="BL29" i="1"/>
  <c r="BK29" i="1"/>
  <c r="BL28" i="1"/>
  <c r="BK28" i="1"/>
  <c r="BL27" i="1"/>
  <c r="BK27" i="1"/>
  <c r="BL26" i="1"/>
  <c r="BK26" i="1"/>
  <c r="BL25" i="1"/>
  <c r="BK25" i="1"/>
  <c r="BL24" i="1"/>
  <c r="BK24" i="1"/>
  <c r="BL23" i="1"/>
  <c r="BK23" i="1"/>
  <c r="BL22" i="1"/>
  <c r="BK22" i="1"/>
  <c r="BL21" i="1"/>
  <c r="BK21" i="1"/>
  <c r="BL20" i="1"/>
  <c r="BK20" i="1"/>
  <c r="BL18" i="1"/>
  <c r="BK18" i="1"/>
  <c r="BL17" i="1"/>
  <c r="BK17" i="1"/>
  <c r="BL16" i="1"/>
  <c r="BK16" i="1"/>
  <c r="BL15" i="1"/>
  <c r="BK15" i="1"/>
  <c r="BL14" i="1"/>
  <c r="BK14" i="1"/>
  <c r="BL13" i="1"/>
  <c r="BK13" i="1"/>
  <c r="BL12" i="1"/>
  <c r="BK12" i="1"/>
  <c r="BL11" i="1"/>
  <c r="BK11" i="1"/>
  <c r="BL10" i="1"/>
  <c r="BK10" i="1"/>
  <c r="BL9" i="1"/>
  <c r="BK9" i="1"/>
  <c r="BL8" i="1"/>
  <c r="BK8" i="1"/>
  <c r="BL7" i="1"/>
  <c r="BK7" i="1"/>
  <c r="AV44" i="1" l="1"/>
  <c r="AU44" i="1"/>
  <c r="AU58" i="1" s="1"/>
  <c r="AV58" i="1"/>
  <c r="J56" i="1"/>
  <c r="P56" i="1" s="1"/>
  <c r="I56" i="1"/>
  <c r="O56" i="1" s="1"/>
  <c r="J54" i="1"/>
  <c r="P54" i="1" s="1"/>
  <c r="I54" i="1"/>
  <c r="O54" i="1" s="1"/>
  <c r="J53" i="1"/>
  <c r="P53" i="1" s="1"/>
  <c r="I53" i="1"/>
  <c r="O53" i="1" s="1"/>
  <c r="J52" i="1"/>
  <c r="P52" i="1" s="1"/>
  <c r="I52" i="1"/>
  <c r="O52" i="1" s="1"/>
  <c r="J51" i="1"/>
  <c r="P51" i="1" s="1"/>
  <c r="I51" i="1"/>
  <c r="O51" i="1" s="1"/>
  <c r="J49" i="1"/>
  <c r="P49" i="1" s="1"/>
  <c r="I49" i="1"/>
  <c r="O49" i="1" s="1"/>
  <c r="J48" i="1"/>
  <c r="P48" i="1" s="1"/>
  <c r="I48" i="1"/>
  <c r="O48" i="1" s="1"/>
  <c r="J46" i="1"/>
  <c r="I46" i="1"/>
  <c r="O46" i="1" s="1"/>
  <c r="J45" i="1"/>
  <c r="P45" i="1" s="1"/>
  <c r="I45" i="1"/>
  <c r="O45" i="1" s="1"/>
  <c r="J42" i="1"/>
  <c r="P42" i="1" s="1"/>
  <c r="I42" i="1"/>
  <c r="O42" i="1" s="1"/>
  <c r="J41" i="1"/>
  <c r="P41" i="1" s="1"/>
  <c r="I41" i="1"/>
  <c r="O41" i="1" s="1"/>
  <c r="J40" i="1"/>
  <c r="P40" i="1" s="1"/>
  <c r="I40" i="1"/>
  <c r="O40" i="1" s="1"/>
  <c r="J39" i="1"/>
  <c r="P39" i="1" s="1"/>
  <c r="I39" i="1"/>
  <c r="O39" i="1" s="1"/>
  <c r="J38" i="1"/>
  <c r="P38" i="1" s="1"/>
  <c r="I38" i="1"/>
  <c r="O38" i="1" s="1"/>
  <c r="J37" i="1"/>
  <c r="P37" i="1" s="1"/>
  <c r="I37" i="1"/>
  <c r="O37" i="1" s="1"/>
  <c r="J36" i="1"/>
  <c r="P36" i="1" s="1"/>
  <c r="I36" i="1"/>
  <c r="O36" i="1" s="1"/>
  <c r="J35" i="1"/>
  <c r="P35" i="1" s="1"/>
  <c r="I35" i="1"/>
  <c r="O35" i="1" s="1"/>
  <c r="J34" i="1"/>
  <c r="P34" i="1" s="1"/>
  <c r="I34" i="1"/>
  <c r="O34" i="1" s="1"/>
  <c r="J33" i="1"/>
  <c r="P33" i="1" s="1"/>
  <c r="I33" i="1"/>
  <c r="O33" i="1" s="1"/>
  <c r="J31" i="1"/>
  <c r="P31" i="1" s="1"/>
  <c r="I31" i="1"/>
  <c r="O31" i="1" s="1"/>
  <c r="J30" i="1"/>
  <c r="I30" i="1"/>
  <c r="O30" i="1" s="1"/>
  <c r="J29" i="1"/>
  <c r="P29" i="1" s="1"/>
  <c r="I29" i="1"/>
  <c r="O29" i="1" s="1"/>
  <c r="J28" i="1"/>
  <c r="P28" i="1" s="1"/>
  <c r="I28" i="1"/>
  <c r="O28" i="1" s="1"/>
  <c r="J27" i="1"/>
  <c r="P27" i="1" s="1"/>
  <c r="I27" i="1"/>
  <c r="O27" i="1" s="1"/>
  <c r="J26" i="1"/>
  <c r="I26" i="1"/>
  <c r="O26" i="1" s="1"/>
  <c r="J25" i="1"/>
  <c r="P25" i="1" s="1"/>
  <c r="I25" i="1"/>
  <c r="O25" i="1" s="1"/>
  <c r="J24" i="1"/>
  <c r="P24" i="1" s="1"/>
  <c r="I24" i="1"/>
  <c r="O24" i="1" s="1"/>
  <c r="J23" i="1"/>
  <c r="P23" i="1" s="1"/>
  <c r="I23" i="1"/>
  <c r="O23" i="1" s="1"/>
  <c r="J22" i="1"/>
  <c r="I22" i="1"/>
  <c r="O22" i="1" s="1"/>
  <c r="J21" i="1"/>
  <c r="P21" i="1" s="1"/>
  <c r="I21" i="1"/>
  <c r="O21" i="1" s="1"/>
  <c r="J20" i="1"/>
  <c r="P20" i="1" s="1"/>
  <c r="I20" i="1"/>
  <c r="O20" i="1" s="1"/>
  <c r="J18" i="1"/>
  <c r="P18" i="1" s="1"/>
  <c r="I18" i="1"/>
  <c r="O18" i="1" s="1"/>
  <c r="J17" i="1"/>
  <c r="P17" i="1" s="1"/>
  <c r="I17" i="1"/>
  <c r="O17" i="1" s="1"/>
  <c r="J16" i="1"/>
  <c r="P16" i="1" s="1"/>
  <c r="I16" i="1"/>
  <c r="O16" i="1" s="1"/>
  <c r="J15" i="1"/>
  <c r="P15" i="1" s="1"/>
  <c r="I15" i="1"/>
  <c r="O15" i="1" s="1"/>
  <c r="J14" i="1"/>
  <c r="P14" i="1" s="1"/>
  <c r="I14" i="1"/>
  <c r="O14" i="1" s="1"/>
  <c r="J13" i="1"/>
  <c r="P13" i="1" s="1"/>
  <c r="I13" i="1"/>
  <c r="O13" i="1" s="1"/>
  <c r="J12" i="1"/>
  <c r="P12" i="1" s="1"/>
  <c r="I12" i="1"/>
  <c r="O12" i="1" s="1"/>
  <c r="J11" i="1"/>
  <c r="P11" i="1" s="1"/>
  <c r="I11" i="1"/>
  <c r="O11" i="1" s="1"/>
  <c r="J10" i="1"/>
  <c r="P10" i="1" s="1"/>
  <c r="I10" i="1"/>
  <c r="O10" i="1" s="1"/>
  <c r="J9" i="1"/>
  <c r="P9" i="1" s="1"/>
  <c r="I9" i="1"/>
  <c r="O9" i="1" s="1"/>
  <c r="J8" i="1"/>
  <c r="P8" i="1" s="1"/>
  <c r="I8" i="1"/>
  <c r="O8" i="1" s="1"/>
  <c r="J7" i="1"/>
  <c r="P7" i="1" s="1"/>
  <c r="P46" i="1"/>
  <c r="P30" i="1"/>
  <c r="P26" i="1"/>
  <c r="P22" i="1"/>
  <c r="O7" i="1"/>
  <c r="H57" i="1"/>
  <c r="G57" i="1"/>
  <c r="H55" i="1"/>
  <c r="G55" i="1"/>
  <c r="H50" i="1"/>
  <c r="G50" i="1"/>
  <c r="H47" i="1"/>
  <c r="G47" i="1"/>
  <c r="H43" i="1"/>
  <c r="G43" i="1"/>
  <c r="H32" i="1"/>
  <c r="G32" i="1"/>
  <c r="H19" i="1"/>
  <c r="G19" i="1"/>
  <c r="H44" i="1" l="1"/>
  <c r="H58" i="1" s="1"/>
  <c r="G44" i="1"/>
  <c r="G58" i="1" s="1"/>
  <c r="BP55" i="1" l="1"/>
  <c r="BO55" i="1"/>
  <c r="BJ55" i="1"/>
  <c r="BI55" i="1"/>
  <c r="BH55" i="1"/>
  <c r="BG55" i="1"/>
  <c r="BF55" i="1"/>
  <c r="BE55" i="1"/>
  <c r="BD55" i="1"/>
  <c r="BC55" i="1"/>
  <c r="BB55" i="1"/>
  <c r="BA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F54" i="1"/>
  <c r="AZ54" i="1" s="1"/>
  <c r="AE54" i="1"/>
  <c r="AY54" i="1" s="1"/>
  <c r="AD55" i="1"/>
  <c r="AC55" i="1"/>
  <c r="AB55" i="1"/>
  <c r="AA55" i="1"/>
  <c r="Z55" i="1"/>
  <c r="Y55" i="1"/>
  <c r="X55" i="1"/>
  <c r="W55" i="1"/>
  <c r="V55" i="1"/>
  <c r="U55" i="1"/>
  <c r="N55" i="1"/>
  <c r="M55" i="1"/>
  <c r="L55" i="1"/>
  <c r="K55" i="1"/>
  <c r="F55" i="1"/>
  <c r="E55" i="1"/>
  <c r="D55" i="1"/>
  <c r="C55" i="1"/>
  <c r="I55" i="1" l="1"/>
  <c r="O55" i="1" s="1"/>
  <c r="J55" i="1"/>
  <c r="P55" i="1" s="1"/>
  <c r="BK55" i="1"/>
  <c r="BL55" i="1"/>
  <c r="BM54" i="1"/>
  <c r="BN54" i="1"/>
  <c r="AE8" i="1"/>
  <c r="AY8" i="1" s="1"/>
  <c r="AF8" i="1"/>
  <c r="AZ8" i="1" s="1"/>
  <c r="AE9" i="1"/>
  <c r="AY9" i="1" s="1"/>
  <c r="AF9" i="1"/>
  <c r="AZ9" i="1" s="1"/>
  <c r="AE10" i="1"/>
  <c r="AY10" i="1" s="1"/>
  <c r="AF10" i="1"/>
  <c r="AZ10" i="1" s="1"/>
  <c r="AE11" i="1"/>
  <c r="AY11" i="1" s="1"/>
  <c r="AF11" i="1"/>
  <c r="AZ11" i="1" s="1"/>
  <c r="AE12" i="1"/>
  <c r="AY12" i="1" s="1"/>
  <c r="AF12" i="1"/>
  <c r="AZ12" i="1" s="1"/>
  <c r="AE35" i="1"/>
  <c r="AY35" i="1" s="1"/>
  <c r="AF35" i="1"/>
  <c r="AZ35" i="1" s="1"/>
  <c r="AE13" i="1"/>
  <c r="AY13" i="1" s="1"/>
  <c r="AF13" i="1"/>
  <c r="AZ13" i="1" s="1"/>
  <c r="AE14" i="1"/>
  <c r="AY14" i="1" s="1"/>
  <c r="AF14" i="1"/>
  <c r="AZ14" i="1" s="1"/>
  <c r="AE15" i="1"/>
  <c r="AY15" i="1" s="1"/>
  <c r="AF15" i="1"/>
  <c r="AZ15" i="1" s="1"/>
  <c r="AE16" i="1"/>
  <c r="AY16" i="1" s="1"/>
  <c r="AF16" i="1"/>
  <c r="AZ16" i="1" s="1"/>
  <c r="AE17" i="1"/>
  <c r="AY17" i="1" s="1"/>
  <c r="AF17" i="1"/>
  <c r="AZ17" i="1" s="1"/>
  <c r="AE18" i="1"/>
  <c r="AY18" i="1" s="1"/>
  <c r="AF18" i="1"/>
  <c r="AZ18" i="1" s="1"/>
  <c r="AE20" i="1"/>
  <c r="AY20" i="1" s="1"/>
  <c r="AF20" i="1"/>
  <c r="AZ20" i="1" s="1"/>
  <c r="AE21" i="1"/>
  <c r="AY21" i="1" s="1"/>
  <c r="AF21" i="1"/>
  <c r="AZ21" i="1" s="1"/>
  <c r="AE22" i="1"/>
  <c r="AY22" i="1" s="1"/>
  <c r="AF22" i="1"/>
  <c r="AZ22" i="1" s="1"/>
  <c r="AE23" i="1"/>
  <c r="AY23" i="1" s="1"/>
  <c r="AF23" i="1"/>
  <c r="AZ23" i="1" s="1"/>
  <c r="AE24" i="1"/>
  <c r="AY24" i="1" s="1"/>
  <c r="AF24" i="1"/>
  <c r="AZ24" i="1" s="1"/>
  <c r="AE25" i="1"/>
  <c r="AY25" i="1" s="1"/>
  <c r="AF25" i="1"/>
  <c r="AZ25" i="1" s="1"/>
  <c r="AE26" i="1"/>
  <c r="AY26" i="1" s="1"/>
  <c r="AF26" i="1"/>
  <c r="AZ26" i="1" s="1"/>
  <c r="AE27" i="1"/>
  <c r="AY27" i="1" s="1"/>
  <c r="AF27" i="1"/>
  <c r="AZ27" i="1" s="1"/>
  <c r="AE28" i="1"/>
  <c r="AY28" i="1" s="1"/>
  <c r="AF28" i="1"/>
  <c r="AZ28" i="1" s="1"/>
  <c r="AE29" i="1"/>
  <c r="AY29" i="1" s="1"/>
  <c r="AF29" i="1"/>
  <c r="AZ29" i="1" s="1"/>
  <c r="AE30" i="1"/>
  <c r="AY30" i="1" s="1"/>
  <c r="AF30" i="1"/>
  <c r="AZ30" i="1" s="1"/>
  <c r="AE31" i="1"/>
  <c r="AY31" i="1" s="1"/>
  <c r="AF31" i="1"/>
  <c r="AZ31" i="1" s="1"/>
  <c r="AE33" i="1"/>
  <c r="AY33" i="1" s="1"/>
  <c r="AF33" i="1"/>
  <c r="AZ33" i="1" s="1"/>
  <c r="AE34" i="1"/>
  <c r="AY34" i="1" s="1"/>
  <c r="AF34" i="1"/>
  <c r="AZ34" i="1" s="1"/>
  <c r="AE36" i="1"/>
  <c r="AY36" i="1" s="1"/>
  <c r="AF36" i="1"/>
  <c r="AZ36" i="1" s="1"/>
  <c r="AE37" i="1"/>
  <c r="AY37" i="1" s="1"/>
  <c r="AF37" i="1"/>
  <c r="AZ37" i="1" s="1"/>
  <c r="AE38" i="1"/>
  <c r="AY38" i="1" s="1"/>
  <c r="AF38" i="1"/>
  <c r="AZ38" i="1" s="1"/>
  <c r="AE39" i="1"/>
  <c r="AY39" i="1" s="1"/>
  <c r="AF39" i="1"/>
  <c r="AZ39" i="1" s="1"/>
  <c r="AE40" i="1"/>
  <c r="AY40" i="1" s="1"/>
  <c r="AF40" i="1"/>
  <c r="AZ40" i="1" s="1"/>
  <c r="AE41" i="1"/>
  <c r="AY41" i="1" s="1"/>
  <c r="AF41" i="1"/>
  <c r="AZ41" i="1" s="1"/>
  <c r="AE42" i="1"/>
  <c r="AY42" i="1" s="1"/>
  <c r="AF42" i="1"/>
  <c r="AZ42" i="1" s="1"/>
  <c r="AE45" i="1"/>
  <c r="AY45" i="1" s="1"/>
  <c r="AF45" i="1"/>
  <c r="AZ45" i="1" s="1"/>
  <c r="AE46" i="1"/>
  <c r="AY46" i="1" s="1"/>
  <c r="AF46" i="1"/>
  <c r="AZ46" i="1" s="1"/>
  <c r="AE48" i="1"/>
  <c r="AY48" i="1" s="1"/>
  <c r="AF48" i="1"/>
  <c r="AZ48" i="1" s="1"/>
  <c r="AE49" i="1"/>
  <c r="AY49" i="1" s="1"/>
  <c r="AF49" i="1"/>
  <c r="AZ49" i="1" s="1"/>
  <c r="AE51" i="1"/>
  <c r="AY51" i="1" s="1"/>
  <c r="AF51" i="1"/>
  <c r="AZ51" i="1" s="1"/>
  <c r="AE52" i="1"/>
  <c r="AY52" i="1" s="1"/>
  <c r="AF52" i="1"/>
  <c r="AZ52" i="1" s="1"/>
  <c r="AE53" i="1"/>
  <c r="AY53" i="1" s="1"/>
  <c r="AF53" i="1"/>
  <c r="AZ53" i="1" s="1"/>
  <c r="AE56" i="1"/>
  <c r="AY56" i="1" s="1"/>
  <c r="AF56" i="1"/>
  <c r="AZ56" i="1" s="1"/>
  <c r="AF7" i="1"/>
  <c r="AZ7" i="1" s="1"/>
  <c r="AE7" i="1"/>
  <c r="AY7" i="1" s="1"/>
  <c r="D57" i="1"/>
  <c r="E57" i="1"/>
  <c r="F57" i="1"/>
  <c r="K57" i="1"/>
  <c r="L57" i="1"/>
  <c r="M57" i="1"/>
  <c r="N57" i="1"/>
  <c r="U57" i="1"/>
  <c r="V57" i="1"/>
  <c r="W57" i="1"/>
  <c r="X57" i="1"/>
  <c r="Y57" i="1"/>
  <c r="Z57" i="1"/>
  <c r="AA57" i="1"/>
  <c r="AB57" i="1"/>
  <c r="AC57" i="1"/>
  <c r="AD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BA57" i="1"/>
  <c r="BB57" i="1"/>
  <c r="BC57" i="1"/>
  <c r="BD57" i="1"/>
  <c r="BE57" i="1"/>
  <c r="BF57" i="1"/>
  <c r="BG57" i="1"/>
  <c r="BH57" i="1"/>
  <c r="BI57" i="1"/>
  <c r="BJ57" i="1"/>
  <c r="BO57" i="1"/>
  <c r="BP57" i="1"/>
  <c r="D50" i="1"/>
  <c r="E50" i="1"/>
  <c r="F50" i="1"/>
  <c r="K50" i="1"/>
  <c r="L50" i="1"/>
  <c r="M50" i="1"/>
  <c r="N50" i="1"/>
  <c r="U50" i="1"/>
  <c r="V50" i="1"/>
  <c r="W50" i="1"/>
  <c r="X50" i="1"/>
  <c r="Y50" i="1"/>
  <c r="Z50" i="1"/>
  <c r="AA50" i="1"/>
  <c r="AB50" i="1"/>
  <c r="AC50" i="1"/>
  <c r="AD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BA50" i="1"/>
  <c r="BB50" i="1"/>
  <c r="BC50" i="1"/>
  <c r="BD50" i="1"/>
  <c r="BE50" i="1"/>
  <c r="BF50" i="1"/>
  <c r="BG50" i="1"/>
  <c r="BH50" i="1"/>
  <c r="BI50" i="1"/>
  <c r="BJ50" i="1"/>
  <c r="BO50" i="1"/>
  <c r="BP50" i="1"/>
  <c r="D47" i="1"/>
  <c r="E47" i="1"/>
  <c r="F47" i="1"/>
  <c r="K47" i="1"/>
  <c r="L47" i="1"/>
  <c r="M47" i="1"/>
  <c r="N47" i="1"/>
  <c r="U47" i="1"/>
  <c r="V47" i="1"/>
  <c r="W47" i="1"/>
  <c r="X47" i="1"/>
  <c r="Y47" i="1"/>
  <c r="Z47" i="1"/>
  <c r="AA47" i="1"/>
  <c r="AB47" i="1"/>
  <c r="AC47" i="1"/>
  <c r="AD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BA47" i="1"/>
  <c r="BB47" i="1"/>
  <c r="BC47" i="1"/>
  <c r="BD47" i="1"/>
  <c r="BE47" i="1"/>
  <c r="BF47" i="1"/>
  <c r="BG47" i="1"/>
  <c r="BH47" i="1"/>
  <c r="BI47" i="1"/>
  <c r="BJ47" i="1"/>
  <c r="BO47" i="1"/>
  <c r="BP47" i="1"/>
  <c r="D43" i="1"/>
  <c r="E43" i="1"/>
  <c r="F43" i="1"/>
  <c r="K43" i="1"/>
  <c r="L43" i="1"/>
  <c r="M43" i="1"/>
  <c r="N43" i="1"/>
  <c r="U43" i="1"/>
  <c r="V43" i="1"/>
  <c r="W43" i="1"/>
  <c r="X43" i="1"/>
  <c r="Y43" i="1"/>
  <c r="Z43" i="1"/>
  <c r="AA43" i="1"/>
  <c r="AB43" i="1"/>
  <c r="AC43" i="1"/>
  <c r="AD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BA43" i="1"/>
  <c r="BB43" i="1"/>
  <c r="BC43" i="1"/>
  <c r="BD43" i="1"/>
  <c r="BE43" i="1"/>
  <c r="BF43" i="1"/>
  <c r="BG43" i="1"/>
  <c r="BH43" i="1"/>
  <c r="BI43" i="1"/>
  <c r="BJ43" i="1"/>
  <c r="BO43" i="1"/>
  <c r="BP43" i="1"/>
  <c r="D32" i="1"/>
  <c r="E32" i="1"/>
  <c r="F32" i="1"/>
  <c r="K32" i="1"/>
  <c r="L32" i="1"/>
  <c r="M32" i="1"/>
  <c r="N32" i="1"/>
  <c r="U32" i="1"/>
  <c r="V32" i="1"/>
  <c r="W32" i="1"/>
  <c r="X32" i="1"/>
  <c r="Y32" i="1"/>
  <c r="Z32" i="1"/>
  <c r="AA32" i="1"/>
  <c r="AB32" i="1"/>
  <c r="AC32" i="1"/>
  <c r="AD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BA32" i="1"/>
  <c r="BB32" i="1"/>
  <c r="BC32" i="1"/>
  <c r="BD32" i="1"/>
  <c r="BE32" i="1"/>
  <c r="BF32" i="1"/>
  <c r="BG32" i="1"/>
  <c r="BH32" i="1"/>
  <c r="BI32" i="1"/>
  <c r="BJ32" i="1"/>
  <c r="BO32" i="1"/>
  <c r="BP32" i="1"/>
  <c r="D19" i="1"/>
  <c r="E19" i="1"/>
  <c r="F19" i="1"/>
  <c r="K19" i="1"/>
  <c r="L19" i="1"/>
  <c r="M19" i="1"/>
  <c r="N19" i="1"/>
  <c r="U19" i="1"/>
  <c r="V19" i="1"/>
  <c r="W19" i="1"/>
  <c r="X19" i="1"/>
  <c r="Y19" i="1"/>
  <c r="Z19" i="1"/>
  <c r="AA19" i="1"/>
  <c r="AB19" i="1"/>
  <c r="AC19" i="1"/>
  <c r="AD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BA19" i="1"/>
  <c r="BB19" i="1"/>
  <c r="BC19" i="1"/>
  <c r="BD19" i="1"/>
  <c r="BE19" i="1"/>
  <c r="BF19" i="1"/>
  <c r="BG19" i="1"/>
  <c r="BH19" i="1"/>
  <c r="BI19" i="1"/>
  <c r="BJ19" i="1"/>
  <c r="BO19" i="1"/>
  <c r="BP19" i="1"/>
  <c r="C50" i="1"/>
  <c r="C47" i="1"/>
  <c r="C43" i="1"/>
  <c r="C32" i="1"/>
  <c r="C19" i="1"/>
  <c r="C57" i="1"/>
  <c r="BP44" i="1" l="1"/>
  <c r="BP58" i="1" s="1"/>
  <c r="BJ44" i="1"/>
  <c r="BH44" i="1"/>
  <c r="BF44" i="1"/>
  <c r="BD44" i="1"/>
  <c r="BB44" i="1"/>
  <c r="AT44" i="1"/>
  <c r="AT58" i="1" s="1"/>
  <c r="AR44" i="1"/>
  <c r="AR58" i="1" s="1"/>
  <c r="AP44" i="1"/>
  <c r="AP58" i="1" s="1"/>
  <c r="AN44" i="1"/>
  <c r="AN58" i="1" s="1"/>
  <c r="AL44" i="1"/>
  <c r="AJ44" i="1"/>
  <c r="AJ58" i="1" s="1"/>
  <c r="AD44" i="1"/>
  <c r="AB44" i="1"/>
  <c r="AB58" i="1" s="1"/>
  <c r="Z44" i="1"/>
  <c r="X44" i="1"/>
  <c r="V44" i="1"/>
  <c r="V58" i="1" s="1"/>
  <c r="N44" i="1"/>
  <c r="L44" i="1"/>
  <c r="F44" i="1"/>
  <c r="F58" i="1" s="1"/>
  <c r="D44" i="1"/>
  <c r="C44" i="1"/>
  <c r="BO44" i="1"/>
  <c r="BO58" i="1" s="1"/>
  <c r="BI44" i="1"/>
  <c r="BI58" i="1" s="1"/>
  <c r="BG44" i="1"/>
  <c r="BG58" i="1" s="1"/>
  <c r="BE44" i="1"/>
  <c r="BE58" i="1" s="1"/>
  <c r="BC44" i="1"/>
  <c r="BA44" i="1"/>
  <c r="AS44" i="1"/>
  <c r="AQ44" i="1"/>
  <c r="AQ58" i="1" s="1"/>
  <c r="AO44" i="1"/>
  <c r="AO58" i="1" s="1"/>
  <c r="AM44" i="1"/>
  <c r="AM58" i="1" s="1"/>
  <c r="AK44" i="1"/>
  <c r="AK58" i="1" s="1"/>
  <c r="AI44" i="1"/>
  <c r="AI58" i="1" s="1"/>
  <c r="AC44" i="1"/>
  <c r="AA44" i="1"/>
  <c r="AA58" i="1" s="1"/>
  <c r="Y44" i="1"/>
  <c r="W44" i="1"/>
  <c r="U44" i="1"/>
  <c r="M44" i="1"/>
  <c r="K44" i="1"/>
  <c r="K58" i="1" s="1"/>
  <c r="E44" i="1"/>
  <c r="E58" i="1" s="1"/>
  <c r="BL19" i="1"/>
  <c r="BK32" i="1"/>
  <c r="BL43" i="1"/>
  <c r="BL47" i="1"/>
  <c r="BK50" i="1"/>
  <c r="BL57" i="1"/>
  <c r="I32" i="1"/>
  <c r="O32" i="1" s="1"/>
  <c r="I50" i="1"/>
  <c r="O50" i="1" s="1"/>
  <c r="BK19" i="1"/>
  <c r="BL32" i="1"/>
  <c r="BK43" i="1"/>
  <c r="BK47" i="1"/>
  <c r="BL50" i="1"/>
  <c r="BK57" i="1"/>
  <c r="I57" i="1"/>
  <c r="O57" i="1" s="1"/>
  <c r="I43" i="1"/>
  <c r="I47" i="1"/>
  <c r="O47" i="1" s="1"/>
  <c r="I19" i="1"/>
  <c r="O19" i="1" s="1"/>
  <c r="J19" i="1"/>
  <c r="P19" i="1" s="1"/>
  <c r="J32" i="1"/>
  <c r="P32" i="1" s="1"/>
  <c r="J50" i="1"/>
  <c r="P50" i="1" s="1"/>
  <c r="J43" i="1"/>
  <c r="J47" i="1"/>
  <c r="P47" i="1" s="1"/>
  <c r="J57" i="1"/>
  <c r="P57" i="1" s="1"/>
  <c r="AE57" i="1"/>
  <c r="BN52" i="1"/>
  <c r="BN49" i="1"/>
  <c r="BN46" i="1"/>
  <c r="BN45" i="1"/>
  <c r="BM53" i="1"/>
  <c r="BM52" i="1"/>
  <c r="BM51" i="1"/>
  <c r="BM49" i="1"/>
  <c r="BM18" i="1"/>
  <c r="BM15" i="1"/>
  <c r="BM14" i="1"/>
  <c r="BM35" i="1"/>
  <c r="BM12" i="1"/>
  <c r="BM10" i="1"/>
  <c r="BM8" i="1"/>
  <c r="AF43" i="1"/>
  <c r="AE47" i="1"/>
  <c r="BN56" i="1"/>
  <c r="BN53" i="1"/>
  <c r="BN51" i="1"/>
  <c r="BN42" i="1"/>
  <c r="BN41" i="1"/>
  <c r="BN40" i="1"/>
  <c r="BN39" i="1"/>
  <c r="BN38" i="1"/>
  <c r="BN37" i="1"/>
  <c r="BN36" i="1"/>
  <c r="BN34" i="1"/>
  <c r="BN33" i="1"/>
  <c r="BN31" i="1"/>
  <c r="BN29" i="1"/>
  <c r="BN27" i="1"/>
  <c r="BN25" i="1"/>
  <c r="BN23" i="1"/>
  <c r="BN21" i="1"/>
  <c r="BN18" i="1"/>
  <c r="BN17" i="1"/>
  <c r="BN16" i="1"/>
  <c r="BN15" i="1"/>
  <c r="BN14" i="1"/>
  <c r="BN13" i="1"/>
  <c r="BN35" i="1"/>
  <c r="BN12" i="1"/>
  <c r="BN11" i="1"/>
  <c r="BN10" i="1"/>
  <c r="BN9" i="1"/>
  <c r="BN8" i="1"/>
  <c r="BM23" i="1"/>
  <c r="AE55" i="1"/>
  <c r="AF19" i="1"/>
  <c r="AL58" i="1"/>
  <c r="Z58" i="1"/>
  <c r="AE50" i="1"/>
  <c r="BJ58" i="1"/>
  <c r="BD58" i="1"/>
  <c r="AD58" i="1"/>
  <c r="AF32" i="1"/>
  <c r="BC58" i="1"/>
  <c r="AS58" i="1"/>
  <c r="BH58" i="1"/>
  <c r="BF58" i="1"/>
  <c r="AF50" i="1"/>
  <c r="BN48" i="1"/>
  <c r="BM42" i="1"/>
  <c r="BM41" i="1"/>
  <c r="BM40" i="1"/>
  <c r="BM39" i="1"/>
  <c r="BM38" i="1"/>
  <c r="BM37" i="1"/>
  <c r="BM36" i="1"/>
  <c r="BM34" i="1"/>
  <c r="BM33" i="1"/>
  <c r="BM31" i="1"/>
  <c r="BM30" i="1"/>
  <c r="BM29" i="1"/>
  <c r="BM28" i="1"/>
  <c r="BM27" i="1"/>
  <c r="BM26" i="1"/>
  <c r="BM25" i="1"/>
  <c r="BM24" i="1"/>
  <c r="BM22" i="1"/>
  <c r="BM21" i="1"/>
  <c r="BM20" i="1"/>
  <c r="BN30" i="1"/>
  <c r="BN28" i="1"/>
  <c r="BN26" i="1"/>
  <c r="AE19" i="1"/>
  <c r="AE43" i="1"/>
  <c r="AE32" i="1"/>
  <c r="AC58" i="1"/>
  <c r="Y58" i="1"/>
  <c r="AF47" i="1"/>
  <c r="AF55" i="1"/>
  <c r="AF57" i="1"/>
  <c r="BM46" i="1"/>
  <c r="BM45" i="1"/>
  <c r="BN24" i="1"/>
  <c r="BN22" i="1"/>
  <c r="BN20" i="1"/>
  <c r="BM17" i="1"/>
  <c r="BM16" i="1"/>
  <c r="BM13" i="1"/>
  <c r="BM11" i="1"/>
  <c r="BM9" i="1"/>
  <c r="BM56" i="1"/>
  <c r="BM48" i="1"/>
  <c r="BM7" i="1"/>
  <c r="BN7" i="1"/>
  <c r="AF44" i="1" l="1"/>
  <c r="O43" i="1"/>
  <c r="O44" i="1" s="1"/>
  <c r="I44" i="1"/>
  <c r="AE44" i="1"/>
  <c r="P43" i="1"/>
  <c r="P44" i="1" s="1"/>
  <c r="J44" i="1"/>
  <c r="BK44" i="1"/>
  <c r="BL44" i="1"/>
  <c r="W58" i="1"/>
  <c r="AY55" i="1"/>
  <c r="AZ55" i="1"/>
  <c r="BN55" i="1" s="1"/>
  <c r="X58" i="1"/>
  <c r="AF58" i="1" s="1"/>
  <c r="AY47" i="1"/>
  <c r="BM47" i="1" s="1"/>
  <c r="AY50" i="1"/>
  <c r="BM50" i="1" s="1"/>
  <c r="AY32" i="1"/>
  <c r="BM32" i="1" s="1"/>
  <c r="N58" i="1"/>
  <c r="AZ19" i="1"/>
  <c r="BN19" i="1" s="1"/>
  <c r="M58" i="1"/>
  <c r="L58" i="1"/>
  <c r="AY19" i="1"/>
  <c r="BM19" i="1" s="1"/>
  <c r="AZ47" i="1"/>
  <c r="BN47" i="1" s="1"/>
  <c r="AZ50" i="1"/>
  <c r="BN50" i="1" s="1"/>
  <c r="AZ32" i="1"/>
  <c r="BN32" i="1" s="1"/>
  <c r="AY57" i="1"/>
  <c r="BM57" i="1" s="1"/>
  <c r="AZ57" i="1"/>
  <c r="BN57" i="1" s="1"/>
  <c r="BB58" i="1"/>
  <c r="BL58" i="1" s="1"/>
  <c r="BA58" i="1"/>
  <c r="BK58" i="1" s="1"/>
  <c r="C58" i="1"/>
  <c r="D58" i="1"/>
  <c r="BM55" i="1"/>
  <c r="U58" i="1"/>
  <c r="I58" i="1" l="1"/>
  <c r="J58" i="1"/>
  <c r="AZ43" i="1"/>
  <c r="BN43" i="1" s="1"/>
  <c r="BN44" i="1" s="1"/>
  <c r="AE58" i="1"/>
  <c r="O58" i="1"/>
  <c r="AY43" i="1"/>
  <c r="P58" i="1" l="1"/>
  <c r="AZ44" i="1"/>
  <c r="AY58" i="1"/>
  <c r="BM58" i="1" s="1"/>
  <c r="BM43" i="1"/>
  <c r="BM44" i="1" s="1"/>
  <c r="AY44" i="1"/>
  <c r="AZ58" i="1" l="1"/>
  <c r="BN58" i="1" s="1"/>
</calcChain>
</file>

<file path=xl/sharedStrings.xml><?xml version="1.0" encoding="utf-8"?>
<sst xmlns="http://schemas.openxmlformats.org/spreadsheetml/2006/main" count="5865" uniqueCount="154">
  <si>
    <t>Total =PS+NPS</t>
  </si>
  <si>
    <t>Agriculture</t>
  </si>
  <si>
    <t>Education</t>
  </si>
  <si>
    <t>Housing</t>
  </si>
  <si>
    <t>Other</t>
  </si>
  <si>
    <t xml:space="preserve">Total Agriculture </t>
  </si>
  <si>
    <t>No of A/c</t>
  </si>
  <si>
    <t>Amount</t>
  </si>
  <si>
    <t>State Bank of India</t>
  </si>
  <si>
    <t>Bank of Baroda</t>
  </si>
  <si>
    <t>Bank of India</t>
  </si>
  <si>
    <t>Bank of Maharashtra</t>
  </si>
  <si>
    <t>Canara Bank</t>
  </si>
  <si>
    <t>Central Bank of India</t>
  </si>
  <si>
    <t>IDBI Bank Ltd</t>
  </si>
  <si>
    <t>Indian Bank</t>
  </si>
  <si>
    <t>Indian Overseas Bank</t>
  </si>
  <si>
    <t>Punjab &amp; Sindh Bank</t>
  </si>
  <si>
    <t>Punjab National Bank</t>
  </si>
  <si>
    <t>Uco Bank</t>
  </si>
  <si>
    <t>Union Bank of India</t>
  </si>
  <si>
    <t>The Catholic Syrian Bank</t>
  </si>
  <si>
    <t>The Federal Bank Ltd</t>
  </si>
  <si>
    <t>The J &amp; K Bank Ltd</t>
  </si>
  <si>
    <t>The South Indian Bank Ltd</t>
  </si>
  <si>
    <t xml:space="preserve">Dhan Laxmi Bank </t>
  </si>
  <si>
    <t>Karnataka Bank Ltd</t>
  </si>
  <si>
    <t>Karur Vysya Bank</t>
  </si>
  <si>
    <t>Tamilnadu Mercantile Bank Ltd.</t>
  </si>
  <si>
    <t>The Nainital bank Ltd.</t>
  </si>
  <si>
    <t>Total Old Private Sector Banks</t>
  </si>
  <si>
    <t>ICICI Bank Ltd</t>
  </si>
  <si>
    <t>HDFC Bank Ltd</t>
  </si>
  <si>
    <t>IndsInd Bank Ltd</t>
  </si>
  <si>
    <t>Kotak Mahendra Bank Ltd</t>
  </si>
  <si>
    <t>Axis Bank  Ltd</t>
  </si>
  <si>
    <t>YES Bank</t>
  </si>
  <si>
    <t xml:space="preserve"> </t>
  </si>
  <si>
    <t>Total New Private sector Banks</t>
  </si>
  <si>
    <t>Total Commercial Bank</t>
  </si>
  <si>
    <t xml:space="preserve">Total Regional Rural Banks </t>
  </si>
  <si>
    <t>Rajasthan State Land Dev. Bank</t>
  </si>
  <si>
    <t>Total Cooperative Banks Sector</t>
  </si>
  <si>
    <t xml:space="preserve">Total Others </t>
  </si>
  <si>
    <t xml:space="preserve">Grand Total </t>
  </si>
  <si>
    <t>Farm Credit</t>
  </si>
  <si>
    <t>Short Term/ Crop Production</t>
  </si>
  <si>
    <t>Term Loan</t>
  </si>
  <si>
    <t>Agriculture Infrastructure</t>
  </si>
  <si>
    <t>Ancillary Activities</t>
  </si>
  <si>
    <t>Export Credit</t>
  </si>
  <si>
    <t>Renewable Energy</t>
  </si>
  <si>
    <t>Others</t>
  </si>
  <si>
    <t>Social Infrastructure</t>
  </si>
  <si>
    <t>Bandhan Bank</t>
  </si>
  <si>
    <t>Total for Farm Credit</t>
  </si>
  <si>
    <t>Total Non Priority Sector</t>
  </si>
  <si>
    <t>PRIORITY SECTOR</t>
  </si>
  <si>
    <t>Bank Name</t>
  </si>
  <si>
    <t>Lakshmi Vilas Bank</t>
  </si>
  <si>
    <t>Total for MSME</t>
  </si>
  <si>
    <t>OTHER PRIORITY SECTOR</t>
  </si>
  <si>
    <t>Khadi and Village Industries</t>
  </si>
  <si>
    <t>Others under MSMEs</t>
  </si>
  <si>
    <t>Personal Loan</t>
  </si>
  <si>
    <t>NON-PRIORITY SECTOR</t>
  </si>
  <si>
    <t>Loans to weaker sections under Priority sector</t>
  </si>
  <si>
    <t>Total Public Sector Banks</t>
  </si>
  <si>
    <t>AU Small Finance Bank</t>
  </si>
  <si>
    <t>Total Small Finance Bank</t>
  </si>
  <si>
    <t xml:space="preserve">Total Priority Sector </t>
  </si>
  <si>
    <t>MSME</t>
  </si>
  <si>
    <t>AGRICULTURE</t>
  </si>
  <si>
    <t>Equitas Small Finance Bank</t>
  </si>
  <si>
    <t>Ujjivan Small Finance Bank</t>
  </si>
  <si>
    <t>Jana Small Finance Bank</t>
  </si>
  <si>
    <t>Micro Enterprises</t>
  </si>
  <si>
    <t>Small Enterprises</t>
  </si>
  <si>
    <t>Medium Enterprises</t>
  </si>
  <si>
    <t>KCC - WC for AH and Fisheries</t>
  </si>
  <si>
    <t>Rajasthan State Coop. Bank</t>
  </si>
  <si>
    <t>IDFC First Bank Ltd.</t>
  </si>
  <si>
    <t>DCB Bank</t>
  </si>
  <si>
    <t>Sr. No.</t>
  </si>
  <si>
    <t xml:space="preserve">Total Other Priority Sector </t>
  </si>
  <si>
    <t>Out of Ancillary Activities, loans upto 50 crore to Start-ups engaged in Agri &amp; Allied services</t>
  </si>
  <si>
    <t>Out of Total Agriculture, loans to Small &amp; Marginal Farmers</t>
  </si>
  <si>
    <t>Out of Others under MSME, loans upto 50 crores to Start-ups)</t>
  </si>
  <si>
    <t>Out of loan to weaker sections, loans to individual women beneficiaries up to ₹1 lakh</t>
  </si>
  <si>
    <t>Out of Others, loans upto 50 crore to Start-ups (other than Agri/ MSME)</t>
  </si>
  <si>
    <t>BRKGB</t>
  </si>
  <si>
    <t>RMGB</t>
  </si>
  <si>
    <t>Other Bank/RFC (Specify Name)</t>
  </si>
  <si>
    <r>
      <rPr>
        <b/>
        <sz val="20"/>
        <rFont val="Arial"/>
        <family val="2"/>
      </rPr>
      <t>ACP Target  for 2023-24 under Priority Sector</t>
    </r>
    <r>
      <rPr>
        <b/>
        <sz val="18"/>
        <rFont val="Arial"/>
        <family val="2"/>
      </rPr>
      <t xml:space="preserve">     </t>
    </r>
    <r>
      <rPr>
        <b/>
        <sz val="10"/>
        <rFont val="Arial"/>
        <family val="2"/>
      </rPr>
      <t>Amt. in Rs. lacs</t>
    </r>
  </si>
  <si>
    <t>ACP Target  for 2023-24 under Priority Sector     Amt. in Rs. Lacs</t>
  </si>
  <si>
    <t>ACP Target  for 2023-24 under Non Priority Sector     Amt. in Rs. lacs</t>
  </si>
  <si>
    <t>ACP Target  for 2023-24</t>
  </si>
  <si>
    <t>City Union Bank</t>
  </si>
  <si>
    <t>RBL Bank</t>
  </si>
  <si>
    <t>Utkarsh Small Finance Bank</t>
  </si>
  <si>
    <t>Fincare/Suryoday  Small Finance Bank</t>
  </si>
  <si>
    <t>Balotra Urban Cooperative Bank</t>
  </si>
  <si>
    <t>DBS Bank Ltd.</t>
  </si>
  <si>
    <t>Fincare Small Finance Bank</t>
  </si>
  <si>
    <t>Other Bank/RFC (Central Co-operative Bank Ltd)</t>
  </si>
  <si>
    <t xml:space="preserve">City Union </t>
  </si>
  <si>
    <t>Ratnakar Bank</t>
  </si>
  <si>
    <t>Fincar Small Finance Bank</t>
  </si>
  <si>
    <t xml:space="preserve">Bank Name  PALI DISTRICT </t>
  </si>
  <si>
    <t>Increase of Target Vs Ach</t>
  </si>
  <si>
    <t>Achievement for FY 2022-23</t>
  </si>
  <si>
    <t>Target For FY 2023-24</t>
  </si>
  <si>
    <t>DISTT-RAJSAMAND</t>
  </si>
  <si>
    <t>ACP Target  for 2023-24 under Priority Sector     Amt. in Rs. lacs</t>
  </si>
  <si>
    <t>ACP Target  for 2022-23 under Priority Sector     Amt. in Rs. lacs</t>
  </si>
  <si>
    <t>ACP Target  for 2022-23  under Non Priority Sector     Amt. in Rs. lacs</t>
  </si>
  <si>
    <t>ACP Target  for 2022-23</t>
  </si>
  <si>
    <t>Other Bank/RFC (Specify Name )</t>
  </si>
  <si>
    <t>DISTRICT -SIROHI</t>
  </si>
  <si>
    <t>Capital Small Finance Bank</t>
  </si>
  <si>
    <t>District Name</t>
  </si>
  <si>
    <t>Ajmer</t>
  </si>
  <si>
    <t>Alwar</t>
  </si>
  <si>
    <t>Banswara</t>
  </si>
  <si>
    <t>Baran</t>
  </si>
  <si>
    <t>Barmer</t>
  </si>
  <si>
    <t>Bharatpur</t>
  </si>
  <si>
    <t>Bhilwara</t>
  </si>
  <si>
    <t>Bikaner</t>
  </si>
  <si>
    <t>Bundi</t>
  </si>
  <si>
    <t>Chittorgarh</t>
  </si>
  <si>
    <t>Churu</t>
  </si>
  <si>
    <t>Dausa</t>
  </si>
  <si>
    <t>Dholpur</t>
  </si>
  <si>
    <t>Dungarpur</t>
  </si>
  <si>
    <t>Hanumangarh</t>
  </si>
  <si>
    <t>Jaipur</t>
  </si>
  <si>
    <t>Jaisalmer</t>
  </si>
  <si>
    <t>Jalore</t>
  </si>
  <si>
    <t>Jhalawar</t>
  </si>
  <si>
    <t>Jhunjhunu</t>
  </si>
  <si>
    <t>Jodhpur</t>
  </si>
  <si>
    <t>Karauli</t>
  </si>
  <si>
    <t>Kota</t>
  </si>
  <si>
    <t>Nagaur</t>
  </si>
  <si>
    <t>Pali</t>
  </si>
  <si>
    <t>Pratapgarh</t>
  </si>
  <si>
    <t>Rajasmand</t>
  </si>
  <si>
    <t>S. Madhopur</t>
  </si>
  <si>
    <t>Sikar</t>
  </si>
  <si>
    <t>Sirohi</t>
  </si>
  <si>
    <t>Sriganganagar</t>
  </si>
  <si>
    <t>Tonk</t>
  </si>
  <si>
    <t>Udaipur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</si>
</sst>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(* #,##0_);_(* \(#,##0\);_(* &quot;-&quot;??_);_(@_)"/>
    <numFmt numFmtId="166" formatCode="0.0%"/>
    <numFmt numFmtId="167" formatCode="0.0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2"/>
      <color rgb="FFC00000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b/>
      <sz val="9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name val="Arial"/>
      <family val="2"/>
    </font>
    <font>
      <sz val="12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</cellStyleXfs>
  <cellXfs count="310">
    <xf numFmtId="0" fontId="0" fillId="0" borderId="0" xfId="0"/>
    <xf numFmtId="0" fontId="5" fillId="0" borderId="0" xfId="1" applyFont="1" applyAlignment="1">
      <alignment vertical="center"/>
    </xf>
    <xf numFmtId="0" fontId="4" fillId="2" borderId="0" xfId="1" applyFont="1" applyFill="1" applyAlignment="1">
      <alignment horizontal="center" vertical="center"/>
    </xf>
    <xf numFmtId="0" fontId="14" fillId="0" borderId="7" xfId="1" applyFont="1" applyBorder="1" applyAlignment="1">
      <alignment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/>
    </xf>
    <xf numFmtId="0" fontId="9" fillId="2" borderId="4" xfId="1" applyFont="1" applyFill="1" applyBorder="1" applyAlignment="1" applyProtection="1">
      <alignment vertical="center" wrapText="1"/>
      <protection locked="0"/>
    </xf>
    <xf numFmtId="1" fontId="1" fillId="2" borderId="4" xfId="1" applyNumberFormat="1" applyFill="1" applyBorder="1" applyAlignment="1" applyProtection="1">
      <alignment vertical="center"/>
      <protection locked="0"/>
    </xf>
    <xf numFmtId="1" fontId="4" fillId="2" borderId="4" xfId="1" applyNumberFormat="1" applyFont="1" applyFill="1" applyBorder="1" applyAlignment="1" applyProtection="1">
      <alignment vertical="center"/>
      <protection locked="0"/>
    </xf>
    <xf numFmtId="1" fontId="4" fillId="0" borderId="4" xfId="1" applyNumberFormat="1" applyFont="1" applyBorder="1" applyAlignment="1" applyProtection="1">
      <alignment vertical="center"/>
      <protection locked="0"/>
    </xf>
    <xf numFmtId="0" fontId="1" fillId="0" borderId="0" xfId="1" applyAlignment="1" applyProtection="1">
      <alignment vertical="center"/>
      <protection locked="0"/>
    </xf>
    <xf numFmtId="0" fontId="9" fillId="0" borderId="4" xfId="1" applyFont="1" applyBorder="1" applyAlignment="1" applyProtection="1">
      <alignment vertical="center"/>
      <protection locked="0"/>
    </xf>
    <xf numFmtId="0" fontId="9" fillId="0" borderId="4" xfId="1" applyFont="1" applyBorder="1" applyAlignment="1" applyProtection="1">
      <alignment vertical="center" wrapText="1"/>
      <protection locked="0"/>
    </xf>
    <xf numFmtId="0" fontId="8" fillId="0" borderId="4" xfId="1" applyFont="1" applyBorder="1" applyAlignment="1">
      <alignment vertical="center" wrapText="1"/>
    </xf>
    <xf numFmtId="1" fontId="4" fillId="0" borderId="0" xfId="1" applyNumberFormat="1" applyFont="1" applyAlignment="1">
      <alignment vertical="center"/>
    </xf>
    <xf numFmtId="1" fontId="11" fillId="0" borderId="0" xfId="1" applyNumberFormat="1" applyFont="1" applyAlignment="1">
      <alignment vertical="center"/>
    </xf>
    <xf numFmtId="0" fontId="4" fillId="0" borderId="0" xfId="1" applyFont="1" applyAlignment="1">
      <alignment vertical="center"/>
    </xf>
    <xf numFmtId="0" fontId="6" fillId="0" borderId="0" xfId="1" applyFont="1" applyAlignment="1" applyProtection="1">
      <alignment vertical="center"/>
      <protection locked="0"/>
    </xf>
    <xf numFmtId="1" fontId="1" fillId="0" borderId="0" xfId="1" applyNumberFormat="1" applyAlignment="1" applyProtection="1">
      <alignment vertical="center"/>
      <protection locked="0"/>
    </xf>
    <xf numFmtId="0" fontId="1" fillId="2" borderId="0" xfId="1" applyFill="1" applyAlignment="1" applyProtection="1">
      <alignment vertical="center"/>
      <protection locked="0"/>
    </xf>
    <xf numFmtId="0" fontId="9" fillId="0" borderId="4" xfId="1" applyFont="1" applyBorder="1" applyAlignment="1">
      <alignment vertical="center" wrapText="1"/>
    </xf>
    <xf numFmtId="1" fontId="1" fillId="0" borderId="0" xfId="1" applyNumberFormat="1" applyAlignment="1">
      <alignment vertical="center"/>
    </xf>
    <xf numFmtId="0" fontId="1" fillId="0" borderId="0" xfId="1" applyAlignment="1">
      <alignment vertical="center"/>
    </xf>
    <xf numFmtId="0" fontId="9" fillId="0" borderId="0" xfId="1" applyFont="1" applyAlignment="1">
      <alignment vertical="center" wrapText="1"/>
    </xf>
    <xf numFmtId="0" fontId="7" fillId="0" borderId="0" xfId="1" applyFont="1" applyAlignment="1">
      <alignment vertical="center"/>
    </xf>
    <xf numFmtId="0" fontId="12" fillId="0" borderId="0" xfId="1" applyFont="1" applyAlignment="1">
      <alignment vertical="center"/>
    </xf>
    <xf numFmtId="1" fontId="7" fillId="0" borderId="0" xfId="1" applyNumberFormat="1" applyFont="1" applyAlignment="1">
      <alignment vertical="center"/>
    </xf>
    <xf numFmtId="1" fontId="12" fillId="0" borderId="0" xfId="1" applyNumberFormat="1" applyFont="1" applyAlignment="1">
      <alignment vertical="center"/>
    </xf>
    <xf numFmtId="0" fontId="5" fillId="0" borderId="0" xfId="1" applyFont="1" applyAlignment="1">
      <alignment horizontal="center" vertical="center"/>
    </xf>
    <xf numFmtId="0" fontId="1" fillId="0" borderId="4" xfId="1" applyBorder="1" applyAlignment="1" applyProtection="1">
      <alignment vertical="center"/>
      <protection locked="0"/>
    </xf>
    <xf numFmtId="1" fontId="1" fillId="0" borderId="4" xfId="1" applyNumberFormat="1" applyBorder="1" applyAlignment="1" applyProtection="1">
      <alignment vertical="center"/>
      <protection locked="0"/>
    </xf>
    <xf numFmtId="0" fontId="1" fillId="2" borderId="4" xfId="1" applyFill="1" applyBorder="1" applyAlignment="1" applyProtection="1">
      <alignment vertical="center"/>
      <protection locked="0"/>
    </xf>
    <xf numFmtId="1" fontId="1" fillId="0" borderId="4" xfId="1" applyNumberFormat="1" applyBorder="1" applyAlignment="1">
      <alignment vertical="center"/>
    </xf>
    <xf numFmtId="0" fontId="1" fillId="0" borderId="4" xfId="1" applyBorder="1" applyAlignment="1">
      <alignment vertical="center"/>
    </xf>
    <xf numFmtId="0" fontId="4" fillId="0" borderId="4" xfId="1" applyFont="1" applyBorder="1" applyAlignment="1">
      <alignment vertical="center"/>
    </xf>
    <xf numFmtId="0" fontId="4" fillId="2" borderId="4" xfId="1" applyFont="1" applyFill="1" applyBorder="1" applyAlignment="1">
      <alignment vertical="center" wrapText="1"/>
    </xf>
    <xf numFmtId="0" fontId="9" fillId="2" borderId="4" xfId="1" applyFont="1" applyFill="1" applyBorder="1" applyAlignment="1" applyProtection="1">
      <alignment horizontal="center" vertical="center"/>
      <protection locked="0"/>
    </xf>
    <xf numFmtId="0" fontId="9" fillId="0" borderId="4" xfId="1" applyFont="1" applyBorder="1" applyAlignment="1" applyProtection="1">
      <alignment horizontal="center" vertical="center"/>
      <protection locked="0"/>
    </xf>
    <xf numFmtId="0" fontId="8" fillId="0" borderId="4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16" fillId="0" borderId="4" xfId="0" applyFont="1" applyBorder="1"/>
    <xf numFmtId="0" fontId="9" fillId="0" borderId="4" xfId="1" applyFont="1" applyBorder="1" applyAlignment="1">
      <alignment vertical="center"/>
    </xf>
    <xf numFmtId="1" fontId="17" fillId="2" borderId="4" xfId="1" applyNumberFormat="1" applyFont="1" applyFill="1" applyBorder="1" applyAlignment="1" applyProtection="1">
      <alignment vertical="center" wrapText="1"/>
      <protection locked="0"/>
    </xf>
    <xf numFmtId="1" fontId="17" fillId="2" borderId="4" xfId="1" applyNumberFormat="1" applyFont="1" applyFill="1" applyBorder="1" applyAlignment="1" applyProtection="1">
      <alignment horizontal="right" wrapText="1"/>
      <protection locked="0"/>
    </xf>
    <xf numFmtId="1" fontId="17" fillId="2" borderId="4" xfId="1" applyNumberFormat="1" applyFont="1" applyFill="1" applyBorder="1" applyAlignment="1" applyProtection="1">
      <alignment horizontal="right"/>
      <protection locked="0"/>
    </xf>
    <xf numFmtId="1" fontId="1" fillId="2" borderId="4" xfId="1" applyNumberFormat="1" applyFill="1" applyBorder="1" applyAlignment="1" applyProtection="1">
      <alignment vertical="top"/>
      <protection locked="0"/>
    </xf>
    <xf numFmtId="1" fontId="15" fillId="0" borderId="4" xfId="1" applyNumberFormat="1" applyFont="1" applyBorder="1" applyAlignment="1" applyProtection="1">
      <alignment vertical="center" wrapText="1"/>
      <protection locked="0"/>
    </xf>
    <xf numFmtId="1" fontId="17" fillId="0" borderId="4" xfId="1" applyNumberFormat="1" applyFont="1" applyBorder="1" applyAlignment="1" applyProtection="1">
      <alignment vertical="center" wrapText="1"/>
      <protection locked="0"/>
    </xf>
    <xf numFmtId="1" fontId="1" fillId="2" borderId="4" xfId="1" applyNumberFormat="1" applyFill="1" applyBorder="1" applyAlignment="1" applyProtection="1">
      <alignment vertical="top" wrapText="1"/>
      <protection locked="0"/>
    </xf>
    <xf numFmtId="0" fontId="5" fillId="0" borderId="4" xfId="1" applyFont="1" applyBorder="1" applyAlignment="1">
      <alignment horizontal="center" vertical="center"/>
    </xf>
    <xf numFmtId="0" fontId="14" fillId="0" borderId="4" xfId="1" applyFont="1" applyBorder="1" applyAlignment="1">
      <alignment vertical="center" wrapText="1"/>
    </xf>
    <xf numFmtId="0" fontId="10" fillId="2" borderId="4" xfId="1" applyFont="1" applyFill="1" applyBorder="1" applyAlignment="1">
      <alignment horizontal="center" vertical="center"/>
    </xf>
    <xf numFmtId="0" fontId="10" fillId="2" borderId="4" xfId="1" applyFont="1" applyFill="1" applyBorder="1" applyAlignment="1">
      <alignment horizontal="center" vertical="center" wrapText="1"/>
    </xf>
    <xf numFmtId="0" fontId="0" fillId="0" borderId="4" xfId="0" applyBorder="1"/>
    <xf numFmtId="0" fontId="0" fillId="0" borderId="4" xfId="0" applyBorder="1" applyAlignment="1">
      <alignment wrapText="1"/>
    </xf>
    <xf numFmtId="1" fontId="10" fillId="2" borderId="4" xfId="1" applyNumberFormat="1" applyFont="1" applyFill="1" applyBorder="1" applyAlignment="1" applyProtection="1">
      <alignment vertical="center"/>
      <protection locked="0"/>
    </xf>
    <xf numFmtId="1" fontId="10" fillId="0" borderId="4" xfId="1" applyNumberFormat="1" applyFont="1" applyBorder="1" applyAlignment="1" applyProtection="1">
      <alignment vertical="center"/>
      <protection locked="0"/>
    </xf>
    <xf numFmtId="0" fontId="10" fillId="0" borderId="4" xfId="1" applyFont="1" applyBorder="1" applyAlignment="1" applyProtection="1">
      <alignment vertical="center"/>
      <protection locked="0"/>
    </xf>
    <xf numFmtId="0" fontId="10" fillId="2" borderId="4" xfId="1" applyFont="1" applyFill="1" applyBorder="1" applyAlignment="1" applyProtection="1">
      <alignment vertical="center"/>
      <protection locked="0"/>
    </xf>
    <xf numFmtId="1" fontId="10" fillId="0" borderId="4" xfId="1" applyNumberFormat="1" applyFont="1" applyBorder="1" applyAlignment="1">
      <alignment vertical="center"/>
    </xf>
    <xf numFmtId="1" fontId="18" fillId="2" borderId="4" xfId="1" applyNumberFormat="1" applyFont="1" applyFill="1" applyBorder="1" applyAlignment="1" applyProtection="1">
      <alignment vertical="center"/>
      <protection locked="0"/>
    </xf>
    <xf numFmtId="0" fontId="10" fillId="0" borderId="4" xfId="1" applyFont="1" applyBorder="1" applyAlignment="1">
      <alignment vertical="center"/>
    </xf>
    <xf numFmtId="1" fontId="19" fillId="0" borderId="4" xfId="0" applyNumberFormat="1" applyFont="1" applyBorder="1"/>
    <xf numFmtId="2" fontId="4" fillId="0" borderId="4" xfId="1" applyNumberFormat="1" applyFont="1" applyBorder="1" applyAlignment="1" applyProtection="1">
      <alignment vertical="center"/>
      <protection locked="0"/>
    </xf>
    <xf numFmtId="2" fontId="16" fillId="0" borderId="4" xfId="0" applyNumberFormat="1" applyFont="1" applyBorder="1"/>
    <xf numFmtId="1" fontId="16" fillId="0" borderId="4" xfId="0" applyNumberFormat="1" applyFont="1" applyBorder="1"/>
    <xf numFmtId="1" fontId="4" fillId="0" borderId="4" xfId="1" applyNumberFormat="1" applyFont="1" applyBorder="1" applyAlignment="1">
      <alignment vertical="center" wrapText="1"/>
    </xf>
    <xf numFmtId="164" fontId="8" fillId="0" borderId="4" xfId="6" applyFont="1" applyFill="1" applyBorder="1" applyAlignment="1">
      <alignment horizontal="center" vertical="center"/>
    </xf>
    <xf numFmtId="164" fontId="8" fillId="0" borderId="4" xfId="6" applyFont="1" applyFill="1" applyBorder="1" applyAlignment="1">
      <alignment vertical="center" wrapText="1"/>
    </xf>
    <xf numFmtId="1" fontId="4" fillId="0" borderId="4" xfId="6" applyNumberFormat="1" applyFont="1" applyFill="1" applyBorder="1" applyAlignment="1" applyProtection="1">
      <alignment vertical="center"/>
      <protection locked="0"/>
    </xf>
    <xf numFmtId="164" fontId="4" fillId="0" borderId="0" xfId="6" applyFont="1" applyFill="1" applyBorder="1" applyAlignment="1">
      <alignment vertical="center"/>
    </xf>
    <xf numFmtId="164" fontId="10" fillId="0" borderId="1" xfId="6" applyFont="1" applyFill="1" applyBorder="1" applyAlignment="1">
      <alignment horizontal="center" vertical="center"/>
    </xf>
    <xf numFmtId="164" fontId="10" fillId="0" borderId="4" xfId="6" applyFont="1" applyFill="1" applyBorder="1" applyAlignment="1">
      <alignment vertical="center" wrapText="1"/>
    </xf>
    <xf numFmtId="164" fontId="10" fillId="0" borderId="4" xfId="6" applyFont="1" applyFill="1" applyBorder="1" applyAlignment="1">
      <alignment vertical="center"/>
    </xf>
    <xf numFmtId="164" fontId="10" fillId="0" borderId="4" xfId="6" applyFont="1" applyFill="1" applyBorder="1" applyAlignment="1" applyProtection="1">
      <alignment vertical="center"/>
      <protection locked="0"/>
    </xf>
    <xf numFmtId="164" fontId="10" fillId="0" borderId="0" xfId="6" applyFont="1" applyFill="1" applyBorder="1" applyAlignment="1">
      <alignment vertical="center"/>
    </xf>
    <xf numFmtId="164" fontId="5" fillId="0" borderId="0" xfId="6" applyFont="1" applyFill="1" applyBorder="1" applyAlignment="1">
      <alignment horizontal="center" vertical="center"/>
    </xf>
    <xf numFmtId="164" fontId="5" fillId="0" borderId="4" xfId="6" applyFont="1" applyFill="1" applyBorder="1" applyAlignment="1">
      <alignment vertical="center"/>
    </xf>
    <xf numFmtId="164" fontId="14" fillId="0" borderId="4" xfId="6" applyFont="1" applyFill="1" applyBorder="1" applyAlignment="1" applyProtection="1">
      <alignment vertical="center"/>
      <protection locked="0"/>
    </xf>
    <xf numFmtId="164" fontId="5" fillId="0" borderId="0" xfId="6" applyFont="1" applyFill="1" applyBorder="1" applyAlignment="1">
      <alignment vertical="center"/>
    </xf>
    <xf numFmtId="0" fontId="5" fillId="0" borderId="4" xfId="1" applyFont="1" applyBorder="1" applyAlignment="1">
      <alignment vertical="center" wrapText="1"/>
    </xf>
    <xf numFmtId="0" fontId="5" fillId="0" borderId="4" xfId="1" applyFont="1" applyBorder="1" applyAlignment="1">
      <alignment vertical="center"/>
    </xf>
    <xf numFmtId="9" fontId="5" fillId="0" borderId="4" xfId="5" applyFont="1" applyFill="1" applyBorder="1" applyAlignment="1">
      <alignment vertical="center"/>
    </xf>
    <xf numFmtId="165" fontId="5" fillId="0" borderId="0" xfId="6" applyNumberFormat="1" applyFont="1" applyFill="1" applyBorder="1" applyAlignment="1">
      <alignment horizontal="center" vertical="center"/>
    </xf>
    <xf numFmtId="165" fontId="5" fillId="0" borderId="4" xfId="6" applyNumberFormat="1" applyFont="1" applyFill="1" applyBorder="1" applyAlignment="1">
      <alignment vertical="center" wrapText="1"/>
    </xf>
    <xf numFmtId="165" fontId="5" fillId="0" borderId="4" xfId="6" applyNumberFormat="1" applyFont="1" applyFill="1" applyBorder="1" applyAlignment="1">
      <alignment vertical="center"/>
    </xf>
    <xf numFmtId="165" fontId="10" fillId="0" borderId="4" xfId="6" applyNumberFormat="1" applyFont="1" applyFill="1" applyBorder="1" applyAlignment="1">
      <alignment vertical="center"/>
    </xf>
    <xf numFmtId="165" fontId="5" fillId="3" borderId="4" xfId="6" applyNumberFormat="1" applyFont="1" applyFill="1" applyBorder="1" applyAlignment="1">
      <alignment vertical="center"/>
    </xf>
    <xf numFmtId="165" fontId="20" fillId="3" borderId="4" xfId="6" applyNumberFormat="1" applyFont="1" applyFill="1" applyBorder="1"/>
    <xf numFmtId="165" fontId="10" fillId="3" borderId="4" xfId="6" applyNumberFormat="1" applyFont="1" applyFill="1" applyBorder="1" applyAlignment="1" applyProtection="1">
      <alignment vertical="center"/>
      <protection locked="0"/>
    </xf>
    <xf numFmtId="165" fontId="5" fillId="0" borderId="0" xfId="6" applyNumberFormat="1" applyFont="1" applyFill="1" applyBorder="1" applyAlignment="1">
      <alignment vertical="center"/>
    </xf>
    <xf numFmtId="0" fontId="13" fillId="0" borderId="0" xfId="1" applyFont="1" applyAlignment="1">
      <alignment horizontal="center" vertical="center"/>
    </xf>
    <xf numFmtId="0" fontId="13" fillId="0" borderId="0" xfId="1" applyFont="1" applyAlignment="1">
      <alignment vertical="center" wrapText="1"/>
    </xf>
    <xf numFmtId="0" fontId="13" fillId="0" borderId="0" xfId="1" applyFont="1" applyAlignment="1">
      <alignment vertical="center"/>
    </xf>
    <xf numFmtId="9" fontId="13" fillId="0" borderId="0" xfId="5" applyFont="1" applyFill="1" applyBorder="1" applyAlignment="1">
      <alignment vertical="center"/>
    </xf>
    <xf numFmtId="166" fontId="13" fillId="0" borderId="0" xfId="5" applyNumberFormat="1" applyFont="1" applyFill="1" applyBorder="1" applyAlignment="1">
      <alignment vertical="center"/>
    </xf>
    <xf numFmtId="2" fontId="7" fillId="0" borderId="0" xfId="1" applyNumberFormat="1" applyFont="1" applyAlignment="1">
      <alignment vertical="center"/>
    </xf>
    <xf numFmtId="0" fontId="7" fillId="0" borderId="0" xfId="1" applyFont="1" applyAlignment="1">
      <alignment horizontal="center" vertical="center"/>
    </xf>
    <xf numFmtId="0" fontId="12" fillId="3" borderId="7" xfId="1" applyFont="1" applyFill="1" applyBorder="1" applyAlignment="1">
      <alignment vertical="center" wrapText="1"/>
    </xf>
    <xf numFmtId="0" fontId="12" fillId="0" borderId="7" xfId="1" applyFont="1" applyBorder="1" applyAlignment="1">
      <alignment horizontal="center" vertical="center" wrapText="1"/>
    </xf>
    <xf numFmtId="0" fontId="12" fillId="2" borderId="0" xfId="1" applyFont="1" applyFill="1" applyAlignment="1">
      <alignment horizontal="center" vertical="center"/>
    </xf>
    <xf numFmtId="0" fontId="12" fillId="2" borderId="4" xfId="1" applyFont="1" applyFill="1" applyBorder="1" applyAlignment="1">
      <alignment horizontal="center" vertical="center" wrapText="1"/>
    </xf>
    <xf numFmtId="0" fontId="12" fillId="2" borderId="4" xfId="1" applyFont="1" applyFill="1" applyBorder="1" applyAlignment="1">
      <alignment horizontal="center" vertical="center"/>
    </xf>
    <xf numFmtId="0" fontId="7" fillId="0" borderId="4" xfId="1" applyFont="1" applyBorder="1" applyAlignment="1" applyProtection="1">
      <alignment horizontal="center" vertical="center"/>
      <protection locked="0"/>
    </xf>
    <xf numFmtId="0" fontId="7" fillId="0" borderId="4" xfId="1" applyFont="1" applyBorder="1" applyAlignment="1" applyProtection="1">
      <alignment vertical="center" wrapText="1"/>
      <protection locked="0"/>
    </xf>
    <xf numFmtId="1" fontId="7" fillId="0" borderId="4" xfId="1" applyNumberFormat="1" applyFont="1" applyBorder="1" applyAlignment="1" applyProtection="1">
      <alignment vertical="top"/>
      <protection locked="0"/>
    </xf>
    <xf numFmtId="1" fontId="12" fillId="0" borderId="4" xfId="1" applyNumberFormat="1" applyFont="1" applyBorder="1" applyAlignment="1" applyProtection="1">
      <alignment vertical="center"/>
      <protection locked="0"/>
    </xf>
    <xf numFmtId="0" fontId="21" fillId="0" borderId="4" xfId="0" applyFont="1" applyBorder="1"/>
    <xf numFmtId="1" fontId="7" fillId="0" borderId="4" xfId="1" applyNumberFormat="1" applyFont="1" applyBorder="1" applyAlignment="1" applyProtection="1">
      <alignment vertical="center"/>
      <protection locked="0"/>
    </xf>
    <xf numFmtId="0" fontId="12" fillId="0" borderId="4" xfId="1" applyFont="1" applyBorder="1" applyAlignment="1">
      <alignment vertical="center" wrapText="1"/>
    </xf>
    <xf numFmtId="0" fontId="7" fillId="0" borderId="0" xfId="1" applyFont="1" applyAlignment="1" applyProtection="1">
      <alignment vertical="center"/>
      <protection locked="0"/>
    </xf>
    <xf numFmtId="1" fontId="21" fillId="0" borderId="4" xfId="0" applyNumberFormat="1" applyFont="1" applyBorder="1"/>
    <xf numFmtId="0" fontId="7" fillId="0" borderId="4" xfId="1" applyFont="1" applyBorder="1" applyAlignment="1" applyProtection="1">
      <alignment vertical="center"/>
      <protection locked="0"/>
    </xf>
    <xf numFmtId="0" fontId="7" fillId="2" borderId="4" xfId="1" applyFont="1" applyFill="1" applyBorder="1" applyAlignment="1" applyProtection="1">
      <alignment horizontal="center" vertical="center"/>
      <protection locked="0"/>
    </xf>
    <xf numFmtId="1" fontId="7" fillId="0" borderId="0" xfId="1" applyNumberFormat="1" applyFont="1" applyAlignment="1" applyProtection="1">
      <alignment vertical="top"/>
      <protection locked="0"/>
    </xf>
    <xf numFmtId="1" fontId="12" fillId="2" borderId="4" xfId="1" applyNumberFormat="1" applyFont="1" applyFill="1" applyBorder="1" applyAlignment="1" applyProtection="1">
      <alignment vertical="center"/>
      <protection locked="0"/>
    </xf>
    <xf numFmtId="1" fontId="7" fillId="2" borderId="4" xfId="1" applyNumberFormat="1" applyFont="1" applyFill="1" applyBorder="1" applyAlignment="1" applyProtection="1">
      <alignment vertical="center"/>
      <protection locked="0"/>
    </xf>
    <xf numFmtId="1" fontId="21" fillId="0" borderId="0" xfId="0" applyNumberFormat="1" applyFont="1"/>
    <xf numFmtId="0" fontId="12" fillId="0" borderId="4" xfId="1" applyFont="1" applyBorder="1" applyAlignment="1">
      <alignment horizontal="center" vertical="center"/>
    </xf>
    <xf numFmtId="1" fontId="22" fillId="0" borderId="0" xfId="1" applyNumberFormat="1" applyFont="1" applyAlignment="1">
      <alignment vertical="center"/>
    </xf>
    <xf numFmtId="0" fontId="23" fillId="0" borderId="0" xfId="1" applyFont="1" applyAlignment="1" applyProtection="1">
      <alignment vertical="center"/>
      <protection locked="0"/>
    </xf>
    <xf numFmtId="1" fontId="7" fillId="0" borderId="0" xfId="1" applyNumberFormat="1" applyFont="1" applyAlignment="1" applyProtection="1">
      <alignment vertical="center"/>
      <protection locked="0"/>
    </xf>
    <xf numFmtId="0" fontId="7" fillId="2" borderId="4" xfId="1" applyFont="1" applyFill="1" applyBorder="1" applyAlignment="1" applyProtection="1">
      <alignment vertical="center" wrapText="1"/>
      <protection locked="0"/>
    </xf>
    <xf numFmtId="0" fontId="7" fillId="2" borderId="4" xfId="1" applyFont="1" applyFill="1" applyBorder="1" applyAlignment="1" applyProtection="1">
      <alignment vertical="center"/>
      <protection locked="0"/>
    </xf>
    <xf numFmtId="0" fontId="7" fillId="2" borderId="0" xfId="1" applyFont="1" applyFill="1" applyAlignment="1" applyProtection="1">
      <alignment vertical="center"/>
      <protection locked="0"/>
    </xf>
    <xf numFmtId="0" fontId="7" fillId="0" borderId="4" xfId="1" applyFont="1" applyBorder="1" applyAlignment="1">
      <alignment horizontal="center" vertical="center"/>
    </xf>
    <xf numFmtId="0" fontId="7" fillId="0" borderId="4" xfId="1" applyFont="1" applyBorder="1" applyAlignment="1">
      <alignment vertical="center" wrapText="1"/>
    </xf>
    <xf numFmtId="1" fontId="7" fillId="0" borderId="4" xfId="1" applyNumberFormat="1" applyFont="1" applyBorder="1" applyAlignment="1">
      <alignment vertical="center"/>
    </xf>
    <xf numFmtId="1" fontId="24" fillId="0" borderId="4" xfId="0" applyNumberFormat="1" applyFont="1" applyBorder="1"/>
    <xf numFmtId="0" fontId="7" fillId="0" borderId="4" xfId="1" applyFont="1" applyBorder="1" applyAlignment="1">
      <alignment vertical="center"/>
    </xf>
    <xf numFmtId="0" fontId="12" fillId="0" borderId="4" xfId="1" applyFont="1" applyBorder="1" applyAlignment="1">
      <alignment vertical="center"/>
    </xf>
    <xf numFmtId="0" fontId="7" fillId="0" borderId="0" xfId="1" applyFont="1" applyAlignment="1">
      <alignment vertical="center" wrapText="1"/>
    </xf>
    <xf numFmtId="0" fontId="1" fillId="2" borderId="4" xfId="1" applyFill="1" applyBorder="1" applyAlignment="1">
      <alignment vertical="center" wrapText="1"/>
    </xf>
    <xf numFmtId="1" fontId="25" fillId="0" borderId="4" xfId="0" applyNumberFormat="1" applyFont="1" applyBorder="1" applyAlignment="1">
      <alignment horizontal="right" vertical="center" wrapText="1"/>
    </xf>
    <xf numFmtId="167" fontId="15" fillId="0" borderId="4" xfId="5" applyNumberFormat="1" applyFont="1" applyFill="1" applyBorder="1" applyAlignment="1">
      <alignment horizontal="right" vertical="center" wrapText="1"/>
    </xf>
    <xf numFmtId="0" fontId="25" fillId="0" borderId="4" xfId="0" applyFont="1" applyBorder="1" applyAlignment="1">
      <alignment horizontal="right" vertical="center" wrapText="1"/>
    </xf>
    <xf numFmtId="1" fontId="15" fillId="0" borderId="4" xfId="5" applyNumberFormat="1" applyFont="1" applyFill="1" applyBorder="1" applyAlignment="1">
      <alignment horizontal="right" vertical="center" wrapText="1"/>
    </xf>
    <xf numFmtId="0" fontId="25" fillId="0" borderId="3" xfId="0" applyFont="1" applyBorder="1" applyAlignment="1">
      <alignment horizontal="right" vertical="center" wrapText="1"/>
    </xf>
    <xf numFmtId="167" fontId="0" fillId="0" borderId="4" xfId="0" applyNumberFormat="1" applyBorder="1" applyAlignment="1">
      <alignment horizontal="right" vertical="center" wrapText="1"/>
    </xf>
    <xf numFmtId="1" fontId="0" fillId="0" borderId="4" xfId="0" applyNumberFormat="1" applyBorder="1" applyAlignment="1">
      <alignment wrapText="1"/>
    </xf>
    <xf numFmtId="167" fontId="0" fillId="0" borderId="4" xfId="0" applyNumberFormat="1" applyBorder="1" applyAlignment="1">
      <alignment wrapText="1"/>
    </xf>
    <xf numFmtId="0" fontId="26" fillId="0" borderId="4" xfId="0" applyFont="1" applyBorder="1" applyAlignment="1">
      <alignment horizontal="right" vertical="center" wrapText="1"/>
    </xf>
    <xf numFmtId="0" fontId="0" fillId="0" borderId="4" xfId="0" applyBorder="1" applyAlignment="1">
      <alignment horizontal="right" vertical="center" wrapText="1"/>
    </xf>
    <xf numFmtId="0" fontId="17" fillId="0" borderId="4" xfId="0" applyFont="1" applyBorder="1" applyAlignment="1">
      <alignment horizontal="right" vertical="center" wrapText="1"/>
    </xf>
    <xf numFmtId="167" fontId="17" fillId="0" borderId="4" xfId="5" applyNumberFormat="1" applyFont="1" applyFill="1" applyBorder="1" applyAlignment="1">
      <alignment horizontal="right" vertical="center" wrapText="1"/>
    </xf>
    <xf numFmtId="1" fontId="17" fillId="0" borderId="4" xfId="0" applyNumberFormat="1" applyFont="1" applyBorder="1" applyAlignment="1">
      <alignment horizontal="right" vertical="center" wrapText="1"/>
    </xf>
    <xf numFmtId="167" fontId="17" fillId="0" borderId="4" xfId="5" applyNumberFormat="1" applyFont="1" applyFill="1" applyBorder="1" applyAlignment="1">
      <alignment horizontal="right" wrapText="1"/>
    </xf>
    <xf numFmtId="1" fontId="17" fillId="0" borderId="4" xfId="0" applyNumberFormat="1" applyFont="1" applyBorder="1" applyAlignment="1">
      <alignment wrapText="1"/>
    </xf>
    <xf numFmtId="167" fontId="17" fillId="0" borderId="4" xfId="0" applyNumberFormat="1" applyFont="1" applyBorder="1" applyAlignment="1">
      <alignment wrapText="1"/>
    </xf>
    <xf numFmtId="167" fontId="17" fillId="0" borderId="4" xfId="0" applyNumberFormat="1" applyFont="1" applyBorder="1" applyAlignment="1">
      <alignment horizontal="right" vertical="center" wrapText="1"/>
    </xf>
    <xf numFmtId="1" fontId="17" fillId="0" borderId="4" xfId="5" applyNumberFormat="1" applyFont="1" applyFill="1" applyBorder="1" applyAlignment="1">
      <alignment horizontal="right" wrapText="1"/>
    </xf>
    <xf numFmtId="0" fontId="17" fillId="0" borderId="4" xfId="0" applyFont="1" applyBorder="1" applyAlignment="1">
      <alignment wrapText="1"/>
    </xf>
    <xf numFmtId="2" fontId="17" fillId="0" borderId="4" xfId="5" applyNumberFormat="1" applyFont="1" applyFill="1" applyBorder="1" applyAlignment="1">
      <alignment horizontal="right" wrapText="1"/>
    </xf>
    <xf numFmtId="1" fontId="17" fillId="0" borderId="4" xfId="5" applyNumberFormat="1" applyFont="1" applyFill="1" applyBorder="1" applyAlignment="1">
      <alignment horizontal="right" vertical="center" wrapText="1"/>
    </xf>
    <xf numFmtId="1" fontId="27" fillId="2" borderId="4" xfId="1" applyNumberFormat="1" applyFont="1" applyFill="1" applyBorder="1" applyAlignment="1" applyProtection="1">
      <alignment vertical="center"/>
      <protection locked="0"/>
    </xf>
    <xf numFmtId="1" fontId="14" fillId="2" borderId="4" xfId="1" applyNumberFormat="1" applyFont="1" applyFill="1" applyBorder="1" applyAlignment="1" applyProtection="1">
      <alignment vertical="center"/>
      <protection locked="0"/>
    </xf>
    <xf numFmtId="1" fontId="14" fillId="0" borderId="4" xfId="1" applyNumberFormat="1" applyFont="1" applyBorder="1" applyAlignment="1" applyProtection="1">
      <alignment vertical="center"/>
      <protection locked="0"/>
    </xf>
    <xf numFmtId="0" fontId="27" fillId="2" borderId="4" xfId="1" applyFont="1" applyFill="1" applyBorder="1" applyAlignment="1">
      <alignment vertical="center" wrapText="1"/>
    </xf>
    <xf numFmtId="0" fontId="27" fillId="0" borderId="4" xfId="1" applyFont="1" applyBorder="1" applyAlignment="1" applyProtection="1">
      <alignment vertical="center"/>
      <protection locked="0"/>
    </xf>
    <xf numFmtId="1" fontId="27" fillId="0" borderId="4" xfId="1" applyNumberFormat="1" applyFont="1" applyBorder="1" applyAlignment="1" applyProtection="1">
      <alignment vertical="center"/>
      <protection locked="0"/>
    </xf>
    <xf numFmtId="0" fontId="27" fillId="2" borderId="4" xfId="1" applyFont="1" applyFill="1" applyBorder="1" applyAlignment="1" applyProtection="1">
      <alignment vertical="center"/>
      <protection locked="0"/>
    </xf>
    <xf numFmtId="1" fontId="27" fillId="0" borderId="4" xfId="1" applyNumberFormat="1" applyFont="1" applyBorder="1" applyAlignment="1">
      <alignment vertical="center"/>
    </xf>
    <xf numFmtId="0" fontId="27" fillId="0" borderId="4" xfId="1" applyFont="1" applyBorder="1" applyAlignment="1">
      <alignment vertical="center"/>
    </xf>
    <xf numFmtId="0" fontId="14" fillId="0" borderId="4" xfId="1" applyFont="1" applyBorder="1" applyAlignment="1">
      <alignment vertical="center"/>
    </xf>
    <xf numFmtId="1" fontId="5" fillId="2" borderId="4" xfId="1" applyNumberFormat="1" applyFont="1" applyFill="1" applyBorder="1" applyAlignment="1" applyProtection="1">
      <alignment vertical="center"/>
      <protection locked="0"/>
    </xf>
    <xf numFmtId="0" fontId="10" fillId="2" borderId="0" xfId="1" applyFont="1" applyFill="1" applyAlignment="1">
      <alignment horizontal="center" vertical="center"/>
    </xf>
    <xf numFmtId="0" fontId="5" fillId="2" borderId="4" xfId="1" applyFont="1" applyFill="1" applyBorder="1" applyAlignment="1" applyProtection="1">
      <alignment horizontal="center" vertical="center"/>
      <protection locked="0"/>
    </xf>
    <xf numFmtId="0" fontId="5" fillId="2" borderId="4" xfId="1" applyFont="1" applyFill="1" applyBorder="1" applyAlignment="1" applyProtection="1">
      <alignment vertical="center" wrapText="1"/>
      <protection locked="0"/>
    </xf>
    <xf numFmtId="0" fontId="5" fillId="0" borderId="0" xfId="1" applyFont="1" applyAlignment="1" applyProtection="1">
      <alignment vertical="center"/>
      <protection locked="0"/>
    </xf>
    <xf numFmtId="0" fontId="5" fillId="0" borderId="4" xfId="1" applyFont="1" applyBorder="1" applyAlignment="1" applyProtection="1">
      <alignment horizontal="center" vertical="center"/>
      <protection locked="0"/>
    </xf>
    <xf numFmtId="0" fontId="5" fillId="0" borderId="4" xfId="1" applyFont="1" applyBorder="1" applyAlignment="1" applyProtection="1">
      <alignment vertical="center" wrapText="1"/>
      <protection locked="0"/>
    </xf>
    <xf numFmtId="0" fontId="28" fillId="0" borderId="0" xfId="1" applyFont="1" applyAlignment="1" applyProtection="1">
      <alignment vertical="center"/>
      <protection locked="0"/>
    </xf>
    <xf numFmtId="1" fontId="5" fillId="0" borderId="0" xfId="1" applyNumberFormat="1" applyFont="1" applyAlignment="1" applyProtection="1">
      <alignment vertical="center"/>
      <protection locked="0"/>
    </xf>
    <xf numFmtId="0" fontId="5" fillId="2" borderId="0" xfId="1" applyFont="1" applyFill="1" applyAlignment="1" applyProtection="1">
      <alignment vertical="center"/>
      <protection locked="0"/>
    </xf>
    <xf numFmtId="1" fontId="5" fillId="0" borderId="0" xfId="1" applyNumberFormat="1" applyFont="1" applyAlignment="1">
      <alignment vertical="center"/>
    </xf>
    <xf numFmtId="0" fontId="10" fillId="0" borderId="4" xfId="1" applyFont="1" applyBorder="1" applyAlignment="1">
      <alignment horizontal="center" vertical="center"/>
    </xf>
    <xf numFmtId="0" fontId="10" fillId="0" borderId="4" xfId="1" applyFont="1" applyBorder="1" applyAlignment="1">
      <alignment vertical="center" wrapText="1"/>
    </xf>
    <xf numFmtId="1" fontId="10" fillId="0" borderId="0" xfId="1" applyNumberFormat="1" applyFont="1" applyAlignment="1">
      <alignment vertical="center"/>
    </xf>
    <xf numFmtId="0" fontId="10" fillId="0" borderId="0" xfId="1" applyFont="1" applyAlignment="1">
      <alignment vertical="center"/>
    </xf>
    <xf numFmtId="0" fontId="5" fillId="0" borderId="0" xfId="1" applyFont="1" applyAlignment="1">
      <alignment vertical="center" wrapText="1"/>
    </xf>
    <xf numFmtId="1" fontId="10" fillId="0" borderId="4" xfId="6" applyNumberFormat="1" applyFont="1" applyFill="1" applyBorder="1" applyAlignment="1">
      <alignment vertical="center"/>
    </xf>
    <xf numFmtId="1" fontId="5" fillId="0" borderId="4" xfId="6" applyNumberFormat="1" applyFont="1" applyFill="1" applyBorder="1" applyAlignment="1">
      <alignment vertical="center"/>
    </xf>
    <xf numFmtId="1" fontId="5" fillId="0" borderId="4" xfId="1" applyNumberFormat="1" applyFont="1" applyBorder="1" applyAlignment="1">
      <alignment vertical="center"/>
    </xf>
    <xf numFmtId="1" fontId="13" fillId="0" borderId="0" xfId="5" applyNumberFormat="1" applyFont="1" applyFill="1" applyBorder="1" applyAlignment="1">
      <alignment vertical="center"/>
    </xf>
    <xf numFmtId="0" fontId="16" fillId="0" borderId="4" xfId="0" applyFont="1" applyBorder="1" applyAlignment="1">
      <alignment vertical="center"/>
    </xf>
    <xf numFmtId="0" fontId="16" fillId="2" borderId="4" xfId="0" applyFont="1" applyFill="1" applyBorder="1" applyAlignment="1">
      <alignment vertical="center"/>
    </xf>
    <xf numFmtId="1" fontId="10" fillId="3" borderId="4" xfId="1" applyNumberFormat="1" applyFont="1" applyFill="1" applyBorder="1" applyAlignment="1" applyProtection="1">
      <alignment vertical="center"/>
      <protection locked="0"/>
    </xf>
    <xf numFmtId="1" fontId="10" fillId="4" borderId="4" xfId="1" applyNumberFormat="1" applyFont="1" applyFill="1" applyBorder="1" applyAlignment="1" applyProtection="1">
      <alignment vertical="center"/>
      <protection locked="0"/>
    </xf>
    <xf numFmtId="0" fontId="2" fillId="0" borderId="6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8" xfId="1" applyFont="1" applyBorder="1" applyAlignment="1">
      <alignment horizontal="center" vertical="center" wrapText="1"/>
    </xf>
    <xf numFmtId="0" fontId="8" fillId="4" borderId="4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13" fillId="0" borderId="9" xfId="1" applyFont="1" applyBorder="1" applyAlignment="1">
      <alignment horizontal="center" vertical="center" wrapText="1"/>
    </xf>
    <xf numFmtId="0" fontId="13" fillId="0" borderId="5" xfId="1" applyFont="1" applyBorder="1" applyAlignment="1">
      <alignment horizontal="center" vertical="center" wrapText="1"/>
    </xf>
    <xf numFmtId="0" fontId="13" fillId="0" borderId="10" xfId="1" applyFont="1" applyBorder="1" applyAlignment="1">
      <alignment horizontal="center" vertical="center" wrapText="1"/>
    </xf>
    <xf numFmtId="0" fontId="13" fillId="0" borderId="11" xfId="1" applyFont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center" vertical="center" wrapText="1"/>
    </xf>
    <xf numFmtId="0" fontId="13" fillId="2" borderId="4" xfId="1" applyFont="1" applyFill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 wrapText="1"/>
    </xf>
    <xf numFmtId="0" fontId="13" fillId="0" borderId="2" xfId="1" applyFont="1" applyBorder="1" applyAlignment="1">
      <alignment horizontal="center" vertical="center" wrapText="1"/>
    </xf>
    <xf numFmtId="0" fontId="13" fillId="0" borderId="3" xfId="1" applyFont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/>
    </xf>
    <xf numFmtId="0" fontId="10" fillId="2" borderId="1" xfId="1" applyFont="1" applyFill="1" applyBorder="1" applyAlignment="1">
      <alignment horizontal="center" vertical="center" wrapText="1"/>
    </xf>
    <xf numFmtId="0" fontId="10" fillId="2" borderId="3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4" fillId="4" borderId="3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3" xfId="1" applyFont="1" applyFill="1" applyBorder="1" applyAlignment="1">
      <alignment horizontal="center" vertical="center" wrapText="1"/>
    </xf>
    <xf numFmtId="0" fontId="10" fillId="3" borderId="1" xfId="1" applyFont="1" applyFill="1" applyBorder="1" applyAlignment="1">
      <alignment horizontal="center" vertical="center" wrapText="1"/>
    </xf>
    <xf numFmtId="0" fontId="10" fillId="3" borderId="3" xfId="1" applyFont="1" applyFill="1" applyBorder="1" applyAlignment="1">
      <alignment horizontal="center" vertical="center" wrapText="1"/>
    </xf>
    <xf numFmtId="0" fontId="8" fillId="2" borderId="4" xfId="1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/>
    </xf>
    <xf numFmtId="0" fontId="10" fillId="2" borderId="7" xfId="1" applyFont="1" applyFill="1" applyBorder="1" applyAlignment="1">
      <alignment horizontal="center" vertical="center"/>
    </xf>
    <xf numFmtId="0" fontId="10" fillId="2" borderId="8" xfId="1" applyFont="1" applyFill="1" applyBorder="1" applyAlignment="1">
      <alignment horizontal="center" vertical="center"/>
    </xf>
    <xf numFmtId="0" fontId="4" fillId="0" borderId="12" xfId="1" applyFont="1" applyBorder="1" applyAlignment="1">
      <alignment horizontal="center" vertical="center" wrapText="1"/>
    </xf>
    <xf numFmtId="0" fontId="4" fillId="0" borderId="13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13" fillId="2" borderId="4" xfId="1" applyFont="1" applyFill="1" applyBorder="1" applyAlignment="1">
      <alignment horizontal="center" vertical="center"/>
    </xf>
    <xf numFmtId="0" fontId="13" fillId="0" borderId="6" xfId="1" applyFont="1" applyBorder="1" applyAlignment="1">
      <alignment horizontal="center" vertical="center" wrapText="1"/>
    </xf>
    <xf numFmtId="0" fontId="13" fillId="0" borderId="8" xfId="1" applyFont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 wrapText="1"/>
    </xf>
    <xf numFmtId="1" fontId="4" fillId="2" borderId="4" xfId="1" applyNumberFormat="1" applyFont="1" applyFill="1" applyBorder="1" applyAlignment="1">
      <alignment horizontal="center" vertical="center" wrapText="1"/>
    </xf>
    <xf numFmtId="0" fontId="10" fillId="2" borderId="10" xfId="1" applyFont="1" applyFill="1" applyBorder="1" applyAlignment="1">
      <alignment horizontal="center" vertical="center" wrapText="1"/>
    </xf>
    <xf numFmtId="0" fontId="10" fillId="2" borderId="0" xfId="1" applyFont="1" applyFill="1" applyAlignment="1">
      <alignment horizontal="center" vertical="center" wrapText="1"/>
    </xf>
    <xf numFmtId="0" fontId="10" fillId="2" borderId="11" xfId="1" applyFont="1" applyFill="1" applyBorder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3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10" fillId="2" borderId="12" xfId="1" applyFont="1" applyFill="1" applyBorder="1" applyAlignment="1">
      <alignment horizontal="center" vertical="center" wrapText="1"/>
    </xf>
    <xf numFmtId="0" fontId="10" fillId="2" borderId="13" xfId="1" applyFont="1" applyFill="1" applyBorder="1" applyAlignment="1">
      <alignment horizontal="center" vertical="center" wrapText="1"/>
    </xf>
    <xf numFmtId="0" fontId="10" fillId="2" borderId="4" xfId="1" applyFont="1" applyFill="1" applyBorder="1" applyAlignment="1">
      <alignment horizontal="center" vertical="center" wrapText="1"/>
    </xf>
    <xf numFmtId="0" fontId="10" fillId="0" borderId="12" xfId="1" applyFont="1" applyBorder="1" applyAlignment="1">
      <alignment horizontal="center" vertical="center" wrapText="1"/>
    </xf>
    <xf numFmtId="0" fontId="10" fillId="0" borderId="13" xfId="1" applyFont="1" applyBorder="1" applyAlignment="1">
      <alignment horizontal="center" vertical="center" wrapText="1"/>
    </xf>
    <xf numFmtId="0" fontId="10" fillId="4" borderId="4" xfId="1" applyFont="1" applyFill="1" applyBorder="1" applyAlignment="1">
      <alignment horizontal="center" vertical="center" wrapText="1"/>
    </xf>
    <xf numFmtId="0" fontId="10" fillId="4" borderId="1" xfId="1" applyFont="1" applyFill="1" applyBorder="1" applyAlignment="1">
      <alignment horizontal="center" vertical="center" wrapText="1"/>
    </xf>
    <xf numFmtId="0" fontId="10" fillId="4" borderId="3" xfId="1" applyFont="1" applyFill="1" applyBorder="1" applyAlignment="1">
      <alignment horizontal="center" vertical="center" wrapText="1"/>
    </xf>
    <xf numFmtId="1" fontId="10" fillId="2" borderId="4" xfId="1" applyNumberFormat="1" applyFont="1" applyFill="1" applyBorder="1" applyAlignment="1">
      <alignment horizontal="center" vertical="center" wrapText="1"/>
    </xf>
    <xf numFmtId="0" fontId="10" fillId="2" borderId="9" xfId="1" applyFont="1" applyFill="1" applyBorder="1" applyAlignment="1">
      <alignment horizontal="center" vertical="center" wrapText="1"/>
    </xf>
    <xf numFmtId="0" fontId="10" fillId="2" borderId="5" xfId="1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0" fontId="10" fillId="2" borderId="8" xfId="1" applyFont="1" applyFill="1" applyBorder="1" applyAlignment="1">
      <alignment horizontal="center" vertical="center" wrapText="1"/>
    </xf>
    <xf numFmtId="0" fontId="10" fillId="0" borderId="9" xfId="1" applyFont="1" applyBorder="1" applyAlignment="1">
      <alignment horizontal="center" vertical="center" wrapText="1"/>
    </xf>
    <xf numFmtId="0" fontId="10" fillId="0" borderId="5" xfId="1" applyFont="1" applyBorder="1" applyAlignment="1">
      <alignment horizontal="center" vertical="center" wrapText="1"/>
    </xf>
    <xf numFmtId="0" fontId="10" fillId="0" borderId="10" xfId="1" applyFont="1" applyBorder="1" applyAlignment="1">
      <alignment horizontal="center" vertical="center" wrapText="1"/>
    </xf>
    <xf numFmtId="0" fontId="10" fillId="0" borderId="11" xfId="1" applyFont="1" applyBorder="1" applyAlignment="1">
      <alignment horizontal="center" vertical="center" wrapText="1"/>
    </xf>
    <xf numFmtId="0" fontId="10" fillId="2" borderId="2" xfId="1" applyFont="1" applyFill="1" applyBorder="1" applyAlignment="1">
      <alignment horizontal="center" vertical="center" wrapText="1"/>
    </xf>
    <xf numFmtId="0" fontId="10" fillId="4" borderId="4" xfId="1" applyFont="1" applyFill="1" applyBorder="1" applyAlignment="1">
      <alignment horizontal="center" vertical="center"/>
    </xf>
    <xf numFmtId="0" fontId="10" fillId="0" borderId="4" xfId="1" applyFont="1" applyBorder="1" applyAlignment="1">
      <alignment horizontal="center" vertical="center" wrapText="1"/>
    </xf>
    <xf numFmtId="0" fontId="10" fillId="3" borderId="4" xfId="1" applyFont="1" applyFill="1" applyBorder="1" applyAlignment="1">
      <alignment horizontal="center" vertical="center" wrapText="1"/>
    </xf>
    <xf numFmtId="0" fontId="10" fillId="0" borderId="7" xfId="1" applyFont="1" applyBorder="1" applyAlignment="1">
      <alignment horizontal="center" vertical="center" wrapText="1"/>
    </xf>
    <xf numFmtId="0" fontId="10" fillId="0" borderId="8" xfId="1" applyFont="1" applyBorder="1" applyAlignment="1">
      <alignment horizontal="center" vertical="center" wrapText="1"/>
    </xf>
    <xf numFmtId="0" fontId="10" fillId="0" borderId="6" xfId="1" applyFont="1" applyBorder="1" applyAlignment="1">
      <alignment horizontal="center" vertical="center" wrapText="1"/>
    </xf>
    <xf numFmtId="0" fontId="10" fillId="0" borderId="0" xfId="1" applyFont="1" applyAlignment="1">
      <alignment horizontal="center" vertical="center" wrapText="1"/>
    </xf>
    <xf numFmtId="0" fontId="10" fillId="2" borderId="4" xfId="1" applyFont="1" applyFill="1" applyBorder="1" applyAlignment="1">
      <alignment horizontal="center" vertical="center"/>
    </xf>
    <xf numFmtId="0" fontId="10" fillId="0" borderId="1" xfId="1" applyFont="1" applyBorder="1" applyAlignment="1">
      <alignment horizontal="center" vertical="center" wrapText="1"/>
    </xf>
    <xf numFmtId="0" fontId="10" fillId="0" borderId="2" xfId="1" applyFont="1" applyBorder="1" applyAlignment="1">
      <alignment horizontal="center" vertical="center" wrapText="1"/>
    </xf>
    <xf numFmtId="0" fontId="10" fillId="0" borderId="3" xfId="1" applyFont="1" applyBorder="1" applyAlignment="1">
      <alignment horizontal="center" vertical="center" wrapText="1"/>
    </xf>
    <xf numFmtId="0" fontId="0" fillId="0" borderId="3" xfId="0" applyBorder="1"/>
    <xf numFmtId="0" fontId="2" fillId="0" borderId="4" xfId="1" applyFont="1" applyBorder="1" applyAlignment="1">
      <alignment horizontal="center" vertical="center" wrapText="1"/>
    </xf>
    <xf numFmtId="0" fontId="13" fillId="0" borderId="4" xfId="1" applyFont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/>
    </xf>
    <xf numFmtId="0" fontId="13" fillId="2" borderId="3" xfId="1" applyFont="1" applyFill="1" applyBorder="1" applyAlignment="1">
      <alignment horizontal="center" vertical="center"/>
    </xf>
    <xf numFmtId="0" fontId="12" fillId="0" borderId="6" xfId="1" applyFont="1" applyBorder="1" applyAlignment="1">
      <alignment horizontal="center" vertical="center" wrapText="1"/>
    </xf>
    <xf numFmtId="0" fontId="12" fillId="0" borderId="7" xfId="1" applyFont="1" applyBorder="1" applyAlignment="1">
      <alignment horizontal="center" vertical="center" wrapText="1"/>
    </xf>
    <xf numFmtId="0" fontId="12" fillId="0" borderId="8" xfId="1" applyFont="1" applyBorder="1" applyAlignment="1">
      <alignment horizontal="center" vertical="center" wrapText="1"/>
    </xf>
    <xf numFmtId="0" fontId="12" fillId="0" borderId="0" xfId="1" applyFont="1" applyAlignment="1">
      <alignment horizontal="center" vertical="center" wrapText="1"/>
    </xf>
    <xf numFmtId="0" fontId="12" fillId="2" borderId="4" xfId="1" applyFont="1" applyFill="1" applyBorder="1" applyAlignment="1">
      <alignment horizontal="center" vertical="center" wrapText="1"/>
    </xf>
    <xf numFmtId="0" fontId="12" fillId="2" borderId="4" xfId="1" applyFont="1" applyFill="1" applyBorder="1" applyAlignment="1">
      <alignment horizontal="center" vertical="center"/>
    </xf>
    <xf numFmtId="0" fontId="12" fillId="0" borderId="9" xfId="1" applyFont="1" applyBorder="1" applyAlignment="1">
      <alignment horizontal="center" vertical="center" wrapText="1"/>
    </xf>
    <xf numFmtId="0" fontId="12" fillId="0" borderId="5" xfId="1" applyFont="1" applyBorder="1" applyAlignment="1">
      <alignment horizontal="center" vertical="center" wrapText="1"/>
    </xf>
    <xf numFmtId="0" fontId="12" fillId="0" borderId="10" xfId="1" applyFont="1" applyBorder="1" applyAlignment="1">
      <alignment horizontal="center" vertical="center" wrapText="1"/>
    </xf>
    <xf numFmtId="0" fontId="12" fillId="0" borderId="11" xfId="1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12" fillId="0" borderId="2" xfId="1" applyFont="1" applyBorder="1" applyAlignment="1">
      <alignment horizontal="center" vertical="center" wrapText="1"/>
    </xf>
    <xf numFmtId="0" fontId="12" fillId="0" borderId="3" xfId="1" applyFont="1" applyBorder="1" applyAlignment="1">
      <alignment horizontal="center" vertical="center" wrapText="1"/>
    </xf>
    <xf numFmtId="0" fontId="12" fillId="4" borderId="4" xfId="1" applyFont="1" applyFill="1" applyBorder="1" applyAlignment="1">
      <alignment horizontal="center" vertical="center" wrapText="1"/>
    </xf>
    <xf numFmtId="0" fontId="12" fillId="3" borderId="4" xfId="1" applyFont="1" applyFill="1" applyBorder="1" applyAlignment="1">
      <alignment horizontal="center" vertical="center" wrapText="1"/>
    </xf>
    <xf numFmtId="0" fontId="12" fillId="2" borderId="6" xfId="1" applyFont="1" applyFill="1" applyBorder="1" applyAlignment="1">
      <alignment horizontal="center" vertical="center"/>
    </xf>
    <xf numFmtId="0" fontId="12" fillId="2" borderId="7" xfId="1" applyFont="1" applyFill="1" applyBorder="1" applyAlignment="1">
      <alignment horizontal="center" vertical="center"/>
    </xf>
    <xf numFmtId="0" fontId="12" fillId="2" borderId="8" xfId="1" applyFont="1" applyFill="1" applyBorder="1" applyAlignment="1">
      <alignment horizontal="center" vertical="center"/>
    </xf>
    <xf numFmtId="0" fontId="12" fillId="2" borderId="10" xfId="1" applyFont="1" applyFill="1" applyBorder="1" applyAlignment="1">
      <alignment horizontal="center" vertical="center" wrapText="1"/>
    </xf>
    <xf numFmtId="0" fontId="12" fillId="2" borderId="0" xfId="1" applyFont="1" applyFill="1" applyAlignment="1">
      <alignment horizontal="center" vertical="center" wrapText="1"/>
    </xf>
    <xf numFmtId="0" fontId="12" fillId="2" borderId="11" xfId="1" applyFont="1" applyFill="1" applyBorder="1" applyAlignment="1">
      <alignment horizontal="center" vertical="center" wrapText="1"/>
    </xf>
    <xf numFmtId="0" fontId="12" fillId="2" borderId="9" xfId="1" applyFont="1" applyFill="1" applyBorder="1" applyAlignment="1">
      <alignment horizontal="center" vertical="center" wrapText="1"/>
    </xf>
    <xf numFmtId="0" fontId="12" fillId="2" borderId="5" xfId="1" applyFont="1" applyFill="1" applyBorder="1" applyAlignment="1">
      <alignment horizontal="center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8" xfId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2" fillId="2" borderId="2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/>
    </xf>
    <xf numFmtId="0" fontId="12" fillId="3" borderId="1" xfId="1" applyFont="1" applyFill="1" applyBorder="1" applyAlignment="1">
      <alignment horizontal="center" vertical="center" wrapText="1"/>
    </xf>
    <xf numFmtId="0" fontId="12" fillId="3" borderId="3" xfId="1" applyFont="1" applyFill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 wrapText="1"/>
    </xf>
    <xf numFmtId="0" fontId="12" fillId="0" borderId="12" xfId="1" applyFont="1" applyBorder="1" applyAlignment="1">
      <alignment horizontal="center" vertical="center" wrapText="1"/>
    </xf>
    <xf numFmtId="0" fontId="12" fillId="0" borderId="13" xfId="1" applyFont="1" applyBorder="1" applyAlignment="1">
      <alignment horizontal="center" vertical="center" wrapText="1"/>
    </xf>
    <xf numFmtId="0" fontId="12" fillId="2" borderId="12" xfId="1" applyFont="1" applyFill="1" applyBorder="1" applyAlignment="1">
      <alignment horizontal="center" vertical="center" wrapText="1"/>
    </xf>
    <xf numFmtId="0" fontId="12" fillId="2" borderId="13" xfId="1" applyFont="1" applyFill="1" applyBorder="1" applyAlignment="1">
      <alignment horizontal="center" vertical="center" wrapText="1"/>
    </xf>
  </cellXfs>
  <cellStyles count="7">
    <cellStyle name="Comma 2" xfId="6" xr:uid="{00000000-0005-0000-0000-000000000000}"/>
    <cellStyle name="Normal" xfId="0" builtinId="0"/>
    <cellStyle name="Normal 2" xfId="1" xr:uid="{00000000-0005-0000-0000-000002000000}"/>
    <cellStyle name="Normal 2 2" xfId="2" xr:uid="{00000000-0005-0000-0000-000003000000}"/>
    <cellStyle name="Normal 3" xfId="3" xr:uid="{00000000-0005-0000-0000-000004000000}"/>
    <cellStyle name="Normal 4" xfId="4" xr:uid="{00000000-0005-0000-0000-000005000000}"/>
    <cellStyle name="Percent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Q68"/>
  <sheetViews>
    <sheetView view="pageBreakPreview" zoomScale="70" zoomScaleNormal="85" zoomScaleSheetLayoutView="70" workbookViewId="0">
      <pane xSplit="2" ySplit="6" topLeftCell="C49" activePane="bottomRight" state="frozen"/>
      <selection activeCell="BA54" sqref="BA54"/>
      <selection pane="topRight" activeCell="BA54" sqref="BA54"/>
      <selection pane="bottomLeft" activeCell="BA54" sqref="BA54"/>
      <selection pane="bottomRight" activeCell="AZ58" sqref="AZ58"/>
    </sheetView>
  </sheetViews>
  <sheetFormatPr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8.7109375" style="24" bestFit="1" customWidth="1"/>
    <col min="37" max="37" width="8.28515625" style="24" customWidth="1"/>
    <col min="38" max="38" width="8.5703125" style="24" customWidth="1"/>
    <col min="39" max="39" width="8.28515625" style="24" customWidth="1"/>
    <col min="40" max="40" width="10.140625" style="24" customWidth="1"/>
    <col min="41" max="41" width="11" style="26" bestFit="1" customWidth="1"/>
    <col min="42" max="42" width="8.7109375" style="24" bestFit="1" customWidth="1"/>
    <col min="43" max="43" width="8.5703125" style="24" customWidth="1"/>
    <col min="44" max="44" width="9" style="24" customWidth="1"/>
    <col min="45" max="45" width="7.140625" style="24" customWidth="1"/>
    <col min="46" max="46" width="8.42578125" style="24" customWidth="1"/>
    <col min="47" max="47" width="10.28515625" style="24" customWidth="1"/>
    <col min="48" max="48" width="10.28515625" style="24" bestFit="1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59" width="8.7109375" style="24" customWidth="1"/>
    <col min="60" max="60" width="9.5703125" style="24" bestFit="1" customWidth="1"/>
    <col min="61" max="61" width="8.7109375" style="24" customWidth="1"/>
    <col min="62" max="62" width="10" style="24" bestFit="1" customWidth="1"/>
    <col min="63" max="63" width="12.28515625" style="24" customWidth="1"/>
    <col min="64" max="64" width="12.7109375" style="24" customWidth="1"/>
    <col min="65" max="65" width="13.28515625" style="25" customWidth="1"/>
    <col min="66" max="66" width="14.7109375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229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229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7">
        <f>Ajmer!C7+Alwar!C7+Banswara!C7+Baran!C7+Barmer!C7+Bharatpur!C7+Bhilwara!C7+Bikaner!C7+Bundi!C7+Chittorgarh!C7+Churu!C7+Dausa!C7+Dholpur!C7+Dungarpur!C7+Hanumangarh!C7+Jaipur!C7+Jaisalmer!C7+Jalore!C7+Jhalawar!C7+Jhunjhunu!C7+Jodhpur!C7+Karauli!C7+Kota!C7+Nagaur!C7+Pali!C7+Pratapgarh!C7+Rajsamand!C7+'Sawai Madhopur'!C7+Sikar!C7+Sirohi!C7+'Sri Ganganagar'!C7+Tonk!C7+Udaipur!C7</f>
        <v>1535946.4350780661</v>
      </c>
      <c r="D7" s="7">
        <f>Ajmer!D7+Alwar!D7+Banswara!D7+Baran!D7+Barmer!D7+Bharatpur!D7+Bhilwara!D7+Bikaner!D7+Bundi!D7+Chittorgarh!D7+Churu!D7+Dausa!D7+Dholpur!D7+Dungarpur!D7+Hanumangarh!D7+Jaipur!D7+Jaisalmer!D7+Jalore!D7+Jhalawar!D7+Jhunjhunu!D7+Jodhpur!D7+Karauli!D7+Kota!D7+Nagaur!D7+Pali!D7+Pratapgarh!D7+Rajsamand!D7+'Sawai Madhopur'!D7+Sikar!D7+Sirohi!D7+'Sri Ganganagar'!D7+Tonk!D7+Udaipur!D7</f>
        <v>1977207.756587967</v>
      </c>
      <c r="E7" s="7">
        <f>Ajmer!E7+Alwar!E7+Banswara!E7+Baran!E7+Barmer!E7+Bharatpur!E7+Bhilwara!E7+Bikaner!E7+Bundi!E7+Chittorgarh!E7+Churu!E7+Dausa!E7+Dholpur!E7+Dungarpur!E7+Hanumangarh!E7+Jaipur!E7+Jaisalmer!E7+Jalore!E7+Jhalawar!E7+Jhunjhunu!E7+Jodhpur!E7+Karauli!E7+Kota!E7+Nagaur!E7+Pali!E7+Pratapgarh!E7+Rajsamand!E7+'Sawai Madhopur'!E7+Sikar!E7+Sirohi!E7+'Sri Ganganagar'!E7+Tonk!E7+Udaipur!E7</f>
        <v>219104.06478982215</v>
      </c>
      <c r="F7" s="7">
        <f>Ajmer!F7+Alwar!F7+Banswara!F7+Baran!F7+Barmer!F7+Bharatpur!F7+Bhilwara!F7+Bikaner!F7+Bundi!F7+Chittorgarh!F7+Churu!F7+Dausa!F7+Dholpur!F7+Dungarpur!F7+Hanumangarh!F7+Jaipur!F7+Jaisalmer!F7+Jalore!F7+Jhalawar!F7+Jhunjhunu!F7+Jodhpur!F7+Karauli!F7+Kota!F7+Nagaur!F7+Pali!F7+Pratapgarh!F7+Rajsamand!F7+'Sawai Madhopur'!F7+Sikar!F7+Sirohi!F7+'Sri Ganganagar'!F7+Tonk!F7+Udaipur!F7</f>
        <v>380042.09621561307</v>
      </c>
      <c r="G7" s="7">
        <f>Ajmer!G7+Alwar!G7+Banswara!G7+Baran!G7+Barmer!G7+Bharatpur!G7+Bhilwara!G7+Bikaner!G7+Bundi!G7+Chittorgarh!G7+Churu!G7+Dausa!G7+Dholpur!G7+Dungarpur!G7+Hanumangarh!G7+Jaipur!G7+Jaisalmer!G7+Jalore!G7+Jhalawar!G7+Jhunjhunu!G7+Jodhpur!G7+Karauli!G7+Kota!G7+Nagaur!G7+Pali!G7+Pratapgarh!G7+Rajsamand!G7+'Sawai Madhopur'!G7+Sikar!G7+Sirohi!G7+'Sri Ganganagar'!G7+Tonk!G7+Udaipur!G7</f>
        <v>53436.476644135859</v>
      </c>
      <c r="H7" s="7">
        <f>Ajmer!H7+Alwar!H7+Banswara!H7+Baran!H7+Barmer!H7+Bharatpur!H7+Bhilwara!H7+Bikaner!H7+Bundi!H7+Chittorgarh!H7+Churu!H7+Dausa!H7+Dholpur!H7+Dungarpur!H7+Hanumangarh!H7+Jaipur!H7+Jaisalmer!H7+Jalore!H7+Jhalawar!H7+Jhunjhunu!H7+Jodhpur!H7+Karauli!H7+Kota!H7+Nagaur!H7+Pali!H7+Pratapgarh!H7+Rajsamand!H7+'Sawai Madhopur'!H7+Sikar!H7+Sirohi!H7+'Sri Ganganagar'!H7+Tonk!H7+Udaipur!H7</f>
        <v>78449.865366472295</v>
      </c>
      <c r="I7" s="8">
        <f>C7+E7+G7</f>
        <v>1808486.9765120239</v>
      </c>
      <c r="J7" s="8">
        <f>D7+F7+H7</f>
        <v>2435699.7181700524</v>
      </c>
      <c r="K7" s="7">
        <f>Ajmer!K7+Alwar!K7+Banswara!K7+Baran!K7+Barmer!K7+Bharatpur!K7+Bhilwara!K7+Bikaner!K7+Bundi!K7+Chittorgarh!K7+Churu!K7+Dausa!K7+Dholpur!K7+Dungarpur!K7+Hanumangarh!K7+Jaipur!K7+Jaisalmer!K7+Jalore!K7+Jhalawar!K7+Jhunjhunu!K7+Jodhpur!K7+Karauli!K7+Kota!K7+Nagaur!K7+Pali!K7+Pratapgarh!K7+Rajsamand!K7+'Sawai Madhopur'!K7+Sikar!K7+Sirohi!K7+'Sri Ganganagar'!K7+Tonk!K7+Udaipur!K7</f>
        <v>25796.98892140008</v>
      </c>
      <c r="L7" s="7">
        <f>Ajmer!L7+Alwar!L7+Banswara!L7+Baran!L7+Barmer!L7+Bharatpur!L7+Bhilwara!L7+Bikaner!L7+Bundi!L7+Chittorgarh!L7+Churu!L7+Dausa!L7+Dholpur!L7+Dungarpur!L7+Hanumangarh!L7+Jaipur!L7+Jaisalmer!L7+Jalore!L7+Jhalawar!L7+Jhunjhunu!L7+Jodhpur!L7+Karauli!L7+Kota!L7+Nagaur!L7+Pali!L7+Pratapgarh!L7+Rajsamand!L7+'Sawai Madhopur'!L7+Sikar!L7+Sirohi!L7+'Sri Ganganagar'!L7+Tonk!L7+Udaipur!L7</f>
        <v>124454.14027062025</v>
      </c>
      <c r="M7" s="7">
        <f>Ajmer!M7+Alwar!M7+Banswara!M7+Baran!M7+Barmer!M7+Bharatpur!M7+Bhilwara!M7+Bikaner!M7+Bundi!M7+Chittorgarh!M7+Churu!M7+Dausa!M7+Dholpur!M7+Dungarpur!M7+Hanumangarh!M7+Jaipur!M7+Jaisalmer!M7+Jalore!M7+Jhalawar!M7+Jhunjhunu!M7+Jodhpur!M7+Karauli!M7+Kota!M7+Nagaur!M7+Pali!M7+Pratapgarh!M7+Rajsamand!M7+'Sawai Madhopur'!M7+Sikar!M7+Sirohi!M7+'Sri Ganganagar'!M7+Tonk!M7+Udaipur!M7</f>
        <v>16563.263838042905</v>
      </c>
      <c r="N7" s="7">
        <f>Ajmer!N7+Alwar!N7+Banswara!N7+Baran!N7+Barmer!N7+Bharatpur!N7+Bhilwara!N7+Bikaner!N7+Bundi!N7+Chittorgarh!N7+Churu!N7+Dausa!N7+Dholpur!N7+Dungarpur!N7+Hanumangarh!N7+Jaipur!N7+Jaisalmer!N7+Jalore!N7+Jhalawar!N7+Jhunjhunu!N7+Jodhpur!N7+Karauli!N7+Kota!N7+Nagaur!N7+Pali!N7+Pratapgarh!N7+Rajsamand!N7+'Sawai Madhopur'!N7+Sikar!N7+Sirohi!N7+'Sri Ganganagar'!N7+Tonk!N7+Udaipur!N7</f>
        <v>82848.629254709915</v>
      </c>
      <c r="O7" s="8">
        <f>I7+K7+M7</f>
        <v>1850847.2292714671</v>
      </c>
      <c r="P7" s="8">
        <f>J7+L7+N7</f>
        <v>2643002.4876953824</v>
      </c>
      <c r="Q7" s="7">
        <f>Ajmer!Q7+Alwar!Q7+Banswara!Q7+Baran!Q7+Barmer!Q7+Bharatpur!Q7+Bhilwara!Q7+Bikaner!Q7+Bundi!Q7+Chittorgarh!Q7+Churu!Q7+Dausa!Q7+Dholpur!Q7+Dungarpur!Q7+Hanumangarh!Q7+Jaipur!Q7+Jaisalmer!Q7+Jalore!Q7+Jhalawar!Q7+Jhunjhunu!Q7+Jodhpur!Q7+Karauli!Q7+Kota!Q7+Nagaur!Q7+Pali!Q7+Pratapgarh!Q7+Rajsamand!Q7+'Sawai Madhopur'!Q7+Sikar!Q7+Sirohi!Q7+'Sri Ganganagar'!Q7+Tonk!Q7+Udaipur!Q7</f>
        <v>2360.8355503389057</v>
      </c>
      <c r="R7" s="7">
        <f>Ajmer!R7+Alwar!R7+Banswara!R7+Baran!R7+Barmer!R7+Bharatpur!R7+Bhilwara!R7+Bikaner!R7+Bundi!R7+Chittorgarh!R7+Churu!R7+Dausa!R7+Dholpur!R7+Dungarpur!R7+Hanumangarh!R7+Jaipur!R7+Jaisalmer!R7+Jalore!R7+Jhalawar!R7+Jhunjhunu!R7+Jodhpur!R7+Karauli!R7+Kota!R7+Nagaur!R7+Pali!R7+Pratapgarh!R7+Rajsamand!R7+'Sawai Madhopur'!R7+Sikar!R7+Sirohi!R7+'Sri Ganganagar'!R7+Tonk!R7+Udaipur!R7</f>
        <v>15063.642391785719</v>
      </c>
      <c r="S7" s="7">
        <f>Ajmer!S7+Alwar!S7+Banswara!S7+Baran!S7+Barmer!S7+Bharatpur!S7+Bhilwara!S7+Bikaner!S7+Bundi!S7+Chittorgarh!S7+Churu!S7+Dausa!S7+Dholpur!S7+Dungarpur!S7+Hanumangarh!S7+Jaipur!S7+Jaisalmer!S7+Jalore!S7+Jhalawar!S7+Jhunjhunu!S7+Jodhpur!S7+Karauli!S7+Kota!S7+Nagaur!S7+Pali!S7+Pratapgarh!S7+Rajsamand!S7+'Sawai Madhopur'!S7+Sikar!S7+Sirohi!S7+'Sri Ganganagar'!S7+Tonk!S7+Udaipur!S7</f>
        <v>950498.70714909153</v>
      </c>
      <c r="T7" s="7">
        <f>Ajmer!T7+Alwar!T7+Banswara!T7+Baran!T7+Barmer!T7+Bharatpur!T7+Bhilwara!T7+Bikaner!T7+Bundi!T7+Chittorgarh!T7+Churu!T7+Dausa!T7+Dholpur!T7+Dungarpur!T7+Hanumangarh!T7+Jaipur!T7+Jaisalmer!T7+Jalore!T7+Jhalawar!T7+Jhunjhunu!T7+Jodhpur!T7+Karauli!T7+Kota!T7+Nagaur!T7+Pali!T7+Pratapgarh!T7+Rajsamand!T7+'Sawai Madhopur'!T7+Sikar!T7+Sirohi!T7+'Sri Ganganagar'!T7+Tonk!T7+Udaipur!T7</f>
        <v>1604287.1187817804</v>
      </c>
      <c r="U7" s="7">
        <f>Ajmer!U7+Alwar!U7+Banswara!U7+Baran!U7+Barmer!U7+Bharatpur!U7+Bhilwara!U7+Bikaner!U7+Bundi!U7+Chittorgarh!U7+Churu!U7+Dausa!U7+Dholpur!U7+Dungarpur!U7+Hanumangarh!U7+Jaipur!U7+Jaisalmer!U7+Jalore!U7+Jhalawar!U7+Jhunjhunu!U7+Jodhpur!U7+Karauli!U7+Kota!U7+Nagaur!U7+Pali!U7+Pratapgarh!U7+Rajsamand!U7+'Sawai Madhopur'!U7+Sikar!U7+Sirohi!U7+'Sri Ganganagar'!U7+Tonk!U7+Udaipur!U7</f>
        <v>106543.7060016419</v>
      </c>
      <c r="V7" s="7">
        <f>Ajmer!V7+Alwar!V7+Banswara!V7+Baran!V7+Barmer!V7+Bharatpur!V7+Bhilwara!V7+Bikaner!V7+Bundi!V7+Chittorgarh!V7+Churu!V7+Dausa!V7+Dholpur!V7+Dungarpur!V7+Hanumangarh!V7+Jaipur!V7+Jaisalmer!V7+Jalore!V7+Jhalawar!V7+Jhunjhunu!V7+Jodhpur!V7+Karauli!V7+Kota!V7+Nagaur!V7+Pali!V7+Pratapgarh!V7+Rajsamand!V7+'Sawai Madhopur'!V7+Sikar!V7+Sirohi!V7+'Sri Ganganagar'!V7+Tonk!V7+Udaipur!V7</f>
        <v>659255.65102204587</v>
      </c>
      <c r="W7" s="7">
        <f>Ajmer!W7+Alwar!W7+Banswara!W7+Baran!W7+Barmer!W7+Bharatpur!W7+Bhilwara!W7+Bikaner!W7+Bundi!W7+Chittorgarh!W7+Churu!W7+Dausa!W7+Dholpur!W7+Dungarpur!W7+Hanumangarh!W7+Jaipur!W7+Jaisalmer!W7+Jalore!W7+Jhalawar!W7+Jhunjhunu!W7+Jodhpur!W7+Karauli!W7+Kota!W7+Nagaur!W7+Pali!W7+Pratapgarh!W7+Rajsamand!W7+'Sawai Madhopur'!W7+Sikar!W7+Sirohi!W7+'Sri Ganganagar'!W7+Tonk!W7+Udaipur!W7</f>
        <v>35951.355510984657</v>
      </c>
      <c r="X7" s="7">
        <f>Ajmer!X7+Alwar!X7+Banswara!X7+Baran!X7+Barmer!X7+Bharatpur!X7+Bhilwara!X7+Bikaner!X7+Bundi!X7+Chittorgarh!X7+Churu!X7+Dausa!X7+Dholpur!X7+Dungarpur!X7+Hanumangarh!X7+Jaipur!X7+Jaisalmer!X7+Jalore!X7+Jhalawar!X7+Jhunjhunu!X7+Jodhpur!X7+Karauli!X7+Kota!X7+Nagaur!X7+Pali!X7+Pratapgarh!X7+Rajsamand!X7+'Sawai Madhopur'!X7+Sikar!X7+Sirohi!X7+'Sri Ganganagar'!X7+Tonk!X7+Udaipur!X7</f>
        <v>483308.16566714935</v>
      </c>
      <c r="Y7" s="7">
        <f>Ajmer!Y7+Alwar!Y7+Banswara!Y7+Baran!Y7+Barmer!Y7+Bharatpur!Y7+Bhilwara!Y7+Bikaner!Y7+Bundi!Y7+Chittorgarh!Y7+Churu!Y7+Dausa!Y7+Dholpur!Y7+Dungarpur!Y7+Hanumangarh!Y7+Jaipur!Y7+Jaisalmer!Y7+Jalore!Y7+Jhalawar!Y7+Jhunjhunu!Y7+Jodhpur!Y7+Karauli!Y7+Kota!Y7+Nagaur!Y7+Pali!Y7+Pratapgarh!Y7+Rajsamand!Y7+'Sawai Madhopur'!Y7+Sikar!Y7+Sirohi!Y7+'Sri Ganganagar'!Y7+Tonk!Y7+Udaipur!Y7</f>
        <v>10449.445028058362</v>
      </c>
      <c r="Z7" s="7">
        <f>Ajmer!Z7+Alwar!Z7+Banswara!Z7+Baran!Z7+Barmer!Z7+Bharatpur!Z7+Bhilwara!Z7+Bikaner!Z7+Bundi!Z7+Chittorgarh!Z7+Churu!Z7+Dausa!Z7+Dholpur!Z7+Dungarpur!Z7+Hanumangarh!Z7+Jaipur!Z7+Jaisalmer!Z7+Jalore!Z7+Jhalawar!Z7+Jhunjhunu!Z7+Jodhpur!Z7+Karauli!Z7+Kota!Z7+Nagaur!Z7+Pali!Z7+Pratapgarh!Z7+Rajsamand!Z7+'Sawai Madhopur'!Z7+Sikar!Z7+Sirohi!Z7+'Sri Ganganagar'!Z7+Tonk!Z7+Udaipur!Z7</f>
        <v>63492.273840772592</v>
      </c>
      <c r="AA7" s="7">
        <f>Ajmer!AA7+Alwar!AA7+Banswara!AA7+Baran!AA7+Barmer!AA7+Bharatpur!AA7+Bhilwara!AA7+Bikaner!AA7+Bundi!AA7+Chittorgarh!AA7+Churu!AA7+Dausa!AA7+Dholpur!AA7+Dungarpur!AA7+Hanumangarh!AA7+Jaipur!AA7+Jaisalmer!AA7+Jalore!AA7+Jhalawar!AA7+Jhunjhunu!AA7+Jodhpur!AA7+Karauli!AA7+Kota!AA7+Nagaur!AA7+Pali!AA7+Pratapgarh!AA7+Rajsamand!AA7+'Sawai Madhopur'!AA7+Sikar!AA7+Sirohi!AA7+'Sri Ganganagar'!AA7+Tonk!AA7+Udaipur!AA7</f>
        <v>3316.1359489177489</v>
      </c>
      <c r="AB7" s="7">
        <f>Ajmer!AB7+Alwar!AB7+Banswara!AB7+Baran!AB7+Barmer!AB7+Bharatpur!AB7+Bhilwara!AB7+Bikaner!AB7+Bundi!AB7+Chittorgarh!AB7+Churu!AB7+Dausa!AB7+Dholpur!AB7+Dungarpur!AB7+Hanumangarh!AB7+Jaipur!AB7+Jaisalmer!AB7+Jalore!AB7+Jhalawar!AB7+Jhunjhunu!AB7+Jodhpur!AB7+Karauli!AB7+Kota!AB7+Nagaur!AB7+Pali!AB7+Pratapgarh!AB7+Rajsamand!AB7+'Sawai Madhopur'!AB7+Sikar!AB7+Sirohi!AB7+'Sri Ganganagar'!AB7+Tonk!AB7+Udaipur!AB7</f>
        <v>10815.480143186571</v>
      </c>
      <c r="AC7" s="7">
        <f>Ajmer!AC7+Alwar!AC7+Banswara!AC7+Baran!AC7+Barmer!AC7+Bharatpur!AC7+Bhilwara!AC7+Bikaner!AC7+Bundi!AC7+Chittorgarh!AC7+Churu!AC7+Dausa!AC7+Dholpur!AC7+Dungarpur!AC7+Hanumangarh!AC7+Jaipur!AC7+Jaisalmer!AC7+Jalore!AC7+Jhalawar!AC7+Jhunjhunu!AC7+Jodhpur!AC7+Karauli!AC7+Kota!AC7+Nagaur!AC7+Pali!AC7+Pratapgarh!AC7+Rajsamand!AC7+'Sawai Madhopur'!AC7+Sikar!AC7+Sirohi!AC7+'Sri Ganganagar'!AC7+Tonk!AC7+Udaipur!AC7</f>
        <v>4993.3091362828281</v>
      </c>
      <c r="AD7" s="7">
        <f>Ajmer!AD7+Alwar!AD7+Banswara!AD7+Baran!AD7+Barmer!AD7+Bharatpur!AD7+Bhilwara!AD7+Bikaner!AD7+Bundi!AD7+Chittorgarh!AD7+Churu!AD7+Dausa!AD7+Dholpur!AD7+Dungarpur!AD7+Hanumangarh!AD7+Jaipur!AD7+Jaisalmer!AD7+Jalore!AD7+Jhalawar!AD7+Jhunjhunu!AD7+Jodhpur!AD7+Karauli!AD7+Kota!AD7+Nagaur!AD7+Pali!AD7+Pratapgarh!AD7+Rajsamand!AD7+'Sawai Madhopur'!AD7+Sikar!AD7+Sirohi!AD7+'Sri Ganganagar'!AD7+Tonk!AD7+Udaipur!AD7</f>
        <v>199002.12815896035</v>
      </c>
      <c r="AE7" s="8">
        <f>U7+W7+Y7+AA7+AC7</f>
        <v>161253.9516258855</v>
      </c>
      <c r="AF7" s="8">
        <f>V7+X7+Z7+AB7+AD7</f>
        <v>1415873.6988321147</v>
      </c>
      <c r="AG7" s="7">
        <f>Ajmer!AG7+Alwar!AG7+Banswara!AG7+Baran!AG7+Barmer!AG7+Bharatpur!AG7+Bhilwara!AG7+Bikaner!AG7+Bundi!AG7+Chittorgarh!AG7+Churu!AG7+Dausa!AG7+Dholpur!AG7+Dungarpur!AG7+Hanumangarh!AG7+Jaipur!AG7+Jaisalmer!AG7+Jalore!AG7+Jhalawar!AG7+Jhunjhunu!AG7+Jodhpur!AG7+Karauli!AG7+Kota!AG7+Nagaur!AG7+Pali!AG7+Pratapgarh!AG7+Rajsamand!AG7+'Sawai Madhopur'!AG7+Sikar!AG7+Sirohi!AG7+'Sri Ganganagar'!AG7+Tonk!AG7+Udaipur!AG7</f>
        <v>2438.0950280583611</v>
      </c>
      <c r="AH7" s="7">
        <f>Ajmer!AH7+Alwar!AH7+Banswara!AH7+Baran!AH7+Barmer!AH7+Bharatpur!AH7+Bhilwara!AH7+Bikaner!AH7+Bundi!AH7+Chittorgarh!AH7+Churu!AH7+Dausa!AH7+Dholpur!AH7+Dungarpur!AH7+Hanumangarh!AH7+Jaipur!AH7+Jaisalmer!AH7+Jalore!AH7+Jhalawar!AH7+Jhunjhunu!AH7+Jodhpur!AH7+Karauli!AH7+Kota!AH7+Nagaur!AH7+Pali!AH7+Pratapgarh!AH7+Rajsamand!AH7+'Sawai Madhopur'!AH7+Sikar!AH7+Sirohi!AH7+'Sri Ganganagar'!AH7+Tonk!AH7+Udaipur!AH7</f>
        <v>14842.218592592593</v>
      </c>
      <c r="AI7" s="7">
        <f>Ajmer!AI7+Alwar!AI7+Banswara!AI7+Baran!AI7+Barmer!AI7+Bharatpur!AI7+Bhilwara!AI7+Bikaner!AI7+Bundi!AI7+Chittorgarh!AI7+Churu!AI7+Dausa!AI7+Dholpur!AI7+Dungarpur!AI7+Hanumangarh!AI7+Jaipur!AI7+Jaisalmer!AI7+Jalore!AI7+Jhalawar!AI7+Jhunjhunu!AI7+Jodhpur!AI7+Karauli!AI7+Kota!AI7+Nagaur!AI7+Pali!AI7+Pratapgarh!AI7+Rajsamand!AI7+'Sawai Madhopur'!AI7+Sikar!AI7+Sirohi!AI7+'Sri Ganganagar'!AI7+Tonk!AI7+Udaipur!AI7</f>
        <v>1014.1318181818182</v>
      </c>
      <c r="AJ7" s="7">
        <f>Ajmer!AJ7+Alwar!AJ7+Banswara!AJ7+Baran!AJ7+Barmer!AJ7+Bharatpur!AJ7+Bhilwara!AJ7+Bikaner!AJ7+Bundi!AJ7+Chittorgarh!AJ7+Churu!AJ7+Dausa!AJ7+Dholpur!AJ7+Dungarpur!AJ7+Hanumangarh!AJ7+Jaipur!AJ7+Jaisalmer!AJ7+Jalore!AJ7+Jhalawar!AJ7+Jhunjhunu!AJ7+Jodhpur!AJ7+Karauli!AJ7+Kota!AJ7+Nagaur!AJ7+Pali!AJ7+Pratapgarh!AJ7+Rajsamand!AJ7+'Sawai Madhopur'!AJ7+Sikar!AJ7+Sirohi!AJ7+'Sri Ganganagar'!AJ7+Tonk!AJ7+Udaipur!AJ7</f>
        <v>69456.290000000008</v>
      </c>
      <c r="AK7" s="7">
        <f>Ajmer!AK7+Alwar!AK7+Banswara!AK7+Baran!AK7+Barmer!AK7+Bharatpur!AK7+Bhilwara!AK7+Bikaner!AK7+Bundi!AK7+Chittorgarh!AK7+Churu!AK7+Dausa!AK7+Dholpur!AK7+Dungarpur!AK7+Hanumangarh!AK7+Jaipur!AK7+Jaisalmer!AK7+Jalore!AK7+Jhalawar!AK7+Jhunjhunu!AK7+Jodhpur!AK7+Karauli!AK7+Kota!AK7+Nagaur!AK7+Pali!AK7+Pratapgarh!AK7+Rajsamand!AK7+'Sawai Madhopur'!AK7+Sikar!AK7+Sirohi!AK7+'Sri Ganganagar'!AK7+Tonk!AK7+Udaipur!AK7</f>
        <v>12052.11306673633</v>
      </c>
      <c r="AL7" s="7">
        <f>Ajmer!AL7+Alwar!AL7+Banswara!AL7+Baran!AL7+Barmer!AL7+Bharatpur!AL7+Bhilwara!AL7+Bikaner!AL7+Bundi!AL7+Chittorgarh!AL7+Churu!AL7+Dausa!AL7+Dholpur!AL7+Dungarpur!AL7+Hanumangarh!AL7+Jaipur!AL7+Jaisalmer!AL7+Jalore!AL7+Jhalawar!AL7+Jhunjhunu!AL7+Jodhpur!AL7+Karauli!AL7+Kota!AL7+Nagaur!AL7+Pali!AL7+Pratapgarh!AL7+Rajsamand!AL7+'Sawai Madhopur'!AL7+Sikar!AL7+Sirohi!AL7+'Sri Ganganagar'!AL7+Tonk!AL7+Udaipur!AL7</f>
        <v>54885.04608194773</v>
      </c>
      <c r="AM7" s="7">
        <f>Ajmer!AM7+Alwar!AM7+Banswara!AM7+Baran!AM7+Barmer!AM7+Bharatpur!AM7+Bhilwara!AM7+Bikaner!AM7+Bundi!AM7+Chittorgarh!AM7+Churu!AM7+Dausa!AM7+Dholpur!AM7+Dungarpur!AM7+Hanumangarh!AM7+Jaipur!AM7+Jaisalmer!AM7+Jalore!AM7+Jhalawar!AM7+Jhunjhunu!AM7+Jodhpur!AM7+Karauli!AM7+Kota!AM7+Nagaur!AM7+Pali!AM7+Pratapgarh!AM7+Rajsamand!AM7+'Sawai Madhopur'!AM7+Sikar!AM7+Sirohi!AM7+'Sri Ganganagar'!AM7+Tonk!AM7+Udaipur!AM7</f>
        <v>35615.711917297522</v>
      </c>
      <c r="AN7" s="7">
        <f>Ajmer!AN7+Alwar!AN7+Banswara!AN7+Baran!AN7+Barmer!AN7+Bharatpur!AN7+Bhilwara!AN7+Bikaner!AN7+Bundi!AN7+Chittorgarh!AN7+Churu!AN7+Dausa!AN7+Dholpur!AN7+Dungarpur!AN7+Hanumangarh!AN7+Jaipur!AN7+Jaisalmer!AN7+Jalore!AN7+Jhalawar!AN7+Jhunjhunu!AN7+Jodhpur!AN7+Karauli!AN7+Kota!AN7+Nagaur!AN7+Pali!AN7+Pratapgarh!AN7+Rajsamand!AN7+'Sawai Madhopur'!AN7+Sikar!AN7+Sirohi!AN7+'Sri Ganganagar'!AN7+Tonk!AN7+Udaipur!AN7</f>
        <v>480747.35197824362</v>
      </c>
      <c r="AO7" s="7">
        <f>Ajmer!AO7+Alwar!AO7+Banswara!AO7+Baran!AO7+Barmer!AO7+Bharatpur!AO7+Bhilwara!AO7+Bikaner!AO7+Bundi!AO7+Chittorgarh!AO7+Churu!AO7+Dausa!AO7+Dholpur!AO7+Dungarpur!AO7+Hanumangarh!AO7+Jaipur!AO7+Jaisalmer!AO7+Jalore!AO7+Jhalawar!AO7+Jhunjhunu!AO7+Jodhpur!AO7+Karauli!AO7+Kota!AO7+Nagaur!AO7+Pali!AO7+Pratapgarh!AO7+Rajsamand!AO7+'Sawai Madhopur'!AO7+Sikar!AO7+Sirohi!AO7+'Sri Ganganagar'!AO7+Tonk!AO7+Udaipur!AO7</f>
        <v>7626</v>
      </c>
      <c r="AP7" s="7">
        <f>Ajmer!AP7+Alwar!AP7+Banswara!AP7+Baran!AP7+Barmer!AP7+Bharatpur!AP7+Bhilwara!AP7+Bikaner!AP7+Bundi!AP7+Chittorgarh!AP7+Churu!AP7+Dausa!AP7+Dholpur!AP7+Dungarpur!AP7+Hanumangarh!AP7+Jaipur!AP7+Jaisalmer!AP7+Jalore!AP7+Jhalawar!AP7+Jhunjhunu!AP7+Jodhpur!AP7+Karauli!AP7+Kota!AP7+Nagaur!AP7+Pali!AP7+Pratapgarh!AP7+Rajsamand!AP7+'Sawai Madhopur'!AP7+Sikar!AP7+Sirohi!AP7+'Sri Ganganagar'!AP7+Tonk!AP7+Udaipur!AP7</f>
        <v>40671.266175397199</v>
      </c>
      <c r="AQ7" s="7">
        <f>Ajmer!AQ7+Alwar!AQ7+Banswara!AQ7+Baran!AQ7+Barmer!AQ7+Bharatpur!AQ7+Bhilwara!AQ7+Bikaner!AQ7+Bundi!AQ7+Chittorgarh!AQ7+Churu!AQ7+Dausa!AQ7+Dholpur!AQ7+Dungarpur!AQ7+Hanumangarh!AQ7+Jaipur!AQ7+Jaisalmer!AQ7+Jalore!AQ7+Jhalawar!AQ7+Jhunjhunu!AQ7+Jodhpur!AQ7+Karauli!AQ7+Kota!AQ7+Nagaur!AQ7+Pali!AQ7+Pratapgarh!AQ7+Rajsamand!AQ7+'Sawai Madhopur'!AQ7+Sikar!AQ7+Sirohi!AQ7+'Sri Ganganagar'!AQ7+Tonk!AQ7+Udaipur!AQ7</f>
        <v>53864.005703541145</v>
      </c>
      <c r="AR7" s="7">
        <f>Ajmer!AR7+Alwar!AR7+Banswara!AR7+Baran!AR7+Barmer!AR7+Bharatpur!AR7+Bhilwara!AR7+Bikaner!AR7+Bundi!AR7+Chittorgarh!AR7+Churu!AR7+Dausa!AR7+Dholpur!AR7+Dungarpur!AR7+Hanumangarh!AR7+Jaipur!AR7+Jaisalmer!AR7+Jalore!AR7+Jhalawar!AR7+Jhunjhunu!AR7+Jodhpur!AR7+Karauli!AR7+Kota!AR7+Nagaur!AR7+Pali!AR7+Pratapgarh!AR7+Rajsamand!AR7+'Sawai Madhopur'!AR7+Sikar!AR7+Sirohi!AR7+'Sri Ganganagar'!AR7+Tonk!AR7+Udaipur!AR7</f>
        <v>117393.68327040919</v>
      </c>
      <c r="AS7" s="7">
        <f>Ajmer!AS7+Alwar!AS7+Banswara!AS7+Baran!AS7+Barmer!AS7+Bharatpur!AS7+Bhilwara!AS7+Bikaner!AS7+Bundi!AS7+Chittorgarh!AS7+Churu!AS7+Dausa!AS7+Dholpur!AS7+Dungarpur!AS7+Hanumangarh!AS7+Jaipur!AS7+Jaisalmer!AS7+Jalore!AS7+Jhalawar!AS7+Jhunjhunu!AS7+Jodhpur!AS7+Karauli!AS7+Kota!AS7+Nagaur!AS7+Pali!AS7+Pratapgarh!AS7+Rajsamand!AS7+'Sawai Madhopur'!AS7+Sikar!AS7+Sirohi!AS7+'Sri Ganganagar'!AS7+Tonk!AS7+Udaipur!AS7</f>
        <v>3876.3032735202491</v>
      </c>
      <c r="AT7" s="7">
        <f>Ajmer!AT7+Alwar!AT7+Banswara!AT7+Baran!AT7+Barmer!AT7+Bharatpur!AT7+Bhilwara!AT7+Bikaner!AT7+Bundi!AT7+Chittorgarh!AT7+Churu!AT7+Dausa!AT7+Dholpur!AT7+Dungarpur!AT7+Hanumangarh!AT7+Jaipur!AT7+Jaisalmer!AT7+Jalore!AT7+Jhalawar!AT7+Jhunjhunu!AT7+Jodhpur!AT7+Karauli!AT7+Kota!AT7+Nagaur!AT7+Pali!AT7+Pratapgarh!AT7+Rajsamand!AT7+'Sawai Madhopur'!AT7+Sikar!AT7+Sirohi!AT7+'Sri Ganganagar'!AT7+Tonk!AT7+Udaipur!AT7</f>
        <v>23846.33183817142</v>
      </c>
      <c r="AU7" s="7">
        <f>AI7+AK7+AM7+AO7+AQ7+AS7</f>
        <v>114048.26577927706</v>
      </c>
      <c r="AV7" s="7">
        <f>AJ7+AL7+AN7+AP7+AR7+AT7</f>
        <v>786999.96934416925</v>
      </c>
      <c r="AW7" s="7">
        <f>Ajmer!AW7+Alwar!AW7+Banswara!AW7+Baran!AW7+Barmer!AW7+Bharatpur!AW7+Bhilwara!AW7+Bikaner!AW7+Bundi!AW7+Chittorgarh!AW7+Churu!AW7+Dausa!AW7+Dholpur!AW7+Dungarpur!AW7+Hanumangarh!AW7+Jaipur!AW7+Jaisalmer!AW7+Jalore!AW7+Jhalawar!AW7+Jhunjhunu!AW7+Jodhpur!AW7+Karauli!AW7+Kota!AW7+Nagaur!AW7+Pali!AW7+Pratapgarh!AW7+Rajsamand!AW7+'Sawai Madhopur'!AW7+Sikar!AW7+Sirohi!AW7+'Sri Ganganagar'!AW7+Tonk!AW7+Udaipur!AW7</f>
        <v>5376.5633184655326</v>
      </c>
      <c r="AX7" s="7">
        <f>Ajmer!AX7+Alwar!AX7+Banswara!AX7+Baran!AX7+Barmer!AX7+Bharatpur!AX7+Bhilwara!AX7+Bikaner!AX7+Bundi!AX7+Chittorgarh!AX7+Churu!AX7+Dausa!AX7+Dholpur!AX7+Dungarpur!AX7+Hanumangarh!AX7+Jaipur!AX7+Jaisalmer!AX7+Jalore!AX7+Jhalawar!AX7+Jhunjhunu!AX7+Jodhpur!AX7+Karauli!AX7+Kota!AX7+Nagaur!AX7+Pali!AX7+Pratapgarh!AX7+Rajsamand!AX7+'Sawai Madhopur'!AX7+Sikar!AX7+Sirohi!AX7+'Sri Ganganagar'!AX7+Tonk!AX7+Udaipur!AX7</f>
        <v>10021.438319785204</v>
      </c>
      <c r="AY7" s="9">
        <f>O7+AE7+AU7</f>
        <v>2126149.4466766296</v>
      </c>
      <c r="AZ7" s="9">
        <f>P7+AF7+AV7</f>
        <v>4845876.155871666</v>
      </c>
      <c r="BA7" s="7">
        <f>Ajmer!BA7+Alwar!BA7+Banswara!BA7+Baran!BA7+Barmer!BA7+Bharatpur!BA7+Bhilwara!BA7+Bikaner!BA7+Bundi!BA7+Chittorgarh!BA7+Churu!BA7+Dausa!BA7+Dholpur!BA7+Dungarpur!BA7+Hanumangarh!BA7+Jaipur!BA7+Jaisalmer!BA7+Jalore!BA7+Jhalawar!BA7+Jhunjhunu!BA7+Jodhpur!BA7+Karauli!BA7+Kota!BA7+Nagaur!BA7+Pali!BA7+Pratapgarh!BA7+Rajsamand!BA7+'Sawai Madhopur'!BA7+Sikar!BA7+Sirohi!BA7+'Sri Ganganagar'!BA7+Tonk!BA7+Udaipur!BA7</f>
        <v>597</v>
      </c>
      <c r="BB7" s="7">
        <f>Ajmer!BB7+Alwar!BB7+Banswara!BB7+Baran!BB7+Barmer!BB7+Bharatpur!BB7+Bhilwara!BB7+Bikaner!BB7+Bundi!BB7+Chittorgarh!BB7+Churu!BB7+Dausa!BB7+Dholpur!BB7+Dungarpur!BB7+Hanumangarh!BB7+Jaipur!BB7+Jaisalmer!BB7+Jalore!BB7+Jhalawar!BB7+Jhunjhunu!BB7+Jodhpur!BB7+Karauli!BB7+Kota!BB7+Nagaur!BB7+Pali!BB7+Pratapgarh!BB7+Rajsamand!BB7+'Sawai Madhopur'!BB7+Sikar!BB7+Sirohi!BB7+'Sri Ganganagar'!BB7+Tonk!BB7+Udaipur!BB7</f>
        <v>2293.1835999999998</v>
      </c>
      <c r="BC7" s="7">
        <f>Ajmer!BC7+Alwar!BC7+Banswara!BC7+Baran!BC7+Barmer!BC7+Bharatpur!BC7+Bhilwara!BC7+Bikaner!BC7+Bundi!BC7+Chittorgarh!BC7+Churu!BC7+Dausa!BC7+Dholpur!BC7+Dungarpur!BC7+Hanumangarh!BC7+Jaipur!BC7+Jaisalmer!BC7+Jalore!BC7+Jhalawar!BC7+Jhunjhunu!BC7+Jodhpur!BC7+Karauli!BC7+Kota!BC7+Nagaur!BC7+Pali!BC7+Pratapgarh!BC7+Rajsamand!BC7+'Sawai Madhopur'!BC7+Sikar!BC7+Sirohi!BC7+'Sri Ganganagar'!BC7+Tonk!BC7+Udaipur!BC7</f>
        <v>657.168496</v>
      </c>
      <c r="BD7" s="7">
        <f>Ajmer!BD7+Alwar!BD7+Banswara!BD7+Baran!BD7+Barmer!BD7+Bharatpur!BD7+Bhilwara!BD7+Bikaner!BD7+Bundi!BD7+Chittorgarh!BD7+Churu!BD7+Dausa!BD7+Dholpur!BD7+Dungarpur!BD7+Hanumangarh!BD7+Jaipur!BD7+Jaisalmer!BD7+Jalore!BD7+Jhalawar!BD7+Jhunjhunu!BD7+Jodhpur!BD7+Karauli!BD7+Kota!BD7+Nagaur!BD7+Pali!BD7+Pratapgarh!BD7+Rajsamand!BD7+'Sawai Madhopur'!BD7+Sikar!BD7+Sirohi!BD7+'Sri Ganganagar'!BD7+Tonk!BD7+Udaipur!BD7</f>
        <v>8645.4917270000005</v>
      </c>
      <c r="BE7" s="7">
        <f>Ajmer!BE7+Alwar!BE7+Banswara!BE7+Baran!BE7+Barmer!BE7+Bharatpur!BE7+Bhilwara!BE7+Bikaner!BE7+Bundi!BE7+Chittorgarh!BE7+Churu!BE7+Dausa!BE7+Dholpur!BE7+Dungarpur!BE7+Hanumangarh!BE7+Jaipur!BE7+Jaisalmer!BE7+Jalore!BE7+Jhalawar!BE7+Jhunjhunu!BE7+Jodhpur!BE7+Karauli!BE7+Kota!BE7+Nagaur!BE7+Pali!BE7+Pratapgarh!BE7+Rajsamand!BE7+'Sawai Madhopur'!BE7+Sikar!BE7+Sirohi!BE7+'Sri Ganganagar'!BE7+Tonk!BE7+Udaipur!BE7</f>
        <v>1638.0443460000001</v>
      </c>
      <c r="BF7" s="7">
        <f>Ajmer!BF7+Alwar!BF7+Banswara!BF7+Baran!BF7+Barmer!BF7+Bharatpur!BF7+Bhilwara!BF7+Bikaner!BF7+Bundi!BF7+Chittorgarh!BF7+Churu!BF7+Dausa!BF7+Dholpur!BF7+Dungarpur!BF7+Hanumangarh!BF7+Jaipur!BF7+Jaisalmer!BF7+Jalore!BF7+Jhalawar!BF7+Jhunjhunu!BF7+Jodhpur!BF7+Karauli!BF7+Kota!BF7+Nagaur!BF7+Pali!BF7+Pratapgarh!BF7+Rajsamand!BF7+'Sawai Madhopur'!BF7+Sikar!BF7+Sirohi!BF7+'Sri Ganganagar'!BF7+Tonk!BF7+Udaipur!BF7</f>
        <v>25532.634468</v>
      </c>
      <c r="BG7" s="7">
        <f>Ajmer!BG7+Alwar!BG7+Banswara!BG7+Baran!BG7+Barmer!BG7+Bharatpur!BG7+Bhilwara!BG7+Bikaner!BG7+Bundi!BG7+Chittorgarh!BG7+Churu!BG7+Dausa!BG7+Dholpur!BG7+Dungarpur!BG7+Hanumangarh!BG7+Jaipur!BG7+Jaisalmer!BG7+Jalore!BG7+Jhalawar!BG7+Jhunjhunu!BG7+Jodhpur!BG7+Karauli!BG7+Kota!BG7+Nagaur!BG7+Pali!BG7+Pratapgarh!BG7+Rajsamand!BG7+'Sawai Madhopur'!BG7+Sikar!BG7+Sirohi!BG7+'Sri Ganganagar'!BG7+Tonk!BG7+Udaipur!BG7</f>
        <v>27494.825867827822</v>
      </c>
      <c r="BH7" s="7">
        <f>Ajmer!BH7+Alwar!BH7+Banswara!BH7+Baran!BH7+Barmer!BH7+Bharatpur!BH7+Bhilwara!BH7+Bikaner!BH7+Bundi!BH7+Chittorgarh!BH7+Churu!BH7+Dausa!BH7+Dholpur!BH7+Dungarpur!BH7+Hanumangarh!BH7+Jaipur!BH7+Jaisalmer!BH7+Jalore!BH7+Jhalawar!BH7+Jhunjhunu!BH7+Jodhpur!BH7+Karauli!BH7+Kota!BH7+Nagaur!BH7+Pali!BH7+Pratapgarh!BH7+Rajsamand!BH7+'Sawai Madhopur'!BH7+Sikar!BH7+Sirohi!BH7+'Sri Ganganagar'!BH7+Tonk!BH7+Udaipur!BH7</f>
        <v>182938.38569000002</v>
      </c>
      <c r="BI7" s="7">
        <f>Ajmer!BI7+Alwar!BI7+Banswara!BI7+Baran!BI7+Barmer!BI7+Bharatpur!BI7+Bhilwara!BI7+Bikaner!BI7+Bundi!BI7+Chittorgarh!BI7+Churu!BI7+Dausa!BI7+Dholpur!BI7+Dungarpur!BI7+Hanumangarh!BI7+Jaipur!BI7+Jaisalmer!BI7+Jalore!BI7+Jhalawar!BI7+Jhunjhunu!BI7+Jodhpur!BI7+Karauli!BI7+Kota!BI7+Nagaur!BI7+Pali!BI7+Pratapgarh!BI7+Rajsamand!BI7+'Sawai Madhopur'!BI7+Sikar!BI7+Sirohi!BI7+'Sri Ganganagar'!BI7+Tonk!BI7+Udaipur!BI7</f>
        <v>58762.111340999996</v>
      </c>
      <c r="BJ7" s="7">
        <f>Ajmer!BJ7+Alwar!BJ7+Banswara!BJ7+Baran!BJ7+Barmer!BJ7+Bharatpur!BJ7+Bhilwara!BJ7+Bikaner!BJ7+Bundi!BJ7+Chittorgarh!BJ7+Churu!BJ7+Dausa!BJ7+Dholpur!BJ7+Dungarpur!BJ7+Hanumangarh!BJ7+Jaipur!BJ7+Jaisalmer!BJ7+Jalore!BJ7+Jhalawar!BJ7+Jhunjhunu!BJ7+Jodhpur!BJ7+Karauli!BJ7+Kota!BJ7+Nagaur!BJ7+Pali!BJ7+Pratapgarh!BJ7+Rajsamand!BJ7+'Sawai Madhopur'!BJ7+Sikar!BJ7+Sirohi!BJ7+'Sri Ganganagar'!BJ7+Tonk!BJ7+Udaipur!BJ7</f>
        <v>263783.91891000001</v>
      </c>
      <c r="BK7" s="8">
        <f>BA7+BC7+BE7+BG7+BI7</f>
        <v>89149.150050827826</v>
      </c>
      <c r="BL7" s="8">
        <f>BB7+BD7+BF7+BH7+BJ7</f>
        <v>483193.61439500004</v>
      </c>
      <c r="BM7" s="8">
        <f t="shared" ref="BM7:BM38" si="0">AY7+BK7</f>
        <v>2215298.5967274574</v>
      </c>
      <c r="BN7" s="8">
        <f t="shared" ref="BN7:BN38" si="1">AZ7+BL7</f>
        <v>5329069.7702666661</v>
      </c>
      <c r="BO7" s="7">
        <f>Ajmer!BO7+Alwar!BO7+Banswara!BO7+Baran!BO7+Barmer!BO7+Bharatpur!BO7+Bhilwara!BO7+Bikaner!BO7+Bundi!BO7+Chittorgarh!BO7+Churu!BO7+Dausa!BO7+Dholpur!BO7+Dungarpur!BO7+Hanumangarh!BO7+Jaipur!BO7+Jaisalmer!BO7+Jalore!BO7+Jhalawar!BO7+Jhunjhunu!BO7+Jodhpur!BO7+Karauli!BO7+Kota!BO7+Nagaur!BO7+Pali!BO7+Pratapgarh!BO7+Rajsamand!BO7+'Sawai Madhopur'!BO7+Sikar!BO7+Sirohi!BO7+'Sri Ganganagar'!BO7+Tonk!BO7+Udaipur!BO7</f>
        <v>464974.77351332497</v>
      </c>
      <c r="BP7" s="7">
        <f>Ajmer!BP7+Alwar!BP7+Banswara!BP7+Baran!BP7+Barmer!BP7+Bharatpur!BP7+Bhilwara!BP7+Bikaner!BP7+Bundi!BP7+Chittorgarh!BP7+Churu!BP7+Dausa!BP7+Dholpur!BP7+Dungarpur!BP7+Hanumangarh!BP7+Jaipur!BP7+Jaisalmer!BP7+Jalore!BP7+Jhalawar!BP7+Jhunjhunu!BP7+Jodhpur!BP7+Karauli!BP7+Kota!BP7+Nagaur!BP7+Pali!BP7+Pratapgarh!BP7+Rajsamand!BP7+'Sawai Madhopur'!BP7+Sikar!BP7+Sirohi!BP7+'Sri Ganganagar'!BP7+Tonk!BP7+Udaipur!BP7</f>
        <v>852306.54117544787</v>
      </c>
      <c r="BQ7" s="7">
        <f>Ajmer!BQ7+Alwar!BQ7+Banswara!BQ7+Baran!BQ7+Barmer!BQ7+Bharatpur!BQ7+Bhilwara!BQ7+Bikaner!BQ7+Bundi!BQ7+Chittorgarh!BQ7+Churu!BQ7+Dausa!BQ7+Dholpur!BQ7+Dungarpur!BQ7+Hanumangarh!BQ7+Jaipur!BQ7+Jaisalmer!BQ7+Jalore!BQ7+Jhalawar!BQ7+Jhunjhunu!BQ7+Jodhpur!BQ7+Karauli!BQ7+Kota!BQ7+Nagaur!BQ7+Pali!BQ7+Pratapgarh!BQ7+Rajsamand!BQ7+'Sawai Madhopur'!BQ7+Sikar!BQ7+Sirohi!BQ7+'Sri Ganganagar'!BQ7+Tonk!BQ7+Udaipur!BQ7</f>
        <v>33808.181848399734</v>
      </c>
      <c r="BR7" s="7">
        <f>Ajmer!BR7+Alwar!BR7+Banswara!BR7+Baran!BR7+Barmer!BR7+Bharatpur!BR7+Bhilwara!BR7+Bikaner!BR7+Bundi!BR7+Chittorgarh!BR7+Churu!BR7+Dausa!BR7+Dholpur!BR7+Dungarpur!BR7+Hanumangarh!BR7+Jaipur!BR7+Jaisalmer!BR7+Jalore!BR7+Jhalawar!BR7+Jhunjhunu!BR7+Jodhpur!BR7+Karauli!BR7+Kota!BR7+Nagaur!BR7+Pali!BR7+Pratapgarh!BR7+Rajsamand!BR7+'Sawai Madhopur'!BR7+Sikar!BR7+Sirohi!BR7+'Sri Ganganagar'!BR7+Tonk!BR7+Udaipur!BR7</f>
        <v>43175.838818431737</v>
      </c>
    </row>
    <row r="8" spans="1:70" s="10" customFormat="1" ht="18" customHeight="1" x14ac:dyDescent="0.25">
      <c r="A8" s="37">
        <v>2</v>
      </c>
      <c r="B8" s="12" t="s">
        <v>9</v>
      </c>
      <c r="C8" s="7">
        <f>Ajmer!C8+Alwar!C8+Banswara!C8+Baran!C8+Barmer!C8+Bharatpur!C8+Bhilwara!C8+Bikaner!C8+Bundi!C8+Chittorgarh!C8+Churu!C8+Dausa!C8+Dholpur!C8+Dungarpur!C8+Hanumangarh!C8+Jaipur!C8+Jaisalmer!C8+Jalore!C8+Jhalawar!C8+Jhunjhunu!C8+Jodhpur!C8+Karauli!C8+Kota!C8+Nagaur!C8+Pali!C8+Pratapgarh!C8+Rajsamand!C8+'Sawai Madhopur'!C8+Sikar!C8+Sirohi!C8+'Sri Ganganagar'!C8+Tonk!C8+Udaipur!C8</f>
        <v>571132.2655327525</v>
      </c>
      <c r="D8" s="7">
        <f>Ajmer!D8+Alwar!D8+Banswara!D8+Baran!D8+Barmer!D8+Bharatpur!D8+Bhilwara!D8+Bikaner!D8+Bundi!D8+Chittorgarh!D8+Churu!D8+Dausa!D8+Dholpur!D8+Dungarpur!D8+Hanumangarh!D8+Jaipur!D8+Jaisalmer!D8+Jalore!D8+Jhalawar!D8+Jhunjhunu!D8+Jodhpur!D8+Karauli!D8+Kota!D8+Nagaur!D8+Pali!D8+Pratapgarh!D8+Rajsamand!D8+'Sawai Madhopur'!D8+Sikar!D8+Sirohi!D8+'Sri Ganganagar'!D8+Tonk!D8+Udaipur!D8</f>
        <v>1176254.1842869995</v>
      </c>
      <c r="E8" s="7">
        <f>Ajmer!E8+Alwar!E8+Banswara!E8+Baran!E8+Barmer!E8+Bharatpur!E8+Bhilwara!E8+Bikaner!E8+Bundi!E8+Chittorgarh!E8+Churu!E8+Dausa!E8+Dholpur!E8+Dungarpur!E8+Hanumangarh!E8+Jaipur!E8+Jaisalmer!E8+Jalore!E8+Jhalawar!E8+Jhunjhunu!E8+Jodhpur!E8+Karauli!E8+Kota!E8+Nagaur!E8+Pali!E8+Pratapgarh!E8+Rajsamand!E8+'Sawai Madhopur'!E8+Sikar!E8+Sirohi!E8+'Sri Ganganagar'!E8+Tonk!E8+Udaipur!E8</f>
        <v>130450.77940749881</v>
      </c>
      <c r="F8" s="7">
        <f>Ajmer!F8+Alwar!F8+Banswara!F8+Baran!F8+Barmer!F8+Bharatpur!F8+Bhilwara!F8+Bikaner!F8+Bundi!F8+Chittorgarh!F8+Churu!F8+Dausa!F8+Dholpur!F8+Dungarpur!F8+Hanumangarh!F8+Jaipur!F8+Jaisalmer!F8+Jalore!F8+Jhalawar!F8+Jhunjhunu!F8+Jodhpur!F8+Karauli!F8+Kota!F8+Nagaur!F8+Pali!F8+Pratapgarh!F8+Rajsamand!F8+'Sawai Madhopur'!F8+Sikar!F8+Sirohi!F8+'Sri Ganganagar'!F8+Tonk!F8+Udaipur!F8</f>
        <v>215613.98080334606</v>
      </c>
      <c r="G8" s="7">
        <f>Ajmer!G8+Alwar!G8+Banswara!G8+Baran!G8+Barmer!G8+Bharatpur!G8+Bhilwara!G8+Bikaner!G8+Bundi!G8+Chittorgarh!G8+Churu!G8+Dausa!G8+Dholpur!G8+Dungarpur!G8+Hanumangarh!G8+Jaipur!G8+Jaisalmer!G8+Jalore!G8+Jhalawar!G8+Jhunjhunu!G8+Jodhpur!G8+Karauli!G8+Kota!G8+Nagaur!G8+Pali!G8+Pratapgarh!G8+Rajsamand!G8+'Sawai Madhopur'!G8+Sikar!G8+Sirohi!G8+'Sri Ganganagar'!G8+Tonk!G8+Udaipur!G8</f>
        <v>23225.012439108028</v>
      </c>
      <c r="H8" s="7">
        <f>Ajmer!H8+Alwar!H8+Banswara!H8+Baran!H8+Barmer!H8+Bharatpur!H8+Bhilwara!H8+Bikaner!H8+Bundi!H8+Chittorgarh!H8+Churu!H8+Dausa!H8+Dholpur!H8+Dungarpur!H8+Hanumangarh!H8+Jaipur!H8+Jaisalmer!H8+Jalore!H8+Jhalawar!H8+Jhunjhunu!H8+Jodhpur!H8+Karauli!H8+Kota!H8+Nagaur!H8+Pali!H8+Pratapgarh!H8+Rajsamand!H8+'Sawai Madhopur'!H8+Sikar!H8+Sirohi!H8+'Sri Ganganagar'!H8+Tonk!H8+Udaipur!H8</f>
        <v>31289.810712551916</v>
      </c>
      <c r="I8" s="8">
        <f t="shared" ref="I8:I58" si="2">C8+E8+G8</f>
        <v>724808.05737935926</v>
      </c>
      <c r="J8" s="8">
        <f t="shared" ref="J8:J58" si="3">D8+F8+H8</f>
        <v>1423157.9758028975</v>
      </c>
      <c r="K8" s="7">
        <f>Ajmer!K8+Alwar!K8+Banswara!K8+Baran!K8+Barmer!K8+Bharatpur!K8+Bhilwara!K8+Bikaner!K8+Bundi!K8+Chittorgarh!K8+Churu!K8+Dausa!K8+Dholpur!K8+Dungarpur!K8+Hanumangarh!K8+Jaipur!K8+Jaisalmer!K8+Jalore!K8+Jhalawar!K8+Jhunjhunu!K8+Jodhpur!K8+Karauli!K8+Kota!K8+Nagaur!K8+Pali!K8+Pratapgarh!K8+Rajsamand!K8+'Sawai Madhopur'!K8+Sikar!K8+Sirohi!K8+'Sri Ganganagar'!K8+Tonk!K8+Udaipur!K8</f>
        <v>16175.867731535314</v>
      </c>
      <c r="L8" s="7">
        <f>Ajmer!L8+Alwar!L8+Banswara!L8+Baran!L8+Barmer!L8+Bharatpur!L8+Bhilwara!L8+Bikaner!L8+Bundi!L8+Chittorgarh!L8+Churu!L8+Dausa!L8+Dholpur!L8+Dungarpur!L8+Hanumangarh!L8+Jaipur!L8+Jaisalmer!L8+Jalore!L8+Jhalawar!L8+Jhunjhunu!L8+Jodhpur!L8+Karauli!L8+Kota!L8+Nagaur!L8+Pali!L8+Pratapgarh!L8+Rajsamand!L8+'Sawai Madhopur'!L8+Sikar!L8+Sirohi!L8+'Sri Ganganagar'!L8+Tonk!L8+Udaipur!L8</f>
        <v>58709.924764930533</v>
      </c>
      <c r="M8" s="7">
        <f>Ajmer!M8+Alwar!M8+Banswara!M8+Baran!M8+Barmer!M8+Bharatpur!M8+Bhilwara!M8+Bikaner!M8+Bundi!M8+Chittorgarh!M8+Churu!M8+Dausa!M8+Dholpur!M8+Dungarpur!M8+Hanumangarh!M8+Jaipur!M8+Jaisalmer!M8+Jalore!M8+Jhalawar!M8+Jhunjhunu!M8+Jodhpur!M8+Karauli!M8+Kota!M8+Nagaur!M8+Pali!M8+Pratapgarh!M8+Rajsamand!M8+'Sawai Madhopur'!M8+Sikar!M8+Sirohi!M8+'Sri Ganganagar'!M8+Tonk!M8+Udaipur!M8</f>
        <v>12896.222604163378</v>
      </c>
      <c r="N8" s="7">
        <f>Ajmer!N8+Alwar!N8+Banswara!N8+Baran!N8+Barmer!N8+Bharatpur!N8+Bhilwara!N8+Bikaner!N8+Bundi!N8+Chittorgarh!N8+Churu!N8+Dausa!N8+Dholpur!N8+Dungarpur!N8+Hanumangarh!N8+Jaipur!N8+Jaisalmer!N8+Jalore!N8+Jhalawar!N8+Jhunjhunu!N8+Jodhpur!N8+Karauli!N8+Kota!N8+Nagaur!N8+Pali!N8+Pratapgarh!N8+Rajsamand!N8+'Sawai Madhopur'!N8+Sikar!N8+Sirohi!N8+'Sri Ganganagar'!N8+Tonk!N8+Udaipur!N8</f>
        <v>66091.449257234577</v>
      </c>
      <c r="O8" s="8">
        <f t="shared" ref="O8:O58" si="4">I8+K8+M8</f>
        <v>753880.14771505794</v>
      </c>
      <c r="P8" s="8">
        <f t="shared" ref="P8:P58" si="5">J8+L8+N8</f>
        <v>1547959.3498250626</v>
      </c>
      <c r="Q8" s="7">
        <f>Ajmer!Q8+Alwar!Q8+Banswara!Q8+Baran!Q8+Barmer!Q8+Bharatpur!Q8+Bhilwara!Q8+Bikaner!Q8+Bundi!Q8+Chittorgarh!Q8+Churu!Q8+Dausa!Q8+Dholpur!Q8+Dungarpur!Q8+Hanumangarh!Q8+Jaipur!Q8+Jaisalmer!Q8+Jalore!Q8+Jhalawar!Q8+Jhunjhunu!Q8+Jodhpur!Q8+Karauli!Q8+Kota!Q8+Nagaur!Q8+Pali!Q8+Pratapgarh!Q8+Rajsamand!Q8+'Sawai Madhopur'!Q8+Sikar!Q8+Sirohi!Q8+'Sri Ganganagar'!Q8+Tonk!Q8+Udaipur!Q8</f>
        <v>2432.6152277393785</v>
      </c>
      <c r="R8" s="7">
        <f>Ajmer!R8+Alwar!R8+Banswara!R8+Baran!R8+Barmer!R8+Bharatpur!R8+Bhilwara!R8+Bikaner!R8+Bundi!R8+Chittorgarh!R8+Churu!R8+Dausa!R8+Dholpur!R8+Dungarpur!R8+Hanumangarh!R8+Jaipur!R8+Jaisalmer!R8+Jalore!R8+Jhalawar!R8+Jhunjhunu!R8+Jodhpur!R8+Karauli!R8+Kota!R8+Nagaur!R8+Pali!R8+Pratapgarh!R8+Rajsamand!R8+'Sawai Madhopur'!R8+Sikar!R8+Sirohi!R8+'Sri Ganganagar'!R8+Tonk!R8+Udaipur!R8</f>
        <v>10353.608116938121</v>
      </c>
      <c r="S8" s="7">
        <f>Ajmer!S8+Alwar!S8+Banswara!S8+Baran!S8+Barmer!S8+Bharatpur!S8+Bhilwara!S8+Bikaner!S8+Bundi!S8+Chittorgarh!S8+Churu!S8+Dausa!S8+Dholpur!S8+Dungarpur!S8+Hanumangarh!S8+Jaipur!S8+Jaisalmer!S8+Jalore!S8+Jhalawar!S8+Jhunjhunu!S8+Jodhpur!S8+Karauli!S8+Kota!S8+Nagaur!S8+Pali!S8+Pratapgarh!S8+Rajsamand!S8+'Sawai Madhopur'!S8+Sikar!S8+Sirohi!S8+'Sri Ganganagar'!S8+Tonk!S8+Udaipur!S8</f>
        <v>523765.49379219359</v>
      </c>
      <c r="T8" s="7">
        <f>Ajmer!T8+Alwar!T8+Banswara!T8+Baran!T8+Barmer!T8+Bharatpur!T8+Bhilwara!T8+Bikaner!T8+Bundi!T8+Chittorgarh!T8+Churu!T8+Dausa!T8+Dholpur!T8+Dungarpur!T8+Hanumangarh!T8+Jaipur!T8+Jaisalmer!T8+Jalore!T8+Jhalawar!T8+Jhunjhunu!T8+Jodhpur!T8+Karauli!T8+Kota!T8+Nagaur!T8+Pali!T8+Pratapgarh!T8+Rajsamand!T8+'Sawai Madhopur'!T8+Sikar!T8+Sirohi!T8+'Sri Ganganagar'!T8+Tonk!T8+Udaipur!T8</f>
        <v>1135955.9679903351</v>
      </c>
      <c r="U8" s="7">
        <f>Ajmer!U8+Alwar!U8+Banswara!U8+Baran!U8+Barmer!U8+Bharatpur!U8+Bhilwara!U8+Bikaner!U8+Bundi!U8+Chittorgarh!U8+Churu!U8+Dausa!U8+Dholpur!U8+Dungarpur!U8+Hanumangarh!U8+Jaipur!U8+Jaisalmer!U8+Jalore!U8+Jhalawar!U8+Jhunjhunu!U8+Jodhpur!U8+Karauli!U8+Kota!U8+Nagaur!U8+Pali!U8+Pratapgarh!U8+Rajsamand!U8+'Sawai Madhopur'!U8+Sikar!U8+Sirohi!U8+'Sri Ganganagar'!U8+Tonk!U8+Udaipur!U8</f>
        <v>44648.846039376906</v>
      </c>
      <c r="V8" s="7">
        <f>Ajmer!V8+Alwar!V8+Banswara!V8+Baran!V8+Barmer!V8+Bharatpur!V8+Bhilwara!V8+Bikaner!V8+Bundi!V8+Chittorgarh!V8+Churu!V8+Dausa!V8+Dholpur!V8+Dungarpur!V8+Hanumangarh!V8+Jaipur!V8+Jaisalmer!V8+Jalore!V8+Jhalawar!V8+Jhunjhunu!V8+Jodhpur!V8+Karauli!V8+Kota!V8+Nagaur!V8+Pali!V8+Pratapgarh!V8+Rajsamand!V8+'Sawai Madhopur'!V8+Sikar!V8+Sirohi!V8+'Sri Ganganagar'!V8+Tonk!V8+Udaipur!V8</f>
        <v>286764.77517903072</v>
      </c>
      <c r="W8" s="7">
        <f>Ajmer!W8+Alwar!W8+Banswara!W8+Baran!W8+Barmer!W8+Bharatpur!W8+Bhilwara!W8+Bikaner!W8+Bundi!W8+Chittorgarh!W8+Churu!W8+Dausa!W8+Dholpur!W8+Dungarpur!W8+Hanumangarh!W8+Jaipur!W8+Jaisalmer!W8+Jalore!W8+Jhalawar!W8+Jhunjhunu!W8+Jodhpur!W8+Karauli!W8+Kota!W8+Nagaur!W8+Pali!W8+Pratapgarh!W8+Rajsamand!W8+'Sawai Madhopur'!W8+Sikar!W8+Sirohi!W8+'Sri Ganganagar'!W8+Tonk!W8+Udaipur!W8</f>
        <v>14112.052491767205</v>
      </c>
      <c r="X8" s="7">
        <f>Ajmer!X8+Alwar!X8+Banswara!X8+Baran!X8+Barmer!X8+Bharatpur!X8+Bhilwara!X8+Bikaner!X8+Bundi!X8+Chittorgarh!X8+Churu!X8+Dausa!X8+Dholpur!X8+Dungarpur!X8+Hanumangarh!X8+Jaipur!X8+Jaisalmer!X8+Jalore!X8+Jhalawar!X8+Jhunjhunu!X8+Jodhpur!X8+Karauli!X8+Kota!X8+Nagaur!X8+Pali!X8+Pratapgarh!X8+Rajsamand!X8+'Sawai Madhopur'!X8+Sikar!X8+Sirohi!X8+'Sri Ganganagar'!X8+Tonk!X8+Udaipur!X8</f>
        <v>144106.98408593138</v>
      </c>
      <c r="Y8" s="7">
        <f>Ajmer!Y8+Alwar!Y8+Banswara!Y8+Baran!Y8+Barmer!Y8+Bharatpur!Y8+Bhilwara!Y8+Bikaner!Y8+Bundi!Y8+Chittorgarh!Y8+Churu!Y8+Dausa!Y8+Dholpur!Y8+Dungarpur!Y8+Hanumangarh!Y8+Jaipur!Y8+Jaisalmer!Y8+Jalore!Y8+Jhalawar!Y8+Jhunjhunu!Y8+Jodhpur!Y8+Karauli!Y8+Kota!Y8+Nagaur!Y8+Pali!Y8+Pratapgarh!Y8+Rajsamand!Y8+'Sawai Madhopur'!Y8+Sikar!Y8+Sirohi!Y8+'Sri Ganganagar'!Y8+Tonk!Y8+Udaipur!Y8</f>
        <v>4573.5234680134681</v>
      </c>
      <c r="Z8" s="7">
        <f>Ajmer!Z8+Alwar!Z8+Banswara!Z8+Baran!Z8+Barmer!Z8+Bharatpur!Z8+Bhilwara!Z8+Bikaner!Z8+Bundi!Z8+Chittorgarh!Z8+Churu!Z8+Dausa!Z8+Dholpur!Z8+Dungarpur!Z8+Hanumangarh!Z8+Jaipur!Z8+Jaisalmer!Z8+Jalore!Z8+Jhalawar!Z8+Jhunjhunu!Z8+Jodhpur!Z8+Karauli!Z8+Kota!Z8+Nagaur!Z8+Pali!Z8+Pratapgarh!Z8+Rajsamand!Z8+'Sawai Madhopur'!Z8+Sikar!Z8+Sirohi!Z8+'Sri Ganganagar'!Z8+Tonk!Z8+Udaipur!Z8</f>
        <v>23652.920258325383</v>
      </c>
      <c r="AA8" s="7">
        <f>Ajmer!AA8+Alwar!AA8+Banswara!AA8+Baran!AA8+Barmer!AA8+Bharatpur!AA8+Bhilwara!AA8+Bikaner!AA8+Bundi!AA8+Chittorgarh!AA8+Churu!AA8+Dausa!AA8+Dholpur!AA8+Dungarpur!AA8+Hanumangarh!AA8+Jaipur!AA8+Jaisalmer!AA8+Jalore!AA8+Jhalawar!AA8+Jhunjhunu!AA8+Jodhpur!AA8+Karauli!AA8+Kota!AA8+Nagaur!AA8+Pali!AA8+Pratapgarh!AA8+Rajsamand!AA8+'Sawai Madhopur'!AA8+Sikar!AA8+Sirohi!AA8+'Sri Ganganagar'!AA8+Tonk!AA8+Udaipur!AA8</f>
        <v>1485.5661323593074</v>
      </c>
      <c r="AB8" s="7">
        <f>Ajmer!AB8+Alwar!AB8+Banswara!AB8+Baran!AB8+Barmer!AB8+Bharatpur!AB8+Bhilwara!AB8+Bikaner!AB8+Bundi!AB8+Chittorgarh!AB8+Churu!AB8+Dausa!AB8+Dholpur!AB8+Dungarpur!AB8+Hanumangarh!AB8+Jaipur!AB8+Jaisalmer!AB8+Jalore!AB8+Jhalawar!AB8+Jhunjhunu!AB8+Jodhpur!AB8+Karauli!AB8+Kota!AB8+Nagaur!AB8+Pali!AB8+Pratapgarh!AB8+Rajsamand!AB8+'Sawai Madhopur'!AB8+Sikar!AB8+Sirohi!AB8+'Sri Ganganagar'!AB8+Tonk!AB8+Udaipur!AB8</f>
        <v>5106.2743305836339</v>
      </c>
      <c r="AC8" s="7">
        <f>Ajmer!AC8+Alwar!AC8+Banswara!AC8+Baran!AC8+Barmer!AC8+Bharatpur!AC8+Bhilwara!AC8+Bikaner!AC8+Bundi!AC8+Chittorgarh!AC8+Churu!AC8+Dausa!AC8+Dholpur!AC8+Dungarpur!AC8+Hanumangarh!AC8+Jaipur!AC8+Jaisalmer!AC8+Jalore!AC8+Jhalawar!AC8+Jhunjhunu!AC8+Jodhpur!AC8+Karauli!AC8+Kota!AC8+Nagaur!AC8+Pali!AC8+Pratapgarh!AC8+Rajsamand!AC8+'Sawai Madhopur'!AC8+Sikar!AC8+Sirohi!AC8+'Sri Ganganagar'!AC8+Tonk!AC8+Udaipur!AC8</f>
        <v>1556.8772897424242</v>
      </c>
      <c r="AD8" s="7">
        <f>Ajmer!AD8+Alwar!AD8+Banswara!AD8+Baran!AD8+Barmer!AD8+Bharatpur!AD8+Bhilwara!AD8+Bikaner!AD8+Bundi!AD8+Chittorgarh!AD8+Churu!AD8+Dausa!AD8+Dholpur!AD8+Dungarpur!AD8+Hanumangarh!AD8+Jaipur!AD8+Jaisalmer!AD8+Jalore!AD8+Jhalawar!AD8+Jhunjhunu!AD8+Jodhpur!AD8+Karauli!AD8+Kota!AD8+Nagaur!AD8+Pali!AD8+Pratapgarh!AD8+Rajsamand!AD8+'Sawai Madhopur'!AD8+Sikar!AD8+Sirohi!AD8+'Sri Ganganagar'!AD8+Tonk!AD8+Udaipur!AD8</f>
        <v>105974.19505615</v>
      </c>
      <c r="AE8" s="8">
        <f t="shared" ref="AE8:AE58" si="6">U8+W8+Y8+AA8+AC8</f>
        <v>66376.86542125931</v>
      </c>
      <c r="AF8" s="8">
        <f t="shared" ref="AF8:AF58" si="7">V8+X8+Z8+AB8+AD8</f>
        <v>565605.14891002118</v>
      </c>
      <c r="AG8" s="7">
        <f>Ajmer!AG8+Alwar!AG8+Banswara!AG8+Baran!AG8+Barmer!AG8+Bharatpur!AG8+Bhilwara!AG8+Bikaner!AG8+Bundi!AG8+Chittorgarh!AG8+Churu!AG8+Dausa!AG8+Dholpur!AG8+Dungarpur!AG8+Hanumangarh!AG8+Jaipur!AG8+Jaisalmer!AG8+Jalore!AG8+Jhalawar!AG8+Jhunjhunu!AG8+Jodhpur!AG8+Karauli!AG8+Kota!AG8+Nagaur!AG8+Pali!AG8+Pratapgarh!AG8+Rajsamand!AG8+'Sawai Madhopur'!AG8+Sikar!AG8+Sirohi!AG8+'Sri Ganganagar'!AG8+Tonk!AG8+Udaipur!AG8</f>
        <v>1272.9934680134679</v>
      </c>
      <c r="AH8" s="7">
        <f>Ajmer!AH8+Alwar!AH8+Banswara!AH8+Baran!AH8+Barmer!AH8+Bharatpur!AH8+Bhilwara!AH8+Bikaner!AH8+Bundi!AH8+Chittorgarh!AH8+Churu!AH8+Dausa!AH8+Dholpur!AH8+Dungarpur!AH8+Hanumangarh!AH8+Jaipur!AH8+Jaisalmer!AH8+Jalore!AH8+Jhalawar!AH8+Jhunjhunu!AH8+Jodhpur!AH8+Karauli!AH8+Kota!AH8+Nagaur!AH8+Pali!AH8+Pratapgarh!AH8+Rajsamand!AH8+'Sawai Madhopur'!AH8+Sikar!AH8+Sirohi!AH8+'Sri Ganganagar'!AH8+Tonk!AH8+Udaipur!AH8</f>
        <v>7494.5574444444446</v>
      </c>
      <c r="AI8" s="7">
        <f>Ajmer!AI8+Alwar!AI8+Banswara!AI8+Baran!AI8+Barmer!AI8+Bharatpur!AI8+Bhilwara!AI8+Bikaner!AI8+Bundi!AI8+Chittorgarh!AI8+Churu!AI8+Dausa!AI8+Dholpur!AI8+Dungarpur!AI8+Hanumangarh!AI8+Jaipur!AI8+Jaisalmer!AI8+Jalore!AI8+Jhalawar!AI8+Jhunjhunu!AI8+Jodhpur!AI8+Karauli!AI8+Kota!AI8+Nagaur!AI8+Pali!AI8+Pratapgarh!AI8+Rajsamand!AI8+'Sawai Madhopur'!AI8+Sikar!AI8+Sirohi!AI8+'Sri Ganganagar'!AI8+Tonk!AI8+Udaipur!AI8</f>
        <v>539</v>
      </c>
      <c r="AJ8" s="7">
        <f>Ajmer!AJ8+Alwar!AJ8+Banswara!AJ8+Baran!AJ8+Barmer!AJ8+Bharatpur!AJ8+Bhilwara!AJ8+Bikaner!AJ8+Bundi!AJ8+Chittorgarh!AJ8+Churu!AJ8+Dausa!AJ8+Dholpur!AJ8+Dungarpur!AJ8+Hanumangarh!AJ8+Jaipur!AJ8+Jaisalmer!AJ8+Jalore!AJ8+Jhalawar!AJ8+Jhunjhunu!AJ8+Jodhpur!AJ8+Karauli!AJ8+Kota!AJ8+Nagaur!AJ8+Pali!AJ8+Pratapgarh!AJ8+Rajsamand!AJ8+'Sawai Madhopur'!AJ8+Sikar!AJ8+Sirohi!AJ8+'Sri Ganganagar'!AJ8+Tonk!AJ8+Udaipur!AJ8</f>
        <v>28935.599999999999</v>
      </c>
      <c r="AK8" s="7">
        <f>Ajmer!AK8+Alwar!AK8+Banswara!AK8+Baran!AK8+Barmer!AK8+Bharatpur!AK8+Bhilwara!AK8+Bikaner!AK8+Bundi!AK8+Chittorgarh!AK8+Churu!AK8+Dausa!AK8+Dholpur!AK8+Dungarpur!AK8+Hanumangarh!AK8+Jaipur!AK8+Jaisalmer!AK8+Jalore!AK8+Jhalawar!AK8+Jhunjhunu!AK8+Jodhpur!AK8+Karauli!AK8+Kota!AK8+Nagaur!AK8+Pali!AK8+Pratapgarh!AK8+Rajsamand!AK8+'Sawai Madhopur'!AK8+Sikar!AK8+Sirohi!AK8+'Sri Ganganagar'!AK8+Tonk!AK8+Udaipur!AK8</f>
        <v>6871.5764385420571</v>
      </c>
      <c r="AL8" s="7">
        <f>Ajmer!AL8+Alwar!AL8+Banswara!AL8+Baran!AL8+Barmer!AL8+Bharatpur!AL8+Bhilwara!AL8+Bikaner!AL8+Bundi!AL8+Chittorgarh!AL8+Churu!AL8+Dausa!AL8+Dholpur!AL8+Dungarpur!AL8+Hanumangarh!AL8+Jaipur!AL8+Jaisalmer!AL8+Jalore!AL8+Jhalawar!AL8+Jhunjhunu!AL8+Jodhpur!AL8+Karauli!AL8+Kota!AL8+Nagaur!AL8+Pali!AL8+Pratapgarh!AL8+Rajsamand!AL8+'Sawai Madhopur'!AL8+Sikar!AL8+Sirohi!AL8+'Sri Ganganagar'!AL8+Tonk!AL8+Udaipur!AL8</f>
        <v>25956.772704396783</v>
      </c>
      <c r="AM8" s="7">
        <f>Ajmer!AM8+Alwar!AM8+Banswara!AM8+Baran!AM8+Barmer!AM8+Bharatpur!AM8+Bhilwara!AM8+Bikaner!AM8+Bundi!AM8+Chittorgarh!AM8+Churu!AM8+Dausa!AM8+Dholpur!AM8+Dungarpur!AM8+Hanumangarh!AM8+Jaipur!AM8+Jaisalmer!AM8+Jalore!AM8+Jhalawar!AM8+Jhunjhunu!AM8+Jodhpur!AM8+Karauli!AM8+Kota!AM8+Nagaur!AM8+Pali!AM8+Pratapgarh!AM8+Rajsamand!AM8+'Sawai Madhopur'!AM8+Sikar!AM8+Sirohi!AM8+'Sri Ganganagar'!AM8+Tonk!AM8+Udaipur!AM8</f>
        <v>13465.989574097937</v>
      </c>
      <c r="AN8" s="7">
        <f>Ajmer!AN8+Alwar!AN8+Banswara!AN8+Baran!AN8+Barmer!AN8+Bharatpur!AN8+Bhilwara!AN8+Bikaner!AN8+Bundi!AN8+Chittorgarh!AN8+Churu!AN8+Dausa!AN8+Dholpur!AN8+Dungarpur!AN8+Hanumangarh!AN8+Jaipur!AN8+Jaisalmer!AN8+Jalore!AN8+Jhalawar!AN8+Jhunjhunu!AN8+Jodhpur!AN8+Karauli!AN8+Kota!AN8+Nagaur!AN8+Pali!AN8+Pratapgarh!AN8+Rajsamand!AN8+'Sawai Madhopur'!AN8+Sikar!AN8+Sirohi!AN8+'Sri Ganganagar'!AN8+Tonk!AN8+Udaipur!AN8</f>
        <v>126796.58525683644</v>
      </c>
      <c r="AO8" s="7">
        <f>Ajmer!AO8+Alwar!AO8+Banswara!AO8+Baran!AO8+Barmer!AO8+Bharatpur!AO8+Bhilwara!AO8+Bikaner!AO8+Bundi!AO8+Chittorgarh!AO8+Churu!AO8+Dausa!AO8+Dholpur!AO8+Dungarpur!AO8+Hanumangarh!AO8+Jaipur!AO8+Jaisalmer!AO8+Jalore!AO8+Jhalawar!AO8+Jhunjhunu!AO8+Jodhpur!AO8+Karauli!AO8+Kota!AO8+Nagaur!AO8+Pali!AO8+Pratapgarh!AO8+Rajsamand!AO8+'Sawai Madhopur'!AO8+Sikar!AO8+Sirohi!AO8+'Sri Ganganagar'!AO8+Tonk!AO8+Udaipur!AO8</f>
        <v>2761</v>
      </c>
      <c r="AP8" s="7">
        <f>Ajmer!AP8+Alwar!AP8+Banswara!AP8+Baran!AP8+Barmer!AP8+Bharatpur!AP8+Bhilwara!AP8+Bikaner!AP8+Bundi!AP8+Chittorgarh!AP8+Churu!AP8+Dausa!AP8+Dholpur!AP8+Dungarpur!AP8+Hanumangarh!AP8+Jaipur!AP8+Jaisalmer!AP8+Jalore!AP8+Jhalawar!AP8+Jhunjhunu!AP8+Jodhpur!AP8+Karauli!AP8+Kota!AP8+Nagaur!AP8+Pali!AP8+Pratapgarh!AP8+Rajsamand!AP8+'Sawai Madhopur'!AP8+Sikar!AP8+Sirohi!AP8+'Sri Ganganagar'!AP8+Tonk!AP8+Udaipur!AP8</f>
        <v>8419.419530443738</v>
      </c>
      <c r="AQ8" s="7">
        <f>Ajmer!AQ8+Alwar!AQ8+Banswara!AQ8+Baran!AQ8+Barmer!AQ8+Bharatpur!AQ8+Bhilwara!AQ8+Bikaner!AQ8+Bundi!AQ8+Chittorgarh!AQ8+Churu!AQ8+Dausa!AQ8+Dholpur!AQ8+Dungarpur!AQ8+Hanumangarh!AQ8+Jaipur!AQ8+Jaisalmer!AQ8+Jalore!AQ8+Jhalawar!AQ8+Jhunjhunu!AQ8+Jodhpur!AQ8+Karauli!AQ8+Kota!AQ8+Nagaur!AQ8+Pali!AQ8+Pratapgarh!AQ8+Rajsamand!AQ8+'Sawai Madhopur'!AQ8+Sikar!AQ8+Sirohi!AQ8+'Sri Ganganagar'!AQ8+Tonk!AQ8+Udaipur!AQ8</f>
        <v>19174.985627316873</v>
      </c>
      <c r="AR8" s="7">
        <f>Ajmer!AR8+Alwar!AR8+Banswara!AR8+Baran!AR8+Barmer!AR8+Bharatpur!AR8+Bhilwara!AR8+Bikaner!AR8+Bundi!AR8+Chittorgarh!AR8+Churu!AR8+Dausa!AR8+Dholpur!AR8+Dungarpur!AR8+Hanumangarh!AR8+Jaipur!AR8+Jaisalmer!AR8+Jalore!AR8+Jhalawar!AR8+Jhunjhunu!AR8+Jodhpur!AR8+Karauli!AR8+Kota!AR8+Nagaur!AR8+Pali!AR8+Pratapgarh!AR8+Rajsamand!AR8+'Sawai Madhopur'!AR8+Sikar!AR8+Sirohi!AR8+'Sri Ganganagar'!AR8+Tonk!AR8+Udaipur!AR8</f>
        <v>29086.248514083734</v>
      </c>
      <c r="AS8" s="7">
        <f>Ajmer!AS8+Alwar!AS8+Banswara!AS8+Baran!AS8+Barmer!AS8+Bharatpur!AS8+Bhilwara!AS8+Bikaner!AS8+Bundi!AS8+Chittorgarh!AS8+Churu!AS8+Dausa!AS8+Dholpur!AS8+Dungarpur!AS8+Hanumangarh!AS8+Jaipur!AS8+Jaisalmer!AS8+Jalore!AS8+Jhalawar!AS8+Jhunjhunu!AS8+Jodhpur!AS8+Karauli!AS8+Kota!AS8+Nagaur!AS8+Pali!AS8+Pratapgarh!AS8+Rajsamand!AS8+'Sawai Madhopur'!AS8+Sikar!AS8+Sirohi!AS8+'Sri Ganganagar'!AS8+Tonk!AS8+Udaipur!AS8</f>
        <v>1167.8432676295665</v>
      </c>
      <c r="AT8" s="7">
        <f>Ajmer!AT8+Alwar!AT8+Banswara!AT8+Baran!AT8+Barmer!AT8+Bharatpur!AT8+Bhilwara!AT8+Bikaner!AT8+Bundi!AT8+Chittorgarh!AT8+Churu!AT8+Dausa!AT8+Dholpur!AT8+Dungarpur!AT8+Hanumangarh!AT8+Jaipur!AT8+Jaisalmer!AT8+Jalore!AT8+Jhalawar!AT8+Jhunjhunu!AT8+Jodhpur!AT8+Karauli!AT8+Kota!AT8+Nagaur!AT8+Pali!AT8+Pratapgarh!AT8+Rajsamand!AT8+'Sawai Madhopur'!AT8+Sikar!AT8+Sirohi!AT8+'Sri Ganganagar'!AT8+Tonk!AT8+Udaipur!AT8</f>
        <v>7868.2574444885704</v>
      </c>
      <c r="AU8" s="7">
        <f t="shared" ref="AU8:AU18" si="8">AI8+AK8+AM8+AO8+AQ8+AS8</f>
        <v>43980.394907586437</v>
      </c>
      <c r="AV8" s="7">
        <f t="shared" ref="AV8:AV18" si="9">AJ8+AL8+AN8+AP8+AR8+AT8</f>
        <v>227062.88345024927</v>
      </c>
      <c r="AW8" s="7">
        <f>Ajmer!AW8+Alwar!AW8+Banswara!AW8+Baran!AW8+Bharatpur!AW8+Bhilwara!AW8+Bikaner!AW8+Bundi!AW8+Chittorgarh!AW8+Churu!AW8+Dausa!AW8+Dholpur!AW8+Dungarpur!AW8+Hanumangarh!AW8+Jaipur!AW8+Jaisalmer!AW8+Jalore!AW8+Jhalawar!AW8+Jhunjhunu!AW8+Jodhpur!AW8+Karauli!AW8+Kota!AW8+Nagaur!AW8+Pali!AW8+Pratapgarh!AW8+Rajsamand!AW8+'Sawai Madhopur'!AW8+Sikar!AW8+Sirohi!AW8+'Sri Ganganagar'!AW8+Tonk!AW8+Udaipur!AW8</f>
        <v>1702.1858418190081</v>
      </c>
      <c r="AX8" s="7">
        <f>Ajmer!AX8+Alwar!AX8+Banswara!AX8+Baran!AX8+Bharatpur!AX8+Bhilwara!AX8+Bikaner!AX8+Bundi!AX8+Chittorgarh!AX8+Churu!AX8+Dausa!AX8+Dholpur!AX8+Dungarpur!AX8+Hanumangarh!AX8+Jaipur!AX8+Jaisalmer!AX8+Jalore!AX8+Jhalawar!AX8+Jhunjhunu!AX8+Jodhpur!AX8+Karauli!AX8+Kota!AX8+Nagaur!AX8+Pali!AX8+Pratapgarh!AX8+Rajsamand!AX8+'Sawai Madhopur'!AX8+Sikar!AX8+Sirohi!AX8+'Sri Ganganagar'!AX8+Tonk!AX8+Udaipur!AX8</f>
        <v>2614.9322594111322</v>
      </c>
      <c r="AY8" s="9">
        <f t="shared" ref="AY8:AY18" si="10">O8+AE8+AU8</f>
        <v>864237.40804390365</v>
      </c>
      <c r="AZ8" s="9">
        <f t="shared" ref="AZ8:AZ18" si="11">P8+AF8+AV8</f>
        <v>2340627.3821853329</v>
      </c>
      <c r="BA8" s="7">
        <f>Ajmer!BA8+Alwar!BA8+Banswara!BA8+Baran!BA8+Barmer!BA8+Bharatpur!BA8+Bhilwara!BA8+Bikaner!BA8+Bundi!BA8+Chittorgarh!BA8+Churu!BA8+Dausa!BA8+Dholpur!BA8+Dungarpur!BA8+Hanumangarh!BA8+Jaipur!BA8+Jaisalmer!BA8+Jalore!BA8+Jhalawar!BA8+Jhunjhunu!BA8+Jodhpur!BA8+Karauli!BA8+Kota!BA8+Nagaur!BA8+Pali!BA8+Pratapgarh!BA8+Rajsamand!BA8+'Sawai Madhopur'!BA8+Sikar!BA8+Sirohi!BA8+'Sri Ganganagar'!BA8+Tonk!BA8+Udaipur!BA8</f>
        <v>160</v>
      </c>
      <c r="BB8" s="7">
        <f>Ajmer!BB8+Alwar!BB8+Banswara!BB8+Baran!BB8+Barmer!BB8+Bharatpur!BB8+Bhilwara!BB8+Bikaner!BB8+Bundi!BB8+Chittorgarh!BB8+Churu!BB8+Dausa!BB8+Dholpur!BB8+Dungarpur!BB8+Hanumangarh!BB8+Jaipur!BB8+Jaisalmer!BB8+Jalore!BB8+Jhalawar!BB8+Jhunjhunu!BB8+Jodhpur!BB8+Karauli!BB8+Kota!BB8+Nagaur!BB8+Pali!BB8+Pratapgarh!BB8+Rajsamand!BB8+'Sawai Madhopur'!BB8+Sikar!BB8+Sirohi!BB8+'Sri Ganganagar'!BB8+Tonk!BB8+Udaipur!BB8</f>
        <v>564</v>
      </c>
      <c r="BC8" s="7">
        <f>Ajmer!BC8+Alwar!BC8+Banswara!BC8+Baran!BC8+Barmer!BC8+Bharatpur!BC8+Bhilwara!BC8+Bikaner!BC8+Bundi!BC8+Chittorgarh!BC8+Churu!BC8+Dausa!BC8+Dholpur!BC8+Dungarpur!BC8+Hanumangarh!BC8+Jaipur!BC8+Jaisalmer!BC8+Jalore!BC8+Jhalawar!BC8+Jhunjhunu!BC8+Jodhpur!BC8+Karauli!BC8+Kota!BC8+Nagaur!BC8+Pali!BC8+Pratapgarh!BC8+Rajsamand!BC8+'Sawai Madhopur'!BC8+Sikar!BC8+Sirohi!BC8+'Sri Ganganagar'!BC8+Tonk!BC8+Udaipur!BC8</f>
        <v>233.64102399999999</v>
      </c>
      <c r="BD8" s="7">
        <f>Ajmer!BD8+Alwar!BD8+Banswara!BD8+Baran!BD8+Barmer!BD8+Bharatpur!BD8+Bhilwara!BD8+Bikaner!BD8+Bundi!BD8+Chittorgarh!BD8+Churu!BD8+Dausa!BD8+Dholpur!BD8+Dungarpur!BD8+Hanumangarh!BD8+Jaipur!BD8+Jaisalmer!BD8+Jalore!BD8+Jhalawar!BD8+Jhunjhunu!BD8+Jodhpur!BD8+Karauli!BD8+Kota!BD8+Nagaur!BD8+Pali!BD8+Pratapgarh!BD8+Rajsamand!BD8+'Sawai Madhopur'!BD8+Sikar!BD8+Sirohi!BD8+'Sri Ganganagar'!BD8+Tonk!BD8+Udaipur!BD8</f>
        <v>2671.7579749999995</v>
      </c>
      <c r="BE8" s="7">
        <f>Ajmer!BE8+Alwar!BE8+Banswara!BE8+Baran!BE8+Barmer!BE8+Bharatpur!BE8+Bhilwara!BE8+Bikaner!BE8+Bundi!BE8+Chittorgarh!BE8+Churu!BE8+Dausa!BE8+Dholpur!BE8+Dungarpur!BE8+Hanumangarh!BE8+Jaipur!BE8+Jaisalmer!BE8+Jalore!BE8+Jhalawar!BE8+Jhunjhunu!BE8+Jodhpur!BE8+Karauli!BE8+Kota!BE8+Nagaur!BE8+Pali!BE8+Pratapgarh!BE8+Rajsamand!BE8+'Sawai Madhopur'!BE8+Sikar!BE8+Sirohi!BE8+'Sri Ganganagar'!BE8+Tonk!BE8+Udaipur!BE8</f>
        <v>605.52224180479993</v>
      </c>
      <c r="BF8" s="7">
        <f>Ajmer!BF8+Alwar!BF8+Banswara!BF8+Baran!BF8+Barmer!BF8+Bharatpur!BF8+Bhilwara!BF8+Bikaner!BF8+Bundi!BF8+Chittorgarh!BF8+Churu!BF8+Dausa!BF8+Dholpur!BF8+Dungarpur!BF8+Hanumangarh!BF8+Jaipur!BF8+Jaisalmer!BF8+Jalore!BF8+Jhalawar!BF8+Jhunjhunu!BF8+Jodhpur!BF8+Karauli!BF8+Kota!BF8+Nagaur!BF8+Pali!BF8+Pratapgarh!BF8+Rajsamand!BF8+'Sawai Madhopur'!BF8+Sikar!BF8+Sirohi!BF8+'Sri Ganganagar'!BF8+Tonk!BF8+Udaipur!BF8</f>
        <v>9155.955704660706</v>
      </c>
      <c r="BG8" s="7">
        <f>Ajmer!BG8+Alwar!BG8+Banswara!BG8+Baran!BG8+Barmer!BG8+Bharatpur!BG8+Bhilwara!BG8+Bikaner!BG8+Bundi!BG8+Chittorgarh!BG8+Churu!BG8+Dausa!BG8+Dholpur!BG8+Dungarpur!BG8+Hanumangarh!BG8+Jaipur!BG8+Jaisalmer!BG8+Jalore!BG8+Jhalawar!BG8+Jhunjhunu!BG8+Jodhpur!BG8+Karauli!BG8+Kota!BG8+Nagaur!BG8+Pali!BG8+Pratapgarh!BG8+Rajsamand!BG8+'Sawai Madhopur'!BG8+Sikar!BG8+Sirohi!BG8+'Sri Ganganagar'!BG8+Tonk!BG8+Udaipur!BG8</f>
        <v>12013.08648577078</v>
      </c>
      <c r="BH8" s="7">
        <f>Ajmer!BH8+Alwar!BH8+Banswara!BH8+Baran!BH8+Barmer!BH8+Bharatpur!BH8+Bhilwara!BH8+Bikaner!BH8+Bundi!BH8+Chittorgarh!BH8+Churu!BH8+Dausa!BH8+Dholpur!BH8+Dungarpur!BH8+Hanumangarh!BH8+Jaipur!BH8+Jaisalmer!BH8+Jalore!BH8+Jhalawar!BH8+Jhunjhunu!BH8+Jodhpur!BH8+Karauli!BH8+Kota!BH8+Nagaur!BH8+Pali!BH8+Pratapgarh!BH8+Rajsamand!BH8+'Sawai Madhopur'!BH8+Sikar!BH8+Sirohi!BH8+'Sri Ganganagar'!BH8+Tonk!BH8+Udaipur!BH8</f>
        <v>60364.331710999999</v>
      </c>
      <c r="BI8" s="7">
        <f>Ajmer!BI8+Alwar!BI8+Banswara!BI8+Baran!BI8+Barmer!BI8+Bharatpur!BI8+Bhilwara!BI8+Bikaner!BI8+Bundi!BI8+Chittorgarh!BI8+Churu!BI8+Dausa!BI8+Dholpur!BI8+Dungarpur!BI8+Hanumangarh!BI8+Jaipur!BI8+Jaisalmer!BI8+Jalore!BI8+Jhalawar!BI8+Jhunjhunu!BI8+Jodhpur!BI8+Karauli!BI8+Kota!BI8+Nagaur!BI8+Pali!BI8+Pratapgarh!BI8+Rajsamand!BI8+'Sawai Madhopur'!BI8+Sikar!BI8+Sirohi!BI8+'Sri Ganganagar'!BI8+Tonk!BI8+Udaipur!BI8</f>
        <v>30488.14220235858</v>
      </c>
      <c r="BJ8" s="7">
        <f>Ajmer!BJ8+Alwar!BJ8+Banswara!BJ8+Baran!BJ8+Barmer!BJ8+Bharatpur!BJ8+Bhilwara!BJ8+Bikaner!BJ8+Bundi!BJ8+Chittorgarh!BJ8+Churu!BJ8+Dausa!BJ8+Dholpur!BJ8+Dungarpur!BJ8+Hanumangarh!BJ8+Jaipur!BJ8+Jaisalmer!BJ8+Jalore!BJ8+Jhalawar!BJ8+Jhunjhunu!BJ8+Jodhpur!BJ8+Karauli!BJ8+Kota!BJ8+Nagaur!BJ8+Pali!BJ8+Pratapgarh!BJ8+Rajsamand!BJ8+'Sawai Madhopur'!BJ8+Sikar!BJ8+Sirohi!BJ8+'Sri Ganganagar'!BJ8+Tonk!BJ8+Udaipur!BJ8</f>
        <v>106010.981322912</v>
      </c>
      <c r="BK8" s="8">
        <f t="shared" ref="BK8:BK58" si="12">BA8+BC8+BE8+BG8+BI8</f>
        <v>43500.391953934159</v>
      </c>
      <c r="BL8" s="8">
        <f t="shared" ref="BL8:BL58" si="13">BB8+BD8+BF8+BH8+BJ8</f>
        <v>178767.0267135727</v>
      </c>
      <c r="BM8" s="8">
        <f t="shared" si="0"/>
        <v>907737.79999783775</v>
      </c>
      <c r="BN8" s="8">
        <f t="shared" si="1"/>
        <v>2519394.4088989059</v>
      </c>
      <c r="BO8" s="7">
        <f>Ajmer!BO8+Alwar!BO8+Banswara!BO8+Baran!BO8+Barmer!BO8+Bharatpur!BO8+Bhilwara!BO8+Bikaner!BO8+Bundi!BO8+Chittorgarh!BO8+Churu!BO8+Dausa!BO8+Dholpur!BO8+Dungarpur!BO8+Hanumangarh!BO8+Jaipur!BO8+Jaisalmer!BO8+Jalore!BO8+Jhalawar!BO8+Jhunjhunu!BO8+Jodhpur!BO8+Karauli!BO8+Kota!BO8+Nagaur!BO8+Pali!BO8+Pratapgarh!BO8+Rajsamand!BO8+'Sawai Madhopur'!BO8+Sikar!BO8+Sirohi!BO8+'Sri Ganganagar'!BO8+Tonk!BO8+Udaipur!BO8</f>
        <v>256849.62978726381</v>
      </c>
      <c r="BP8" s="7">
        <f>Ajmer!BP8+Alwar!BP8+Banswara!BP8+Baran!BP8+Barmer!BP8+Bharatpur!BP8+Bhilwara!BP8+Bikaner!BP8+Bundi!BP8+Chittorgarh!BP8+Churu!BP8+Dausa!BP8+Dholpur!BP8+Dungarpur!BP8+Hanumangarh!BP8+Jaipur!BP8+Jaisalmer!BP8+Jalore!BP8+Jhalawar!BP8+Jhunjhunu!BP8+Jodhpur!BP8+Karauli!BP8+Kota!BP8+Nagaur!BP8+Pali!BP8+Pratapgarh!BP8+Rajsamand!BP8+'Sawai Madhopur'!BP8+Sikar!BP8+Sirohi!BP8+'Sri Ganganagar'!BP8+Tonk!BP8+Udaipur!BP8</f>
        <v>558915.4272054421</v>
      </c>
      <c r="BQ8" s="7">
        <f>Ajmer!BQ8+Alwar!BQ8+Banswara!BQ8+Baran!BQ8+Barmer!BQ8+Bharatpur!BQ8+Bhilwara!BQ8+Bikaner!BQ8+Bundi!BQ8+Chittorgarh!BQ8+Churu!BQ8+Dausa!BQ8+Dholpur!BQ8+Dungarpur!BQ8+Hanumangarh!BQ8+Jaipur!BQ8+Jaisalmer!BQ8+Jalore!BQ8+Jhalawar!BQ8+Jhunjhunu!BQ8+Jodhpur!BQ8+Karauli!BQ8+Kota!BQ8+Nagaur!BQ8+Pali!BQ8+Pratapgarh!BQ8+Rajsamand!BQ8+'Sawai Madhopur'!BQ8+Sikar!BQ8+Sirohi!BQ8+'Sri Ganganagar'!BQ8+Tonk!BQ8+Udaipur!BQ8</f>
        <v>26699.157747754496</v>
      </c>
      <c r="BR8" s="7">
        <f>Ajmer!BR8+Alwar!BR8+Banswara!BR8+Baran!BR8+Barmer!BR8+Bharatpur!BR8+Bhilwara!BR8+Bikaner!BR8+Bundi!BR8+Chittorgarh!BR8+Churu!BR8+Dausa!BR8+Dholpur!BR8+Dungarpur!BR8+Hanumangarh!BR8+Jaipur!BR8+Jaisalmer!BR8+Jalore!BR8+Jhalawar!BR8+Jhunjhunu!BR8+Jodhpur!BR8+Karauli!BR8+Kota!BR8+Nagaur!BR8+Pali!BR8+Pratapgarh!BR8+Rajsamand!BR8+'Sawai Madhopur'!BR8+Sikar!BR8+Sirohi!BR8+'Sri Ganganagar'!BR8+Tonk!BR8+Udaipur!BR8</f>
        <v>40426.052805592932</v>
      </c>
    </row>
    <row r="9" spans="1:70" s="10" customFormat="1" ht="18" customHeight="1" x14ac:dyDescent="0.25">
      <c r="A9" s="36">
        <v>3</v>
      </c>
      <c r="B9" s="12" t="s">
        <v>10</v>
      </c>
      <c r="C9" s="7">
        <f>Ajmer!C9+Alwar!C9+Banswara!C9+Baran!C9+Barmer!C9+Bharatpur!C9+Bhilwara!C9+Bikaner!C9+Bundi!C9+Chittorgarh!C9+Churu!C9+Dausa!C9+Dholpur!C9+Dungarpur!C9+Hanumangarh!C9+Jaipur!C9+Jaisalmer!C9+Jalore!C9+Jhalawar!C9+Jhunjhunu!C9+Jodhpur!C9+Karauli!C9+Kota!C9+Nagaur!C9+Pali!C9+Pratapgarh!C9+Rajsamand!C9+'Sawai Madhopur'!C9+Sikar!C9+Sirohi!C9+'Sri Ganganagar'!C9+Tonk!C9+Udaipur!C9</f>
        <v>66620.194181857456</v>
      </c>
      <c r="D9" s="7">
        <f>Ajmer!D9+Alwar!D9+Banswara!D9+Baran!D9+Barmer!D9+Bharatpur!D9+Bhilwara!D9+Bikaner!D9+Bundi!D9+Chittorgarh!D9+Churu!D9+Dausa!D9+Dholpur!D9+Dungarpur!D9+Hanumangarh!D9+Jaipur!D9+Jaisalmer!D9+Jalore!D9+Jhalawar!D9+Jhunjhunu!D9+Jodhpur!D9+Karauli!D9+Kota!D9+Nagaur!D9+Pali!D9+Pratapgarh!D9+Rajsamand!D9+'Sawai Madhopur'!D9+Sikar!D9+Sirohi!D9+'Sri Ganganagar'!D9+Tonk!D9+Udaipur!D9</f>
        <v>107570.06468766934</v>
      </c>
      <c r="E9" s="7">
        <f>Ajmer!E9+Alwar!E9+Banswara!E9+Baran!E9+Barmer!E9+Bharatpur!E9+Bhilwara!E9+Bikaner!E9+Bundi!E9+Chittorgarh!E9+Churu!E9+Dausa!E9+Dholpur!E9+Dungarpur!E9+Hanumangarh!E9+Jaipur!E9+Jaisalmer!E9+Jalore!E9+Jhalawar!E9+Jhunjhunu!E9+Jodhpur!E9+Karauli!E9+Kota!E9+Nagaur!E9+Pali!E9+Pratapgarh!E9+Rajsamand!E9+'Sawai Madhopur'!E9+Sikar!E9+Sirohi!E9+'Sri Ganganagar'!E9+Tonk!E9+Udaipur!E9</f>
        <v>16466.418422813222</v>
      </c>
      <c r="F9" s="7">
        <f>Ajmer!F9+Alwar!F9+Banswara!F9+Baran!F9+Barmer!F9+Bharatpur!F9+Bhilwara!F9+Bikaner!F9+Bundi!F9+Chittorgarh!F9+Churu!F9+Dausa!F9+Dholpur!F9+Dungarpur!F9+Hanumangarh!F9+Jaipur!F9+Jaisalmer!F9+Jalore!F9+Jhalawar!F9+Jhunjhunu!F9+Jodhpur!F9+Karauli!F9+Kota!F9+Nagaur!F9+Pali!F9+Pratapgarh!F9+Rajsamand!F9+'Sawai Madhopur'!F9+Sikar!F9+Sirohi!F9+'Sri Ganganagar'!F9+Tonk!F9+Udaipur!F9</f>
        <v>32720.833777106178</v>
      </c>
      <c r="G9" s="7">
        <f>Ajmer!G9+Alwar!G9+Banswara!G9+Baran!G9+Barmer!G9+Bharatpur!G9+Bhilwara!G9+Bikaner!G9+Bundi!G9+Chittorgarh!G9+Churu!G9+Dausa!G9+Dholpur!G9+Dungarpur!G9+Hanumangarh!G9+Jaipur!G9+Jaisalmer!G9+Jalore!G9+Jhalawar!G9+Jhunjhunu!G9+Jodhpur!G9+Karauli!G9+Kota!G9+Nagaur!G9+Pali!G9+Pratapgarh!G9+Rajsamand!G9+'Sawai Madhopur'!G9+Sikar!G9+Sirohi!G9+'Sri Ganganagar'!G9+Tonk!G9+Udaipur!G9</f>
        <v>2479.0030168301505</v>
      </c>
      <c r="H9" s="7">
        <f>Ajmer!H9+Alwar!H9+Banswara!H9+Baran!H9+Barmer!H9+Bharatpur!H9+Bhilwara!H9+Bikaner!H9+Bundi!H9+Chittorgarh!H9+Churu!H9+Dausa!H9+Dholpur!H9+Dungarpur!H9+Hanumangarh!H9+Jaipur!H9+Jaisalmer!H9+Jalore!H9+Jhalawar!H9+Jhunjhunu!H9+Jodhpur!H9+Karauli!H9+Kota!H9+Nagaur!H9+Pali!H9+Pratapgarh!H9+Rajsamand!H9+'Sawai Madhopur'!H9+Sikar!H9+Sirohi!H9+'Sri Ganganagar'!H9+Tonk!H9+Udaipur!H9</f>
        <v>3579.9474435256561</v>
      </c>
      <c r="I9" s="8">
        <f t="shared" si="2"/>
        <v>85565.615621500823</v>
      </c>
      <c r="J9" s="8">
        <f t="shared" si="3"/>
        <v>143870.84590830118</v>
      </c>
      <c r="K9" s="7">
        <f>Ajmer!K9+Alwar!K9+Banswara!K9+Baran!K9+Barmer!K9+Bharatpur!K9+Bhilwara!K9+Bikaner!K9+Bundi!K9+Chittorgarh!K9+Churu!K9+Dausa!K9+Dholpur!K9+Dungarpur!K9+Hanumangarh!K9+Jaipur!K9+Jaisalmer!K9+Jalore!K9+Jhalawar!K9+Jhunjhunu!K9+Jodhpur!K9+Karauli!K9+Kota!K9+Nagaur!K9+Pali!K9+Pratapgarh!K9+Rajsamand!K9+'Sawai Madhopur'!K9+Sikar!K9+Sirohi!K9+'Sri Ganganagar'!K9+Tonk!K9+Udaipur!K9</f>
        <v>1873.5047979677183</v>
      </c>
      <c r="L9" s="7">
        <f>Ajmer!L9+Alwar!L9+Banswara!L9+Baran!L9+Barmer!L9+Bharatpur!L9+Bhilwara!L9+Bikaner!L9+Bundi!L9+Chittorgarh!L9+Churu!L9+Dausa!L9+Dholpur!L9+Dungarpur!L9+Hanumangarh!L9+Jaipur!L9+Jaisalmer!L9+Jalore!L9+Jhalawar!L9+Jhunjhunu!L9+Jodhpur!L9+Karauli!L9+Kota!L9+Nagaur!L9+Pali!L9+Pratapgarh!L9+Rajsamand!L9+'Sawai Madhopur'!L9+Sikar!L9+Sirohi!L9+'Sri Ganganagar'!L9+Tonk!L9+Udaipur!L9</f>
        <v>7766.8985008934706</v>
      </c>
      <c r="M9" s="7">
        <f>Ajmer!M9+Alwar!M9+Banswara!M9+Baran!M9+Barmer!M9+Bharatpur!M9+Bhilwara!M9+Bikaner!M9+Bundi!M9+Chittorgarh!M9+Churu!M9+Dausa!M9+Dholpur!M9+Dungarpur!M9+Hanumangarh!M9+Jaipur!M9+Jaisalmer!M9+Jalore!M9+Jhalawar!M9+Jhunjhunu!M9+Jodhpur!M9+Karauli!M9+Kota!M9+Nagaur!M9+Pali!M9+Pratapgarh!M9+Rajsamand!M9+'Sawai Madhopur'!M9+Sikar!M9+Sirohi!M9+'Sri Ganganagar'!M9+Tonk!M9+Udaipur!M9</f>
        <v>1838.2386805239123</v>
      </c>
      <c r="N9" s="7">
        <f>Ajmer!N9+Alwar!N9+Banswara!N9+Baran!N9+Barmer!N9+Bharatpur!N9+Bhilwara!N9+Bikaner!N9+Bundi!N9+Chittorgarh!N9+Churu!N9+Dausa!N9+Dholpur!N9+Dungarpur!N9+Hanumangarh!N9+Jaipur!N9+Jaisalmer!N9+Jalore!N9+Jhalawar!N9+Jhunjhunu!N9+Jodhpur!N9+Karauli!N9+Kota!N9+Nagaur!N9+Pali!N9+Pratapgarh!N9+Rajsamand!N9+'Sawai Madhopur'!N9+Sikar!N9+Sirohi!N9+'Sri Ganganagar'!N9+Tonk!N9+Udaipur!N9</f>
        <v>8149.8312529150708</v>
      </c>
      <c r="O9" s="8">
        <f t="shared" si="4"/>
        <v>89277.359099992449</v>
      </c>
      <c r="P9" s="8">
        <f t="shared" si="5"/>
        <v>159787.57566210971</v>
      </c>
      <c r="Q9" s="7">
        <f>Ajmer!Q9+Alwar!Q9+Banswara!Q9+Baran!Q9+Barmer!Q9+Bharatpur!Q9+Bhilwara!Q9+Bikaner!Q9+Bundi!Q9+Chittorgarh!Q9+Churu!Q9+Dausa!Q9+Dholpur!Q9+Dungarpur!Q9+Hanumangarh!Q9+Jaipur!Q9+Jaisalmer!Q9+Jalore!Q9+Jhalawar!Q9+Jhunjhunu!Q9+Jodhpur!Q9+Karauli!Q9+Kota!Q9+Nagaur!Q9+Pali!Q9+Pratapgarh!Q9+Rajsamand!Q9+'Sawai Madhopur'!Q9+Sikar!Q9+Sirohi!Q9+'Sri Ganganagar'!Q9+Tonk!Q9+Udaipur!Q9</f>
        <v>228.65068678791249</v>
      </c>
      <c r="R9" s="7">
        <f>Ajmer!R9+Alwar!R9+Banswara!R9+Baran!R9+Barmer!R9+Bharatpur!R9+Bhilwara!R9+Bikaner!R9+Bundi!R9+Chittorgarh!R9+Churu!R9+Dausa!R9+Dholpur!R9+Dungarpur!R9+Hanumangarh!R9+Jaipur!R9+Jaisalmer!R9+Jalore!R9+Jhalawar!R9+Jhunjhunu!R9+Jodhpur!R9+Karauli!R9+Kota!R9+Nagaur!R9+Pali!R9+Pratapgarh!R9+Rajsamand!R9+'Sawai Madhopur'!R9+Sikar!R9+Sirohi!R9+'Sri Ganganagar'!R9+Tonk!R9+Udaipur!R9</f>
        <v>987.33426159457497</v>
      </c>
      <c r="S9" s="7">
        <f>Ajmer!S9+Alwar!S9+Banswara!S9+Baran!S9+Barmer!S9+Bharatpur!S9+Bhilwara!S9+Bikaner!S9+Bundi!S9+Chittorgarh!S9+Churu!S9+Dausa!S9+Dholpur!S9+Dungarpur!S9+Hanumangarh!S9+Jaipur!S9+Jaisalmer!S9+Jalore!S9+Jhalawar!S9+Jhunjhunu!S9+Jodhpur!S9+Karauli!S9+Kota!S9+Nagaur!S9+Pali!S9+Pratapgarh!S9+Rajsamand!S9+'Sawai Madhopur'!S9+Sikar!S9+Sirohi!S9+'Sri Ganganagar'!S9+Tonk!S9+Udaipur!S9</f>
        <v>48170.497066663476</v>
      </c>
      <c r="T9" s="7">
        <f>Ajmer!T9+Alwar!T9+Banswara!T9+Baran!T9+Barmer!T9+Bharatpur!T9+Bhilwara!T9+Bikaner!T9+Bundi!T9+Chittorgarh!T9+Churu!T9+Dausa!T9+Dholpur!T9+Dungarpur!T9+Hanumangarh!T9+Jaipur!T9+Jaisalmer!T9+Jalore!T9+Jhalawar!T9+Jhunjhunu!T9+Jodhpur!T9+Karauli!T9+Kota!T9+Nagaur!T9+Pali!T9+Pratapgarh!T9+Rajsamand!T9+'Sawai Madhopur'!T9+Sikar!T9+Sirohi!T9+'Sri Ganganagar'!T9+Tonk!T9+Udaipur!T9</f>
        <v>96800.349052648555</v>
      </c>
      <c r="U9" s="7">
        <f>Ajmer!U9+Alwar!U9+Banswara!U9+Baran!U9+Barmer!U9+Bharatpur!U9+Bhilwara!U9+Bikaner!U9+Bundi!U9+Chittorgarh!U9+Churu!U9+Dausa!U9+Dholpur!U9+Dungarpur!U9+Hanumangarh!U9+Jaipur!U9+Jaisalmer!U9+Jalore!U9+Jhalawar!U9+Jhunjhunu!U9+Jodhpur!U9+Karauli!U9+Kota!U9+Nagaur!U9+Pali!U9+Pratapgarh!U9+Rajsamand!U9+'Sawai Madhopur'!U9+Sikar!U9+Sirohi!U9+'Sri Ganganagar'!U9+Tonk!U9+Udaipur!U9</f>
        <v>8826.2341885787937</v>
      </c>
      <c r="V9" s="7">
        <f>Ajmer!V9+Alwar!V9+Banswara!V9+Baran!V9+Barmer!V9+Bharatpur!V9+Bhilwara!V9+Bikaner!V9+Bundi!V9+Chittorgarh!V9+Churu!V9+Dausa!V9+Dholpur!V9+Dungarpur!V9+Hanumangarh!V9+Jaipur!V9+Jaisalmer!V9+Jalore!V9+Jhalawar!V9+Jhunjhunu!V9+Jodhpur!V9+Karauli!V9+Kota!V9+Nagaur!V9+Pali!V9+Pratapgarh!V9+Rajsamand!V9+'Sawai Madhopur'!V9+Sikar!V9+Sirohi!V9+'Sri Ganganagar'!V9+Tonk!V9+Udaipur!V9</f>
        <v>68125.800272776891</v>
      </c>
      <c r="W9" s="7">
        <f>Ajmer!W9+Alwar!W9+Banswara!W9+Baran!W9+Barmer!W9+Bharatpur!W9+Bhilwara!W9+Bikaner!W9+Bundi!W9+Chittorgarh!W9+Churu!W9+Dausa!W9+Dholpur!W9+Dungarpur!W9+Hanumangarh!W9+Jaipur!W9+Jaisalmer!W9+Jalore!W9+Jhalawar!W9+Jhunjhunu!W9+Jodhpur!W9+Karauli!W9+Kota!W9+Nagaur!W9+Pali!W9+Pratapgarh!W9+Rajsamand!W9+'Sawai Madhopur'!W9+Sikar!W9+Sirohi!W9+'Sri Ganganagar'!W9+Tonk!W9+Udaipur!W9</f>
        <v>2532.5384017054903</v>
      </c>
      <c r="X9" s="7">
        <f>Ajmer!X9+Alwar!X9+Banswara!X9+Baran!X9+Barmer!X9+Bharatpur!X9+Bhilwara!X9+Bikaner!X9+Bundi!X9+Chittorgarh!X9+Churu!X9+Dausa!X9+Dholpur!X9+Dungarpur!X9+Hanumangarh!X9+Jaipur!X9+Jaisalmer!X9+Jalore!X9+Jhalawar!X9+Jhunjhunu!X9+Jodhpur!X9+Karauli!X9+Kota!X9+Nagaur!X9+Pali!X9+Pratapgarh!X9+Rajsamand!X9+'Sawai Madhopur'!X9+Sikar!X9+Sirohi!X9+'Sri Ganganagar'!X9+Tonk!X9+Udaipur!X9</f>
        <v>26274.11124753347</v>
      </c>
      <c r="Y9" s="7">
        <f>Ajmer!Y9+Alwar!Y9+Banswara!Y9+Baran!Y9+Barmer!Y9+Bharatpur!Y9+Bhilwara!Y9+Bikaner!Y9+Bundi!Y9+Chittorgarh!Y9+Churu!Y9+Dausa!Y9+Dholpur!Y9+Dungarpur!Y9+Hanumangarh!Y9+Jaipur!Y9+Jaisalmer!Y9+Jalore!Y9+Jhalawar!Y9+Jhunjhunu!Y9+Jodhpur!Y9+Karauli!Y9+Kota!Y9+Nagaur!Y9+Pali!Y9+Pratapgarh!Y9+Rajsamand!Y9+'Sawai Madhopur'!Y9+Sikar!Y9+Sirohi!Y9+'Sri Ganganagar'!Y9+Tonk!Y9+Udaipur!Y9</f>
        <v>795.46251402918074</v>
      </c>
      <c r="Z9" s="7">
        <f>Ajmer!Z9+Alwar!Z9+Banswara!Z9+Baran!Z9+Barmer!Z9+Bharatpur!Z9+Bhilwara!Z9+Bikaner!Z9+Bundi!Z9+Chittorgarh!Z9+Churu!Z9+Dausa!Z9+Dholpur!Z9+Dungarpur!Z9+Hanumangarh!Z9+Jaipur!Z9+Jaisalmer!Z9+Jalore!Z9+Jhalawar!Z9+Jhunjhunu!Z9+Jodhpur!Z9+Karauli!Z9+Kota!Z9+Nagaur!Z9+Pali!Z9+Pratapgarh!Z9+Rajsamand!Z9+'Sawai Madhopur'!Z9+Sikar!Z9+Sirohi!Z9+'Sri Ganganagar'!Z9+Tonk!Z9+Udaipur!Z9</f>
        <v>4254.2056882762963</v>
      </c>
      <c r="AA9" s="7">
        <f>Ajmer!AA9+Alwar!AA9+Banswara!AA9+Baran!AA9+Barmer!AA9+Bharatpur!AA9+Bhilwara!AA9+Bikaner!AA9+Bundi!AA9+Chittorgarh!AA9+Churu!AA9+Dausa!AA9+Dholpur!AA9+Dungarpur!AA9+Hanumangarh!AA9+Jaipur!AA9+Jaisalmer!AA9+Jalore!AA9+Jhalawar!AA9+Jhunjhunu!AA9+Jodhpur!AA9+Karauli!AA9+Kota!AA9+Nagaur!AA9+Pali!AA9+Pratapgarh!AA9+Rajsamand!AA9+'Sawai Madhopur'!AA9+Sikar!AA9+Sirohi!AA9+'Sri Ganganagar'!AA9+Tonk!AA9+Udaipur!AA9</f>
        <v>260.26699361471861</v>
      </c>
      <c r="AB9" s="7">
        <f>Ajmer!AB9+Alwar!AB9+Banswara!AB9+Baran!AB9+Barmer!AB9+Bharatpur!AB9+Bhilwara!AB9+Bikaner!AB9+Bundi!AB9+Chittorgarh!AB9+Churu!AB9+Dausa!AB9+Dholpur!AB9+Dungarpur!AB9+Hanumangarh!AB9+Jaipur!AB9+Jaisalmer!AB9+Jalore!AB9+Jhalawar!AB9+Jhunjhunu!AB9+Jodhpur!AB9+Karauli!AB9+Kota!AB9+Nagaur!AB9+Pali!AB9+Pratapgarh!AB9+Rajsamand!AB9+'Sawai Madhopur'!AB9+Sikar!AB9+Sirohi!AB9+'Sri Ganganagar'!AB9+Tonk!AB9+Udaipur!AB9</f>
        <v>783.97204256457144</v>
      </c>
      <c r="AC9" s="7">
        <f>Ajmer!AC9+Alwar!AC9+Banswara!AC9+Baran!AC9+Barmer!AC9+Bharatpur!AC9+Bhilwara!AC9+Bikaner!AC9+Bundi!AC9+Chittorgarh!AC9+Churu!AC9+Dausa!AC9+Dholpur!AC9+Dungarpur!AC9+Hanumangarh!AC9+Jaipur!AC9+Jaisalmer!AC9+Jalore!AC9+Jhalawar!AC9+Jhunjhunu!AC9+Jodhpur!AC9+Karauli!AC9+Kota!AC9+Nagaur!AC9+Pali!AC9+Pratapgarh!AC9+Rajsamand!AC9+'Sawai Madhopur'!AC9+Sikar!AC9+Sirohi!AC9+'Sri Ganganagar'!AC9+Tonk!AC9+Udaipur!AC9</f>
        <v>315.29242991414145</v>
      </c>
      <c r="AD9" s="7">
        <f>Ajmer!AD9+Alwar!AD9+Banswara!AD9+Baran!AD9+Barmer!AD9+Bharatpur!AD9+Bhilwara!AD9+Bikaner!AD9+Bundi!AD9+Chittorgarh!AD9+Churu!AD9+Dausa!AD9+Dholpur!AD9+Dungarpur!AD9+Hanumangarh!AD9+Jaipur!AD9+Jaisalmer!AD9+Jalore!AD9+Jhalawar!AD9+Jhunjhunu!AD9+Jodhpur!AD9+Karauli!AD9+Kota!AD9+Nagaur!AD9+Pali!AD9+Pratapgarh!AD9+Rajsamand!AD9+'Sawai Madhopur'!AD9+Sikar!AD9+Sirohi!AD9+'Sri Ganganagar'!AD9+Tonk!AD9+Udaipur!AD9</f>
        <v>12294.065018716667</v>
      </c>
      <c r="AE9" s="8">
        <f t="shared" si="6"/>
        <v>12729.794527842325</v>
      </c>
      <c r="AF9" s="8">
        <f t="shared" si="7"/>
        <v>111732.15426986788</v>
      </c>
      <c r="AG9" s="7">
        <f>Ajmer!AG9+Alwar!AG9+Banswara!AG9+Baran!AG9+Barmer!AG9+Bharatpur!AG9+Bhilwara!AG9+Bikaner!AG9+Bundi!AG9+Chittorgarh!AG9+Churu!AG9+Dausa!AG9+Dholpur!AG9+Dungarpur!AG9+Hanumangarh!AG9+Jaipur!AG9+Jaisalmer!AG9+Jalore!AG9+Jhalawar!AG9+Jhunjhunu!AG9+Jodhpur!AG9+Karauli!AG9+Kota!AG9+Nagaur!AG9+Pali!AG9+Pratapgarh!AG9+Rajsamand!AG9+'Sawai Madhopur'!AG9+Sikar!AG9+Sirohi!AG9+'Sri Ganganagar'!AG9+Tonk!AG9+Udaipur!AG9</f>
        <v>178.6025140291807</v>
      </c>
      <c r="AH9" s="7">
        <f>Ajmer!AH9+Alwar!AH9+Banswara!AH9+Baran!AH9+Barmer!AH9+Bharatpur!AH9+Bhilwara!AH9+Bikaner!AH9+Bundi!AH9+Chittorgarh!AH9+Churu!AH9+Dausa!AH9+Dholpur!AH9+Dungarpur!AH9+Hanumangarh!AH9+Jaipur!AH9+Jaisalmer!AH9+Jalore!AH9+Jhalawar!AH9+Jhunjhunu!AH9+Jodhpur!AH9+Karauli!AH9+Kota!AH9+Nagaur!AH9+Pali!AH9+Pratapgarh!AH9+Rajsamand!AH9+'Sawai Madhopur'!AH9+Sikar!AH9+Sirohi!AH9+'Sri Ganganagar'!AH9+Tonk!AH9+Udaipur!AH9</f>
        <v>805.06129629629629</v>
      </c>
      <c r="AI9" s="7">
        <f>Ajmer!AI9+Alwar!AI9+Banswara!AI9+Baran!AI9+Barmer!AI9+Bharatpur!AI9+Bhilwara!AI9+Bikaner!AI9+Bundi!AI9+Chittorgarh!AI9+Churu!AI9+Dausa!AI9+Dholpur!AI9+Dungarpur!AI9+Hanumangarh!AI9+Jaipur!AI9+Jaisalmer!AI9+Jalore!AI9+Jhalawar!AI9+Jhunjhunu!AI9+Jodhpur!AI9+Karauli!AI9+Kota!AI9+Nagaur!AI9+Pali!AI9+Pratapgarh!AI9+Rajsamand!AI9+'Sawai Madhopur'!AI9+Sikar!AI9+Sirohi!AI9+'Sri Ganganagar'!AI9+Tonk!AI9+Udaipur!AI9</f>
        <v>31.454545454545453</v>
      </c>
      <c r="AJ9" s="7">
        <f>Ajmer!AJ9+Alwar!AJ9+Banswara!AJ9+Baran!AJ9+Barmer!AJ9+Bharatpur!AJ9+Bhilwara!AJ9+Bikaner!AJ9+Bundi!AJ9+Chittorgarh!AJ9+Churu!AJ9+Dausa!AJ9+Dholpur!AJ9+Dungarpur!AJ9+Hanumangarh!AJ9+Jaipur!AJ9+Jaisalmer!AJ9+Jalore!AJ9+Jhalawar!AJ9+Jhunjhunu!AJ9+Jodhpur!AJ9+Karauli!AJ9+Kota!AJ9+Nagaur!AJ9+Pali!AJ9+Pratapgarh!AJ9+Rajsamand!AJ9+'Sawai Madhopur'!AJ9+Sikar!AJ9+Sirohi!AJ9+'Sri Ganganagar'!AJ9+Tonk!AJ9+Udaipur!AJ9</f>
        <v>2051</v>
      </c>
      <c r="AK9" s="7">
        <f>Ajmer!AK9+Alwar!AK9+Banswara!AK9+Baran!AK9+Barmer!AK9+Bharatpur!AK9+Bhilwara!AK9+Bikaner!AK9+Bundi!AK9+Chittorgarh!AK9+Churu!AK9+Dausa!AK9+Dholpur!AK9+Dungarpur!AK9+Hanumangarh!AK9+Jaipur!AK9+Jaisalmer!AK9+Jalore!AK9+Jhalawar!AK9+Jhunjhunu!AK9+Jodhpur!AK9+Karauli!AK9+Kota!AK9+Nagaur!AK9+Pali!AK9+Pratapgarh!AK9+Rajsamand!AK9+'Sawai Madhopur'!AK9+Sikar!AK9+Sirohi!AK9+'Sri Ganganagar'!AK9+Tonk!AK9+Udaipur!AK9</f>
        <v>1251.2576919626167</v>
      </c>
      <c r="AL9" s="7">
        <f>Ajmer!AL9+Alwar!AL9+Banswara!AL9+Baran!AL9+Barmer!AL9+Bharatpur!AL9+Bhilwara!AL9+Bikaner!AL9+Bundi!AL9+Chittorgarh!AL9+Churu!AL9+Dausa!AL9+Dholpur!AL9+Dungarpur!AL9+Hanumangarh!AL9+Jaipur!AL9+Jaisalmer!AL9+Jalore!AL9+Jhalawar!AL9+Jhunjhunu!AL9+Jodhpur!AL9+Karauli!AL9+Kota!AL9+Nagaur!AL9+Pali!AL9+Pratapgarh!AL9+Rajsamand!AL9+'Sawai Madhopur'!AL9+Sikar!AL9+Sirohi!AL9+'Sri Ganganagar'!AL9+Tonk!AL9+Udaipur!AL9</f>
        <v>4911.4012781166357</v>
      </c>
      <c r="AM9" s="7">
        <f>Ajmer!AM9+Alwar!AM9+Banswara!AM9+Baran!AM9+Barmer!AM9+Bharatpur!AM9+Bhilwara!AM9+Bikaner!AM9+Bundi!AM9+Chittorgarh!AM9+Churu!AM9+Dausa!AM9+Dholpur!AM9+Dungarpur!AM9+Hanumangarh!AM9+Jaipur!AM9+Jaisalmer!AM9+Jalore!AM9+Jhalawar!AM9+Jhunjhunu!AM9+Jodhpur!AM9+Karauli!AM9+Kota!AM9+Nagaur!AM9+Pali!AM9+Pratapgarh!AM9+Rajsamand!AM9+'Sawai Madhopur'!AM9+Sikar!AM9+Sirohi!AM9+'Sri Ganganagar'!AM9+Tonk!AM9+Udaipur!AM9</f>
        <v>2642.6261078336165</v>
      </c>
      <c r="AN9" s="7">
        <f>Ajmer!AN9+Alwar!AN9+Banswara!AN9+Baran!AN9+Barmer!AN9+Bharatpur!AN9+Bhilwara!AN9+Bikaner!AN9+Bundi!AN9+Chittorgarh!AN9+Churu!AN9+Dausa!AN9+Dholpur!AN9+Dungarpur!AN9+Hanumangarh!AN9+Jaipur!AN9+Jaisalmer!AN9+Jalore!AN9+Jhalawar!AN9+Jhunjhunu!AN9+Jodhpur!AN9+Karauli!AN9+Kota!AN9+Nagaur!AN9+Pali!AN9+Pratapgarh!AN9+Rajsamand!AN9+'Sawai Madhopur'!AN9+Sikar!AN9+Sirohi!AN9+'Sri Ganganagar'!AN9+Tonk!AN9+Udaipur!AN9</f>
        <v>22826.044279850936</v>
      </c>
      <c r="AO9" s="7">
        <f>Ajmer!AO9+Alwar!AO9+Banswara!AO9+Baran!AO9+Barmer!AO9+Bharatpur!AO9+Bhilwara!AO9+Bikaner!AO9+Bundi!AO9+Chittorgarh!AO9+Churu!AO9+Dausa!AO9+Dholpur!AO9+Dungarpur!AO9+Hanumangarh!AO9+Jaipur!AO9+Jaisalmer!AO9+Jalore!AO9+Jhalawar!AO9+Jhunjhunu!AO9+Jodhpur!AO9+Karauli!AO9+Kota!AO9+Nagaur!AO9+Pali!AO9+Pratapgarh!AO9+Rajsamand!AO9+'Sawai Madhopur'!AO9+Sikar!AO9+Sirohi!AO9+'Sri Ganganagar'!AO9+Tonk!AO9+Udaipur!AO9</f>
        <v>528</v>
      </c>
      <c r="AP9" s="7">
        <f>Ajmer!AP9+Alwar!AP9+Banswara!AP9+Baran!AP9+Barmer!AP9+Bharatpur!AP9+Bhilwara!AP9+Bikaner!AP9+Bundi!AP9+Chittorgarh!AP9+Churu!AP9+Dausa!AP9+Dholpur!AP9+Dungarpur!AP9+Hanumangarh!AP9+Jaipur!AP9+Jaisalmer!AP9+Jalore!AP9+Jhalawar!AP9+Jhunjhunu!AP9+Jodhpur!AP9+Karauli!AP9+Kota!AP9+Nagaur!AP9+Pali!AP9+Pratapgarh!AP9+Rajsamand!AP9+'Sawai Madhopur'!AP9+Sikar!AP9+Sirohi!AP9+'Sri Ganganagar'!AP9+Tonk!AP9+Udaipur!AP9</f>
        <v>1657.1973333411215</v>
      </c>
      <c r="AQ9" s="7">
        <f>Ajmer!AQ9+Alwar!AQ9+Banswara!AQ9+Baran!AQ9+Barmer!AQ9+Bharatpur!AQ9+Bhilwara!AQ9+Bikaner!AQ9+Bundi!AQ9+Chittorgarh!AQ9+Churu!AQ9+Dausa!AQ9+Dholpur!AQ9+Dungarpur!AQ9+Hanumangarh!AQ9+Jaipur!AQ9+Jaisalmer!AQ9+Jalore!AQ9+Jhalawar!AQ9+Jhunjhunu!AQ9+Jodhpur!AQ9+Karauli!AQ9+Kota!AQ9+Nagaur!AQ9+Pali!AQ9+Pratapgarh!AQ9+Rajsamand!AQ9+'Sawai Madhopur'!AQ9+Sikar!AQ9+Sirohi!AQ9+'Sri Ganganagar'!AQ9+Tonk!AQ9+Udaipur!AQ9</f>
        <v>3258.6809951357695</v>
      </c>
      <c r="AR9" s="7">
        <f>Ajmer!AR9+Alwar!AR9+Banswara!AR9+Baran!AR9+Barmer!AR9+Bharatpur!AR9+Bhilwara!AR9+Bikaner!AR9+Bundi!AR9+Chittorgarh!AR9+Churu!AR9+Dausa!AR9+Dholpur!AR9+Dungarpur!AR9+Hanumangarh!AR9+Jaipur!AR9+Jaisalmer!AR9+Jalore!AR9+Jhalawar!AR9+Jhunjhunu!AR9+Jodhpur!AR9+Karauli!AR9+Kota!AR9+Nagaur!AR9+Pali!AR9+Pratapgarh!AR9+Rajsamand!AR9+'Sawai Madhopur'!AR9+Sikar!AR9+Sirohi!AR9+'Sri Ganganagar'!AR9+Tonk!AR9+Udaipur!AR9</f>
        <v>5579.7201051994316</v>
      </c>
      <c r="AS9" s="7">
        <f>Ajmer!AS9+Alwar!AS9+Banswara!AS9+Baran!AS9+Barmer!AS9+Bharatpur!AS9+Bhilwara!AS9+Bikaner!AS9+Bundi!AS9+Chittorgarh!AS9+Churu!AS9+Dausa!AS9+Dholpur!AS9+Dungarpur!AS9+Hanumangarh!AS9+Jaipur!AS9+Jaisalmer!AS9+Jalore!AS9+Jhalawar!AS9+Jhunjhunu!AS9+Jodhpur!AS9+Karauli!AS9+Kota!AS9+Nagaur!AS9+Pali!AS9+Pratapgarh!AS9+Rajsamand!AS9+'Sawai Madhopur'!AS9+Sikar!AS9+Sirohi!AS9+'Sri Ganganagar'!AS9+Tonk!AS9+Udaipur!AS9</f>
        <v>298.25298028887005</v>
      </c>
      <c r="AT9" s="7">
        <f>Ajmer!AT9+Alwar!AT9+Banswara!AT9+Baran!AT9+Barmer!AT9+Bharatpur!AT9+Bhilwara!AT9+Bikaner!AT9+Bundi!AT9+Chittorgarh!AT9+Churu!AT9+Dausa!AT9+Dholpur!AT9+Dungarpur!AT9+Hanumangarh!AT9+Jaipur!AT9+Jaisalmer!AT9+Jalore!AT9+Jhalawar!AT9+Jhunjhunu!AT9+Jodhpur!AT9+Karauli!AT9+Kota!AT9+Nagaur!AT9+Pali!AT9+Pratapgarh!AT9+Rajsamand!AT9+'Sawai Madhopur'!AT9+Sikar!AT9+Sirohi!AT9+'Sri Ganganagar'!AT9+Tonk!AT9+Udaipur!AT9</f>
        <v>2632.0569104334313</v>
      </c>
      <c r="AU9" s="7">
        <f t="shared" si="8"/>
        <v>8010.272320675419</v>
      </c>
      <c r="AV9" s="7">
        <f t="shared" si="9"/>
        <v>39657.419906941555</v>
      </c>
      <c r="AW9" s="7">
        <f>Ajmer!AW9+Alwar!AW9+Banswara!AW9+Baran!AW9+Bharatpur!AW9+Bhilwara!AW9+Bikaner!AW9+Bundi!AW9+Chittorgarh!AW9+Churu!AW9+Dausa!AW9+Dholpur!AW9+Dungarpur!AW9+Hanumangarh!AW9+Jaipur!AW9+Jaisalmer!AW9+Jalore!AW9+Jhalawar!AW9+Jhunjhunu!AW9+Jodhpur!AW9+Karauli!AW9+Kota!AW9+Nagaur!AW9+Pali!AW9+Pratapgarh!AW9+Rajsamand!AW9+'Sawai Madhopur'!AW9+Sikar!AW9+Sirohi!AW9+'Sri Ganganagar'!AW9+Tonk!AW9+Udaipur!AW9</f>
        <v>223.02674534806715</v>
      </c>
      <c r="AX9" s="7">
        <f>Ajmer!AX9+Alwar!AX9+Banswara!AX9+Baran!AX9+Bharatpur!AX9+Bhilwara!AX9+Bikaner!AX9+Bundi!AX9+Chittorgarh!AX9+Churu!AX9+Dausa!AX9+Dholpur!AX9+Dungarpur!AX9+Hanumangarh!AX9+Jaipur!AX9+Jaisalmer!AX9+Jalore!AX9+Jhalawar!AX9+Jhunjhunu!AX9+Jodhpur!AX9+Karauli!AX9+Kota!AX9+Nagaur!AX9+Pali!AX9+Pratapgarh!AX9+Rajsamand!AX9+'Sawai Madhopur'!AX9+Sikar!AX9+Sirohi!AX9+'Sri Ganganagar'!AX9+Tonk!AX9+Udaipur!AX9</f>
        <v>578.37239848683146</v>
      </c>
      <c r="AY9" s="9">
        <f t="shared" si="10"/>
        <v>110017.42594851019</v>
      </c>
      <c r="AZ9" s="9">
        <f t="shared" si="11"/>
        <v>311177.14983891911</v>
      </c>
      <c r="BA9" s="7">
        <f>Ajmer!BA9+Alwar!BA9+Banswara!BA9+Baran!BA9+Barmer!BA9+Bharatpur!BA9+Bhilwara!BA9+Bikaner!BA9+Bundi!BA9+Chittorgarh!BA9+Churu!BA9+Dausa!BA9+Dholpur!BA9+Dungarpur!BA9+Hanumangarh!BA9+Jaipur!BA9+Jaisalmer!BA9+Jalore!BA9+Jhalawar!BA9+Jhunjhunu!BA9+Jodhpur!BA9+Karauli!BA9+Kota!BA9+Nagaur!BA9+Pali!BA9+Pratapgarh!BA9+Rajsamand!BA9+'Sawai Madhopur'!BA9+Sikar!BA9+Sirohi!BA9+'Sri Ganganagar'!BA9+Tonk!BA9+Udaipur!BA9</f>
        <v>8</v>
      </c>
      <c r="BB9" s="7">
        <f>Ajmer!BB9+Alwar!BB9+Banswara!BB9+Baran!BB9+Barmer!BB9+Bharatpur!BB9+Bhilwara!BB9+Bikaner!BB9+Bundi!BB9+Chittorgarh!BB9+Churu!BB9+Dausa!BB9+Dholpur!BB9+Dungarpur!BB9+Hanumangarh!BB9+Jaipur!BB9+Jaisalmer!BB9+Jalore!BB9+Jhalawar!BB9+Jhunjhunu!BB9+Jodhpur!BB9+Karauli!BB9+Kota!BB9+Nagaur!BB9+Pali!BB9+Pratapgarh!BB9+Rajsamand!BB9+'Sawai Madhopur'!BB9+Sikar!BB9+Sirohi!BB9+'Sri Ganganagar'!BB9+Tonk!BB9+Udaipur!BB9</f>
        <v>40</v>
      </c>
      <c r="BC9" s="7">
        <f>Ajmer!BC9+Alwar!BC9+Banswara!BC9+Baran!BC9+Barmer!BC9+Bharatpur!BC9+Bhilwara!BC9+Bikaner!BC9+Bundi!BC9+Chittorgarh!BC9+Churu!BC9+Dausa!BC9+Dholpur!BC9+Dungarpur!BC9+Hanumangarh!BC9+Jaipur!BC9+Jaisalmer!BC9+Jalore!BC9+Jhalawar!BC9+Jhunjhunu!BC9+Jodhpur!BC9+Karauli!BC9+Kota!BC9+Nagaur!BC9+Pali!BC9+Pratapgarh!BC9+Rajsamand!BC9+'Sawai Madhopur'!BC9+Sikar!BC9+Sirohi!BC9+'Sri Ganganagar'!BC9+Tonk!BC9+Udaipur!BC9</f>
        <v>71.527472000000003</v>
      </c>
      <c r="BD9" s="7">
        <f>Ajmer!BD9+Alwar!BD9+Banswara!BD9+Baran!BD9+Barmer!BD9+Bharatpur!BD9+Bhilwara!BD9+Bikaner!BD9+Bundi!BD9+Chittorgarh!BD9+Churu!BD9+Dausa!BD9+Dholpur!BD9+Dungarpur!BD9+Hanumangarh!BD9+Jaipur!BD9+Jaisalmer!BD9+Jalore!BD9+Jhalawar!BD9+Jhunjhunu!BD9+Jodhpur!BD9+Karauli!BD9+Kota!BD9+Nagaur!BD9+Pali!BD9+Pratapgarh!BD9+Rajsamand!BD9+'Sawai Madhopur'!BD9+Sikar!BD9+Sirohi!BD9+'Sri Ganganagar'!BD9+Tonk!BD9+Udaipur!BD9</f>
        <v>877.81932499999994</v>
      </c>
      <c r="BE9" s="7">
        <f>Ajmer!BE9+Alwar!BE9+Banswara!BE9+Baran!BE9+Barmer!BE9+Bharatpur!BE9+Bhilwara!BE9+Bikaner!BE9+Bundi!BE9+Chittorgarh!BE9+Churu!BE9+Dausa!BE9+Dholpur!BE9+Dungarpur!BE9+Hanumangarh!BE9+Jaipur!BE9+Jaisalmer!BE9+Jalore!BE9+Jhalawar!BE9+Jhunjhunu!BE9+Jodhpur!BE9+Karauli!BE9+Kota!BE9+Nagaur!BE9+Pali!BE9+Pratapgarh!BE9+Rajsamand!BE9+'Sawai Madhopur'!BE9+Sikar!BE9+Sirohi!BE9+'Sri Ganganagar'!BE9+Tonk!BE9+Udaipur!BE9</f>
        <v>114.9674255776</v>
      </c>
      <c r="BF9" s="7">
        <f>Ajmer!BF9+Alwar!BF9+Banswara!BF9+Baran!BF9+Barmer!BF9+Bharatpur!BF9+Bhilwara!BF9+Bikaner!BF9+Bundi!BF9+Chittorgarh!BF9+Churu!BF9+Dausa!BF9+Dholpur!BF9+Dungarpur!BF9+Hanumangarh!BF9+Jaipur!BF9+Jaisalmer!BF9+Jalore!BF9+Jhalawar!BF9+Jhunjhunu!BF9+Jodhpur!BF9+Karauli!BF9+Kota!BF9+Nagaur!BF9+Pali!BF9+Pratapgarh!BF9+Rajsamand!BF9+'Sawai Madhopur'!BF9+Sikar!BF9+Sirohi!BF9+'Sri Ganganagar'!BF9+Tonk!BF9+Udaipur!BF9</f>
        <v>1783.2433134673299</v>
      </c>
      <c r="BG9" s="7">
        <f>Ajmer!BG9+Alwar!BG9+Banswara!BG9+Baran!BG9+Barmer!BG9+Bharatpur!BG9+Bhilwara!BG9+Bikaner!BG9+Bundi!BG9+Chittorgarh!BG9+Churu!BG9+Dausa!BG9+Dholpur!BG9+Dungarpur!BG9+Hanumangarh!BG9+Jaipur!BG9+Jaisalmer!BG9+Jalore!BG9+Jhalawar!BG9+Jhunjhunu!BG9+Jodhpur!BG9+Karauli!BG9+Kota!BG9+Nagaur!BG9+Pali!BG9+Pratapgarh!BG9+Rajsamand!BG9+'Sawai Madhopur'!BG9+Sikar!BG9+Sirohi!BG9+'Sri Ganganagar'!BG9+Tonk!BG9+Udaipur!BG9</f>
        <v>2822.2992050453399</v>
      </c>
      <c r="BH9" s="7">
        <f>Ajmer!BH9+Alwar!BH9+Banswara!BH9+Baran!BH9+Barmer!BH9+Bharatpur!BH9+Bhilwara!BH9+Bikaner!BH9+Bundi!BH9+Chittorgarh!BH9+Churu!BH9+Dausa!BH9+Dholpur!BH9+Dungarpur!BH9+Hanumangarh!BH9+Jaipur!BH9+Jaisalmer!BH9+Jalore!BH9+Jhalawar!BH9+Jhunjhunu!BH9+Jodhpur!BH9+Karauli!BH9+Kota!BH9+Nagaur!BH9+Pali!BH9+Pratapgarh!BH9+Rajsamand!BH9+'Sawai Madhopur'!BH9+Sikar!BH9+Sirohi!BH9+'Sri Ganganagar'!BH9+Tonk!BH9+Udaipur!BH9</f>
        <v>10686.870710000001</v>
      </c>
      <c r="BI9" s="7">
        <f>Ajmer!BI9+Alwar!BI9+Banswara!BI9+Baran!BI9+Barmer!BI9+Bharatpur!BI9+Bhilwara!BI9+Bikaner!BI9+Bundi!BI9+Chittorgarh!BI9+Churu!BI9+Dausa!BI9+Dholpur!BI9+Dungarpur!BI9+Hanumangarh!BI9+Jaipur!BI9+Jaisalmer!BI9+Jalore!BI9+Jhalawar!BI9+Jhunjhunu!BI9+Jodhpur!BI9+Karauli!BI9+Kota!BI9+Nagaur!BI9+Pali!BI9+Pratapgarh!BI9+Rajsamand!BI9+'Sawai Madhopur'!BI9+Sikar!BI9+Sirohi!BI9+'Sri Ganganagar'!BI9+Tonk!BI9+Udaipur!BI9</f>
        <v>6036.8902814758603</v>
      </c>
      <c r="BJ9" s="7">
        <f>Ajmer!BJ9+Alwar!BJ9+Banswara!BJ9+Baran!BJ9+Barmer!BJ9+Bharatpur!BJ9+Bhilwara!BJ9+Bikaner!BJ9+Bundi!BJ9+Chittorgarh!BJ9+Churu!BJ9+Dausa!BJ9+Dholpur!BJ9+Dungarpur!BJ9+Hanumangarh!BJ9+Jaipur!BJ9+Jaisalmer!BJ9+Jalore!BJ9+Jhalawar!BJ9+Jhunjhunu!BJ9+Jodhpur!BJ9+Karauli!BJ9+Kota!BJ9+Nagaur!BJ9+Pali!BJ9+Pratapgarh!BJ9+Rajsamand!BJ9+'Sawai Madhopur'!BJ9+Sikar!BJ9+Sirohi!BJ9+'Sri Ganganagar'!BJ9+Tonk!BJ9+Udaipur!BJ9</f>
        <v>21653.524474563248</v>
      </c>
      <c r="BK9" s="8">
        <f t="shared" si="12"/>
        <v>9053.6843840988004</v>
      </c>
      <c r="BL9" s="8">
        <f t="shared" si="13"/>
        <v>35041.457823030578</v>
      </c>
      <c r="BM9" s="8">
        <f t="shared" si="0"/>
        <v>119071.11033260899</v>
      </c>
      <c r="BN9" s="8">
        <f t="shared" si="1"/>
        <v>346218.6076619497</v>
      </c>
      <c r="BO9" s="7">
        <f>Ajmer!BO9+Alwar!BO9+Banswara!BO9+Baran!BO9+Barmer!BO9+Bharatpur!BO9+Bhilwara!BO9+Bikaner!BO9+Bundi!BO9+Chittorgarh!BO9+Churu!BO9+Dausa!BO9+Dholpur!BO9+Dungarpur!BO9+Hanumangarh!BO9+Jaipur!BO9+Jaisalmer!BO9+Jalore!BO9+Jhalawar!BO9+Jhunjhunu!BO9+Jodhpur!BO9+Karauli!BO9+Kota!BO9+Nagaur!BO9+Pali!BO9+Pratapgarh!BO9+Rajsamand!BO9+'Sawai Madhopur'!BO9+Sikar!BO9+Sirohi!BO9+'Sri Ganganagar'!BO9+Tonk!BO9+Udaipur!BO9</f>
        <v>19631.213059799164</v>
      </c>
      <c r="BP9" s="7">
        <f>Ajmer!BP9+Alwar!BP9+Banswara!BP9+Baran!BP9+Barmer!BP9+Bharatpur!BP9+Bhilwara!BP9+Bikaner!BP9+Bundi!BP9+Chittorgarh!BP9+Churu!BP9+Dausa!BP9+Dholpur!BP9+Dungarpur!BP9+Hanumangarh!BP9+Jaipur!BP9+Jaisalmer!BP9+Jalore!BP9+Jhalawar!BP9+Jhunjhunu!BP9+Jodhpur!BP9+Karauli!BP9+Kota!BP9+Nagaur!BP9+Pali!BP9+Pratapgarh!BP9+Rajsamand!BP9+'Sawai Madhopur'!BP9+Sikar!BP9+Sirohi!BP9+'Sri Ganganagar'!BP9+Tonk!BP9+Udaipur!BP9</f>
        <v>41597.112671337884</v>
      </c>
      <c r="BQ9" s="7">
        <f>Ajmer!BQ9+Alwar!BQ9+Banswara!BQ9+Baran!BQ9+Barmer!BQ9+Bharatpur!BQ9+Bhilwara!BQ9+Bikaner!BQ9+Bundi!BQ9+Chittorgarh!BQ9+Churu!BQ9+Dausa!BQ9+Dholpur!BQ9+Dungarpur!BQ9+Hanumangarh!BQ9+Jaipur!BQ9+Jaisalmer!BQ9+Jalore!BQ9+Jhalawar!BQ9+Jhunjhunu!BQ9+Jodhpur!BQ9+Karauli!BQ9+Kota!BQ9+Nagaur!BQ9+Pali!BQ9+Pratapgarh!BQ9+Rajsamand!BQ9+'Sawai Madhopur'!BQ9+Sikar!BQ9+Sirohi!BQ9+'Sri Ganganagar'!BQ9+Tonk!BQ9+Udaipur!BQ9</f>
        <v>2288.1295981775893</v>
      </c>
      <c r="BR9" s="7">
        <f>Ajmer!BR9+Alwar!BR9+Banswara!BR9+Baran!BR9+Barmer!BR9+Bharatpur!BR9+Bhilwara!BR9+Bikaner!BR9+Bundi!BR9+Chittorgarh!BR9+Churu!BR9+Dausa!BR9+Dholpur!BR9+Dungarpur!BR9+Hanumangarh!BR9+Jaipur!BR9+Jaisalmer!BR9+Jalore!BR9+Jhalawar!BR9+Jhunjhunu!BR9+Jodhpur!BR9+Karauli!BR9+Kota!BR9+Nagaur!BR9+Pali!BR9+Pratapgarh!BR9+Rajsamand!BR9+'Sawai Madhopur'!BR9+Sikar!BR9+Sirohi!BR9+'Sri Ganganagar'!BR9+Tonk!BR9+Udaipur!BR9</f>
        <v>2637.9895461862393</v>
      </c>
    </row>
    <row r="10" spans="1:70" s="10" customFormat="1" ht="18" customHeight="1" x14ac:dyDescent="0.25">
      <c r="A10" s="37">
        <v>4</v>
      </c>
      <c r="B10" s="12" t="s">
        <v>11</v>
      </c>
      <c r="C10" s="7">
        <f>Ajmer!C10+Alwar!C10+Banswara!C10+Baran!C10+Barmer!C10+Bharatpur!C10+Bhilwara!C10+Bikaner!C10+Bundi!C10+Chittorgarh!C10+Churu!C10+Dausa!C10+Dholpur!C10+Dungarpur!C10+Hanumangarh!C10+Jaipur!C10+Jaisalmer!C10+Jalore!C10+Jhalawar!C10+Jhunjhunu!C10+Jodhpur!C10+Karauli!C10+Kota!C10+Nagaur!C10+Pali!C10+Pratapgarh!C10+Rajsamand!C10+'Sawai Madhopur'!C10+Sikar!C10+Sirohi!C10+'Sri Ganganagar'!C10+Tonk!C10+Udaipur!C10</f>
        <v>7687.3215848190175</v>
      </c>
      <c r="D10" s="7">
        <f>Ajmer!D10+Alwar!D10+Banswara!D10+Baran!D10+Barmer!D10+Bharatpur!D10+Bhilwara!D10+Bikaner!D10+Bundi!D10+Chittorgarh!D10+Churu!D10+Dausa!D10+Dholpur!D10+Dungarpur!D10+Hanumangarh!D10+Jaipur!D10+Jaisalmer!D10+Jalore!D10+Jhalawar!D10+Jhunjhunu!D10+Jodhpur!D10+Karauli!D10+Kota!D10+Nagaur!D10+Pali!D10+Pratapgarh!D10+Rajsamand!D10+'Sawai Madhopur'!D10+Sikar!D10+Sirohi!D10+'Sri Ganganagar'!D10+Tonk!D10+Udaipur!D10</f>
        <v>7945.4807055140054</v>
      </c>
      <c r="E10" s="7">
        <f>Ajmer!E10+Alwar!E10+Banswara!E10+Baran!E10+Barmer!E10+Bharatpur!E10+Bhilwara!E10+Bikaner!E10+Bundi!E10+Chittorgarh!E10+Churu!E10+Dausa!E10+Dholpur!E10+Dungarpur!E10+Hanumangarh!E10+Jaipur!E10+Jaisalmer!E10+Jalore!E10+Jhalawar!E10+Jhunjhunu!E10+Jodhpur!E10+Karauli!E10+Kota!E10+Nagaur!E10+Pali!E10+Pratapgarh!E10+Rajsamand!E10+'Sawai Madhopur'!E10+Sikar!E10+Sirohi!E10+'Sri Ganganagar'!E10+Tonk!E10+Udaipur!E10</f>
        <v>1516.2378835274938</v>
      </c>
      <c r="F10" s="7">
        <f>Ajmer!F10+Alwar!F10+Banswara!F10+Baran!F10+Barmer!F10+Bharatpur!F10+Bhilwara!F10+Bikaner!F10+Bundi!F10+Chittorgarh!F10+Churu!F10+Dausa!F10+Dholpur!F10+Dungarpur!F10+Hanumangarh!F10+Jaipur!F10+Jaisalmer!F10+Jalore!F10+Jhalawar!F10+Jhunjhunu!F10+Jodhpur!F10+Karauli!F10+Kota!F10+Nagaur!F10+Pali!F10+Pratapgarh!F10+Rajsamand!F10+'Sawai Madhopur'!F10+Sikar!F10+Sirohi!F10+'Sri Ganganagar'!F10+Tonk!F10+Udaipur!F10</f>
        <v>2421.7190708007292</v>
      </c>
      <c r="G10" s="7">
        <f>Ajmer!G10+Alwar!G10+Banswara!G10+Baran!G10+Barmer!G10+Bharatpur!G10+Bhilwara!G10+Bikaner!G10+Bundi!G10+Chittorgarh!G10+Churu!G10+Dausa!G10+Dholpur!G10+Dungarpur!G10+Hanumangarh!G10+Jaipur!G10+Jaisalmer!G10+Jalore!G10+Jhalawar!G10+Jhunjhunu!G10+Jodhpur!G10+Karauli!G10+Kota!G10+Nagaur!G10+Pali!G10+Pratapgarh!G10+Rajsamand!G10+'Sawai Madhopur'!G10+Sikar!G10+Sirohi!G10+'Sri Ganganagar'!G10+Tonk!G10+Udaipur!G10</f>
        <v>519.02094967683797</v>
      </c>
      <c r="H10" s="7">
        <f>Ajmer!H10+Alwar!H10+Banswara!H10+Baran!H10+Barmer!H10+Bharatpur!H10+Bhilwara!H10+Bikaner!H10+Bundi!H10+Chittorgarh!H10+Churu!H10+Dausa!H10+Dholpur!H10+Dungarpur!H10+Hanumangarh!H10+Jaipur!H10+Jaisalmer!H10+Jalore!H10+Jhalawar!H10+Jhunjhunu!H10+Jodhpur!H10+Karauli!H10+Kota!H10+Nagaur!H10+Pali!H10+Pratapgarh!H10+Rajsamand!H10+'Sawai Madhopur'!H10+Sikar!H10+Sirohi!H10+'Sri Ganganagar'!H10+Tonk!H10+Udaipur!H10</f>
        <v>658.85798204579601</v>
      </c>
      <c r="I10" s="8">
        <f t="shared" si="2"/>
        <v>9722.5804180233499</v>
      </c>
      <c r="J10" s="8">
        <f t="shared" si="3"/>
        <v>11026.05775836053</v>
      </c>
      <c r="K10" s="7">
        <f>Ajmer!K10+Alwar!K10+Banswara!K10+Baran!K10+Barmer!K10+Bharatpur!K10+Bhilwara!K10+Bikaner!K10+Bundi!K10+Chittorgarh!K10+Churu!K10+Dausa!K10+Dholpur!K10+Dungarpur!K10+Hanumangarh!K10+Jaipur!K10+Jaisalmer!K10+Jalore!K10+Jhalawar!K10+Jhunjhunu!K10+Jodhpur!K10+Karauli!K10+Kota!K10+Nagaur!K10+Pali!K10+Pratapgarh!K10+Rajsamand!K10+'Sawai Madhopur'!K10+Sikar!K10+Sirohi!K10+'Sri Ganganagar'!K10+Tonk!K10+Udaipur!K10</f>
        <v>298.31219803819442</v>
      </c>
      <c r="L10" s="7">
        <f>Ajmer!L10+Alwar!L10+Banswara!L10+Baran!L10+Barmer!L10+Bharatpur!L10+Bhilwara!L10+Bikaner!L10+Bundi!L10+Chittorgarh!L10+Churu!L10+Dausa!L10+Dholpur!L10+Dungarpur!L10+Hanumangarh!L10+Jaipur!L10+Jaisalmer!L10+Jalore!L10+Jhalawar!L10+Jhunjhunu!L10+Jodhpur!L10+Karauli!L10+Kota!L10+Nagaur!L10+Pali!L10+Pratapgarh!L10+Rajsamand!L10+'Sawai Madhopur'!L10+Sikar!L10+Sirohi!L10+'Sri Ganganagar'!L10+Tonk!L10+Udaipur!L10</f>
        <v>853.53025352604163</v>
      </c>
      <c r="M10" s="7">
        <f>Ajmer!M10+Alwar!M10+Banswara!M10+Baran!M10+Barmer!M10+Bharatpur!M10+Bhilwara!M10+Bikaner!M10+Bundi!M10+Chittorgarh!M10+Churu!M10+Dausa!M10+Dholpur!M10+Dungarpur!M10+Hanumangarh!M10+Jaipur!M10+Jaisalmer!M10+Jalore!M10+Jhalawar!M10+Jhunjhunu!M10+Jodhpur!M10+Karauli!M10+Kota!M10+Nagaur!M10+Pali!M10+Pratapgarh!M10+Rajsamand!M10+'Sawai Madhopur'!M10+Sikar!M10+Sirohi!M10+'Sri Ganganagar'!M10+Tonk!M10+Udaipur!M10</f>
        <v>344.68473620700757</v>
      </c>
      <c r="N10" s="7">
        <f>Ajmer!N10+Alwar!N10+Banswara!N10+Baran!N10+Barmer!N10+Bharatpur!N10+Bhilwara!N10+Bikaner!N10+Bundi!N10+Chittorgarh!N10+Churu!N10+Dausa!N10+Dholpur!N10+Dungarpur!N10+Hanumangarh!N10+Jaipur!N10+Jaisalmer!N10+Jalore!N10+Jhalawar!N10+Jhunjhunu!N10+Jodhpur!N10+Karauli!N10+Kota!N10+Nagaur!N10+Pali!N10+Pratapgarh!N10+Rajsamand!N10+'Sawai Madhopur'!N10+Sikar!N10+Sirohi!N10+'Sri Ganganagar'!N10+Tonk!N10+Udaipur!N10</f>
        <v>1077.359629483125</v>
      </c>
      <c r="O10" s="8">
        <f t="shared" si="4"/>
        <v>10365.577352268552</v>
      </c>
      <c r="P10" s="8">
        <f t="shared" si="5"/>
        <v>12956.947641369698</v>
      </c>
      <c r="Q10" s="7">
        <f>Ajmer!Q10+Alwar!Q10+Banswara!Q10+Baran!Q10+Barmer!Q10+Bharatpur!Q10+Bhilwara!Q10+Bikaner!Q10+Bundi!Q10+Chittorgarh!Q10+Churu!Q10+Dausa!Q10+Dholpur!Q10+Dungarpur!Q10+Hanumangarh!Q10+Jaipur!Q10+Jaisalmer!Q10+Jalore!Q10+Jhalawar!Q10+Jhunjhunu!Q10+Jodhpur!Q10+Karauli!Q10+Kota!Q10+Nagaur!Q10+Pali!Q10+Pratapgarh!Q10+Rajsamand!Q10+'Sawai Madhopur'!Q10+Sikar!Q10+Sirohi!Q10+'Sri Ganganagar'!Q10+Tonk!Q10+Udaipur!Q10</f>
        <v>65.684736207007575</v>
      </c>
      <c r="R10" s="7">
        <f>Ajmer!R10+Alwar!R10+Banswara!R10+Baran!R10+Barmer!R10+Bharatpur!R10+Bhilwara!R10+Bikaner!R10+Bundi!R10+Chittorgarh!R10+Churu!R10+Dausa!R10+Dholpur!R10+Dungarpur!R10+Hanumangarh!R10+Jaipur!R10+Jaisalmer!R10+Jalore!R10+Jhalawar!R10+Jhunjhunu!R10+Jodhpur!R10+Karauli!R10+Kota!R10+Nagaur!R10+Pali!R10+Pratapgarh!R10+Rajsamand!R10+'Sawai Madhopur'!R10+Sikar!R10+Sirohi!R10+'Sri Ganganagar'!R10+Tonk!R10+Udaipur!R10</f>
        <v>235.35962948312499</v>
      </c>
      <c r="S10" s="7">
        <f>Ajmer!S10+Alwar!S10+Banswara!S10+Baran!S10+Barmer!S10+Bharatpur!S10+Bhilwara!S10+Bikaner!S10+Bundi!S10+Chittorgarh!S10+Churu!S10+Dausa!S10+Dholpur!S10+Dungarpur!S10+Hanumangarh!S10+Jaipur!S10+Jaisalmer!S10+Jalore!S10+Jhalawar!S10+Jhunjhunu!S10+Jodhpur!S10+Karauli!S10+Kota!S10+Nagaur!S10+Pali!S10+Pratapgarh!S10+Rajsamand!S10+'Sawai Madhopur'!S10+Sikar!S10+Sirohi!S10+'Sri Ganganagar'!S10+Tonk!S10+Udaipur!S10</f>
        <v>4930.5630369629071</v>
      </c>
      <c r="T10" s="7">
        <f>Ajmer!T10+Alwar!T10+Banswara!T10+Baran!T10+Barmer!T10+Bharatpur!T10+Bhilwara!T10+Bikaner!T10+Bundi!T10+Chittorgarh!T10+Churu!T10+Dausa!T10+Dholpur!T10+Dungarpur!T10+Hanumangarh!T10+Jaipur!T10+Jaisalmer!T10+Jalore!T10+Jhalawar!T10+Jhunjhunu!T10+Jodhpur!T10+Karauli!T10+Kota!T10+Nagaur!T10+Pali!T10+Pratapgarh!T10+Rajsamand!T10+'Sawai Madhopur'!T10+Sikar!T10+Sirohi!T10+'Sri Ganganagar'!T10+Tonk!T10+Udaipur!T10</f>
        <v>7221.1902441998163</v>
      </c>
      <c r="U10" s="7">
        <f>Ajmer!U10+Alwar!U10+Banswara!U10+Baran!U10+Barmer!U10+Bharatpur!U10+Bhilwara!U10+Bikaner!U10+Bundi!U10+Chittorgarh!U10+Churu!U10+Dausa!U10+Dholpur!U10+Dungarpur!U10+Hanumangarh!U10+Jaipur!U10+Jaisalmer!U10+Jalore!U10+Jhalawar!U10+Jhunjhunu!U10+Jodhpur!U10+Karauli!U10+Kota!U10+Nagaur!U10+Pali!U10+Pratapgarh!U10+Rajsamand!U10+'Sawai Madhopur'!U10+Sikar!U10+Sirohi!U10+'Sri Ganganagar'!U10+Tonk!U10+Udaipur!U10</f>
        <v>2253.4480564327946</v>
      </c>
      <c r="V10" s="7">
        <f>Ajmer!V10+Alwar!V10+Banswara!V10+Baran!V10+Barmer!V10+Bharatpur!V10+Bhilwara!V10+Bikaner!V10+Bundi!V10+Chittorgarh!V10+Churu!V10+Dausa!V10+Dholpur!V10+Dungarpur!V10+Hanumangarh!V10+Jaipur!V10+Jaisalmer!V10+Jalore!V10+Jhalawar!V10+Jhunjhunu!V10+Jodhpur!V10+Karauli!V10+Kota!V10+Nagaur!V10+Pali!V10+Pratapgarh!V10+Rajsamand!V10+'Sawai Madhopur'!V10+Sikar!V10+Sirohi!V10+'Sri Ganganagar'!V10+Tonk!V10+Udaipur!V10</f>
        <v>65674.849643639172</v>
      </c>
      <c r="W10" s="7">
        <f>Ajmer!W10+Alwar!W10+Banswara!W10+Baran!W10+Barmer!W10+Bharatpur!W10+Bhilwara!W10+Bikaner!W10+Bundi!W10+Chittorgarh!W10+Churu!W10+Dausa!W10+Dholpur!W10+Dungarpur!W10+Hanumangarh!W10+Jaipur!W10+Jaisalmer!W10+Jalore!W10+Jhalawar!W10+Jhunjhunu!W10+Jodhpur!W10+Karauli!W10+Kota!W10+Nagaur!W10+Pali!W10+Pratapgarh!W10+Rajsamand!W10+'Sawai Madhopur'!W10+Sikar!W10+Sirohi!W10+'Sri Ganganagar'!W10+Tonk!W10+Udaipur!W10</f>
        <v>564.04274121966841</v>
      </c>
      <c r="X10" s="7">
        <f>Ajmer!X10+Alwar!X10+Banswara!X10+Baran!X10+Barmer!X10+Bharatpur!X10+Bhilwara!X10+Bikaner!X10+Bundi!X10+Chittorgarh!X10+Churu!X10+Dausa!X10+Dholpur!X10+Dungarpur!X10+Hanumangarh!X10+Jaipur!X10+Jaisalmer!X10+Jalore!X10+Jhalawar!X10+Jhunjhunu!X10+Jodhpur!X10+Karauli!X10+Kota!X10+Nagaur!X10+Pali!X10+Pratapgarh!X10+Rajsamand!X10+'Sawai Madhopur'!X10+Sikar!X10+Sirohi!X10+'Sri Ganganagar'!X10+Tonk!X10+Udaipur!X10</f>
        <v>4025.5076722263461</v>
      </c>
      <c r="Y10" s="7">
        <f>Ajmer!Y10+Alwar!Y10+Banswara!Y10+Baran!Y10+Barmer!Y10+Bharatpur!Y10+Bhilwara!Y10+Bikaner!Y10+Bundi!Y10+Chittorgarh!Y10+Churu!Y10+Dausa!Y10+Dholpur!Y10+Dungarpur!Y10+Hanumangarh!Y10+Jaipur!Y10+Jaisalmer!Y10+Jalore!Y10+Jhalawar!Y10+Jhunjhunu!Y10+Jodhpur!Y10+Karauli!Y10+Kota!Y10+Nagaur!Y10+Pali!Y10+Pratapgarh!Y10+Rajsamand!Y10+'Sawai Madhopur'!Y10+Sikar!Y10+Sirohi!Y10+'Sri Ganganagar'!Y10+Tonk!Y10+Udaipur!Y10</f>
        <v>228.85382716049384</v>
      </c>
      <c r="Z10" s="7">
        <f>Ajmer!Z10+Alwar!Z10+Banswara!Z10+Baran!Z10+Barmer!Z10+Bharatpur!Z10+Bhilwara!Z10+Bikaner!Z10+Bundi!Z10+Chittorgarh!Z10+Churu!Z10+Dausa!Z10+Dholpur!Z10+Dungarpur!Z10+Hanumangarh!Z10+Jaipur!Z10+Jaisalmer!Z10+Jalore!Z10+Jhalawar!Z10+Jhunjhunu!Z10+Jodhpur!Z10+Karauli!Z10+Kota!Z10+Nagaur!Z10+Pali!Z10+Pratapgarh!Z10+Rajsamand!Z10+'Sawai Madhopur'!Z10+Sikar!Z10+Sirohi!Z10+'Sri Ganganagar'!Z10+Tonk!Z10+Udaipur!Z10</f>
        <v>756.19962207962965</v>
      </c>
      <c r="AA10" s="7">
        <f>Ajmer!AA10+Alwar!AA10+Banswara!AA10+Baran!AA10+Barmer!AA10+Bharatpur!AA10+Bhilwara!AA10+Bikaner!AA10+Bundi!AA10+Chittorgarh!AA10+Churu!AA10+Dausa!AA10+Dholpur!AA10+Dungarpur!AA10+Hanumangarh!AA10+Jaipur!AA10+Jaisalmer!AA10+Jalore!AA10+Jhalawar!AA10+Jhunjhunu!AA10+Jodhpur!AA10+Karauli!AA10+Kota!AA10+Nagaur!AA10+Pali!AA10+Pratapgarh!AA10+Rajsamand!AA10+'Sawai Madhopur'!AA10+Sikar!AA10+Sirohi!AA10+'Sri Ganganagar'!AA10+Tonk!AA10+Udaipur!AA10</f>
        <v>89</v>
      </c>
      <c r="AB10" s="7">
        <f>Ajmer!AB10+Alwar!AB10+Banswara!AB10+Baran!AB10+Barmer!AB10+Bharatpur!AB10+Bhilwara!AB10+Bikaner!AB10+Bundi!AB10+Chittorgarh!AB10+Churu!AB10+Dausa!AB10+Dholpur!AB10+Dungarpur!AB10+Hanumangarh!AB10+Jaipur!AB10+Jaisalmer!AB10+Jalore!AB10+Jhalawar!AB10+Jhunjhunu!AB10+Jodhpur!AB10+Karauli!AB10+Kota!AB10+Nagaur!AB10+Pali!AB10+Pratapgarh!AB10+Rajsamand!AB10+'Sawai Madhopur'!AB10+Sikar!AB10+Sirohi!AB10+'Sri Ganganagar'!AB10+Tonk!AB10+Udaipur!AB10</f>
        <v>190.19090908999999</v>
      </c>
      <c r="AC10" s="7">
        <f>Ajmer!AC10+Alwar!AC10+Banswara!AC10+Baran!AC10+Barmer!AC10+Bharatpur!AC10+Bhilwara!AC10+Bikaner!AC10+Bundi!AC10+Chittorgarh!AC10+Churu!AC10+Dausa!AC10+Dholpur!AC10+Dungarpur!AC10+Hanumangarh!AC10+Jaipur!AC10+Jaisalmer!AC10+Jalore!AC10+Jhalawar!AC10+Jhunjhunu!AC10+Jodhpur!AC10+Karauli!AC10+Kota!AC10+Nagaur!AC10+Pali!AC10+Pratapgarh!AC10+Rajsamand!AC10+'Sawai Madhopur'!AC10+Sikar!AC10+Sirohi!AC10+'Sri Ganganagar'!AC10+Tonk!AC10+Udaipur!AC10</f>
        <v>62</v>
      </c>
      <c r="AD10" s="7">
        <f>Ajmer!AD10+Alwar!AD10+Banswara!AD10+Baran!AD10+Barmer!AD10+Bharatpur!AD10+Bhilwara!AD10+Bikaner!AD10+Bundi!AD10+Chittorgarh!AD10+Churu!AD10+Dausa!AD10+Dholpur!AD10+Dungarpur!AD10+Hanumangarh!AD10+Jaipur!AD10+Jaisalmer!AD10+Jalore!AD10+Jhalawar!AD10+Jhunjhunu!AD10+Jodhpur!AD10+Karauli!AD10+Kota!AD10+Nagaur!AD10+Pali!AD10+Pratapgarh!AD10+Rajsamand!AD10+'Sawai Madhopur'!AD10+Sikar!AD10+Sirohi!AD10+'Sri Ganganagar'!AD10+Tonk!AD10+Udaipur!AD10</f>
        <v>2270</v>
      </c>
      <c r="AE10" s="8">
        <f t="shared" si="6"/>
        <v>3197.3446248129567</v>
      </c>
      <c r="AF10" s="8">
        <f t="shared" si="7"/>
        <v>72916.747847035149</v>
      </c>
      <c r="AG10" s="7">
        <f>Ajmer!AG10+Alwar!AG10+Banswara!AG10+Baran!AG10+Barmer!AG10+Bharatpur!AG10+Bhilwara!AG10+Bikaner!AG10+Bundi!AG10+Chittorgarh!AG10+Churu!AG10+Dausa!AG10+Dholpur!AG10+Dungarpur!AG10+Hanumangarh!AG10+Jaipur!AG10+Jaisalmer!AG10+Jalore!AG10+Jhalawar!AG10+Jhunjhunu!AG10+Jodhpur!AG10+Karauli!AG10+Kota!AG10+Nagaur!AG10+Pali!AG10+Pratapgarh!AG10+Rajsamand!AG10+'Sawai Madhopur'!AG10+Sikar!AG10+Sirohi!AG10+'Sri Ganganagar'!AG10+Tonk!AG10+Udaipur!AG10</f>
        <v>53.853827160493829</v>
      </c>
      <c r="AH10" s="7">
        <f>Ajmer!AH10+Alwar!AH10+Banswara!AH10+Baran!AH10+Barmer!AH10+Bharatpur!AH10+Bhilwara!AH10+Bikaner!AH10+Bundi!AH10+Chittorgarh!AH10+Churu!AH10+Dausa!AH10+Dholpur!AH10+Dungarpur!AH10+Hanumangarh!AH10+Jaipur!AH10+Jaisalmer!AH10+Jalore!AH10+Jhalawar!AH10+Jhunjhunu!AH10+Jodhpur!AH10+Karauli!AH10+Kota!AH10+Nagaur!AH10+Pali!AH10+Pratapgarh!AH10+Rajsamand!AH10+'Sawai Madhopur'!AH10+Sikar!AH10+Sirohi!AH10+'Sri Ganganagar'!AH10+Tonk!AH10+Udaipur!AH10</f>
        <v>167.76762962962962</v>
      </c>
      <c r="AI10" s="7">
        <f>Ajmer!AI10+Alwar!AI10+Banswara!AI10+Baran!AI10+Barmer!AI10+Bharatpur!AI10+Bhilwara!AI10+Bikaner!AI10+Bundi!AI10+Chittorgarh!AI10+Churu!AI10+Dausa!AI10+Dholpur!AI10+Dungarpur!AI10+Hanumangarh!AI10+Jaipur!AI10+Jaisalmer!AI10+Jalore!AI10+Jhalawar!AI10+Jhunjhunu!AI10+Jodhpur!AI10+Karauli!AI10+Kota!AI10+Nagaur!AI10+Pali!AI10+Pratapgarh!AI10+Rajsamand!AI10+'Sawai Madhopur'!AI10+Sikar!AI10+Sirohi!AI10+'Sri Ganganagar'!AI10+Tonk!AI10+Udaipur!AI10</f>
        <v>22</v>
      </c>
      <c r="AJ10" s="7">
        <f>Ajmer!AJ10+Alwar!AJ10+Banswara!AJ10+Baran!AJ10+Barmer!AJ10+Bharatpur!AJ10+Bhilwara!AJ10+Bikaner!AJ10+Bundi!AJ10+Chittorgarh!AJ10+Churu!AJ10+Dausa!AJ10+Dholpur!AJ10+Dungarpur!AJ10+Hanumangarh!AJ10+Jaipur!AJ10+Jaisalmer!AJ10+Jalore!AJ10+Jhalawar!AJ10+Jhunjhunu!AJ10+Jodhpur!AJ10+Karauli!AJ10+Kota!AJ10+Nagaur!AJ10+Pali!AJ10+Pratapgarh!AJ10+Rajsamand!AJ10+'Sawai Madhopur'!AJ10+Sikar!AJ10+Sirohi!AJ10+'Sri Ganganagar'!AJ10+Tonk!AJ10+Udaipur!AJ10</f>
        <v>300</v>
      </c>
      <c r="AK10" s="7">
        <f>Ajmer!AK10+Alwar!AK10+Banswara!AK10+Baran!AK10+Barmer!AK10+Bharatpur!AK10+Bhilwara!AK10+Bikaner!AK10+Bundi!AK10+Chittorgarh!AK10+Churu!AK10+Dausa!AK10+Dholpur!AK10+Dungarpur!AK10+Hanumangarh!AK10+Jaipur!AK10+Jaisalmer!AK10+Jalore!AK10+Jhalawar!AK10+Jhunjhunu!AK10+Jodhpur!AK10+Karauli!AK10+Kota!AK10+Nagaur!AK10+Pali!AK10+Pratapgarh!AK10+Rajsamand!AK10+'Sawai Madhopur'!AK10+Sikar!AK10+Sirohi!AK10+'Sri Ganganagar'!AK10+Tonk!AK10+Udaipur!AK10</f>
        <v>410.94559821784196</v>
      </c>
      <c r="AL10" s="7">
        <f>Ajmer!AL10+Alwar!AL10+Banswara!AL10+Baran!AL10+Barmer!AL10+Bharatpur!AL10+Bhilwara!AL10+Bikaner!AL10+Bundi!AL10+Chittorgarh!AL10+Churu!AL10+Dausa!AL10+Dholpur!AL10+Dungarpur!AL10+Hanumangarh!AL10+Jaipur!AL10+Jaisalmer!AL10+Jalore!AL10+Jhalawar!AL10+Jhunjhunu!AL10+Jodhpur!AL10+Karauli!AL10+Kota!AL10+Nagaur!AL10+Pali!AL10+Pratapgarh!AL10+Rajsamand!AL10+'Sawai Madhopur'!AL10+Sikar!AL10+Sirohi!AL10+'Sri Ganganagar'!AL10+Tonk!AL10+Udaipur!AL10</f>
        <v>1367.8647961188783</v>
      </c>
      <c r="AM10" s="7">
        <f>Ajmer!AM10+Alwar!AM10+Banswara!AM10+Baran!AM10+Barmer!AM10+Bharatpur!AM10+Bhilwara!AM10+Bikaner!AM10+Bundi!AM10+Chittorgarh!AM10+Churu!AM10+Dausa!AM10+Dholpur!AM10+Dungarpur!AM10+Hanumangarh!AM10+Jaipur!AM10+Jaisalmer!AM10+Jalore!AM10+Jhalawar!AM10+Jhunjhunu!AM10+Jodhpur!AM10+Karauli!AM10+Kota!AM10+Nagaur!AM10+Pali!AM10+Pratapgarh!AM10+Rajsamand!AM10+'Sawai Madhopur'!AM10+Sikar!AM10+Sirohi!AM10+'Sri Ganganagar'!AM10+Tonk!AM10+Udaipur!AM10</f>
        <v>1246.9550288738319</v>
      </c>
      <c r="AN10" s="7">
        <f>Ajmer!AN10+Alwar!AN10+Banswara!AN10+Baran!AN10+Barmer!AN10+Bharatpur!AN10+Bhilwara!AN10+Bikaner!AN10+Bundi!AN10+Chittorgarh!AN10+Churu!AN10+Dausa!AN10+Dholpur!AN10+Dungarpur!AN10+Hanumangarh!AN10+Jaipur!AN10+Jaisalmer!AN10+Jalore!AN10+Jhalawar!AN10+Jhunjhunu!AN10+Jodhpur!AN10+Karauli!AN10+Kota!AN10+Nagaur!AN10+Pali!AN10+Pratapgarh!AN10+Rajsamand!AN10+'Sawai Madhopur'!AN10+Sikar!AN10+Sirohi!AN10+'Sri Ganganagar'!AN10+Tonk!AN10+Udaipur!AN10</f>
        <v>10546.808513283644</v>
      </c>
      <c r="AO10" s="7">
        <f>Ajmer!AO10+Alwar!AO10+Banswara!AO10+Baran!AO10+Barmer!AO10+Bharatpur!AO10+Bhilwara!AO10+Bikaner!AO10+Bundi!AO10+Chittorgarh!AO10+Churu!AO10+Dausa!AO10+Dholpur!AO10+Dungarpur!AO10+Hanumangarh!AO10+Jaipur!AO10+Jaisalmer!AO10+Jalore!AO10+Jhalawar!AO10+Jhunjhunu!AO10+Jodhpur!AO10+Karauli!AO10+Kota!AO10+Nagaur!AO10+Pali!AO10+Pratapgarh!AO10+Rajsamand!AO10+'Sawai Madhopur'!AO10+Sikar!AO10+Sirohi!AO10+'Sri Ganganagar'!AO10+Tonk!AO10+Udaipur!AO10</f>
        <v>178</v>
      </c>
      <c r="AP10" s="7">
        <f>Ajmer!AP10+Alwar!AP10+Banswara!AP10+Baran!AP10+Barmer!AP10+Bharatpur!AP10+Bhilwara!AP10+Bikaner!AP10+Bundi!AP10+Chittorgarh!AP10+Churu!AP10+Dausa!AP10+Dholpur!AP10+Dungarpur!AP10+Hanumangarh!AP10+Jaipur!AP10+Jaisalmer!AP10+Jalore!AP10+Jhalawar!AP10+Jhunjhunu!AP10+Jodhpur!AP10+Karauli!AP10+Kota!AP10+Nagaur!AP10+Pali!AP10+Pratapgarh!AP10+Rajsamand!AP10+'Sawai Madhopur'!AP10+Sikar!AP10+Sirohi!AP10+'Sri Ganganagar'!AP10+Tonk!AP10+Udaipur!AP10</f>
        <v>586.15741117037385</v>
      </c>
      <c r="AQ10" s="7">
        <f>Ajmer!AQ10+Alwar!AQ10+Banswara!AQ10+Baran!AQ10+Barmer!AQ10+Bharatpur!AQ10+Bhilwara!AQ10+Bikaner!AQ10+Bundi!AQ10+Chittorgarh!AQ10+Churu!AQ10+Dausa!AQ10+Dholpur!AQ10+Dungarpur!AQ10+Hanumangarh!AQ10+Jaipur!AQ10+Jaisalmer!AQ10+Jalore!AQ10+Jhalawar!AQ10+Jhunjhunu!AQ10+Jodhpur!AQ10+Karauli!AQ10+Kota!AQ10+Nagaur!AQ10+Pali!AQ10+Pratapgarh!AQ10+Rajsamand!AQ10+'Sawai Madhopur'!AQ10+Sikar!AQ10+Sirohi!AQ10+'Sri Ganganagar'!AQ10+Tonk!AQ10+Udaipur!AQ10</f>
        <v>1191.957572259847</v>
      </c>
      <c r="AR10" s="7">
        <f>Ajmer!AR10+Alwar!AR10+Banswara!AR10+Baran!AR10+Barmer!AR10+Bharatpur!AR10+Bhilwara!AR10+Bikaner!AR10+Bundi!AR10+Chittorgarh!AR10+Churu!AR10+Dausa!AR10+Dholpur!AR10+Dungarpur!AR10+Hanumangarh!AR10+Jaipur!AR10+Jaisalmer!AR10+Jalore!AR10+Jhalawar!AR10+Jhunjhunu!AR10+Jodhpur!AR10+Karauli!AR10+Kota!AR10+Nagaur!AR10+Pali!AR10+Pratapgarh!AR10+Rajsamand!AR10+'Sawai Madhopur'!AR10+Sikar!AR10+Sirohi!AR10+'Sri Ganganagar'!AR10+Tonk!AR10+Udaipur!AR10</f>
        <v>2146.341280408586</v>
      </c>
      <c r="AS10" s="7">
        <f>Ajmer!AS10+Alwar!AS10+Banswara!AS10+Baran!AS10+Barmer!AS10+Bharatpur!AS10+Bhilwara!AS10+Bikaner!AS10+Bundi!AS10+Chittorgarh!AS10+Churu!AS10+Dausa!AS10+Dholpur!AS10+Dungarpur!AS10+Hanumangarh!AS10+Jaipur!AS10+Jaisalmer!AS10+Jalore!AS10+Jhalawar!AS10+Jhunjhunu!AS10+Jodhpur!AS10+Karauli!AS10+Kota!AS10+Nagaur!AS10+Pali!AS10+Pratapgarh!AS10+Rajsamand!AS10+'Sawai Madhopur'!AS10+Sikar!AS10+Sirohi!AS10+'Sri Ganganagar'!AS10+Tonk!AS10+Udaipur!AS10</f>
        <v>157.08432676295666</v>
      </c>
      <c r="AT10" s="7">
        <f>Ajmer!AT10+Alwar!AT10+Banswara!AT10+Baran!AT10+Barmer!AT10+Bharatpur!AT10+Bhilwara!AT10+Bikaner!AT10+Bundi!AT10+Chittorgarh!AT10+Churu!AT10+Dausa!AT10+Dholpur!AT10+Dungarpur!AT10+Hanumangarh!AT10+Jaipur!AT10+Jaisalmer!AT10+Jalore!AT10+Jhalawar!AT10+Jhunjhunu!AT10+Jodhpur!AT10+Karauli!AT10+Kota!AT10+Nagaur!AT10+Pali!AT10+Pratapgarh!AT10+Rajsamand!AT10+'Sawai Madhopur'!AT10+Sikar!AT10+Sirohi!AT10+'Sri Ganganagar'!AT10+Tonk!AT10+Udaipur!AT10</f>
        <v>1064.5134050207571</v>
      </c>
      <c r="AU10" s="7">
        <f t="shared" si="8"/>
        <v>3206.9425261144775</v>
      </c>
      <c r="AV10" s="7">
        <f t="shared" si="9"/>
        <v>16011.685406002238</v>
      </c>
      <c r="AW10" s="7">
        <f>Ajmer!AW10+Alwar!AW10+Banswara!AW10+Baran!AW10+Bharatpur!AW10+Bhilwara!AW10+Bikaner!AW10+Bundi!AW10+Chittorgarh!AW10+Churu!AW10+Dausa!AW10+Dholpur!AW10+Dungarpur!AW10+Hanumangarh!AW10+Jaipur!AW10+Jaisalmer!AW10+Jalore!AW10+Jhalawar!AW10+Jhunjhunu!AW10+Jodhpur!AW10+Karauli!AW10+Kota!AW10+Nagaur!AW10+Pali!AW10+Pratapgarh!AW10+Rajsamand!AW10+'Sawai Madhopur'!AW10+Sikar!AW10+Sirohi!AW10+'Sri Ganganagar'!AW10+Tonk!AW10+Udaipur!AW10</f>
        <v>160.71967078519572</v>
      </c>
      <c r="AX10" s="7">
        <f>Ajmer!AX10+Alwar!AX10+Banswara!AX10+Baran!AX10+Bharatpur!AX10+Bhilwara!AX10+Bikaner!AX10+Bundi!AX10+Chittorgarh!AX10+Churu!AX10+Dausa!AX10+Dholpur!AX10+Dungarpur!AX10+Hanumangarh!AX10+Jaipur!AX10+Jaisalmer!AX10+Jalore!AX10+Jhalawar!AX10+Jhunjhunu!AX10+Jodhpur!AX10+Karauli!AX10+Kota!AX10+Nagaur!AX10+Pali!AX10+Pratapgarh!AX10+Rajsamand!AX10+'Sawai Madhopur'!AX10+Sikar!AX10+Sirohi!AX10+'Sri Ganganagar'!AX10+Tonk!AX10+Udaipur!AX10</f>
        <v>387.6249135911458</v>
      </c>
      <c r="AY10" s="9">
        <f t="shared" si="10"/>
        <v>16769.864503195986</v>
      </c>
      <c r="AZ10" s="9">
        <f t="shared" si="11"/>
        <v>101885.38089440708</v>
      </c>
      <c r="BA10" s="7">
        <f>Ajmer!BA10+Alwar!BA10+Banswara!BA10+Baran!BA10+Barmer!BA10+Bharatpur!BA10+Bhilwara!BA10+Bikaner!BA10+Bundi!BA10+Chittorgarh!BA10+Churu!BA10+Dausa!BA10+Dholpur!BA10+Dungarpur!BA10+Hanumangarh!BA10+Jaipur!BA10+Jaisalmer!BA10+Jalore!BA10+Jhalawar!BA10+Jhunjhunu!BA10+Jodhpur!BA10+Karauli!BA10+Kota!BA10+Nagaur!BA10+Pali!BA10+Pratapgarh!BA10+Rajsamand!BA10+'Sawai Madhopur'!BA10+Sikar!BA10+Sirohi!BA10+'Sri Ganganagar'!BA10+Tonk!BA10+Udaipur!BA10</f>
        <v>1</v>
      </c>
      <c r="BB10" s="7">
        <f>Ajmer!BB10+Alwar!BB10+Banswara!BB10+Baran!BB10+Barmer!BB10+Bharatpur!BB10+Bhilwara!BB10+Bikaner!BB10+Bundi!BB10+Chittorgarh!BB10+Churu!BB10+Dausa!BB10+Dholpur!BB10+Dungarpur!BB10+Hanumangarh!BB10+Jaipur!BB10+Jaisalmer!BB10+Jalore!BB10+Jhalawar!BB10+Jhunjhunu!BB10+Jodhpur!BB10+Karauli!BB10+Kota!BB10+Nagaur!BB10+Pali!BB10+Pratapgarh!BB10+Rajsamand!BB10+'Sawai Madhopur'!BB10+Sikar!BB10+Sirohi!BB10+'Sri Ganganagar'!BB10+Tonk!BB10+Udaipur!BB10</f>
        <v>5</v>
      </c>
      <c r="BC10" s="7">
        <f>Ajmer!BC10+Alwar!BC10+Banswara!BC10+Baran!BC10+Barmer!BC10+Bharatpur!BC10+Bhilwara!BC10+Bikaner!BC10+Bundi!BC10+Chittorgarh!BC10+Churu!BC10+Dausa!BC10+Dholpur!BC10+Dungarpur!BC10+Hanumangarh!BC10+Jaipur!BC10+Jaisalmer!BC10+Jalore!BC10+Jhalawar!BC10+Jhunjhunu!BC10+Jodhpur!BC10+Karauli!BC10+Kota!BC10+Nagaur!BC10+Pali!BC10+Pratapgarh!BC10+Rajsamand!BC10+'Sawai Madhopur'!BC10+Sikar!BC10+Sirohi!BC10+'Sri Ganganagar'!BC10+Tonk!BC10+Udaipur!BC10</f>
        <v>20</v>
      </c>
      <c r="BD10" s="7">
        <f>Ajmer!BD10+Alwar!BD10+Banswara!BD10+Baran!BD10+Barmer!BD10+Bharatpur!BD10+Bhilwara!BD10+Bikaner!BD10+Bundi!BD10+Chittorgarh!BD10+Churu!BD10+Dausa!BD10+Dholpur!BD10+Dungarpur!BD10+Hanumangarh!BD10+Jaipur!BD10+Jaisalmer!BD10+Jalore!BD10+Jhalawar!BD10+Jhunjhunu!BD10+Jodhpur!BD10+Karauli!BD10+Kota!BD10+Nagaur!BD10+Pali!BD10+Pratapgarh!BD10+Rajsamand!BD10+'Sawai Madhopur'!BD10+Sikar!BD10+Sirohi!BD10+'Sri Ganganagar'!BD10+Tonk!BD10+Udaipur!BD10</f>
        <v>347.5</v>
      </c>
      <c r="BE10" s="7">
        <f>Ajmer!BE10+Alwar!BE10+Banswara!BE10+Baran!BE10+Barmer!BE10+Bharatpur!BE10+Bhilwara!BE10+Bikaner!BE10+Bundi!BE10+Chittorgarh!BE10+Churu!BE10+Dausa!BE10+Dholpur!BE10+Dungarpur!BE10+Hanumangarh!BE10+Jaipur!BE10+Jaisalmer!BE10+Jalore!BE10+Jhalawar!BE10+Jhunjhunu!BE10+Jodhpur!BE10+Karauli!BE10+Kota!BE10+Nagaur!BE10+Pali!BE10+Pratapgarh!BE10+Rajsamand!BE10+'Sawai Madhopur'!BE10+Sikar!BE10+Sirohi!BE10+'Sri Ganganagar'!BE10+Tonk!BE10+Udaipur!BE10</f>
        <v>40</v>
      </c>
      <c r="BF10" s="7">
        <f>Ajmer!BF10+Alwar!BF10+Banswara!BF10+Baran!BF10+Barmer!BF10+Bharatpur!BF10+Bhilwara!BF10+Bikaner!BF10+Bundi!BF10+Chittorgarh!BF10+Churu!BF10+Dausa!BF10+Dholpur!BF10+Dungarpur!BF10+Hanumangarh!BF10+Jaipur!BF10+Jaisalmer!BF10+Jalore!BF10+Jhalawar!BF10+Jhunjhunu!BF10+Jodhpur!BF10+Karauli!BF10+Kota!BF10+Nagaur!BF10+Pali!BF10+Pratapgarh!BF10+Rajsamand!BF10+'Sawai Madhopur'!BF10+Sikar!BF10+Sirohi!BF10+'Sri Ganganagar'!BF10+Tonk!BF10+Udaipur!BF10</f>
        <v>944</v>
      </c>
      <c r="BG10" s="7">
        <f>Ajmer!BG10+Alwar!BG10+Banswara!BG10+Baran!BG10+Barmer!BG10+Bharatpur!BG10+Bhilwara!BG10+Bikaner!BG10+Bundi!BG10+Chittorgarh!BG10+Churu!BG10+Dausa!BG10+Dholpur!BG10+Dungarpur!BG10+Hanumangarh!BG10+Jaipur!BG10+Jaisalmer!BG10+Jalore!BG10+Jhalawar!BG10+Jhunjhunu!BG10+Jodhpur!BG10+Karauli!BG10+Kota!BG10+Nagaur!BG10+Pali!BG10+Pratapgarh!BG10+Rajsamand!BG10+'Sawai Madhopur'!BG10+Sikar!BG10+Sirohi!BG10+'Sri Ganganagar'!BG10+Tonk!BG10+Udaipur!BG10</f>
        <v>777</v>
      </c>
      <c r="BH10" s="7">
        <f>Ajmer!BH10+Alwar!BH10+Banswara!BH10+Baran!BH10+Barmer!BH10+Bharatpur!BH10+Bhilwara!BH10+Bikaner!BH10+Bundi!BH10+Chittorgarh!BH10+Churu!BH10+Dausa!BH10+Dholpur!BH10+Dungarpur!BH10+Hanumangarh!BH10+Jaipur!BH10+Jaisalmer!BH10+Jalore!BH10+Jhalawar!BH10+Jhunjhunu!BH10+Jodhpur!BH10+Karauli!BH10+Kota!BH10+Nagaur!BH10+Pali!BH10+Pratapgarh!BH10+Rajsamand!BH10+'Sawai Madhopur'!BH10+Sikar!BH10+Sirohi!BH10+'Sri Ganganagar'!BH10+Tonk!BH10+Udaipur!BH10</f>
        <v>4290.5</v>
      </c>
      <c r="BI10" s="7">
        <f>Ajmer!BI10+Alwar!BI10+Banswara!BI10+Baran!BI10+Barmer!BI10+Bharatpur!BI10+Bhilwara!BI10+Bikaner!BI10+Bundi!BI10+Chittorgarh!BI10+Churu!BI10+Dausa!BI10+Dholpur!BI10+Dungarpur!BI10+Hanumangarh!BI10+Jaipur!BI10+Jaisalmer!BI10+Jalore!BI10+Jhalawar!BI10+Jhunjhunu!BI10+Jodhpur!BI10+Karauli!BI10+Kota!BI10+Nagaur!BI10+Pali!BI10+Pratapgarh!BI10+Rajsamand!BI10+'Sawai Madhopur'!BI10+Sikar!BI10+Sirohi!BI10+'Sri Ganganagar'!BI10+Tonk!BI10+Udaipur!BI10</f>
        <v>1602</v>
      </c>
      <c r="BJ10" s="7">
        <f>Ajmer!BJ10+Alwar!BJ10+Banswara!BJ10+Baran!BJ10+Barmer!BJ10+Bharatpur!BJ10+Bhilwara!BJ10+Bikaner!BJ10+Bundi!BJ10+Chittorgarh!BJ10+Churu!BJ10+Dausa!BJ10+Dholpur!BJ10+Dungarpur!BJ10+Hanumangarh!BJ10+Jaipur!BJ10+Jaisalmer!BJ10+Jalore!BJ10+Jhalawar!BJ10+Jhunjhunu!BJ10+Jodhpur!BJ10+Karauli!BJ10+Kota!BJ10+Nagaur!BJ10+Pali!BJ10+Pratapgarh!BJ10+Rajsamand!BJ10+'Sawai Madhopur'!BJ10+Sikar!BJ10+Sirohi!BJ10+'Sri Ganganagar'!BJ10+Tonk!BJ10+Udaipur!BJ10</f>
        <v>5477.1</v>
      </c>
      <c r="BK10" s="8">
        <f t="shared" si="12"/>
        <v>2440</v>
      </c>
      <c r="BL10" s="8">
        <f t="shared" si="13"/>
        <v>11064.1</v>
      </c>
      <c r="BM10" s="8">
        <f t="shared" si="0"/>
        <v>19209.864503195986</v>
      </c>
      <c r="BN10" s="8">
        <f t="shared" si="1"/>
        <v>112949.48089440708</v>
      </c>
      <c r="BO10" s="7">
        <f>Ajmer!BO10+Alwar!BO10+Banswara!BO10+Baran!BO10+Barmer!BO10+Bharatpur!BO10+Bhilwara!BO10+Bikaner!BO10+Bundi!BO10+Chittorgarh!BO10+Churu!BO10+Dausa!BO10+Dholpur!BO10+Dungarpur!BO10+Hanumangarh!BO10+Jaipur!BO10+Jaisalmer!BO10+Jalore!BO10+Jhalawar!BO10+Jhunjhunu!BO10+Jodhpur!BO10+Karauli!BO10+Kota!BO10+Nagaur!BO10+Pali!BO10+Pratapgarh!BO10+Rajsamand!BO10+'Sawai Madhopur'!BO10+Sikar!BO10+Sirohi!BO10+'Sri Ganganagar'!BO10+Tonk!BO10+Udaipur!BO10</f>
        <v>2699.9812057131412</v>
      </c>
      <c r="BP10" s="7">
        <f>Ajmer!BP10+Alwar!BP10+Banswara!BP10+Baran!BP10+Barmer!BP10+Bharatpur!BP10+Bhilwara!BP10+Bikaner!BP10+Bundi!BP10+Chittorgarh!BP10+Churu!BP10+Dausa!BP10+Dholpur!BP10+Dungarpur!BP10+Hanumangarh!BP10+Jaipur!BP10+Jaisalmer!BP10+Jalore!BP10+Jhalawar!BP10+Jhunjhunu!BP10+Jodhpur!BP10+Karauli!BP10+Kota!BP10+Nagaur!BP10+Pali!BP10+Pratapgarh!BP10+Rajsamand!BP10+'Sawai Madhopur'!BP10+Sikar!BP10+Sirohi!BP10+'Sri Ganganagar'!BP10+Tonk!BP10+Udaipur!BP10</f>
        <v>7037.3379788533657</v>
      </c>
      <c r="BQ10" s="7">
        <f>Ajmer!BQ10+Alwar!BQ10+Banswara!BQ10+Baran!BQ10+Barmer!BQ10+Bharatpur!BQ10+Bhilwara!BQ10+Bikaner!BQ10+Bundi!BQ10+Chittorgarh!BQ10+Churu!BQ10+Dausa!BQ10+Dholpur!BQ10+Dungarpur!BQ10+Hanumangarh!BQ10+Jaipur!BQ10+Jaisalmer!BQ10+Jalore!BQ10+Jhalawar!BQ10+Jhunjhunu!BQ10+Jodhpur!BQ10+Karauli!BQ10+Kota!BQ10+Nagaur!BQ10+Pali!BQ10+Pratapgarh!BQ10+Rajsamand!BQ10+'Sawai Madhopur'!BQ10+Sikar!BQ10+Sirohi!BQ10+'Sri Ganganagar'!BQ10+Tonk!BQ10+Udaipur!BQ10</f>
        <v>289.78872342788463</v>
      </c>
      <c r="BR10" s="7">
        <f>Ajmer!BR10+Alwar!BR10+Banswara!BR10+Baran!BR10+Barmer!BR10+Bharatpur!BR10+Bhilwara!BR10+Bikaner!BR10+Bundi!BR10+Chittorgarh!BR10+Churu!BR10+Dausa!BR10+Dholpur!BR10+Dungarpur!BR10+Hanumangarh!BR10+Jaipur!BR10+Jaisalmer!BR10+Jalore!BR10+Jhalawar!BR10+Jhunjhunu!BR10+Jodhpur!BR10+Karauli!BR10+Kota!BR10+Nagaur!BR10+Pali!BR10+Pratapgarh!BR10+Rajsamand!BR10+'Sawai Madhopur'!BR10+Sikar!BR10+Sirohi!BR10+'Sri Ganganagar'!BR10+Tonk!BR10+Udaipur!BR10</f>
        <v>469.42278731201924</v>
      </c>
    </row>
    <row r="11" spans="1:70" s="10" customFormat="1" ht="18" customHeight="1" x14ac:dyDescent="0.25">
      <c r="A11" s="36">
        <v>5</v>
      </c>
      <c r="B11" s="12" t="s">
        <v>12</v>
      </c>
      <c r="C11" s="7">
        <f>Ajmer!C11+Alwar!C11+Banswara!C11+Baran!C11+Barmer!C11+Bharatpur!C11+Bhilwara!C11+Bikaner!C11+Bundi!C11+Chittorgarh!C11+Churu!C11+Dausa!C11+Dholpur!C11+Dungarpur!C11+Hanumangarh!C11+Jaipur!C11+Jaisalmer!C11+Jalore!C11+Jhalawar!C11+Jhunjhunu!C11+Jodhpur!C11+Karauli!C11+Kota!C11+Nagaur!C11+Pali!C11+Pratapgarh!C11+Rajsamand!C11+'Sawai Madhopur'!C11+Sikar!C11+Sirohi!C11+'Sri Ganganagar'!C11+Tonk!C11+Udaipur!C11</f>
        <v>92703.238377284841</v>
      </c>
      <c r="D11" s="7">
        <f>Ajmer!D11+Alwar!D11+Banswara!D11+Baran!D11+Barmer!D11+Bharatpur!D11+Bhilwara!D11+Bikaner!D11+Bundi!D11+Chittorgarh!D11+Churu!D11+Dausa!D11+Dholpur!D11+Dungarpur!D11+Hanumangarh!D11+Jaipur!D11+Jaisalmer!D11+Jalore!D11+Jhalawar!D11+Jhunjhunu!D11+Jodhpur!D11+Karauli!D11+Kota!D11+Nagaur!D11+Pali!D11+Pratapgarh!D11+Rajsamand!D11+'Sawai Madhopur'!D11+Sikar!D11+Sirohi!D11+'Sri Ganganagar'!D11+Tonk!D11+Udaipur!D11</f>
        <v>137923.73875117599</v>
      </c>
      <c r="E11" s="7">
        <f>Ajmer!E11+Alwar!E11+Banswara!E11+Baran!E11+Barmer!E11+Bharatpur!E11+Bhilwara!E11+Bikaner!E11+Bundi!E11+Chittorgarh!E11+Churu!E11+Dausa!E11+Dholpur!E11+Dungarpur!E11+Hanumangarh!E11+Jaipur!E11+Jaisalmer!E11+Jalore!E11+Jhalawar!E11+Jhunjhunu!E11+Jodhpur!E11+Karauli!E11+Kota!E11+Nagaur!E11+Pali!E11+Pratapgarh!E11+Rajsamand!E11+'Sawai Madhopur'!E11+Sikar!E11+Sirohi!E11+'Sri Ganganagar'!E11+Tonk!E11+Udaipur!E11</f>
        <v>17907.162264654173</v>
      </c>
      <c r="F11" s="7">
        <f>Ajmer!F11+Alwar!F11+Banswara!F11+Baran!F11+Barmer!F11+Bharatpur!F11+Bhilwara!F11+Bikaner!F11+Bundi!F11+Chittorgarh!F11+Churu!F11+Dausa!F11+Dholpur!F11+Dungarpur!F11+Hanumangarh!F11+Jaipur!F11+Jaisalmer!F11+Jalore!F11+Jhalawar!F11+Jhunjhunu!F11+Jodhpur!F11+Karauli!F11+Kota!F11+Nagaur!F11+Pali!F11+Pratapgarh!F11+Rajsamand!F11+'Sawai Madhopur'!F11+Sikar!F11+Sirohi!F11+'Sri Ganganagar'!F11+Tonk!F11+Udaipur!F11</f>
        <v>29692.151654858775</v>
      </c>
      <c r="G11" s="7">
        <f>Ajmer!G11+Alwar!G11+Banswara!G11+Baran!G11+Barmer!G11+Bharatpur!G11+Bhilwara!G11+Bikaner!G11+Bundi!G11+Chittorgarh!G11+Churu!G11+Dausa!G11+Dholpur!G11+Dungarpur!G11+Hanumangarh!G11+Jaipur!G11+Jaisalmer!G11+Jalore!G11+Jhalawar!G11+Jhunjhunu!G11+Jodhpur!G11+Karauli!G11+Kota!G11+Nagaur!G11+Pali!G11+Pratapgarh!G11+Rajsamand!G11+'Sawai Madhopur'!G11+Sikar!G11+Sirohi!G11+'Sri Ganganagar'!G11+Tonk!G11+Udaipur!G11</f>
        <v>5672.0031343055525</v>
      </c>
      <c r="H11" s="7">
        <f>Ajmer!H11+Alwar!H11+Banswara!H11+Baran!H11+Barmer!H11+Bharatpur!H11+Bhilwara!H11+Bikaner!H11+Bundi!H11+Chittorgarh!H11+Churu!H11+Dausa!H11+Dholpur!H11+Dungarpur!H11+Hanumangarh!H11+Jaipur!H11+Jaisalmer!H11+Jalore!H11+Jhalawar!H11+Jhunjhunu!H11+Jodhpur!H11+Karauli!H11+Kota!H11+Nagaur!H11+Pali!H11+Pratapgarh!H11+Rajsamand!H11+'Sawai Madhopur'!H11+Sikar!H11+Sirohi!H11+'Sri Ganganagar'!H11+Tonk!H11+Udaipur!H11</f>
        <v>6777.6332091659269</v>
      </c>
      <c r="I11" s="8">
        <f t="shared" si="2"/>
        <v>116282.40377624458</v>
      </c>
      <c r="J11" s="8">
        <f t="shared" si="3"/>
        <v>174393.52361520068</v>
      </c>
      <c r="K11" s="7">
        <f>Ajmer!K11+Alwar!K11+Banswara!K11+Baran!K11+Barmer!K11+Bharatpur!K11+Bhilwara!K11+Bikaner!K11+Bundi!K11+Chittorgarh!K11+Churu!K11+Dausa!K11+Dholpur!K11+Dungarpur!K11+Hanumangarh!K11+Jaipur!K11+Jaisalmer!K11+Jalore!K11+Jhalawar!K11+Jhunjhunu!K11+Jodhpur!K11+Karauli!K11+Kota!K11+Nagaur!K11+Pali!K11+Pratapgarh!K11+Rajsamand!K11+'Sawai Madhopur'!K11+Sikar!K11+Sirohi!K11+'Sri Ganganagar'!K11+Tonk!K11+Udaipur!K11</f>
        <v>3812.4943676190474</v>
      </c>
      <c r="L11" s="7">
        <f>Ajmer!L11+Alwar!L11+Banswara!L11+Baran!L11+Barmer!L11+Bharatpur!L11+Bhilwara!L11+Bikaner!L11+Bundi!L11+Chittorgarh!L11+Churu!L11+Dausa!L11+Dholpur!L11+Dungarpur!L11+Hanumangarh!L11+Jaipur!L11+Jaisalmer!L11+Jalore!L11+Jhalawar!L11+Jhunjhunu!L11+Jodhpur!L11+Karauli!L11+Kota!L11+Nagaur!L11+Pali!L11+Pratapgarh!L11+Rajsamand!L11+'Sawai Madhopur'!L11+Sikar!L11+Sirohi!L11+'Sri Ganganagar'!L11+Tonk!L11+Udaipur!L11</f>
        <v>12644.201413142859</v>
      </c>
      <c r="M11" s="7">
        <f>Ajmer!M11+Alwar!M11+Banswara!M11+Baran!M11+Barmer!M11+Bharatpur!M11+Bhilwara!M11+Bikaner!M11+Bundi!M11+Chittorgarh!M11+Churu!M11+Dausa!M11+Dholpur!M11+Dungarpur!M11+Hanumangarh!M11+Jaipur!M11+Jaisalmer!M11+Jalore!M11+Jhalawar!M11+Jhunjhunu!M11+Jodhpur!M11+Karauli!M11+Kota!M11+Nagaur!M11+Pali!M11+Pratapgarh!M11+Rajsamand!M11+'Sawai Madhopur'!M11+Sikar!M11+Sirohi!M11+'Sri Ganganagar'!M11+Tonk!M11+Udaipur!M11</f>
        <v>1669.0425267280643</v>
      </c>
      <c r="N11" s="7">
        <f>Ajmer!N11+Alwar!N11+Banswara!N11+Baran!N11+Barmer!N11+Bharatpur!N11+Bhilwara!N11+Bikaner!N11+Bundi!N11+Chittorgarh!N11+Churu!N11+Dausa!N11+Dholpur!N11+Dungarpur!N11+Hanumangarh!N11+Jaipur!N11+Jaisalmer!N11+Jalore!N11+Jhalawar!N11+Jhunjhunu!N11+Jodhpur!N11+Karauli!N11+Kota!N11+Nagaur!N11+Pali!N11+Pratapgarh!N11+Rajsamand!N11+'Sawai Madhopur'!N11+Sikar!N11+Sirohi!N11+'Sri Ganganagar'!N11+Tonk!N11+Udaipur!N11</f>
        <v>7222.6282041602126</v>
      </c>
      <c r="O11" s="8">
        <f t="shared" si="4"/>
        <v>121763.94067059169</v>
      </c>
      <c r="P11" s="8">
        <f t="shared" si="5"/>
        <v>194260.35323250378</v>
      </c>
      <c r="Q11" s="7">
        <f>Ajmer!Q11+Alwar!Q11+Banswara!Q11+Baran!Q11+Barmer!Q11+Bharatpur!Q11+Bhilwara!Q11+Bikaner!Q11+Bundi!Q11+Chittorgarh!Q11+Churu!Q11+Dausa!Q11+Dholpur!Q11+Dungarpur!Q11+Hanumangarh!Q11+Jaipur!Q11+Jaisalmer!Q11+Jalore!Q11+Jhalawar!Q11+Jhunjhunu!Q11+Jodhpur!Q11+Karauli!Q11+Kota!Q11+Nagaur!Q11+Pali!Q11+Pratapgarh!Q11+Rajsamand!Q11+'Sawai Madhopur'!Q11+Sikar!Q11+Sirohi!Q11+'Sri Ganganagar'!Q11+Tonk!Q11+Udaipur!Q11</f>
        <v>246.03283538406433</v>
      </c>
      <c r="R11" s="7">
        <f>Ajmer!R11+Alwar!R11+Banswara!R11+Baran!R11+Barmer!R11+Bharatpur!R11+Bhilwara!R11+Bikaner!R11+Bundi!R11+Chittorgarh!R11+Churu!R11+Dausa!R11+Dholpur!R11+Dungarpur!R11+Hanumangarh!R11+Jaipur!R11+Jaisalmer!R11+Jalore!R11+Jhalawar!R11+Jhunjhunu!R11+Jodhpur!R11+Karauli!R11+Kota!R11+Nagaur!R11+Pali!R11+Pratapgarh!R11+Rajsamand!R11+'Sawai Madhopur'!R11+Sikar!R11+Sirohi!R11+'Sri Ganganagar'!R11+Tonk!R11+Udaipur!R11</f>
        <v>1040.0635031504521</v>
      </c>
      <c r="S11" s="7">
        <f>Ajmer!S11+Alwar!S11+Banswara!S11+Baran!S11+Barmer!S11+Bharatpur!S11+Bhilwara!S11+Bikaner!S11+Bundi!S11+Chittorgarh!S11+Churu!S11+Dausa!S11+Dholpur!S11+Dungarpur!S11+Hanumangarh!S11+Jaipur!S11+Jaisalmer!S11+Jalore!S11+Jhalawar!S11+Jhunjhunu!S11+Jodhpur!S11+Karauli!S11+Kota!S11+Nagaur!S11+Pali!S11+Pratapgarh!S11+Rajsamand!S11+'Sawai Madhopur'!S11+Sikar!S11+Sirohi!S11+'Sri Ganganagar'!S11+Tonk!S11+Udaipur!S11</f>
        <v>61064.546359777021</v>
      </c>
      <c r="T11" s="7">
        <f>Ajmer!T11+Alwar!T11+Banswara!T11+Baran!T11+Barmer!T11+Bharatpur!T11+Bhilwara!T11+Bikaner!T11+Bundi!T11+Chittorgarh!T11+Churu!T11+Dausa!T11+Dholpur!T11+Dungarpur!T11+Hanumangarh!T11+Jaipur!T11+Jaisalmer!T11+Jalore!T11+Jhalawar!T11+Jhunjhunu!T11+Jodhpur!T11+Karauli!T11+Kota!T11+Nagaur!T11+Pali!T11+Pratapgarh!T11+Rajsamand!T11+'Sawai Madhopur'!T11+Sikar!T11+Sirohi!T11+'Sri Ganganagar'!T11+Tonk!T11+Udaipur!T11</f>
        <v>119179.95577635887</v>
      </c>
      <c r="U11" s="7">
        <f>Ajmer!U11+Alwar!U11+Banswara!U11+Baran!U11+Barmer!U11+Bharatpur!U11+Bhilwara!U11+Bikaner!U11+Bundi!U11+Chittorgarh!U11+Churu!U11+Dausa!U11+Dholpur!U11+Dungarpur!U11+Hanumangarh!U11+Jaipur!U11+Jaisalmer!U11+Jalore!U11+Jhalawar!U11+Jhunjhunu!U11+Jodhpur!U11+Karauli!U11+Kota!U11+Nagaur!U11+Pali!U11+Pratapgarh!U11+Rajsamand!U11+'Sawai Madhopur'!U11+Sikar!U11+Sirohi!U11+'Sri Ganganagar'!U11+Tonk!U11+Udaipur!U11</f>
        <v>12865.884067342315</v>
      </c>
      <c r="V11" s="7">
        <f>Ajmer!V11+Alwar!V11+Banswara!V11+Baran!V11+Barmer!V11+Bharatpur!V11+Bhilwara!V11+Bikaner!V11+Bundi!V11+Chittorgarh!V11+Churu!V11+Dausa!V11+Dholpur!V11+Dungarpur!V11+Hanumangarh!V11+Jaipur!V11+Jaisalmer!V11+Jalore!V11+Jhalawar!V11+Jhunjhunu!V11+Jodhpur!V11+Karauli!V11+Kota!V11+Nagaur!V11+Pali!V11+Pratapgarh!V11+Rajsamand!V11+'Sawai Madhopur'!V11+Sikar!V11+Sirohi!V11+'Sri Ganganagar'!V11+Tonk!V11+Udaipur!V11</f>
        <v>77363.206390039588</v>
      </c>
      <c r="W11" s="7">
        <f>Ajmer!W11+Alwar!W11+Banswara!W11+Baran!W11+Barmer!W11+Bharatpur!W11+Bhilwara!W11+Bikaner!W11+Bundi!W11+Chittorgarh!W11+Churu!W11+Dausa!W11+Dholpur!W11+Dungarpur!W11+Hanumangarh!W11+Jaipur!W11+Jaisalmer!W11+Jalore!W11+Jhalawar!W11+Jhunjhunu!W11+Jodhpur!W11+Karauli!W11+Kota!W11+Nagaur!W11+Pali!W11+Pratapgarh!W11+Rajsamand!W11+'Sawai Madhopur'!W11+Sikar!W11+Sirohi!W11+'Sri Ganganagar'!W11+Tonk!W11+Udaipur!W11</f>
        <v>4047.0181901632523</v>
      </c>
      <c r="X11" s="7">
        <f>Ajmer!X11+Alwar!X11+Banswara!X11+Baran!X11+Barmer!X11+Bharatpur!X11+Bhilwara!X11+Bikaner!X11+Bundi!X11+Chittorgarh!X11+Churu!X11+Dausa!X11+Dholpur!X11+Dungarpur!X11+Hanumangarh!X11+Jaipur!X11+Jaisalmer!X11+Jalore!X11+Jhalawar!X11+Jhunjhunu!X11+Jodhpur!X11+Karauli!X11+Kota!X11+Nagaur!X11+Pali!X11+Pratapgarh!X11+Rajsamand!X11+'Sawai Madhopur'!X11+Sikar!X11+Sirohi!X11+'Sri Ganganagar'!X11+Tonk!X11+Udaipur!X11</f>
        <v>43777.728526342478</v>
      </c>
      <c r="Y11" s="7">
        <f>Ajmer!Y11+Alwar!Y11+Banswara!Y11+Baran!Y11+Barmer!Y11+Bharatpur!Y11+Bhilwara!Y11+Bikaner!Y11+Bundi!Y11+Chittorgarh!Y11+Churu!Y11+Dausa!Y11+Dholpur!Y11+Dungarpur!Y11+Hanumangarh!Y11+Jaipur!Y11+Jaisalmer!Y11+Jalore!Y11+Jhalawar!Y11+Jhunjhunu!Y11+Jodhpur!Y11+Karauli!Y11+Kota!Y11+Nagaur!Y11+Pali!Y11+Pratapgarh!Y11+Rajsamand!Y11+'Sawai Madhopur'!Y11+Sikar!Y11+Sirohi!Y11+'Sri Ganganagar'!Y11+Tonk!Y11+Udaipur!Y11</f>
        <v>1694.0478787878787</v>
      </c>
      <c r="Z11" s="7">
        <f>Ajmer!Z11+Alwar!Z11+Banswara!Z11+Baran!Z11+Barmer!Z11+Bharatpur!Z11+Bhilwara!Z11+Bikaner!Z11+Bundi!Z11+Chittorgarh!Z11+Churu!Z11+Dausa!Z11+Dholpur!Z11+Dungarpur!Z11+Hanumangarh!Z11+Jaipur!Z11+Jaisalmer!Z11+Jalore!Z11+Jhalawar!Z11+Jhunjhunu!Z11+Jodhpur!Z11+Karauli!Z11+Kota!Z11+Nagaur!Z11+Pali!Z11+Pratapgarh!Z11+Rajsamand!Z11+'Sawai Madhopur'!Z11+Sikar!Z11+Sirohi!Z11+'Sri Ganganagar'!Z11+Tonk!Z11+Udaipur!Z11</f>
        <v>9692.2619878450005</v>
      </c>
      <c r="AA11" s="7">
        <f>Ajmer!AA11+Alwar!AA11+Banswara!AA11+Baran!AA11+Barmer!AA11+Bharatpur!AA11+Bhilwara!AA11+Bikaner!AA11+Bundi!AA11+Chittorgarh!AA11+Churu!AA11+Dausa!AA11+Dholpur!AA11+Dungarpur!AA11+Hanumangarh!AA11+Jaipur!AA11+Jaisalmer!AA11+Jalore!AA11+Jhalawar!AA11+Jhunjhunu!AA11+Jodhpur!AA11+Karauli!AA11+Kota!AA11+Nagaur!AA11+Pali!AA11+Pratapgarh!AA11+Rajsamand!AA11+'Sawai Madhopur'!AA11+Sikar!AA11+Sirohi!AA11+'Sri Ganganagar'!AA11+Tonk!AA11+Udaipur!AA11</f>
        <v>409.03398722943723</v>
      </c>
      <c r="AB11" s="7">
        <f>Ajmer!AB11+Alwar!AB11+Banswara!AB11+Baran!AB11+Barmer!AB11+Bharatpur!AB11+Bhilwara!AB11+Bikaner!AB11+Bundi!AB11+Chittorgarh!AB11+Churu!AB11+Dausa!AB11+Dholpur!AB11+Dungarpur!AB11+Hanumangarh!AB11+Jaipur!AB11+Jaisalmer!AB11+Jalore!AB11+Jhalawar!AB11+Jhunjhunu!AB11+Jodhpur!AB11+Karauli!AB11+Kota!AB11+Nagaur!AB11+Pali!AB11+Pratapgarh!AB11+Rajsamand!AB11+'Sawai Madhopur'!AB11+Sikar!AB11+Sirohi!AB11+'Sri Ganganagar'!AB11+Tonk!AB11+Udaipur!AB11</f>
        <v>1092.3644227071429</v>
      </c>
      <c r="AC11" s="7">
        <f>Ajmer!AC11+Alwar!AC11+Banswara!AC11+Baran!AC11+Barmer!AC11+Bharatpur!AC11+Bhilwara!AC11+Bikaner!AC11+Bundi!AC11+Chittorgarh!AC11+Churu!AC11+Dausa!AC11+Dholpur!AC11+Dungarpur!AC11+Hanumangarh!AC11+Jaipur!AC11+Jaisalmer!AC11+Jalore!AC11+Jhalawar!AC11+Jhunjhunu!AC11+Jodhpur!AC11+Karauli!AC11+Kota!AC11+Nagaur!AC11+Pali!AC11+Pratapgarh!AC11+Rajsamand!AC11+'Sawai Madhopur'!AC11+Sikar!AC11+Sirohi!AC11+'Sri Ganganagar'!AC11+Tonk!AC11+Udaipur!AC11</f>
        <v>520.73637497979803</v>
      </c>
      <c r="AD11" s="7">
        <f>Ajmer!AD11+Alwar!AD11+Banswara!AD11+Baran!AD11+Barmer!AD11+Bharatpur!AD11+Bhilwara!AD11+Bikaner!AD11+Bundi!AD11+Chittorgarh!AD11+Churu!AD11+Dausa!AD11+Dholpur!AD11+Dungarpur!AD11+Hanumangarh!AD11+Jaipur!AD11+Jaisalmer!AD11+Jalore!AD11+Jhalawar!AD11+Jhunjhunu!AD11+Jodhpur!AD11+Karauli!AD11+Kota!AD11+Nagaur!AD11+Pali!AD11+Pratapgarh!AD11+Rajsamand!AD11+'Sawai Madhopur'!AD11+Sikar!AD11+Sirohi!AD11+'Sri Ganganagar'!AD11+Tonk!AD11+Udaipur!AD11</f>
        <v>16843.630037433333</v>
      </c>
      <c r="AE11" s="8">
        <f t="shared" si="6"/>
        <v>19536.720498502684</v>
      </c>
      <c r="AF11" s="8">
        <f t="shared" si="7"/>
        <v>148769.19136436755</v>
      </c>
      <c r="AG11" s="7">
        <f>Ajmer!AG11+Alwar!AG11+Banswara!AG11+Baran!AG11+Barmer!AG11+Bharatpur!AG11+Bhilwara!AG11+Bikaner!AG11+Bundi!AG11+Chittorgarh!AG11+Churu!AG11+Dausa!AG11+Dholpur!AG11+Dungarpur!AG11+Hanumangarh!AG11+Jaipur!AG11+Jaisalmer!AG11+Jalore!AG11+Jhalawar!AG11+Jhunjhunu!AG11+Jodhpur!AG11+Karauli!AG11+Kota!AG11+Nagaur!AG11+Pali!AG11+Pratapgarh!AG11+Rajsamand!AG11+'Sawai Madhopur'!AG11+Sikar!AG11+Sirohi!AG11+'Sri Ganganagar'!AG11+Tonk!AG11+Udaipur!AG11</f>
        <v>364.49787878787879</v>
      </c>
      <c r="AH11" s="7">
        <f>Ajmer!AH11+Alwar!AH11+Banswara!AH11+Baran!AH11+Barmer!AH11+Bharatpur!AH11+Bhilwara!AH11+Bikaner!AH11+Bundi!AH11+Chittorgarh!AH11+Churu!AH11+Dausa!AH11+Dholpur!AH11+Dungarpur!AH11+Hanumangarh!AH11+Jaipur!AH11+Jaisalmer!AH11+Jalore!AH11+Jhalawar!AH11+Jhunjhunu!AH11+Jodhpur!AH11+Karauli!AH11+Kota!AH11+Nagaur!AH11+Pali!AH11+Pratapgarh!AH11+Rajsamand!AH11+'Sawai Madhopur'!AH11+Sikar!AH11+Sirohi!AH11+'Sri Ganganagar'!AH11+Tonk!AH11+Udaipur!AH11</f>
        <v>2120.1379999999999</v>
      </c>
      <c r="AI11" s="7">
        <f>Ajmer!AI11+Alwar!AI11+Banswara!AI11+Baran!AI11+Barmer!AI11+Bharatpur!AI11+Bhilwara!AI11+Bikaner!AI11+Bundi!AI11+Chittorgarh!AI11+Churu!AI11+Dausa!AI11+Dholpur!AI11+Dungarpur!AI11+Hanumangarh!AI11+Jaipur!AI11+Jaisalmer!AI11+Jalore!AI11+Jhalawar!AI11+Jhunjhunu!AI11+Jodhpur!AI11+Karauli!AI11+Kota!AI11+Nagaur!AI11+Pali!AI11+Pratapgarh!AI11+Rajsamand!AI11+'Sawai Madhopur'!AI11+Sikar!AI11+Sirohi!AI11+'Sri Ganganagar'!AI11+Tonk!AI11+Udaipur!AI11</f>
        <v>63</v>
      </c>
      <c r="AJ11" s="7">
        <f>Ajmer!AJ11+Alwar!AJ11+Banswara!AJ11+Baran!AJ11+Barmer!AJ11+Bharatpur!AJ11+Bhilwara!AJ11+Bikaner!AJ11+Bundi!AJ11+Chittorgarh!AJ11+Churu!AJ11+Dausa!AJ11+Dholpur!AJ11+Dungarpur!AJ11+Hanumangarh!AJ11+Jaipur!AJ11+Jaisalmer!AJ11+Jalore!AJ11+Jhalawar!AJ11+Jhunjhunu!AJ11+Jodhpur!AJ11+Karauli!AJ11+Kota!AJ11+Nagaur!AJ11+Pali!AJ11+Pratapgarh!AJ11+Rajsamand!AJ11+'Sawai Madhopur'!AJ11+Sikar!AJ11+Sirohi!AJ11+'Sri Ganganagar'!AJ11+Tonk!AJ11+Udaipur!AJ11</f>
        <v>3662.853117878788</v>
      </c>
      <c r="AK11" s="7">
        <f>Ajmer!AK11+Alwar!AK11+Banswara!AK11+Baran!AK11+Barmer!AK11+Bharatpur!AK11+Bhilwara!AK11+Bikaner!AK11+Bundi!AK11+Chittorgarh!AK11+Churu!AK11+Dausa!AK11+Dholpur!AK11+Dungarpur!AK11+Hanumangarh!AK11+Jaipur!AK11+Jaisalmer!AK11+Jalore!AK11+Jhalawar!AK11+Jhunjhunu!AK11+Jodhpur!AK11+Karauli!AK11+Kota!AK11+Nagaur!AK11+Pali!AK11+Pratapgarh!AK11+Rajsamand!AK11+'Sawai Madhopur'!AK11+Sikar!AK11+Sirohi!AK11+'Sri Ganganagar'!AK11+Tonk!AK11+Udaipur!AK11</f>
        <v>1852.9579410659871</v>
      </c>
      <c r="AL11" s="7">
        <f>Ajmer!AL11+Alwar!AL11+Banswara!AL11+Baran!AL11+Barmer!AL11+Bharatpur!AL11+Bhilwara!AL11+Bikaner!AL11+Bundi!AL11+Chittorgarh!AL11+Churu!AL11+Dausa!AL11+Dholpur!AL11+Dungarpur!AL11+Hanumangarh!AL11+Jaipur!AL11+Jaisalmer!AL11+Jalore!AL11+Jhalawar!AL11+Jhunjhunu!AL11+Jodhpur!AL11+Karauli!AL11+Kota!AL11+Nagaur!AL11+Pali!AL11+Pratapgarh!AL11+Rajsamand!AL11+'Sawai Madhopur'!AL11+Sikar!AL11+Sirohi!AL11+'Sri Ganganagar'!AL11+Tonk!AL11+Udaipur!AL11</f>
        <v>7829.6190623897573</v>
      </c>
      <c r="AM11" s="7">
        <f>Ajmer!AM11+Alwar!AM11+Banswara!AM11+Baran!AM11+Barmer!AM11+Bharatpur!AM11+Bhilwara!AM11+Bikaner!AM11+Bundi!AM11+Chittorgarh!AM11+Churu!AM11+Dausa!AM11+Dholpur!AM11+Dungarpur!AM11+Hanumangarh!AM11+Jaipur!AM11+Jaisalmer!AM11+Jalore!AM11+Jhalawar!AM11+Jhunjhunu!AM11+Jodhpur!AM11+Karauli!AM11+Kota!AM11+Nagaur!AM11+Pali!AM11+Pratapgarh!AM11+Rajsamand!AM11+'Sawai Madhopur'!AM11+Sikar!AM11+Sirohi!AM11+'Sri Ganganagar'!AM11+Tonk!AM11+Udaipur!AM11</f>
        <v>5190.4582001719064</v>
      </c>
      <c r="AN11" s="7">
        <f>Ajmer!AN11+Alwar!AN11+Banswara!AN11+Baran!AN11+Barmer!AN11+Bharatpur!AN11+Bhilwara!AN11+Bikaner!AN11+Bundi!AN11+Chittorgarh!AN11+Churu!AN11+Dausa!AN11+Dholpur!AN11+Dungarpur!AN11+Hanumangarh!AN11+Jaipur!AN11+Jaisalmer!AN11+Jalore!AN11+Jhalawar!AN11+Jhunjhunu!AN11+Jodhpur!AN11+Karauli!AN11+Kota!AN11+Nagaur!AN11+Pali!AN11+Pratapgarh!AN11+Rajsamand!AN11+'Sawai Madhopur'!AN11+Sikar!AN11+Sirohi!AN11+'Sri Ganganagar'!AN11+Tonk!AN11+Udaipur!AN11</f>
        <v>56055.364029567296</v>
      </c>
      <c r="AO11" s="7">
        <f>Ajmer!AO11+Alwar!AO11+Banswara!AO11+Baran!AO11+Barmer!AO11+Bharatpur!AO11+Bhilwara!AO11+Bikaner!AO11+Bundi!AO11+Chittorgarh!AO11+Churu!AO11+Dausa!AO11+Dholpur!AO11+Dungarpur!AO11+Hanumangarh!AO11+Jaipur!AO11+Jaisalmer!AO11+Jalore!AO11+Jhalawar!AO11+Jhunjhunu!AO11+Jodhpur!AO11+Karauli!AO11+Kota!AO11+Nagaur!AO11+Pali!AO11+Pratapgarh!AO11+Rajsamand!AO11+'Sawai Madhopur'!AO11+Sikar!AO11+Sirohi!AO11+'Sri Ganganagar'!AO11+Tonk!AO11+Udaipur!AO11</f>
        <v>1110</v>
      </c>
      <c r="AP11" s="7">
        <f>Ajmer!AP11+Alwar!AP11+Banswara!AP11+Baran!AP11+Barmer!AP11+Bharatpur!AP11+Bhilwara!AP11+Bikaner!AP11+Bundi!AP11+Chittorgarh!AP11+Churu!AP11+Dausa!AP11+Dholpur!AP11+Dungarpur!AP11+Hanumangarh!AP11+Jaipur!AP11+Jaisalmer!AP11+Jalore!AP11+Jhalawar!AP11+Jhunjhunu!AP11+Jodhpur!AP11+Karauli!AP11+Kota!AP11+Nagaur!AP11+Pali!AP11+Pratapgarh!AP11+Rajsamand!AP11+'Sawai Madhopur'!AP11+Sikar!AP11+Sirohi!AP11+'Sri Ganganagar'!AP11+Tonk!AP11+Udaipur!AP11</f>
        <v>3690.4235873607477</v>
      </c>
      <c r="AQ11" s="7">
        <f>Ajmer!AQ11+Alwar!AQ11+Banswara!AQ11+Baran!AQ11+Barmer!AQ11+Bharatpur!AQ11+Bhilwara!AQ11+Bikaner!AQ11+Bundi!AQ11+Chittorgarh!AQ11+Churu!AQ11+Dausa!AQ11+Dholpur!AQ11+Dungarpur!AQ11+Hanumangarh!AQ11+Jaipur!AQ11+Jaisalmer!AQ11+Jalore!AQ11+Jhalawar!AQ11+Jhunjhunu!AQ11+Jodhpur!AQ11+Karauli!AQ11+Kota!AQ11+Nagaur!AQ11+Pali!AQ11+Pratapgarh!AQ11+Rajsamand!AQ11+'Sawai Madhopur'!AQ11+Sikar!AQ11+Sirohi!AQ11+'Sri Ganganagar'!AQ11+Tonk!AQ11+Udaipur!AQ11</f>
        <v>4632.7394493765705</v>
      </c>
      <c r="AR11" s="7">
        <f>Ajmer!AR11+Alwar!AR11+Banswara!AR11+Baran!AR11+Barmer!AR11+Bharatpur!AR11+Bhilwara!AR11+Bikaner!AR11+Bundi!AR11+Chittorgarh!AR11+Churu!AR11+Dausa!AR11+Dholpur!AR11+Dungarpur!AR11+Hanumangarh!AR11+Jaipur!AR11+Jaisalmer!AR11+Jalore!AR11+Jhalawar!AR11+Jhunjhunu!AR11+Jodhpur!AR11+Karauli!AR11+Kota!AR11+Nagaur!AR11+Pali!AR11+Pratapgarh!AR11+Rajsamand!AR11+'Sawai Madhopur'!AR11+Sikar!AR11+Sirohi!AR11+'Sri Ganganagar'!AR11+Tonk!AR11+Udaipur!AR11</f>
        <v>10981.191200888572</v>
      </c>
      <c r="AS11" s="7">
        <f>Ajmer!AS11+Alwar!AS11+Banswara!AS11+Baran!AS11+Barmer!AS11+Bharatpur!AS11+Bhilwara!AS11+Bikaner!AS11+Bundi!AS11+Chittorgarh!AS11+Churu!AS11+Dausa!AS11+Dholpur!AS11+Dungarpur!AS11+Hanumangarh!AS11+Jaipur!AS11+Jaisalmer!AS11+Jalore!AS11+Jhalawar!AS11+Jhunjhunu!AS11+Jodhpur!AS11+Karauli!AS11+Kota!AS11+Nagaur!AS11+Pali!AS11+Pratapgarh!AS11+Rajsamand!AS11+'Sawai Madhopur'!AS11+Sikar!AS11+Sirohi!AS11+'Sri Ganganagar'!AS11+Tonk!AS11+Udaipur!AS11</f>
        <v>468.16865352591333</v>
      </c>
      <c r="AT11" s="7">
        <f>Ajmer!AT11+Alwar!AT11+Banswara!AT11+Baran!AT11+Barmer!AT11+Bharatpur!AT11+Bhilwara!AT11+Bikaner!AT11+Bundi!AT11+Chittorgarh!AT11+Churu!AT11+Dausa!AT11+Dholpur!AT11+Dungarpur!AT11+Hanumangarh!AT11+Jaipur!AT11+Jaisalmer!AT11+Jalore!AT11+Jhalawar!AT11+Jhunjhunu!AT11+Jodhpur!AT11+Karauli!AT11+Kota!AT11+Nagaur!AT11+Pali!AT11+Pratapgarh!AT11+Rajsamand!AT11+'Sawai Madhopur'!AT11+Sikar!AT11+Sirohi!AT11+'Sri Ganganagar'!AT11+Tonk!AT11+Udaipur!AT11</f>
        <v>3469.9398365011139</v>
      </c>
      <c r="AU11" s="7">
        <f t="shared" si="8"/>
        <v>13317.324244140378</v>
      </c>
      <c r="AV11" s="7">
        <f t="shared" si="9"/>
        <v>85689.390834586273</v>
      </c>
      <c r="AW11" s="7">
        <f>Ajmer!AW11+Alwar!AW11+Banswara!AW11+Baran!AW11+Bharatpur!AW11+Bhilwara!AW11+Bikaner!AW11+Bundi!AW11+Chittorgarh!AW11+Churu!AW11+Dausa!AW11+Dholpur!AW11+Dungarpur!AW11+Hanumangarh!AW11+Jaipur!AW11+Jaisalmer!AW11+Jalore!AW11+Jhalawar!AW11+Jhunjhunu!AW11+Jodhpur!AW11+Karauli!AW11+Kota!AW11+Nagaur!AW11+Pali!AW11+Pratapgarh!AW11+Rajsamand!AW11+'Sawai Madhopur'!AW11+Sikar!AW11+Sirohi!AW11+'Sri Ganganagar'!AW11+Tonk!AW11+Udaipur!AW11</f>
        <v>561.43191739265717</v>
      </c>
      <c r="AX11" s="7">
        <f>Ajmer!AX11+Alwar!AX11+Banswara!AX11+Baran!AX11+Bharatpur!AX11+Bhilwara!AX11+Bikaner!AX11+Bundi!AX11+Chittorgarh!AX11+Churu!AX11+Dausa!AX11+Dholpur!AX11+Dungarpur!AX11+Hanumangarh!AX11+Jaipur!AX11+Jaisalmer!AX11+Jalore!AX11+Jhalawar!AX11+Jhunjhunu!AX11+Jodhpur!AX11+Karauli!AX11+Kota!AX11+Nagaur!AX11+Pali!AX11+Pratapgarh!AX11+Rajsamand!AX11+'Sawai Madhopur'!AX11+Sikar!AX11+Sirohi!AX11+'Sri Ganganagar'!AX11+Tonk!AX11+Udaipur!AX11</f>
        <v>982.83728704817133</v>
      </c>
      <c r="AY11" s="9">
        <f t="shared" si="10"/>
        <v>154617.98541323477</v>
      </c>
      <c r="AZ11" s="9">
        <f t="shared" si="11"/>
        <v>428718.93543145765</v>
      </c>
      <c r="BA11" s="7">
        <f>Ajmer!BA11+Alwar!BA11+Banswara!BA11+Baran!BA11+Barmer!BA11+Bharatpur!BA11+Bhilwara!BA11+Bikaner!BA11+Bundi!BA11+Chittorgarh!BA11+Churu!BA11+Dausa!BA11+Dholpur!BA11+Dungarpur!BA11+Hanumangarh!BA11+Jaipur!BA11+Jaisalmer!BA11+Jalore!BA11+Jhalawar!BA11+Jhunjhunu!BA11+Jodhpur!BA11+Karauli!BA11+Kota!BA11+Nagaur!BA11+Pali!BA11+Pratapgarh!BA11+Rajsamand!BA11+'Sawai Madhopur'!BA11+Sikar!BA11+Sirohi!BA11+'Sri Ganganagar'!BA11+Tonk!BA11+Udaipur!BA11</f>
        <v>10</v>
      </c>
      <c r="BB11" s="7">
        <f>Ajmer!BB11+Alwar!BB11+Banswara!BB11+Baran!BB11+Barmer!BB11+Bharatpur!BB11+Bhilwara!BB11+Bikaner!BB11+Bundi!BB11+Chittorgarh!BB11+Churu!BB11+Dausa!BB11+Dholpur!BB11+Dungarpur!BB11+Hanumangarh!BB11+Jaipur!BB11+Jaisalmer!BB11+Jalore!BB11+Jhalawar!BB11+Jhunjhunu!BB11+Jodhpur!BB11+Karauli!BB11+Kota!BB11+Nagaur!BB11+Pali!BB11+Pratapgarh!BB11+Rajsamand!BB11+'Sawai Madhopur'!BB11+Sikar!BB11+Sirohi!BB11+'Sri Ganganagar'!BB11+Tonk!BB11+Udaipur!BB11</f>
        <v>47</v>
      </c>
      <c r="BC11" s="7">
        <f>Ajmer!BC11+Alwar!BC11+Banswara!BC11+Baran!BC11+Barmer!BC11+Bharatpur!BC11+Bhilwara!BC11+Bikaner!BC11+Bundi!BC11+Chittorgarh!BC11+Churu!BC11+Dausa!BC11+Dholpur!BC11+Dungarpur!BC11+Hanumangarh!BC11+Jaipur!BC11+Jaisalmer!BC11+Jalore!BC11+Jhalawar!BC11+Jhunjhunu!BC11+Jodhpur!BC11+Karauli!BC11+Kota!BC11+Nagaur!BC11+Pali!BC11+Pratapgarh!BC11+Rajsamand!BC11+'Sawai Madhopur'!BC11+Sikar!BC11+Sirohi!BC11+'Sri Ganganagar'!BC11+Tonk!BC11+Udaipur!BC11</f>
        <v>103.996336</v>
      </c>
      <c r="BD11" s="7">
        <f>Ajmer!BD11+Alwar!BD11+Banswara!BD11+Baran!BD11+Barmer!BD11+Bharatpur!BD11+Bhilwara!BD11+Bikaner!BD11+Bundi!BD11+Chittorgarh!BD11+Churu!BD11+Dausa!BD11+Dholpur!BD11+Dungarpur!BD11+Hanumangarh!BD11+Jaipur!BD11+Jaisalmer!BD11+Jalore!BD11+Jhalawar!BD11+Jhunjhunu!BD11+Jodhpur!BD11+Karauli!BD11+Kota!BD11+Nagaur!BD11+Pali!BD11+Pratapgarh!BD11+Rajsamand!BD11+'Sawai Madhopur'!BD11+Sikar!BD11+Sirohi!BD11+'Sri Ganganagar'!BD11+Tonk!BD11+Udaipur!BD11</f>
        <v>1186.0819309999999</v>
      </c>
      <c r="BE11" s="7">
        <f>Ajmer!BE11+Alwar!BE11+Banswara!BE11+Baran!BE11+Barmer!BE11+Bharatpur!BE11+Bhilwara!BE11+Bikaner!BE11+Bundi!BE11+Chittorgarh!BE11+Churu!BE11+Dausa!BE11+Dholpur!BE11+Dungarpur!BE11+Hanumangarh!BE11+Jaipur!BE11+Jaisalmer!BE11+Jalore!BE11+Jhalawar!BE11+Jhunjhunu!BE11+Jodhpur!BE11+Karauli!BE11+Kota!BE11+Nagaur!BE11+Pali!BE11+Pratapgarh!BE11+Rajsamand!BE11+'Sawai Madhopur'!BE11+Sikar!BE11+Sirohi!BE11+'Sri Ganganagar'!BE11+Tonk!BE11+Udaipur!BE11</f>
        <v>229.22311740959998</v>
      </c>
      <c r="BF11" s="7">
        <f>Ajmer!BF11+Alwar!BF11+Banswara!BF11+Baran!BF11+Barmer!BF11+Bharatpur!BF11+Bhilwara!BF11+Bikaner!BF11+Bundi!BF11+Chittorgarh!BF11+Churu!BF11+Dausa!BF11+Dholpur!BF11+Dungarpur!BF11+Hanumangarh!BF11+Jaipur!BF11+Jaisalmer!BF11+Jalore!BF11+Jhalawar!BF11+Jhunjhunu!BF11+Jodhpur!BF11+Karauli!BF11+Kota!BF11+Nagaur!BF11+Pali!BF11+Pratapgarh!BF11+Rajsamand!BF11+'Sawai Madhopur'!BF11+Sikar!BF11+Sirohi!BF11+'Sri Ganganagar'!BF11+Tonk!BF11+Udaipur!BF11</f>
        <v>2980.47652949029</v>
      </c>
      <c r="BG11" s="7">
        <f>Ajmer!BG11+Alwar!BG11+Banswara!BG11+Baran!BG11+Barmer!BG11+Bharatpur!BG11+Bhilwara!BG11+Bikaner!BG11+Bundi!BG11+Chittorgarh!BG11+Churu!BG11+Dausa!BG11+Dholpur!BG11+Dungarpur!BG11+Hanumangarh!BG11+Jaipur!BG11+Jaisalmer!BG11+Jalore!BG11+Jhalawar!BG11+Jhunjhunu!BG11+Jodhpur!BG11+Karauli!BG11+Kota!BG11+Nagaur!BG11+Pali!BG11+Pratapgarh!BG11+Rajsamand!BG11+'Sawai Madhopur'!BG11+Sikar!BG11+Sirohi!BG11+'Sri Ganganagar'!BG11+Tonk!BG11+Udaipur!BG11</f>
        <v>4519.6039086833598</v>
      </c>
      <c r="BH11" s="7">
        <f>Ajmer!BH11+Alwar!BH11+Banswara!BH11+Baran!BH11+Barmer!BH11+Bharatpur!BH11+Bhilwara!BH11+Bikaner!BH11+Bundi!BH11+Chittorgarh!BH11+Churu!BH11+Dausa!BH11+Dholpur!BH11+Dungarpur!BH11+Hanumangarh!BH11+Jaipur!BH11+Jaisalmer!BH11+Jalore!BH11+Jhalawar!BH11+Jhunjhunu!BH11+Jodhpur!BH11+Karauli!BH11+Kota!BH11+Nagaur!BH11+Pali!BH11+Pratapgarh!BH11+Rajsamand!BH11+'Sawai Madhopur'!BH11+Sikar!BH11+Sirohi!BH11+'Sri Ganganagar'!BH11+Tonk!BH11+Udaipur!BH11</f>
        <v>18788.529459999998</v>
      </c>
      <c r="BI11" s="7">
        <f>Ajmer!BI11+Alwar!BI11+Banswara!BI11+Baran!BI11+Barmer!BI11+Bharatpur!BI11+Bhilwara!BI11+Bikaner!BI11+Bundi!BI11+Chittorgarh!BI11+Churu!BI11+Dausa!BI11+Dholpur!BI11+Dungarpur!BI11+Hanumangarh!BI11+Jaipur!BI11+Jaisalmer!BI11+Jalore!BI11+Jhalawar!BI11+Jhunjhunu!BI11+Jodhpur!BI11+Karauli!BI11+Kota!BI11+Nagaur!BI11+Pali!BI11+Pratapgarh!BI11+Rajsamand!BI11+'Sawai Madhopur'!BI11+Sikar!BI11+Sirohi!BI11+'Sri Ganganagar'!BI11+Tonk!BI11+Udaipur!BI11</f>
        <v>7894.00652339308</v>
      </c>
      <c r="BJ11" s="7">
        <f>Ajmer!BJ11+Alwar!BJ11+Banswara!BJ11+Baran!BJ11+Barmer!BJ11+Bharatpur!BJ11+Bhilwara!BJ11+Bikaner!BJ11+Bundi!BJ11+Chittorgarh!BJ11+Churu!BJ11+Dausa!BJ11+Dholpur!BJ11+Dungarpur!BJ11+Hanumangarh!BJ11+Jaipur!BJ11+Jaisalmer!BJ11+Jalore!BJ11+Jhalawar!BJ11+Jhunjhunu!BJ11+Jodhpur!BJ11+Karauli!BJ11+Kota!BJ11+Nagaur!BJ11+Pali!BJ11+Pratapgarh!BJ11+Rajsamand!BJ11+'Sawai Madhopur'!BJ11+Sikar!BJ11+Sirohi!BJ11+'Sri Ganganagar'!BJ11+Tonk!BJ11+Udaipur!BJ11</f>
        <v>30978.903899602999</v>
      </c>
      <c r="BK11" s="8">
        <f t="shared" si="12"/>
        <v>12756.82988548604</v>
      </c>
      <c r="BL11" s="8">
        <f t="shared" si="13"/>
        <v>53980.991820093288</v>
      </c>
      <c r="BM11" s="8">
        <f t="shared" si="0"/>
        <v>167374.81529872082</v>
      </c>
      <c r="BN11" s="8">
        <f t="shared" si="1"/>
        <v>482699.92725155095</v>
      </c>
      <c r="BO11" s="7">
        <f>Ajmer!BO11+Alwar!BO11+Banswara!BO11+Baran!BO11+Barmer!BO11+Bharatpur!BO11+Bhilwara!BO11+Bikaner!BO11+Bundi!BO11+Chittorgarh!BO11+Churu!BO11+Dausa!BO11+Dholpur!BO11+Dungarpur!BO11+Hanumangarh!BO11+Jaipur!BO11+Jaisalmer!BO11+Jalore!BO11+Jhalawar!BO11+Jhunjhunu!BO11+Jodhpur!BO11+Karauli!BO11+Kota!BO11+Nagaur!BO11+Pali!BO11+Pratapgarh!BO11+Rajsamand!BO11+'Sawai Madhopur'!BO11+Sikar!BO11+Sirohi!BO11+'Sri Ganganagar'!BO11+Tonk!BO11+Udaipur!BO11</f>
        <v>40931.299271087395</v>
      </c>
      <c r="BP11" s="7">
        <f>Ajmer!BP11+Alwar!BP11+Banswara!BP11+Baran!BP11+Barmer!BP11+Bharatpur!BP11+Bhilwara!BP11+Bikaner!BP11+Bundi!BP11+Chittorgarh!BP11+Churu!BP11+Dausa!BP11+Dholpur!BP11+Dungarpur!BP11+Hanumangarh!BP11+Jaipur!BP11+Jaisalmer!BP11+Jalore!BP11+Jhalawar!BP11+Jhunjhunu!BP11+Jodhpur!BP11+Karauli!BP11+Kota!BP11+Nagaur!BP11+Pali!BP11+Pratapgarh!BP11+Rajsamand!BP11+'Sawai Madhopur'!BP11+Sikar!BP11+Sirohi!BP11+'Sri Ganganagar'!BP11+Tonk!BP11+Udaipur!BP11</f>
        <v>71602.843006151597</v>
      </c>
      <c r="BQ11" s="7">
        <f>Ajmer!BQ11+Alwar!BQ11+Banswara!BQ11+Baran!BQ11+Barmer!BQ11+Bharatpur!BQ11+Bhilwara!BQ11+Bikaner!BQ11+Bundi!BQ11+Chittorgarh!BQ11+Churu!BQ11+Dausa!BQ11+Dholpur!BQ11+Dungarpur!BQ11+Hanumangarh!BQ11+Jaipur!BQ11+Jaisalmer!BQ11+Jalore!BQ11+Jhalawar!BQ11+Jhunjhunu!BQ11+Jodhpur!BQ11+Karauli!BQ11+Kota!BQ11+Nagaur!BQ11+Pali!BQ11+Pratapgarh!BQ11+Rajsamand!BQ11+'Sawai Madhopur'!BQ11+Sikar!BQ11+Sirohi!BQ11+'Sri Ganganagar'!BQ11+Tonk!BQ11+Udaipur!BQ11</f>
        <v>2959.8377601705743</v>
      </c>
      <c r="BR11" s="7">
        <f>Ajmer!BR11+Alwar!BR11+Banswara!BR11+Baran!BR11+Barmer!BR11+Bharatpur!BR11+Bhilwara!BR11+Bikaner!BR11+Bundi!BR11+Chittorgarh!BR11+Churu!BR11+Dausa!BR11+Dholpur!BR11+Dungarpur!BR11+Hanumangarh!BR11+Jaipur!BR11+Jaisalmer!BR11+Jalore!BR11+Jhalawar!BR11+Jhunjhunu!BR11+Jodhpur!BR11+Karauli!BR11+Kota!BR11+Nagaur!BR11+Pali!BR11+Pratapgarh!BR11+Rajsamand!BR11+'Sawai Madhopur'!BR11+Sikar!BR11+Sirohi!BR11+'Sri Ganganagar'!BR11+Tonk!BR11+Udaipur!BR11</f>
        <v>4089.6528255682165</v>
      </c>
    </row>
    <row r="12" spans="1:70" s="10" customFormat="1" ht="18" customHeight="1" x14ac:dyDescent="0.25">
      <c r="A12" s="37">
        <v>6</v>
      </c>
      <c r="B12" s="12" t="s">
        <v>13</v>
      </c>
      <c r="C12" s="7">
        <f>Ajmer!C12+Alwar!C12+Banswara!C12+Baran!C12+Barmer!C12+Bharatpur!C12+Bhilwara!C12+Bikaner!C12+Bundi!C12+Chittorgarh!C12+Churu!C12+Dausa!C12+Dholpur!C12+Dungarpur!C12+Hanumangarh!C12+Jaipur!C12+Jaisalmer!C12+Jalore!C12+Jhalawar!C12+Jhunjhunu!C12+Jodhpur!C12+Karauli!C12+Kota!C12+Nagaur!C12+Pali!C12+Pratapgarh!C12+Rajsamand!C12+'Sawai Madhopur'!C12+Sikar!C12+Sirohi!C12+'Sri Ganganagar'!C12+Tonk!C12+Udaipur!C12</f>
        <v>83693.034396219024</v>
      </c>
      <c r="D12" s="7">
        <f>Ajmer!D12+Alwar!D12+Banswara!D12+Baran!D12+Barmer!D12+Bharatpur!D12+Bhilwara!D12+Bikaner!D12+Bundi!D12+Chittorgarh!D12+Churu!D12+Dausa!D12+Dholpur!D12+Dungarpur!D12+Hanumangarh!D12+Jaipur!D12+Jaisalmer!D12+Jalore!D12+Jhalawar!D12+Jhunjhunu!D12+Jodhpur!D12+Karauli!D12+Kota!D12+Nagaur!D12+Pali!D12+Pratapgarh!D12+Rajsamand!D12+'Sawai Madhopur'!D12+Sikar!D12+Sirohi!D12+'Sri Ganganagar'!D12+Tonk!D12+Udaipur!D12</f>
        <v>149225.01151307902</v>
      </c>
      <c r="E12" s="7">
        <f>Ajmer!E12+Alwar!E12+Banswara!E12+Baran!E12+Barmer!E12+Bharatpur!E12+Bhilwara!E12+Bikaner!E12+Bundi!E12+Chittorgarh!E12+Churu!E12+Dausa!E12+Dholpur!E12+Dungarpur!E12+Hanumangarh!E12+Jaipur!E12+Jaisalmer!E12+Jalore!E12+Jhalawar!E12+Jhunjhunu!E12+Jodhpur!E12+Karauli!E12+Kota!E12+Nagaur!E12+Pali!E12+Pratapgarh!E12+Rajsamand!E12+'Sawai Madhopur'!E12+Sikar!E12+Sirohi!E12+'Sri Ganganagar'!E12+Tonk!E12+Udaipur!E12</f>
        <v>18371.522105948519</v>
      </c>
      <c r="F12" s="7">
        <f>Ajmer!F12+Alwar!F12+Banswara!F12+Baran!F12+Barmer!F12+Bharatpur!F12+Bhilwara!F12+Bikaner!F12+Bundi!F12+Chittorgarh!F12+Churu!F12+Dausa!F12+Dholpur!F12+Dungarpur!F12+Hanumangarh!F12+Jaipur!F12+Jaisalmer!F12+Jalore!F12+Jhalawar!F12+Jhunjhunu!F12+Jodhpur!F12+Karauli!F12+Kota!F12+Nagaur!F12+Pali!F12+Pratapgarh!F12+Rajsamand!F12+'Sawai Madhopur'!F12+Sikar!F12+Sirohi!F12+'Sri Ganganagar'!F12+Tonk!F12+Udaipur!F12</f>
        <v>33491.112949630115</v>
      </c>
      <c r="G12" s="7">
        <f>Ajmer!G12+Alwar!G12+Banswara!G12+Baran!G12+Barmer!G12+Bharatpur!G12+Bhilwara!G12+Bikaner!G12+Bundi!G12+Chittorgarh!G12+Churu!G12+Dausa!G12+Dholpur!G12+Dungarpur!G12+Hanumangarh!G12+Jaipur!G12+Jaisalmer!G12+Jalore!G12+Jhalawar!G12+Jhunjhunu!G12+Jodhpur!G12+Karauli!G12+Kota!G12+Nagaur!G12+Pali!G12+Pratapgarh!G12+Rajsamand!G12+'Sawai Madhopur'!G12+Sikar!G12+Sirohi!G12+'Sri Ganganagar'!G12+Tonk!G12+Udaipur!G12</f>
        <v>3793.0498515125746</v>
      </c>
      <c r="H12" s="7">
        <f>Ajmer!H12+Alwar!H12+Banswara!H12+Baran!H12+Barmer!H12+Bharatpur!H12+Bhilwara!H12+Bikaner!H12+Bundi!H12+Chittorgarh!H12+Churu!H12+Dausa!H12+Dholpur!H12+Dungarpur!H12+Hanumangarh!H12+Jaipur!H12+Jaisalmer!H12+Jalore!H12+Jhalawar!H12+Jhunjhunu!H12+Jodhpur!H12+Karauli!H12+Kota!H12+Nagaur!H12+Pali!H12+Pratapgarh!H12+Rajsamand!H12+'Sawai Madhopur'!H12+Sikar!H12+Sirohi!H12+'Sri Ganganagar'!H12+Tonk!H12+Udaipur!H12</f>
        <v>5326.8245099914966</v>
      </c>
      <c r="I12" s="8">
        <f t="shared" si="2"/>
        <v>105857.60635368012</v>
      </c>
      <c r="J12" s="8">
        <f t="shared" si="3"/>
        <v>188042.94897270063</v>
      </c>
      <c r="K12" s="7">
        <f>Ajmer!K12+Alwar!K12+Banswara!K12+Baran!K12+Barmer!K12+Bharatpur!K12+Bhilwara!K12+Bikaner!K12+Bundi!K12+Chittorgarh!K12+Churu!K12+Dausa!K12+Dholpur!K12+Dungarpur!K12+Hanumangarh!K12+Jaipur!K12+Jaisalmer!K12+Jalore!K12+Jhalawar!K12+Jhunjhunu!K12+Jodhpur!K12+Karauli!K12+Kota!K12+Nagaur!K12+Pali!K12+Pratapgarh!K12+Rajsamand!K12+'Sawai Madhopur'!K12+Sikar!K12+Sirohi!K12+'Sri Ganganagar'!K12+Tonk!K12+Udaipur!K12</f>
        <v>4371.009381847718</v>
      </c>
      <c r="L12" s="7">
        <f>Ajmer!L12+Alwar!L12+Banswara!L12+Baran!L12+Barmer!L12+Bharatpur!L12+Bhilwara!L12+Bikaner!L12+Bundi!L12+Chittorgarh!L12+Churu!L12+Dausa!L12+Dholpur!L12+Dungarpur!L12+Hanumangarh!L12+Jaipur!L12+Jaisalmer!L12+Jalore!L12+Jhalawar!L12+Jhunjhunu!L12+Jodhpur!L12+Karauli!L12+Kota!L12+Nagaur!L12+Pali!L12+Pratapgarh!L12+Rajsamand!L12+'Sawai Madhopur'!L12+Sikar!L12+Sirohi!L12+'Sri Ganganagar'!L12+Tonk!L12+Udaipur!L12</f>
        <v>9530.5559600974702</v>
      </c>
      <c r="M12" s="7">
        <f>Ajmer!M12+Alwar!M12+Banswara!M12+Baran!M12+Barmer!M12+Bharatpur!M12+Bhilwara!M12+Bikaner!M12+Bundi!M12+Chittorgarh!M12+Churu!M12+Dausa!M12+Dholpur!M12+Dungarpur!M12+Hanumangarh!M12+Jaipur!M12+Jaisalmer!M12+Jalore!M12+Jhalawar!M12+Jhunjhunu!M12+Jodhpur!M12+Karauli!M12+Kota!M12+Nagaur!M12+Pali!M12+Pratapgarh!M12+Rajsamand!M12+'Sawai Madhopur'!M12+Sikar!M12+Sirohi!M12+'Sri Ganganagar'!M12+Tonk!M12+Udaipur!M12</f>
        <v>1302.0024325419488</v>
      </c>
      <c r="N12" s="7">
        <f>Ajmer!N12+Alwar!N12+Banswara!N12+Baran!N12+Barmer!N12+Bharatpur!N12+Bhilwara!N12+Bikaner!N12+Bundi!N12+Chittorgarh!N12+Churu!N12+Dausa!N12+Dholpur!N12+Dungarpur!N12+Hanumangarh!N12+Jaipur!N12+Jaisalmer!N12+Jalore!N12+Jhalawar!N12+Jhunjhunu!N12+Jodhpur!N12+Karauli!N12+Kota!N12+Nagaur!N12+Pali!N12+Pratapgarh!N12+Rajsamand!N12+'Sawai Madhopur'!N12+Sikar!N12+Sirohi!N12+'Sri Ganganagar'!N12+Tonk!N12+Udaipur!N12</f>
        <v>5505.408027388431</v>
      </c>
      <c r="O12" s="8">
        <f t="shared" si="4"/>
        <v>111530.61816806979</v>
      </c>
      <c r="P12" s="8">
        <f t="shared" si="5"/>
        <v>203078.91296018651</v>
      </c>
      <c r="Q12" s="7">
        <f>Ajmer!Q12+Alwar!Q12+Banswara!Q12+Baran!Q12+Barmer!Q12+Bharatpur!Q12+Bhilwara!Q12+Bikaner!Q12+Bundi!Q12+Chittorgarh!Q12+Churu!Q12+Dausa!Q12+Dholpur!Q12+Dungarpur!Q12+Hanumangarh!Q12+Jaipur!Q12+Jaisalmer!Q12+Jalore!Q12+Jhalawar!Q12+Jhunjhunu!Q12+Jodhpur!Q12+Karauli!Q12+Kota!Q12+Nagaur!Q12+Pali!Q12+Pratapgarh!Q12+Rajsamand!Q12+'Sawai Madhopur'!Q12+Sikar!Q12+Sirohi!Q12+'Sri Ganganagar'!Q12+Tonk!Q12+Udaipur!Q12</f>
        <v>159.20704735280884</v>
      </c>
      <c r="R12" s="7">
        <f>Ajmer!R12+Alwar!R12+Banswara!R12+Baran!R12+Barmer!R12+Bharatpur!R12+Bhilwara!R12+Bikaner!R12+Bundi!R12+Chittorgarh!R12+Churu!R12+Dausa!R12+Dholpur!R12+Dungarpur!R12+Hanumangarh!R12+Jaipur!R12+Jaisalmer!R12+Jalore!R12+Jhalawar!R12+Jhunjhunu!R12+Jodhpur!R12+Karauli!R12+Kota!R12+Nagaur!R12+Pali!R12+Pratapgarh!R12+Rajsamand!R12+'Sawai Madhopur'!R12+Sikar!R12+Sirohi!R12+'Sri Ganganagar'!R12+Tonk!R12+Udaipur!R12</f>
        <v>501.02224047640647</v>
      </c>
      <c r="S12" s="7">
        <f>Ajmer!S12+Alwar!S12+Banswara!S12+Baran!S12+Barmer!S12+Bharatpur!S12+Bhilwara!S12+Bikaner!S12+Bundi!S12+Chittorgarh!S12+Churu!S12+Dausa!S12+Dholpur!S12+Dungarpur!S12+Hanumangarh!S12+Jaipur!S12+Jaisalmer!S12+Jalore!S12+Jhalawar!S12+Jhunjhunu!S12+Jodhpur!S12+Karauli!S12+Kota!S12+Nagaur!S12+Pali!S12+Pratapgarh!S12+Rajsamand!S12+'Sawai Madhopur'!S12+Sikar!S12+Sirohi!S12+'Sri Ganganagar'!S12+Tonk!S12+Udaipur!S12</f>
        <v>69926.4774547126</v>
      </c>
      <c r="T12" s="7">
        <f>Ajmer!T12+Alwar!T12+Banswara!T12+Baran!T12+Barmer!T12+Bharatpur!T12+Bhilwara!T12+Bikaner!T12+Bundi!T12+Chittorgarh!T12+Churu!T12+Dausa!T12+Dholpur!T12+Dungarpur!T12+Hanumangarh!T12+Jaipur!T12+Jaisalmer!T12+Jalore!T12+Jhalawar!T12+Jhunjhunu!T12+Jodhpur!T12+Karauli!T12+Kota!T12+Nagaur!T12+Pali!T12+Pratapgarh!T12+Rajsamand!T12+'Sawai Madhopur'!T12+Sikar!T12+Sirohi!T12+'Sri Ganganagar'!T12+Tonk!T12+Udaipur!T12</f>
        <v>137974.50316980318</v>
      </c>
      <c r="U12" s="7">
        <f>Ajmer!U12+Alwar!U12+Banswara!U12+Baran!U12+Barmer!U12+Bharatpur!U12+Bhilwara!U12+Bikaner!U12+Bundi!U12+Chittorgarh!U12+Churu!U12+Dausa!U12+Dholpur!U12+Dungarpur!U12+Hanumangarh!U12+Jaipur!U12+Jaisalmer!U12+Jalore!U12+Jhalawar!U12+Jhunjhunu!U12+Jodhpur!U12+Karauli!U12+Kota!U12+Nagaur!U12+Pali!U12+Pratapgarh!U12+Rajsamand!U12+'Sawai Madhopur'!U12+Sikar!U12+Sirohi!U12+'Sri Ganganagar'!U12+Tonk!U12+Udaipur!U12</f>
        <v>11323.037957335782</v>
      </c>
      <c r="V12" s="7">
        <f>Ajmer!V12+Alwar!V12+Banswara!V12+Baran!V12+Barmer!V12+Bharatpur!V12+Bhilwara!V12+Bikaner!V12+Bundi!V12+Chittorgarh!V12+Churu!V12+Dausa!V12+Dholpur!V12+Dungarpur!V12+Hanumangarh!V12+Jaipur!V12+Jaisalmer!V12+Jalore!V12+Jhalawar!V12+Jhunjhunu!V12+Jodhpur!V12+Karauli!V12+Kota!V12+Nagaur!V12+Pali!V12+Pratapgarh!V12+Rajsamand!V12+'Sawai Madhopur'!V12+Sikar!V12+Sirohi!V12+'Sri Ganganagar'!V12+Tonk!V12+Udaipur!V12</f>
        <v>70203.856867108087</v>
      </c>
      <c r="W12" s="7">
        <f>Ajmer!W12+Alwar!W12+Banswara!W12+Baran!W12+Barmer!W12+Bharatpur!W12+Bhilwara!W12+Bikaner!W12+Bundi!W12+Chittorgarh!W12+Churu!W12+Dausa!W12+Dholpur!W12+Dungarpur!W12+Hanumangarh!W12+Jaipur!W12+Jaisalmer!W12+Jalore!W12+Jhalawar!W12+Jhunjhunu!W12+Jodhpur!W12+Karauli!W12+Kota!W12+Nagaur!W12+Pali!W12+Pratapgarh!W12+Rajsamand!W12+'Sawai Madhopur'!W12+Sikar!W12+Sirohi!W12+'Sri Ganganagar'!W12+Tonk!W12+Udaipur!W12</f>
        <v>4063.259496552505</v>
      </c>
      <c r="X12" s="7">
        <f>Ajmer!X12+Alwar!X12+Banswara!X12+Baran!X12+Barmer!X12+Bharatpur!X12+Bhilwara!X12+Bikaner!X12+Bundi!X12+Chittorgarh!X12+Churu!X12+Dausa!X12+Dholpur!X12+Dungarpur!X12+Hanumangarh!X12+Jaipur!X12+Jaisalmer!X12+Jalore!X12+Jhalawar!X12+Jhunjhunu!X12+Jodhpur!X12+Karauli!X12+Kota!X12+Nagaur!X12+Pali!X12+Pratapgarh!X12+Rajsamand!X12+'Sawai Madhopur'!X12+Sikar!X12+Sirohi!X12+'Sri Ganganagar'!X12+Tonk!X12+Udaipur!X12</f>
        <v>44608.364133773262</v>
      </c>
      <c r="Y12" s="7">
        <f>Ajmer!Y12+Alwar!Y12+Banswara!Y12+Baran!Y12+Barmer!Y12+Bharatpur!Y12+Bhilwara!Y12+Bikaner!Y12+Bundi!Y12+Chittorgarh!Y12+Churu!Y12+Dausa!Y12+Dholpur!Y12+Dungarpur!Y12+Hanumangarh!Y12+Jaipur!Y12+Jaisalmer!Y12+Jalore!Y12+Jhalawar!Y12+Jhunjhunu!Y12+Jodhpur!Y12+Karauli!Y12+Kota!Y12+Nagaur!Y12+Pali!Y12+Pratapgarh!Y12+Rajsamand!Y12+'Sawai Madhopur'!Y12+Sikar!Y12+Sirohi!Y12+'Sri Ganganagar'!Y12+Tonk!Y12+Udaipur!Y12</f>
        <v>1085.374736251403</v>
      </c>
      <c r="Z12" s="7">
        <f>Ajmer!Z12+Alwar!Z12+Banswara!Z12+Baran!Z12+Barmer!Z12+Bharatpur!Z12+Bhilwara!Z12+Bikaner!Z12+Bundi!Z12+Chittorgarh!Z12+Churu!Z12+Dausa!Z12+Dholpur!Z12+Dungarpur!Z12+Hanumangarh!Z12+Jaipur!Z12+Jaisalmer!Z12+Jalore!Z12+Jhalawar!Z12+Jhunjhunu!Z12+Jodhpur!Z12+Karauli!Z12+Kota!Z12+Nagaur!Z12+Pali!Z12+Pratapgarh!Z12+Rajsamand!Z12+'Sawai Madhopur'!Z12+Sikar!Z12+Sirohi!Z12+'Sri Ganganagar'!Z12+Tonk!Z12+Udaipur!Z12</f>
        <v>4288.2888943346297</v>
      </c>
      <c r="AA12" s="7">
        <f>Ajmer!AA12+Alwar!AA12+Banswara!AA12+Baran!AA12+Barmer!AA12+Bharatpur!AA12+Bhilwara!AA12+Bikaner!AA12+Bundi!AA12+Chittorgarh!AA12+Churu!AA12+Dausa!AA12+Dholpur!AA12+Dungarpur!AA12+Hanumangarh!AA12+Jaipur!AA12+Jaisalmer!AA12+Jalore!AA12+Jhalawar!AA12+Jhunjhunu!AA12+Jodhpur!AA12+Karauli!AA12+Kota!AA12+Nagaur!AA12+Pali!AA12+Pratapgarh!AA12+Rajsamand!AA12+'Sawai Madhopur'!AA12+Sikar!AA12+Sirohi!AA12+'Sri Ganganagar'!AA12+Tonk!AA12+Udaipur!AA12</f>
        <v>370.76567240259743</v>
      </c>
      <c r="AB12" s="7">
        <f>Ajmer!AB12+Alwar!AB12+Banswara!AB12+Baran!AB12+Barmer!AB12+Bharatpur!AB12+Bhilwara!AB12+Bikaner!AB12+Bundi!AB12+Chittorgarh!AB12+Churu!AB12+Dausa!AB12+Dholpur!AB12+Dungarpur!AB12+Hanumangarh!AB12+Jaipur!AB12+Jaisalmer!AB12+Jalore!AB12+Jhalawar!AB12+Jhunjhunu!AB12+Jodhpur!AB12+Karauli!AB12+Kota!AB12+Nagaur!AB12+Pali!AB12+Pratapgarh!AB12+Rajsamand!AB12+'Sawai Madhopur'!AB12+Sikar!AB12+Sirohi!AB12+'Sri Ganganagar'!AB12+Tonk!AB12+Udaipur!AB12</f>
        <v>1053.4568986225713</v>
      </c>
      <c r="AC12" s="7">
        <f>Ajmer!AC12+Alwar!AC12+Banswara!AC12+Baran!AC12+Barmer!AC12+Bharatpur!AC12+Bhilwara!AC12+Bikaner!AC12+Bundi!AC12+Chittorgarh!AC12+Churu!AC12+Dausa!AC12+Dholpur!AC12+Dungarpur!AC12+Hanumangarh!AC12+Jaipur!AC12+Jaisalmer!AC12+Jalore!AC12+Jhalawar!AC12+Jhunjhunu!AC12+Jodhpur!AC12+Karauli!AC12+Kota!AC12+Nagaur!AC12+Pali!AC12+Pratapgarh!AC12+Rajsamand!AC12+'Sawai Madhopur'!AC12+Sikar!AC12+Sirohi!AC12+'Sri Ganganagar'!AC12+Tonk!AC12+Udaipur!AC12</f>
        <v>460.29242991414145</v>
      </c>
      <c r="AD12" s="7">
        <f>Ajmer!AD12+Alwar!AD12+Banswara!AD12+Baran!AD12+Barmer!AD12+Bharatpur!AD12+Bhilwara!AD12+Bikaner!AD12+Bundi!AD12+Chittorgarh!AD12+Churu!AD12+Dausa!AD12+Dholpur!AD12+Dungarpur!AD12+Hanumangarh!AD12+Jaipur!AD12+Jaisalmer!AD12+Jalore!AD12+Jhalawar!AD12+Jhunjhunu!AD12+Jodhpur!AD12+Karauli!AD12+Kota!AD12+Nagaur!AD12+Pali!AD12+Pratapgarh!AD12+Rajsamand!AD12+'Sawai Madhopur'!AD12+Sikar!AD12+Sirohi!AD12+'Sri Ganganagar'!AD12+Tonk!AD12+Udaipur!AD12</f>
        <v>9571.0650187166666</v>
      </c>
      <c r="AE12" s="8">
        <f t="shared" si="6"/>
        <v>17302.730292456432</v>
      </c>
      <c r="AF12" s="8">
        <f t="shared" si="7"/>
        <v>129725.0318125552</v>
      </c>
      <c r="AG12" s="7">
        <f>Ajmer!AG12+Alwar!AG12+Banswara!AG12+Baran!AG12+Barmer!AG12+Bharatpur!AG12+Bhilwara!AG12+Bikaner!AG12+Bundi!AG12+Chittorgarh!AG12+Churu!AG12+Dausa!AG12+Dholpur!AG12+Dungarpur!AG12+Hanumangarh!AG12+Jaipur!AG12+Jaisalmer!AG12+Jalore!AG12+Jhalawar!AG12+Jhunjhunu!AG12+Jodhpur!AG12+Karauli!AG12+Kota!AG12+Nagaur!AG12+Pali!AG12+Pratapgarh!AG12+Rajsamand!AG12+'Sawai Madhopur'!AG12+Sikar!AG12+Sirohi!AG12+'Sri Ganganagar'!AG12+Tonk!AG12+Udaipur!AG12</f>
        <v>289.66473625140293</v>
      </c>
      <c r="AH12" s="7">
        <f>Ajmer!AH12+Alwar!AH12+Banswara!AH12+Baran!AH12+Barmer!AH12+Bharatpur!AH12+Bhilwara!AH12+Bikaner!AH12+Bundi!AH12+Chittorgarh!AH12+Churu!AH12+Dausa!AH12+Dholpur!AH12+Dungarpur!AH12+Hanumangarh!AH12+Jaipur!AH12+Jaisalmer!AH12+Jalore!AH12+Jhalawar!AH12+Jhunjhunu!AH12+Jodhpur!AH12+Karauli!AH12+Kota!AH12+Nagaur!AH12+Pali!AH12+Pratapgarh!AH12+Rajsamand!AH12+'Sawai Madhopur'!AH12+Sikar!AH12+Sirohi!AH12+'Sri Ganganagar'!AH12+Tonk!AH12+Udaipur!AH12</f>
        <v>887.5566296296297</v>
      </c>
      <c r="AI12" s="7">
        <f>Ajmer!AI12+Alwar!AI12+Banswara!AI12+Baran!AI12+Barmer!AI12+Bharatpur!AI12+Bhilwara!AI12+Bikaner!AI12+Bundi!AI12+Chittorgarh!AI12+Churu!AI12+Dausa!AI12+Dholpur!AI12+Dungarpur!AI12+Hanumangarh!AI12+Jaipur!AI12+Jaisalmer!AI12+Jalore!AI12+Jhalawar!AI12+Jhunjhunu!AI12+Jodhpur!AI12+Karauli!AI12+Kota!AI12+Nagaur!AI12+Pali!AI12+Pratapgarh!AI12+Rajsamand!AI12+'Sawai Madhopur'!AI12+Sikar!AI12+Sirohi!AI12+'Sri Ganganagar'!AI12+Tonk!AI12+Udaipur!AI12</f>
        <v>69</v>
      </c>
      <c r="AJ12" s="7">
        <f>Ajmer!AJ12+Alwar!AJ12+Banswara!AJ12+Baran!AJ12+Barmer!AJ12+Bharatpur!AJ12+Bhilwara!AJ12+Bikaner!AJ12+Bundi!AJ12+Chittorgarh!AJ12+Churu!AJ12+Dausa!AJ12+Dholpur!AJ12+Dungarpur!AJ12+Hanumangarh!AJ12+Jaipur!AJ12+Jaisalmer!AJ12+Jalore!AJ12+Jhalawar!AJ12+Jhunjhunu!AJ12+Jodhpur!AJ12+Karauli!AJ12+Kota!AJ12+Nagaur!AJ12+Pali!AJ12+Pratapgarh!AJ12+Rajsamand!AJ12+'Sawai Madhopur'!AJ12+Sikar!AJ12+Sirohi!AJ12+'Sri Ganganagar'!AJ12+Tonk!AJ12+Udaipur!AJ12</f>
        <v>3481</v>
      </c>
      <c r="AK12" s="7">
        <f>Ajmer!AK12+Alwar!AK12+Banswara!AK12+Baran!AK12+Barmer!AK12+Bharatpur!AK12+Bhilwara!AK12+Bikaner!AK12+Bundi!AK12+Chittorgarh!AK12+Churu!AK12+Dausa!AK12+Dholpur!AK12+Dungarpur!AK12+Hanumangarh!AK12+Jaipur!AK12+Jaisalmer!AK12+Jalore!AK12+Jhalawar!AK12+Jhunjhunu!AK12+Jodhpur!AK12+Karauli!AK12+Kota!AK12+Nagaur!AK12+Pali!AK12+Pratapgarh!AK12+Rajsamand!AK12+'Sawai Madhopur'!AK12+Sikar!AK12+Sirohi!AK12+'Sri Ganganagar'!AK12+Tonk!AK12+Udaipur!AK12</f>
        <v>1310.9664185023507</v>
      </c>
      <c r="AL12" s="7">
        <f>Ajmer!AL12+Alwar!AL12+Banswara!AL12+Baran!AL12+Barmer!AL12+Bharatpur!AL12+Bhilwara!AL12+Bikaner!AL12+Bundi!AL12+Chittorgarh!AL12+Churu!AL12+Dausa!AL12+Dholpur!AL12+Dungarpur!AL12+Hanumangarh!AL12+Jaipur!AL12+Jaisalmer!AL12+Jalore!AL12+Jhalawar!AL12+Jhunjhunu!AL12+Jodhpur!AL12+Karauli!AL12+Kota!AL12+Nagaur!AL12+Pali!AL12+Pratapgarh!AL12+Rajsamand!AL12+'Sawai Madhopur'!AL12+Sikar!AL12+Sirohi!AL12+'Sri Ganganagar'!AL12+Tonk!AL12+Udaipur!AL12</f>
        <v>5211.1620649097567</v>
      </c>
      <c r="AM12" s="7">
        <f>Ajmer!AM12+Alwar!AM12+Banswara!AM12+Baran!AM12+Barmer!AM12+Bharatpur!AM12+Bhilwara!AM12+Bikaner!AM12+Bundi!AM12+Chittorgarh!AM12+Churu!AM12+Dausa!AM12+Dholpur!AM12+Dungarpur!AM12+Hanumangarh!AM12+Jaipur!AM12+Jaisalmer!AM12+Jalore!AM12+Jhalawar!AM12+Jhunjhunu!AM12+Jodhpur!AM12+Karauli!AM12+Kota!AM12+Nagaur!AM12+Pali!AM12+Pratapgarh!AM12+Rajsamand!AM12+'Sawai Madhopur'!AM12+Sikar!AM12+Sirohi!AM12+'Sri Ganganagar'!AM12+Tonk!AM12+Udaipur!AM12</f>
        <v>4855.8226547173608</v>
      </c>
      <c r="AN12" s="7">
        <f>Ajmer!AN12+Alwar!AN12+Banswara!AN12+Baran!AN12+Barmer!AN12+Bharatpur!AN12+Bhilwara!AN12+Bikaner!AN12+Bundi!AN12+Chittorgarh!AN12+Churu!AN12+Dausa!AN12+Dholpur!AN12+Dungarpur!AN12+Hanumangarh!AN12+Jaipur!AN12+Jaisalmer!AN12+Jalore!AN12+Jhalawar!AN12+Jhunjhunu!AN12+Jodhpur!AN12+Karauli!AN12+Kota!AN12+Nagaur!AN12+Pali!AN12+Pratapgarh!AN12+Rajsamand!AN12+'Sawai Madhopur'!AN12+Sikar!AN12+Sirohi!AN12+'Sri Ganganagar'!AN12+Tonk!AN12+Udaipur!AN12</f>
        <v>42115.08211756729</v>
      </c>
      <c r="AO12" s="7">
        <f>Ajmer!AO12+Alwar!AO12+Banswara!AO12+Baran!AO12+Barmer!AO12+Bharatpur!AO12+Bhilwara!AO12+Bikaner!AO12+Bundi!AO12+Chittorgarh!AO12+Churu!AO12+Dausa!AO12+Dholpur!AO12+Dungarpur!AO12+Hanumangarh!AO12+Jaipur!AO12+Jaisalmer!AO12+Jalore!AO12+Jhalawar!AO12+Jhunjhunu!AO12+Jodhpur!AO12+Karauli!AO12+Kota!AO12+Nagaur!AO12+Pali!AO12+Pratapgarh!AO12+Rajsamand!AO12+'Sawai Madhopur'!AO12+Sikar!AO12+Sirohi!AO12+'Sri Ganganagar'!AO12+Tonk!AO12+Udaipur!AO12</f>
        <v>555</v>
      </c>
      <c r="AP12" s="7">
        <f>Ajmer!AP12+Alwar!AP12+Banswara!AP12+Baran!AP12+Barmer!AP12+Bharatpur!AP12+Bhilwara!AP12+Bikaner!AP12+Bundi!AP12+Chittorgarh!AP12+Churu!AP12+Dausa!AP12+Dholpur!AP12+Dungarpur!AP12+Hanumangarh!AP12+Jaipur!AP12+Jaisalmer!AP12+Jalore!AP12+Jhalawar!AP12+Jhunjhunu!AP12+Jodhpur!AP12+Karauli!AP12+Kota!AP12+Nagaur!AP12+Pali!AP12+Pratapgarh!AP12+Rajsamand!AP12+'Sawai Madhopur'!AP12+Sikar!AP12+Sirohi!AP12+'Sri Ganganagar'!AP12+Tonk!AP12+Udaipur!AP12</f>
        <v>1564.6311571507479</v>
      </c>
      <c r="AQ12" s="7">
        <f>Ajmer!AQ12+Alwar!AQ12+Banswara!AQ12+Baran!AQ12+Barmer!AQ12+Bharatpur!AQ12+Bhilwara!AQ12+Bikaner!AQ12+Bundi!AQ12+Chittorgarh!AQ12+Churu!AQ12+Dausa!AQ12+Dholpur!AQ12+Dungarpur!AQ12+Hanumangarh!AQ12+Jaipur!AQ12+Jaisalmer!AQ12+Jalore!AQ12+Jhalawar!AQ12+Jhunjhunu!AQ12+Jodhpur!AQ12+Karauli!AQ12+Kota!AQ12+Nagaur!AQ12+Pali!AQ12+Pratapgarh!AQ12+Rajsamand!AQ12+'Sawai Madhopur'!AQ12+Sikar!AQ12+Sirohi!AQ12+'Sri Ganganagar'!AQ12+Tonk!AQ12+Udaipur!AQ12</f>
        <v>2609.1779653221479</v>
      </c>
      <c r="AR12" s="7">
        <f>Ajmer!AR12+Alwar!AR12+Banswara!AR12+Baran!AR12+Barmer!AR12+Bharatpur!AR12+Bhilwara!AR12+Bikaner!AR12+Bundi!AR12+Chittorgarh!AR12+Churu!AR12+Dausa!AR12+Dholpur!AR12+Dungarpur!AR12+Hanumangarh!AR12+Jaipur!AR12+Jaisalmer!AR12+Jalore!AR12+Jhalawar!AR12+Jhunjhunu!AR12+Jodhpur!AR12+Karauli!AR12+Kota!AR12+Nagaur!AR12+Pali!AR12+Pratapgarh!AR12+Rajsamand!AR12+'Sawai Madhopur'!AR12+Sikar!AR12+Sirohi!AR12+'Sri Ganganagar'!AR12+Tonk!AR12+Udaipur!AR12</f>
        <v>6336.9404494116307</v>
      </c>
      <c r="AS12" s="7">
        <f>Ajmer!AS12+Alwar!AS12+Banswara!AS12+Baran!AS12+Barmer!AS12+Bharatpur!AS12+Bhilwara!AS12+Bikaner!AS12+Bundi!AS12+Chittorgarh!AS12+Churu!AS12+Dausa!AS12+Dholpur!AS12+Dungarpur!AS12+Hanumangarh!AS12+Jaipur!AS12+Jaisalmer!AS12+Jalore!AS12+Jhalawar!AS12+Jhunjhunu!AS12+Jodhpur!AS12+Karauli!AS12+Kota!AS12+Nagaur!AS12+Pali!AS12+Pratapgarh!AS12+Rajsamand!AS12+'Sawai Madhopur'!AS12+Sikar!AS12+Sirohi!AS12+'Sri Ganganagar'!AS12+Tonk!AS12+Udaipur!AS12</f>
        <v>434.16865352591333</v>
      </c>
      <c r="AT12" s="7">
        <f>Ajmer!AT12+Alwar!AT12+Banswara!AT12+Baran!AT12+Barmer!AT12+Bharatpur!AT12+Bhilwara!AT12+Bikaner!AT12+Bundi!AT12+Chittorgarh!AT12+Churu!AT12+Dausa!AT12+Dholpur!AT12+Dungarpur!AT12+Hanumangarh!AT12+Jaipur!AT12+Jaisalmer!AT12+Jalore!AT12+Jhalawar!AT12+Jhunjhunu!AT12+Jodhpur!AT12+Karauli!AT12+Kota!AT12+Nagaur!AT12+Pali!AT12+Pratapgarh!AT12+Rajsamand!AT12+'Sawai Madhopur'!AT12+Sikar!AT12+Sirohi!AT12+'Sri Ganganagar'!AT12+Tonk!AT12+Udaipur!AT12</f>
        <v>2793.5767097285138</v>
      </c>
      <c r="AU12" s="7">
        <f t="shared" si="8"/>
        <v>9834.1356920677736</v>
      </c>
      <c r="AV12" s="7">
        <f t="shared" si="9"/>
        <v>61502.392498767942</v>
      </c>
      <c r="AW12" s="7">
        <f>Ajmer!AW12+Alwar!AW12+Banswara!AW12+Baran!AW12+Bharatpur!AW12+Bhilwara!AW12+Bikaner!AW12+Bundi!AW12+Chittorgarh!AW12+Churu!AW12+Dausa!AW12+Dholpur!AW12+Dungarpur!AW12+Hanumangarh!AW12+Jaipur!AW12+Jaisalmer!AW12+Jalore!AW12+Jhalawar!AW12+Jhunjhunu!AW12+Jodhpur!AW12+Karauli!AW12+Kota!AW12+Nagaur!AW12+Pali!AW12+Pratapgarh!AW12+Rajsamand!AW12+'Sawai Madhopur'!AW12+Sikar!AW12+Sirohi!AW12+'Sri Ganganagar'!AW12+Tonk!AW12+Udaipur!AW12</f>
        <v>275.0379213164656</v>
      </c>
      <c r="AX12" s="7">
        <f>Ajmer!AX12+Alwar!AX12+Banswara!AX12+Baran!AX12+Bharatpur!AX12+Bhilwara!AX12+Bikaner!AX12+Bundi!AX12+Chittorgarh!AX12+Churu!AX12+Dausa!AX12+Dholpur!AX12+Dungarpur!AX12+Hanumangarh!AX12+Jaipur!AX12+Jaisalmer!AX12+Jalore!AX12+Jhalawar!AX12+Jhunjhunu!AX12+Jodhpur!AX12+Karauli!AX12+Kota!AX12+Nagaur!AX12+Pali!AX12+Pratapgarh!AX12+Rajsamand!AX12+'Sawai Madhopur'!AX12+Sikar!AX12+Sirohi!AX12+'Sri Ganganagar'!AX12+Tonk!AX12+Udaipur!AX12</f>
        <v>742.9117539070935</v>
      </c>
      <c r="AY12" s="9">
        <f t="shared" si="10"/>
        <v>138667.484152594</v>
      </c>
      <c r="AZ12" s="9">
        <f t="shared" si="11"/>
        <v>394306.33727150963</v>
      </c>
      <c r="BA12" s="7">
        <f>Ajmer!BA12+Alwar!BA12+Banswara!BA12+Baran!BA12+Barmer!BA12+Bharatpur!BA12+Bhilwara!BA12+Bikaner!BA12+Bundi!BA12+Chittorgarh!BA12+Churu!BA12+Dausa!BA12+Dholpur!BA12+Dungarpur!BA12+Hanumangarh!BA12+Jaipur!BA12+Jaisalmer!BA12+Jalore!BA12+Jhalawar!BA12+Jhunjhunu!BA12+Jodhpur!BA12+Karauli!BA12+Kota!BA12+Nagaur!BA12+Pali!BA12+Pratapgarh!BA12+Rajsamand!BA12+'Sawai Madhopur'!BA12+Sikar!BA12+Sirohi!BA12+'Sri Ganganagar'!BA12+Tonk!BA12+Udaipur!BA12</f>
        <v>9</v>
      </c>
      <c r="BB12" s="7">
        <f>Ajmer!BB12+Alwar!BB12+Banswara!BB12+Baran!BB12+Barmer!BB12+Bharatpur!BB12+Bhilwara!BB12+Bikaner!BB12+Bundi!BB12+Chittorgarh!BB12+Churu!BB12+Dausa!BB12+Dholpur!BB12+Dungarpur!BB12+Hanumangarh!BB12+Jaipur!BB12+Jaisalmer!BB12+Jalore!BB12+Jhalawar!BB12+Jhunjhunu!BB12+Jodhpur!BB12+Karauli!BB12+Kota!BB12+Nagaur!BB12+Pali!BB12+Pratapgarh!BB12+Rajsamand!BB12+'Sawai Madhopur'!BB12+Sikar!BB12+Sirohi!BB12+'Sri Ganganagar'!BB12+Tonk!BB12+Udaipur!BB12</f>
        <v>42</v>
      </c>
      <c r="BC12" s="7">
        <f>Ajmer!BC12+Alwar!BC12+Banswara!BC12+Baran!BC12+Barmer!BC12+Bharatpur!BC12+Bhilwara!BC12+Bikaner!BC12+Bundi!BC12+Chittorgarh!BC12+Churu!BC12+Dausa!BC12+Dholpur!BC12+Dungarpur!BC12+Hanumangarh!BC12+Jaipur!BC12+Jaisalmer!BC12+Jalore!BC12+Jhalawar!BC12+Jhunjhunu!BC12+Jodhpur!BC12+Karauli!BC12+Kota!BC12+Nagaur!BC12+Pali!BC12+Pratapgarh!BC12+Rajsamand!BC12+'Sawai Madhopur'!BC12+Sikar!BC12+Sirohi!BC12+'Sri Ganganagar'!BC12+Tonk!BC12+Udaipur!BC12</f>
        <v>45.681065232000002</v>
      </c>
      <c r="BD12" s="7">
        <f>Ajmer!BD12+Alwar!BD12+Banswara!BD12+Baran!BD12+Barmer!BD12+Bharatpur!BD12+Bhilwara!BD12+Bikaner!BD12+Bundi!BD12+Chittorgarh!BD12+Churu!BD12+Dausa!BD12+Dholpur!BD12+Dungarpur!BD12+Hanumangarh!BD12+Jaipur!BD12+Jaisalmer!BD12+Jalore!BD12+Jhalawar!BD12+Jhunjhunu!BD12+Jodhpur!BD12+Karauli!BD12+Kota!BD12+Nagaur!BD12+Pali!BD12+Pratapgarh!BD12+Rajsamand!BD12+'Sawai Madhopur'!BD12+Sikar!BD12+Sirohi!BD12+'Sri Ganganagar'!BD12+Tonk!BD12+Udaipur!BD12</f>
        <v>603.96414721090002</v>
      </c>
      <c r="BE12" s="7">
        <f>Ajmer!BE12+Alwar!BE12+Banswara!BE12+Baran!BE12+Barmer!BE12+Bharatpur!BE12+Bhilwara!BE12+Bikaner!BE12+Bundi!BE12+Chittorgarh!BE12+Churu!BE12+Dausa!BE12+Dholpur!BE12+Dungarpur!BE12+Hanumangarh!BE12+Jaipur!BE12+Jaisalmer!BE12+Jalore!BE12+Jhalawar!BE12+Jhunjhunu!BE12+Jodhpur!BE12+Karauli!BE12+Kota!BE12+Nagaur!BE12+Pali!BE12+Pratapgarh!BE12+Rajsamand!BE12+'Sawai Madhopur'!BE12+Sikar!BE12+Sirohi!BE12+'Sri Ganganagar'!BE12+Tonk!BE12+Udaipur!BE12</f>
        <v>109.32356572246401</v>
      </c>
      <c r="BF12" s="7">
        <f>Ajmer!BF12+Alwar!BF12+Banswara!BF12+Baran!BF12+Barmer!BF12+Bharatpur!BF12+Bhilwara!BF12+Bikaner!BF12+Bundi!BF12+Chittorgarh!BF12+Churu!BF12+Dausa!BF12+Dholpur!BF12+Dungarpur!BF12+Hanumangarh!BF12+Jaipur!BF12+Jaisalmer!BF12+Jalore!BF12+Jhalawar!BF12+Jhunjhunu!BF12+Jodhpur!BF12+Karauli!BF12+Kota!BF12+Nagaur!BF12+Pali!BF12+Pratapgarh!BF12+Rajsamand!BF12+'Sawai Madhopur'!BF12+Sikar!BF12+Sirohi!BF12+'Sri Ganganagar'!BF12+Tonk!BF12+Udaipur!BF12</f>
        <v>1453.2291445576238</v>
      </c>
      <c r="BG12" s="7">
        <f>Ajmer!BG12+Alwar!BG12+Banswara!BG12+Baran!BG12+Barmer!BG12+Bharatpur!BG12+Bhilwara!BG12+Bikaner!BG12+Bundi!BG12+Chittorgarh!BG12+Churu!BG12+Dausa!BG12+Dholpur!BG12+Dungarpur!BG12+Hanumangarh!BG12+Jaipur!BG12+Jaisalmer!BG12+Jalore!BG12+Jhalawar!BG12+Jhunjhunu!BG12+Jodhpur!BG12+Karauli!BG12+Kota!BG12+Nagaur!BG12+Pali!BG12+Pratapgarh!BG12+Rajsamand!BG12+'Sawai Madhopur'!BG12+Sikar!BG12+Sirohi!BG12+'Sri Ganganagar'!BG12+Tonk!BG12+Udaipur!BG12</f>
        <v>2831.5418682372201</v>
      </c>
      <c r="BH12" s="7">
        <f>Ajmer!BH12+Alwar!BH12+Banswara!BH12+Baran!BH12+Barmer!BH12+Bharatpur!BH12+Bhilwara!BH12+Bikaner!BH12+Bundi!BH12+Chittorgarh!BH12+Churu!BH12+Dausa!BH12+Dholpur!BH12+Dungarpur!BH12+Hanumangarh!BH12+Jaipur!BH12+Jaisalmer!BH12+Jalore!BH12+Jhalawar!BH12+Jhunjhunu!BH12+Jodhpur!BH12+Karauli!BH12+Kota!BH12+Nagaur!BH12+Pali!BH12+Pratapgarh!BH12+Rajsamand!BH12+'Sawai Madhopur'!BH12+Sikar!BH12+Sirohi!BH12+'Sri Ganganagar'!BH12+Tonk!BH12+Udaipur!BH12</f>
        <v>11256.646105590002</v>
      </c>
      <c r="BI12" s="7">
        <f>Ajmer!BI12+Alwar!BI12+Banswara!BI12+Baran!BI12+Barmer!BI12+Bharatpur!BI12+Bhilwara!BI12+Bikaner!BI12+Bundi!BI12+Chittorgarh!BI12+Churu!BI12+Dausa!BI12+Dholpur!BI12+Dungarpur!BI12+Hanumangarh!BI12+Jaipur!BI12+Jaisalmer!BI12+Jalore!BI12+Jhalawar!BI12+Jhunjhunu!BI12+Jodhpur!BI12+Karauli!BI12+Kota!BI12+Nagaur!BI12+Pali!BI12+Pratapgarh!BI12+Rajsamand!BI12+'Sawai Madhopur'!BI12+Sikar!BI12+Sirohi!BI12+'Sri Ganganagar'!BI12+Tonk!BI12+Udaipur!BI12</f>
        <v>8269.7123514645355</v>
      </c>
      <c r="BJ12" s="7">
        <f>Ajmer!BJ12+Alwar!BJ12+Banswara!BJ12+Baran!BJ12+Barmer!BJ12+Bharatpur!BJ12+Bhilwara!BJ12+Bikaner!BJ12+Bundi!BJ12+Chittorgarh!BJ12+Churu!BJ12+Dausa!BJ12+Dholpur!BJ12+Dungarpur!BJ12+Hanumangarh!BJ12+Jaipur!BJ12+Jaisalmer!BJ12+Jalore!BJ12+Jhalawar!BJ12+Jhunjhunu!BJ12+Jodhpur!BJ12+Karauli!BJ12+Kota!BJ12+Nagaur!BJ12+Pali!BJ12+Pratapgarh!BJ12+Rajsamand!BJ12+'Sawai Madhopur'!BJ12+Sikar!BJ12+Sirohi!BJ12+'Sri Ganganagar'!BJ12+Tonk!BJ12+Udaipur!BJ12</f>
        <v>41248.848458893845</v>
      </c>
      <c r="BK12" s="8">
        <f t="shared" si="12"/>
        <v>11265.258850656221</v>
      </c>
      <c r="BL12" s="8">
        <f t="shared" si="13"/>
        <v>54604.687856252371</v>
      </c>
      <c r="BM12" s="8">
        <f t="shared" si="0"/>
        <v>149932.74300325022</v>
      </c>
      <c r="BN12" s="8">
        <f t="shared" si="1"/>
        <v>448911.025127762</v>
      </c>
      <c r="BO12" s="7">
        <f>Ajmer!BO12+Alwar!BO12+Banswara!BO12+Baran!BO12+Barmer!BO12+Bharatpur!BO12+Bhilwara!BO12+Bikaner!BO12+Bundi!BO12+Chittorgarh!BO12+Churu!BO12+Dausa!BO12+Dholpur!BO12+Dungarpur!BO12+Hanumangarh!BO12+Jaipur!BO12+Jaisalmer!BO12+Jalore!BO12+Jhalawar!BO12+Jhunjhunu!BO12+Jodhpur!BO12+Karauli!BO12+Kota!BO12+Nagaur!BO12+Pali!BO12+Pratapgarh!BO12+Rajsamand!BO12+'Sawai Madhopur'!BO12+Sikar!BO12+Sirohi!BO12+'Sri Ganganagar'!BO12+Tonk!BO12+Udaipur!BO12</f>
        <v>26263.129436854899</v>
      </c>
      <c r="BP12" s="7">
        <f>Ajmer!BP12+Alwar!BP12+Banswara!BP12+Baran!BP12+Barmer!BP12+Bharatpur!BP12+Bhilwara!BP12+Bikaner!BP12+Bundi!BP12+Chittorgarh!BP12+Churu!BP12+Dausa!BP12+Dholpur!BP12+Dungarpur!BP12+Hanumangarh!BP12+Jaipur!BP12+Jaisalmer!BP12+Jalore!BP12+Jhalawar!BP12+Jhunjhunu!BP12+Jodhpur!BP12+Karauli!BP12+Kota!BP12+Nagaur!BP12+Pali!BP12+Pratapgarh!BP12+Rajsamand!BP12+'Sawai Madhopur'!BP12+Sikar!BP12+Sirohi!BP12+'Sri Ganganagar'!BP12+Tonk!BP12+Udaipur!BP12</f>
        <v>57338.889569165818</v>
      </c>
      <c r="BQ12" s="7">
        <f>Ajmer!BQ12+Alwar!BQ12+Banswara!BQ12+Baran!BQ12+Barmer!BQ12+Bharatpur!BQ12+Bhilwara!BQ12+Bikaner!BQ12+Bundi!BQ12+Chittorgarh!BQ12+Churu!BQ12+Dausa!BQ12+Dholpur!BQ12+Dungarpur!BQ12+Hanumangarh!BQ12+Jaipur!BQ12+Jaisalmer!BQ12+Jalore!BQ12+Jhalawar!BQ12+Jhunjhunu!BQ12+Jodhpur!BQ12+Karauli!BQ12+Kota!BQ12+Nagaur!BQ12+Pali!BQ12+Pratapgarh!BQ12+Rajsamand!BQ12+'Sawai Madhopur'!BQ12+Sikar!BQ12+Sirohi!BQ12+'Sri Ganganagar'!BQ12+Tonk!BQ12+Udaipur!BQ12</f>
        <v>2707.0979705371356</v>
      </c>
      <c r="BR12" s="7">
        <f>Ajmer!BR12+Alwar!BR12+Banswara!BR12+Baran!BR12+Barmer!BR12+Bharatpur!BR12+Bhilwara!BR12+Bikaner!BR12+Bundi!BR12+Chittorgarh!BR12+Churu!BR12+Dausa!BR12+Dholpur!BR12+Dungarpur!BR12+Hanumangarh!BR12+Jaipur!BR12+Jaisalmer!BR12+Jalore!BR12+Jhalawar!BR12+Jhunjhunu!BR12+Jodhpur!BR12+Karauli!BR12+Kota!BR12+Nagaur!BR12+Pali!BR12+Pratapgarh!BR12+Rajsamand!BR12+'Sawai Madhopur'!BR12+Sikar!BR12+Sirohi!BR12+'Sri Ganganagar'!BR12+Tonk!BR12+Udaipur!BR12</f>
        <v>3220.4265310359415</v>
      </c>
    </row>
    <row r="13" spans="1:70" s="10" customFormat="1" ht="18" customHeight="1" x14ac:dyDescent="0.25">
      <c r="A13" s="36">
        <v>7</v>
      </c>
      <c r="B13" s="12" t="s">
        <v>15</v>
      </c>
      <c r="C13" s="7">
        <f>Ajmer!C13+Alwar!C13+Banswara!C13+Baran!C13+Barmer!C13+Bharatpur!C13+Bhilwara!C13+Bikaner!C13+Bundi!C13+Chittorgarh!C13+Churu!C13+Dausa!C13+Dholpur!C13+Dungarpur!C13+Hanumangarh!C13+Jaipur!C13+Jaisalmer!C13+Jalore!C13+Jhalawar!C13+Jhunjhunu!C13+Jodhpur!C13+Karauli!C13+Kota!C13+Nagaur!C13+Pali!C13+Pratapgarh!C13+Rajsamand!C13+'Sawai Madhopur'!C13+Sikar!C13+Sirohi!C13+'Sri Ganganagar'!C13+Tonk!C13+Udaipur!C13</f>
        <v>29758.419072103032</v>
      </c>
      <c r="D13" s="7">
        <f>Ajmer!D13+Alwar!D13+Banswara!D13+Baran!D13+Barmer!D13+Bharatpur!D13+Bhilwara!D13+Bikaner!D13+Bundi!D13+Chittorgarh!D13+Churu!D13+Dausa!D13+Dholpur!D13+Dungarpur!D13+Hanumangarh!D13+Jaipur!D13+Jaisalmer!D13+Jalore!D13+Jhalawar!D13+Jhunjhunu!D13+Jodhpur!D13+Karauli!D13+Kota!D13+Nagaur!D13+Pali!D13+Pratapgarh!D13+Rajsamand!D13+'Sawai Madhopur'!D13+Sikar!D13+Sirohi!D13+'Sri Ganganagar'!D13+Tonk!D13+Udaipur!D13</f>
        <v>47946.252659298159</v>
      </c>
      <c r="E13" s="7">
        <f>Ajmer!E13+Alwar!E13+Banswara!E13+Baran!E13+Barmer!E13+Bharatpur!E13+Bhilwara!E13+Bikaner!E13+Bundi!E13+Chittorgarh!E13+Churu!E13+Dausa!E13+Dholpur!E13+Dungarpur!E13+Hanumangarh!E13+Jaipur!E13+Jaisalmer!E13+Jalore!E13+Jhalawar!E13+Jhunjhunu!E13+Jodhpur!E13+Karauli!E13+Kota!E13+Nagaur!E13+Pali!E13+Pratapgarh!E13+Rajsamand!E13+'Sawai Madhopur'!E13+Sikar!E13+Sirohi!E13+'Sri Ganganagar'!E13+Tonk!E13+Udaipur!E13</f>
        <v>4784.7109432525622</v>
      </c>
      <c r="F13" s="7">
        <f>Ajmer!F13+Alwar!F13+Banswara!F13+Baran!F13+Barmer!F13+Bharatpur!F13+Bhilwara!F13+Bikaner!F13+Bundi!F13+Chittorgarh!F13+Churu!F13+Dausa!F13+Dholpur!F13+Dungarpur!F13+Hanumangarh!F13+Jaipur!F13+Jaisalmer!F13+Jalore!F13+Jhalawar!F13+Jhunjhunu!F13+Jodhpur!F13+Karauli!F13+Kota!F13+Nagaur!F13+Pali!F13+Pratapgarh!F13+Rajsamand!F13+'Sawai Madhopur'!F13+Sikar!F13+Sirohi!F13+'Sri Ganganagar'!F13+Tonk!F13+Udaipur!F13</f>
        <v>9336.7521882702713</v>
      </c>
      <c r="G13" s="7">
        <f>Ajmer!G13+Alwar!G13+Banswara!G13+Baran!G13+Barmer!G13+Bharatpur!G13+Bhilwara!G13+Bikaner!G13+Bundi!G13+Chittorgarh!G13+Churu!G13+Dausa!G13+Dholpur!G13+Dungarpur!G13+Hanumangarh!G13+Jaipur!G13+Jaisalmer!G13+Jalore!G13+Jhalawar!G13+Jhunjhunu!G13+Jodhpur!G13+Karauli!G13+Kota!G13+Nagaur!G13+Pali!G13+Pratapgarh!G13+Rajsamand!G13+'Sawai Madhopur'!G13+Sikar!G13+Sirohi!G13+'Sri Ganganagar'!G13+Tonk!G13+Udaipur!G13</f>
        <v>1801.8902449598113</v>
      </c>
      <c r="H13" s="7">
        <f>Ajmer!H13+Alwar!H13+Banswara!H13+Baran!H13+Barmer!H13+Bharatpur!H13+Bhilwara!H13+Bikaner!H13+Bundi!H13+Chittorgarh!H13+Churu!H13+Dausa!H13+Dholpur!H13+Dungarpur!H13+Hanumangarh!H13+Jaipur!H13+Jaisalmer!H13+Jalore!H13+Jhalawar!H13+Jhunjhunu!H13+Jodhpur!H13+Karauli!H13+Kota!H13+Nagaur!H13+Pali!H13+Pratapgarh!H13+Rajsamand!H13+'Sawai Madhopur'!H13+Sikar!H13+Sirohi!H13+'Sri Ganganagar'!H13+Tonk!H13+Udaipur!H13</f>
        <v>2289.6177672947952</v>
      </c>
      <c r="I13" s="8">
        <f t="shared" si="2"/>
        <v>36345.020260315403</v>
      </c>
      <c r="J13" s="8">
        <f t="shared" si="3"/>
        <v>59572.622614863227</v>
      </c>
      <c r="K13" s="7">
        <f>Ajmer!K13+Alwar!K13+Banswara!K13+Baran!K13+Barmer!K13+Bharatpur!K13+Bhilwara!K13+Bikaner!K13+Bundi!K13+Chittorgarh!K13+Churu!K13+Dausa!K13+Dholpur!K13+Dungarpur!K13+Hanumangarh!K13+Jaipur!K13+Jaisalmer!K13+Jalore!K13+Jhalawar!K13+Jhunjhunu!K13+Jodhpur!K13+Karauli!K13+Kota!K13+Nagaur!K13+Pali!K13+Pratapgarh!K13+Rajsamand!K13+'Sawai Madhopur'!K13+Sikar!K13+Sirohi!K13+'Sri Ganganagar'!K13+Tonk!K13+Udaipur!K13</f>
        <v>1062.8943676190477</v>
      </c>
      <c r="L13" s="7">
        <f>Ajmer!L13+Alwar!L13+Banswara!L13+Baran!L13+Barmer!L13+Bharatpur!L13+Bhilwara!L13+Bikaner!L13+Bundi!L13+Chittorgarh!L13+Churu!L13+Dausa!L13+Dholpur!L13+Dungarpur!L13+Hanumangarh!L13+Jaipur!L13+Jaisalmer!L13+Jalore!L13+Jhalawar!L13+Jhunjhunu!L13+Jodhpur!L13+Karauli!L13+Kota!L13+Nagaur!L13+Pali!L13+Pratapgarh!L13+Rajsamand!L13+'Sawai Madhopur'!L13+Sikar!L13+Sirohi!L13+'Sri Ganganagar'!L13+Tonk!L13+Udaipur!L13</f>
        <v>4914.6014131428574</v>
      </c>
      <c r="M13" s="7">
        <f>Ajmer!M13+Alwar!M13+Banswara!M13+Baran!M13+Barmer!M13+Bharatpur!M13+Bhilwara!M13+Bikaner!M13+Bundi!M13+Chittorgarh!M13+Churu!M13+Dausa!M13+Dholpur!M13+Dungarpur!M13+Hanumangarh!M13+Jaipur!M13+Jaisalmer!M13+Jalore!M13+Jhalawar!M13+Jhunjhunu!M13+Jodhpur!M13+Karauli!M13+Kota!M13+Nagaur!M13+Pali!M13+Pratapgarh!M13+Rajsamand!M13+'Sawai Madhopur'!M13+Sikar!M13+Sirohi!M13+'Sri Ganganagar'!M13+Tonk!M13+Udaipur!M13</f>
        <v>765.84261313989771</v>
      </c>
      <c r="N13" s="7">
        <f>Ajmer!N13+Alwar!N13+Banswara!N13+Baran!N13+Barmer!N13+Bharatpur!N13+Bhilwara!N13+Bikaner!N13+Bundi!N13+Chittorgarh!N13+Churu!N13+Dausa!N13+Dholpur!N13+Dungarpur!N13+Hanumangarh!N13+Jaipur!N13+Jaisalmer!N13+Jalore!N13+Jhalawar!N13+Jhunjhunu!N13+Jodhpur!N13+Karauli!N13+Kota!N13+Nagaur!N13+Pali!N13+Pratapgarh!N13+Rajsamand!N13+'Sawai Madhopur'!N13+Sikar!N13+Sirohi!N13+'Sri Ganganagar'!N13+Tonk!N13+Udaipur!N13</f>
        <v>2521.1405822890811</v>
      </c>
      <c r="O13" s="8">
        <f t="shared" si="4"/>
        <v>38173.757241074345</v>
      </c>
      <c r="P13" s="8">
        <f t="shared" si="5"/>
        <v>67008.364610295161</v>
      </c>
      <c r="Q13" s="7">
        <f>Ajmer!Q13+Alwar!Q13+Banswara!Q13+Baran!Q13+Barmer!Q13+Bharatpur!Q13+Bhilwara!Q13+Bikaner!Q13+Bundi!Q13+Chittorgarh!Q13+Churu!Q13+Dausa!Q13+Dholpur!Q13+Dungarpur!Q13+Hanumangarh!Q13+Jaipur!Q13+Jaisalmer!Q13+Jalore!Q13+Jhalawar!Q13+Jhunjhunu!Q13+Jodhpur!Q13+Karauli!Q13+Kota!Q13+Nagaur!Q13+Pali!Q13+Pratapgarh!Q13+Rajsamand!Q13+'Sawai Madhopur'!Q13+Sikar!Q13+Sirohi!Q13+'Sri Ganganagar'!Q13+Tonk!Q13+Udaipur!Q13</f>
        <v>139.60065540334313</v>
      </c>
      <c r="R13" s="7">
        <f>Ajmer!R13+Alwar!R13+Banswara!R13+Baran!R13+Barmer!R13+Bharatpur!R13+Bhilwara!R13+Bikaner!R13+Bundi!R13+Chittorgarh!R13+Churu!R13+Dausa!R13+Dholpur!R13+Dungarpur!R13+Hanumangarh!R13+Jaipur!R13+Jaisalmer!R13+Jalore!R13+Jhalawar!R13+Jhunjhunu!R13+Jodhpur!R13+Karauli!R13+Kota!R13+Nagaur!R13+Pali!R13+Pratapgarh!R13+Rajsamand!R13+'Sawai Madhopur'!R13+Sikar!R13+Sirohi!R13+'Sri Ganganagar'!R13+Tonk!R13+Udaipur!R13</f>
        <v>508.78114640199982</v>
      </c>
      <c r="S13" s="7">
        <f>Ajmer!S13+Alwar!S13+Banswara!S13+Baran!S13+Barmer!S13+Bharatpur!S13+Bhilwara!S13+Bikaner!S13+Bundi!S13+Chittorgarh!S13+Churu!S13+Dausa!S13+Dholpur!S13+Dungarpur!S13+Hanumangarh!S13+Jaipur!S13+Jaisalmer!S13+Jalore!S13+Jhalawar!S13+Jhunjhunu!S13+Jodhpur!S13+Karauli!S13+Kota!S13+Nagaur!S13+Pali!S13+Pratapgarh!S13+Rajsamand!S13+'Sawai Madhopur'!S13+Sikar!S13+Sirohi!S13+'Sri Ganganagar'!S13+Tonk!S13+Udaipur!S13</f>
        <v>21441.201788470826</v>
      </c>
      <c r="T13" s="7">
        <f>Ajmer!T13+Alwar!T13+Banswara!T13+Baran!T13+Barmer!T13+Bharatpur!T13+Bhilwara!T13+Bikaner!T13+Bundi!T13+Chittorgarh!T13+Churu!T13+Dausa!T13+Dholpur!T13+Dungarpur!T13+Hanumangarh!T13+Jaipur!T13+Jaisalmer!T13+Jalore!T13+Jhalawar!T13+Jhunjhunu!T13+Jodhpur!T13+Karauli!T13+Kota!T13+Nagaur!T13+Pali!T13+Pratapgarh!T13+Rajsamand!T13+'Sawai Madhopur'!T13+Sikar!T13+Sirohi!T13+'Sri Ganganagar'!T13+Tonk!T13+Udaipur!T13</f>
        <v>41599.514185809494</v>
      </c>
      <c r="U13" s="7">
        <f>Ajmer!U13+Alwar!U13+Banswara!U13+Baran!U13+Barmer!U13+Bharatpur!U13+Bhilwara!U13+Bikaner!U13+Bundi!U13+Chittorgarh!U13+Churu!U13+Dausa!U13+Dholpur!U13+Dungarpur!U13+Hanumangarh!U13+Jaipur!U13+Jaisalmer!U13+Jalore!U13+Jhalawar!U13+Jhunjhunu!U13+Jodhpur!U13+Karauli!U13+Kota!U13+Nagaur!U13+Pali!U13+Pratapgarh!U13+Rajsamand!U13+'Sawai Madhopur'!U13+Sikar!U13+Sirohi!U13+'Sri Ganganagar'!U13+Tonk!U13+Udaipur!U13</f>
        <v>10363.684238057116</v>
      </c>
      <c r="V13" s="7">
        <f>Ajmer!V13+Alwar!V13+Banswara!V13+Baran!V13+Barmer!V13+Bharatpur!V13+Bhilwara!V13+Bikaner!V13+Bundi!V13+Chittorgarh!V13+Churu!V13+Dausa!V13+Dholpur!V13+Dungarpur!V13+Hanumangarh!V13+Jaipur!V13+Jaisalmer!V13+Jalore!V13+Jhalawar!V13+Jhunjhunu!V13+Jodhpur!V13+Karauli!V13+Kota!V13+Nagaur!V13+Pali!V13+Pratapgarh!V13+Rajsamand!V13+'Sawai Madhopur'!V13+Sikar!V13+Sirohi!V13+'Sri Ganganagar'!V13+Tonk!V13+Udaipur!V13</f>
        <v>87630.696385737494</v>
      </c>
      <c r="W13" s="7">
        <f>Ajmer!W13+Alwar!W13+Banswara!W13+Baran!W13+Barmer!W13+Bharatpur!W13+Bhilwara!W13+Bikaner!W13+Bundi!W13+Chittorgarh!W13+Churu!W13+Dausa!W13+Dholpur!W13+Dungarpur!W13+Hanumangarh!W13+Jaipur!W13+Jaisalmer!W13+Jalore!W13+Jhalawar!W13+Jhunjhunu!W13+Jodhpur!W13+Karauli!W13+Kota!W13+Nagaur!W13+Pali!W13+Pratapgarh!W13+Rajsamand!W13+'Sawai Madhopur'!W13+Sikar!W13+Sirohi!W13+'Sri Ganganagar'!W13+Tonk!W13+Udaipur!W13</f>
        <v>2640.4823673912442</v>
      </c>
      <c r="X13" s="7">
        <f>Ajmer!X13+Alwar!X13+Banswara!X13+Baran!X13+Barmer!X13+Bharatpur!X13+Bhilwara!X13+Bikaner!X13+Bundi!X13+Chittorgarh!X13+Churu!X13+Dausa!X13+Dholpur!X13+Dungarpur!X13+Hanumangarh!X13+Jaipur!X13+Jaisalmer!X13+Jalore!X13+Jhalawar!X13+Jhunjhunu!X13+Jodhpur!X13+Karauli!X13+Kota!X13+Nagaur!X13+Pali!X13+Pratapgarh!X13+Rajsamand!X13+'Sawai Madhopur'!X13+Sikar!X13+Sirohi!X13+'Sri Ganganagar'!X13+Tonk!X13+Udaipur!X13</f>
        <v>29370.182092031573</v>
      </c>
      <c r="Y13" s="7">
        <f>Ajmer!Y13+Alwar!Y13+Banswara!Y13+Baran!Y13+Barmer!Y13+Bharatpur!Y13+Bhilwara!Y13+Bikaner!Y13+Bundi!Y13+Chittorgarh!Y13+Churu!Y13+Dausa!Y13+Dholpur!Y13+Dungarpur!Y13+Hanumangarh!Y13+Jaipur!Y13+Jaisalmer!Y13+Jalore!Y13+Jhalawar!Y13+Jhunjhunu!Y13+Jodhpur!Y13+Karauli!Y13+Kota!Y13+Nagaur!Y13+Pali!Y13+Pratapgarh!Y13+Rajsamand!Y13+'Sawai Madhopur'!Y13+Sikar!Y13+Sirohi!Y13+'Sri Ganganagar'!Y13+Tonk!Y13+Udaipur!Y13</f>
        <v>829.54181818181814</v>
      </c>
      <c r="Z13" s="7">
        <f>Ajmer!Z13+Alwar!Z13+Banswara!Z13+Baran!Z13+Barmer!Z13+Bharatpur!Z13+Bhilwara!Z13+Bikaner!Z13+Bundi!Z13+Chittorgarh!Z13+Churu!Z13+Dausa!Z13+Dholpur!Z13+Dungarpur!Z13+Hanumangarh!Z13+Jaipur!Z13+Jaisalmer!Z13+Jalore!Z13+Jhalawar!Z13+Jhunjhunu!Z13+Jodhpur!Z13+Karauli!Z13+Kota!Z13+Nagaur!Z13+Pali!Z13+Pratapgarh!Z13+Rajsamand!Z13+'Sawai Madhopur'!Z13+Sikar!Z13+Sirohi!Z13+'Sri Ganganagar'!Z13+Tonk!Z13+Udaipur!Z13</f>
        <v>2692.5225977350001</v>
      </c>
      <c r="AA13" s="7">
        <f>Ajmer!AA13+Alwar!AA13+Banswara!AA13+Baran!AA13+Barmer!AA13+Bharatpur!AA13+Bhilwara!AA13+Bikaner!AA13+Bundi!AA13+Chittorgarh!AA13+Churu!AA13+Dausa!AA13+Dholpur!AA13+Dungarpur!AA13+Hanumangarh!AA13+Jaipur!AA13+Jaisalmer!AA13+Jalore!AA13+Jhalawar!AA13+Jhunjhunu!AA13+Jodhpur!AA13+Karauli!AA13+Kota!AA13+Nagaur!AA13+Pali!AA13+Pratapgarh!AA13+Rajsamand!AA13+'Sawai Madhopur'!AA13+Sikar!AA13+Sirohi!AA13+'Sri Ganganagar'!AA13+Tonk!AA13+Udaipur!AA13</f>
        <v>219.03398722943723</v>
      </c>
      <c r="AB13" s="7">
        <f>Ajmer!AB13+Alwar!AB13+Banswara!AB13+Baran!AB13+Barmer!AB13+Bharatpur!AB13+Bhilwara!AB13+Bikaner!AB13+Bundi!AB13+Chittorgarh!AB13+Churu!AB13+Dausa!AB13+Dholpur!AB13+Dungarpur!AB13+Hanumangarh!AB13+Jaipur!AB13+Jaisalmer!AB13+Jalore!AB13+Jhalawar!AB13+Jhunjhunu!AB13+Jodhpur!AB13+Karauli!AB13+Kota!AB13+Nagaur!AB13+Pali!AB13+Pratapgarh!AB13+Rajsamand!AB13+'Sawai Madhopur'!AB13+Sikar!AB13+Sirohi!AB13+'Sri Ganganagar'!AB13+Tonk!AB13+Udaipur!AB13</f>
        <v>599.63904934514289</v>
      </c>
      <c r="AC13" s="7">
        <f>Ajmer!AC13+Alwar!AC13+Banswara!AC13+Baran!AC13+Barmer!AC13+Bharatpur!AC13+Bhilwara!AC13+Bikaner!AC13+Bundi!AC13+Chittorgarh!AC13+Churu!AC13+Dausa!AC13+Dholpur!AC13+Dungarpur!AC13+Hanumangarh!AC13+Jaipur!AC13+Jaisalmer!AC13+Jalore!AC13+Jhalawar!AC13+Jhunjhunu!AC13+Jodhpur!AC13+Karauli!AC13+Kota!AC13+Nagaur!AC13+Pali!AC13+Pratapgarh!AC13+Rajsamand!AC13+'Sawai Madhopur'!AC13+Sikar!AC13+Sirohi!AC13+'Sri Ganganagar'!AC13+Tonk!AC13+Udaipur!AC13</f>
        <v>192.58485982828284</v>
      </c>
      <c r="AD13" s="7">
        <f>Ajmer!AD13+Alwar!AD13+Banswara!AD13+Baran!AD13+Barmer!AD13+Bharatpur!AD13+Bhilwara!AD13+Bikaner!AD13+Bundi!AD13+Chittorgarh!AD13+Churu!AD13+Dausa!AD13+Dholpur!AD13+Dungarpur!AD13+Hanumangarh!AD13+Jaipur!AD13+Jaisalmer!AD13+Jalore!AD13+Jhalawar!AD13+Jhunjhunu!AD13+Jodhpur!AD13+Karauli!AD13+Kota!AD13+Nagaur!AD13+Pali!AD13+Pratapgarh!AD13+Rajsamand!AD13+'Sawai Madhopur'!AD13+Sikar!AD13+Sirohi!AD13+'Sri Ganganagar'!AD13+Tonk!AD13+Udaipur!AD13</f>
        <v>17545.015491975435</v>
      </c>
      <c r="AE13" s="8">
        <f t="shared" si="6"/>
        <v>14245.3272706879</v>
      </c>
      <c r="AF13" s="8">
        <f t="shared" si="7"/>
        <v>137838.05561682465</v>
      </c>
      <c r="AG13" s="7">
        <f>Ajmer!AG13+Alwar!AG13+Banswara!AG13+Baran!AG13+Barmer!AG13+Bharatpur!AG13+Bhilwara!AG13+Bikaner!AG13+Bundi!AG13+Chittorgarh!AG13+Churu!AG13+Dausa!AG13+Dholpur!AG13+Dungarpur!AG13+Hanumangarh!AG13+Jaipur!AG13+Jaisalmer!AG13+Jalore!AG13+Jhalawar!AG13+Jhunjhunu!AG13+Jodhpur!AG13+Karauli!AG13+Kota!AG13+Nagaur!AG13+Pali!AG13+Pratapgarh!AG13+Rajsamand!AG13+'Sawai Madhopur'!AG13+Sikar!AG13+Sirohi!AG13+'Sri Ganganagar'!AG13+Tonk!AG13+Udaipur!AG13</f>
        <v>181.43181818181819</v>
      </c>
      <c r="AH13" s="7">
        <f>Ajmer!AH13+Alwar!AH13+Banswara!AH13+Baran!AH13+Barmer!AH13+Bharatpur!AH13+Bhilwara!AH13+Bikaner!AH13+Bundi!AH13+Chittorgarh!AH13+Churu!AH13+Dausa!AH13+Dholpur!AH13+Dungarpur!AH13+Hanumangarh!AH13+Jaipur!AH13+Jaisalmer!AH13+Jalore!AH13+Jhalawar!AH13+Jhunjhunu!AH13+Jodhpur!AH13+Karauli!AH13+Kota!AH13+Nagaur!AH13+Pali!AH13+Pratapgarh!AH13+Rajsamand!AH13+'Sawai Madhopur'!AH13+Sikar!AH13+Sirohi!AH13+'Sri Ganganagar'!AH13+Tonk!AH13+Udaipur!AH13</f>
        <v>395.89800000000002</v>
      </c>
      <c r="AI13" s="7">
        <f>Ajmer!AI13+Alwar!AI13+Banswara!AI13+Baran!AI13+Barmer!AI13+Bharatpur!AI13+Bhilwara!AI13+Bikaner!AI13+Bundi!AI13+Chittorgarh!AI13+Churu!AI13+Dausa!AI13+Dholpur!AI13+Dungarpur!AI13+Hanumangarh!AI13+Jaipur!AI13+Jaisalmer!AI13+Jalore!AI13+Jhalawar!AI13+Jhunjhunu!AI13+Jodhpur!AI13+Karauli!AI13+Kota!AI13+Nagaur!AI13+Pali!AI13+Pratapgarh!AI13+Rajsamand!AI13+'Sawai Madhopur'!AI13+Sikar!AI13+Sirohi!AI13+'Sri Ganganagar'!AI13+Tonk!AI13+Udaipur!AI13</f>
        <v>26</v>
      </c>
      <c r="AJ13" s="7">
        <f>Ajmer!AJ13+Alwar!AJ13+Banswara!AJ13+Baran!AJ13+Barmer!AJ13+Bharatpur!AJ13+Bhilwara!AJ13+Bikaner!AJ13+Bundi!AJ13+Chittorgarh!AJ13+Churu!AJ13+Dausa!AJ13+Dholpur!AJ13+Dungarpur!AJ13+Hanumangarh!AJ13+Jaipur!AJ13+Jaisalmer!AJ13+Jalore!AJ13+Jhalawar!AJ13+Jhunjhunu!AJ13+Jodhpur!AJ13+Karauli!AJ13+Kota!AJ13+Nagaur!AJ13+Pali!AJ13+Pratapgarh!AJ13+Rajsamand!AJ13+'Sawai Madhopur'!AJ13+Sikar!AJ13+Sirohi!AJ13+'Sri Ganganagar'!AJ13+Tonk!AJ13+Udaipur!AJ13</f>
        <v>1111</v>
      </c>
      <c r="AK13" s="7">
        <f>Ajmer!AK13+Alwar!AK13+Banswara!AK13+Baran!AK13+Barmer!AK13+Bharatpur!AK13+Bhilwara!AK13+Bikaner!AK13+Bundi!AK13+Chittorgarh!AK13+Churu!AK13+Dausa!AK13+Dholpur!AK13+Dungarpur!AK13+Hanumangarh!AK13+Jaipur!AK13+Jaisalmer!AK13+Jalore!AK13+Jhalawar!AK13+Jhunjhunu!AK13+Jodhpur!AK13+Karauli!AK13+Kota!AK13+Nagaur!AK13+Pali!AK13+Pratapgarh!AK13+Rajsamand!AK13+'Sawai Madhopur'!AK13+Sikar!AK13+Sirohi!AK13+'Sri Ganganagar'!AK13+Tonk!AK13+Udaipur!AK13</f>
        <v>792.35179002574455</v>
      </c>
      <c r="AL13" s="7">
        <f>Ajmer!AL13+Alwar!AL13+Banswara!AL13+Baran!AL13+Barmer!AL13+Bharatpur!AL13+Bhilwara!AL13+Bikaner!AL13+Bundi!AL13+Chittorgarh!AL13+Churu!AL13+Dausa!AL13+Dholpur!AL13+Dungarpur!AL13+Hanumangarh!AL13+Jaipur!AL13+Jaisalmer!AL13+Jalore!AL13+Jhalawar!AL13+Jhunjhunu!AL13+Jodhpur!AL13+Karauli!AL13+Kota!AL13+Nagaur!AL13+Pali!AL13+Pratapgarh!AL13+Rajsamand!AL13+'Sawai Madhopur'!AL13+Sikar!AL13+Sirohi!AL13+'Sri Ganganagar'!AL13+Tonk!AL13+Udaipur!AL13</f>
        <v>3508.2820341049573</v>
      </c>
      <c r="AM13" s="7">
        <f>Ajmer!AM13+Alwar!AM13+Banswara!AM13+Baran!AM13+Barmer!AM13+Bharatpur!AM13+Bhilwara!AM13+Bikaner!AM13+Bundi!AM13+Chittorgarh!AM13+Churu!AM13+Dausa!AM13+Dholpur!AM13+Dungarpur!AM13+Hanumangarh!AM13+Jaipur!AM13+Jaisalmer!AM13+Jalore!AM13+Jhalawar!AM13+Jhunjhunu!AM13+Jodhpur!AM13+Karauli!AM13+Kota!AM13+Nagaur!AM13+Pali!AM13+Pratapgarh!AM13+Rajsamand!AM13+'Sawai Madhopur'!AM13+Sikar!AM13+Sirohi!AM13+'Sri Ganganagar'!AM13+Tonk!AM13+Udaipur!AM13</f>
        <v>3109.9991486567546</v>
      </c>
      <c r="AN13" s="7">
        <f>Ajmer!AN13+Alwar!AN13+Banswara!AN13+Baran!AN13+Barmer!AN13+Bharatpur!AN13+Bhilwara!AN13+Bikaner!AN13+Bundi!AN13+Chittorgarh!AN13+Churu!AN13+Dausa!AN13+Dholpur!AN13+Dungarpur!AN13+Hanumangarh!AN13+Jaipur!AN13+Jaisalmer!AN13+Jalore!AN13+Jhalawar!AN13+Jhunjhunu!AN13+Jodhpur!AN13+Karauli!AN13+Kota!AN13+Nagaur!AN13+Pali!AN13+Pratapgarh!AN13+Rajsamand!AN13+'Sawai Madhopur'!AN13+Sikar!AN13+Sirohi!AN13+'Sri Ganganagar'!AN13+Tonk!AN13+Udaipur!AN13</f>
        <v>26940.048904567288</v>
      </c>
      <c r="AO13" s="7">
        <f>Ajmer!AO13+Alwar!AO13+Banswara!AO13+Baran!AO13+Barmer!AO13+Bharatpur!AO13+Bhilwara!AO13+Bikaner!AO13+Bundi!AO13+Chittorgarh!AO13+Churu!AO13+Dausa!AO13+Dholpur!AO13+Dungarpur!AO13+Hanumangarh!AO13+Jaipur!AO13+Jaisalmer!AO13+Jalore!AO13+Jhalawar!AO13+Jhunjhunu!AO13+Jodhpur!AO13+Karauli!AO13+Kota!AO13+Nagaur!AO13+Pali!AO13+Pratapgarh!AO13+Rajsamand!AO13+'Sawai Madhopur'!AO13+Sikar!AO13+Sirohi!AO13+'Sri Ganganagar'!AO13+Tonk!AO13+Udaipur!AO13</f>
        <v>457</v>
      </c>
      <c r="AP13" s="7">
        <f>Ajmer!AP13+Alwar!AP13+Banswara!AP13+Baran!AP13+Barmer!AP13+Bharatpur!AP13+Bhilwara!AP13+Bikaner!AP13+Bundi!AP13+Chittorgarh!AP13+Churu!AP13+Dausa!AP13+Dholpur!AP13+Dungarpur!AP13+Hanumangarh!AP13+Jaipur!AP13+Jaisalmer!AP13+Jalore!AP13+Jhalawar!AP13+Jhunjhunu!AP13+Jodhpur!AP13+Karauli!AP13+Kota!AP13+Nagaur!AP13+Pali!AP13+Pratapgarh!AP13+Rajsamand!AP13+'Sawai Madhopur'!AP13+Sikar!AP13+Sirohi!AP13+'Sri Ganganagar'!AP13+Tonk!AP13+Udaipur!AP13</f>
        <v>1958.2215953107475</v>
      </c>
      <c r="AQ13" s="7">
        <f>Ajmer!AQ13+Alwar!AQ13+Banswara!AQ13+Baran!AQ13+Barmer!AQ13+Bharatpur!AQ13+Bhilwara!AQ13+Bikaner!AQ13+Bundi!AQ13+Chittorgarh!AQ13+Churu!AQ13+Dausa!AQ13+Dholpur!AQ13+Dungarpur!AQ13+Hanumangarh!AQ13+Jaipur!AQ13+Jaisalmer!AQ13+Jalore!AQ13+Jhalawar!AQ13+Jhunjhunu!AQ13+Jodhpur!AQ13+Karauli!AQ13+Kota!AQ13+Nagaur!AQ13+Pali!AQ13+Pratapgarh!AQ13+Rajsamand!AQ13+'Sawai Madhopur'!AQ13+Sikar!AQ13+Sirohi!AQ13+'Sri Ganganagar'!AQ13+Tonk!AQ13+Udaipur!AQ13</f>
        <v>2700.169337719256</v>
      </c>
      <c r="AR13" s="7">
        <f>Ajmer!AR13+Alwar!AR13+Banswara!AR13+Baran!AR13+Barmer!AR13+Bharatpur!AR13+Bhilwara!AR13+Bikaner!AR13+Bundi!AR13+Chittorgarh!AR13+Churu!AR13+Dausa!AR13+Dholpur!AR13+Dungarpur!AR13+Hanumangarh!AR13+Jaipur!AR13+Jaisalmer!AR13+Jalore!AR13+Jhalawar!AR13+Jhunjhunu!AR13+Jodhpur!AR13+Karauli!AR13+Kota!AR13+Nagaur!AR13+Pali!AR13+Pratapgarh!AR13+Rajsamand!AR13+'Sawai Madhopur'!AR13+Sikar!AR13+Sirohi!AR13+'Sri Ganganagar'!AR13+Tonk!AR13+Udaipur!AR13</f>
        <v>7675.5298435244758</v>
      </c>
      <c r="AS13" s="7">
        <f>Ajmer!AS13+Alwar!AS13+Banswara!AS13+Baran!AS13+Barmer!AS13+Bharatpur!AS13+Bhilwara!AS13+Bikaner!AS13+Bundi!AS13+Chittorgarh!AS13+Churu!AS13+Dausa!AS13+Dholpur!AS13+Dungarpur!AS13+Hanumangarh!AS13+Jaipur!AS13+Jaisalmer!AS13+Jalore!AS13+Jhalawar!AS13+Jhunjhunu!AS13+Jodhpur!AS13+Karauli!AS13+Kota!AS13+Nagaur!AS13+Pali!AS13+Pratapgarh!AS13+Rajsamand!AS13+'Sawai Madhopur'!AS13+Sikar!AS13+Sirohi!AS13+'Sri Ganganagar'!AS13+Tonk!AS13+Udaipur!AS13</f>
        <v>364.16865352591333</v>
      </c>
      <c r="AT13" s="7">
        <f>Ajmer!AT13+Alwar!AT13+Banswara!AT13+Baran!AT13+Barmer!AT13+Bharatpur!AT13+Bhilwara!AT13+Bikaner!AT13+Bundi!AT13+Chittorgarh!AT13+Churu!AT13+Dausa!AT13+Dholpur!AT13+Dungarpur!AT13+Hanumangarh!AT13+Jaipur!AT13+Jaisalmer!AT13+Jalore!AT13+Jhalawar!AT13+Jhunjhunu!AT13+Jodhpur!AT13+Karauli!AT13+Kota!AT13+Nagaur!AT13+Pali!AT13+Pratapgarh!AT13+Rajsamand!AT13+'Sawai Madhopur'!AT13+Sikar!AT13+Sirohi!AT13+'Sri Ganganagar'!AT13+Tonk!AT13+Udaipur!AT13</f>
        <v>2724.0270127095141</v>
      </c>
      <c r="AU13" s="7">
        <f t="shared" si="8"/>
        <v>7449.6889299276681</v>
      </c>
      <c r="AV13" s="7">
        <f t="shared" si="9"/>
        <v>43917.109390216981</v>
      </c>
      <c r="AW13" s="7">
        <f>Ajmer!AW13+Alwar!AW13+Banswara!AW13+Baran!AW13+Bharatpur!AW13+Bhilwara!AW13+Bikaner!AW13+Bundi!AW13+Chittorgarh!AW13+Churu!AW13+Dausa!AW13+Dholpur!AW13+Dungarpur!AW13+Hanumangarh!AW13+Jaipur!AW13+Jaisalmer!AW13+Jalore!AW13+Jhalawar!AW13+Jhunjhunu!AW13+Jodhpur!AW13+Karauli!AW13+Kota!AW13+Nagaur!AW13+Pali!AW13+Pratapgarh!AW13+Rajsamand!AW13+'Sawai Madhopur'!AW13+Sikar!AW13+Sirohi!AW13+'Sri Ganganagar'!AW13+Tonk!AW13+Udaipur!AW13</f>
        <v>396.14813014439625</v>
      </c>
      <c r="AX13" s="7">
        <f>Ajmer!AX13+Alwar!AX13+Banswara!AX13+Baran!AX13+Bharatpur!AX13+Bhilwara!AX13+Bikaner!AX13+Bundi!AX13+Chittorgarh!AX13+Churu!AX13+Dausa!AX13+Dholpur!AX13+Dungarpur!AX13+Hanumangarh!AX13+Jaipur!AX13+Jaisalmer!AX13+Jalore!AX13+Jhalawar!AX13+Jhunjhunu!AX13+Jodhpur!AX13+Karauli!AX13+Kota!AX13+Nagaur!AX13+Pali!AX13+Pratapgarh!AX13+Rajsamand!AX13+'Sawai Madhopur'!AX13+Sikar!AX13+Sirohi!AX13+'Sri Ganganagar'!AX13+Tonk!AX13+Udaipur!AX13</f>
        <v>1211.3800542924823</v>
      </c>
      <c r="AY13" s="9">
        <f t="shared" si="10"/>
        <v>59868.773441689911</v>
      </c>
      <c r="AZ13" s="9">
        <f t="shared" si="11"/>
        <v>248763.52961733681</v>
      </c>
      <c r="BA13" s="7">
        <f>Ajmer!BA13+Alwar!BA13+Banswara!BA13+Baran!BA13+Barmer!BA13+Bharatpur!BA13+Bhilwara!BA13+Bikaner!BA13+Bundi!BA13+Chittorgarh!BA13+Churu!BA13+Dausa!BA13+Dholpur!BA13+Dungarpur!BA13+Hanumangarh!BA13+Jaipur!BA13+Jaisalmer!BA13+Jalore!BA13+Jhalawar!BA13+Jhunjhunu!BA13+Jodhpur!BA13+Karauli!BA13+Kota!BA13+Nagaur!BA13+Pali!BA13+Pratapgarh!BA13+Rajsamand!BA13+'Sawai Madhopur'!BA13+Sikar!BA13+Sirohi!BA13+'Sri Ganganagar'!BA13+Tonk!BA13+Udaipur!BA13</f>
        <v>40</v>
      </c>
      <c r="BB13" s="7">
        <f>Ajmer!BB13+Alwar!BB13+Banswara!BB13+Baran!BB13+Barmer!BB13+Bharatpur!BB13+Bhilwara!BB13+Bikaner!BB13+Bundi!BB13+Chittorgarh!BB13+Churu!BB13+Dausa!BB13+Dholpur!BB13+Dungarpur!BB13+Hanumangarh!BB13+Jaipur!BB13+Jaisalmer!BB13+Jalore!BB13+Jhalawar!BB13+Jhunjhunu!BB13+Jodhpur!BB13+Karauli!BB13+Kota!BB13+Nagaur!BB13+Pali!BB13+Pratapgarh!BB13+Rajsamand!BB13+'Sawai Madhopur'!BB13+Sikar!BB13+Sirohi!BB13+'Sri Ganganagar'!BB13+Tonk!BB13+Udaipur!BB13</f>
        <v>147</v>
      </c>
      <c r="BC13" s="7">
        <f>Ajmer!BC13+Alwar!BC13+Banswara!BC13+Baran!BC13+Barmer!BC13+Bharatpur!BC13+Bhilwara!BC13+Bikaner!BC13+Bundi!BC13+Chittorgarh!BC13+Churu!BC13+Dausa!BC13+Dholpur!BC13+Dungarpur!BC13+Hanumangarh!BC13+Jaipur!BC13+Jaisalmer!BC13+Jalore!BC13+Jhalawar!BC13+Jhunjhunu!BC13+Jodhpur!BC13+Karauli!BC13+Kota!BC13+Nagaur!BC13+Pali!BC13+Pratapgarh!BC13+Rajsamand!BC13+'Sawai Madhopur'!BC13+Sikar!BC13+Sirohi!BC13+'Sri Ganganagar'!BC13+Tonk!BC13+Udaipur!BC13</f>
        <v>39.227021743999998</v>
      </c>
      <c r="BD13" s="7">
        <f>Ajmer!BD13+Alwar!BD13+Banswara!BD13+Baran!BD13+Barmer!BD13+Bharatpur!BD13+Bhilwara!BD13+Bikaner!BD13+Bundi!BD13+Chittorgarh!BD13+Churu!BD13+Dausa!BD13+Dholpur!BD13+Dungarpur!BD13+Hanumangarh!BD13+Jaipur!BD13+Jaisalmer!BD13+Jalore!BD13+Jhalawar!BD13+Jhunjhunu!BD13+Jodhpur!BD13+Karauli!BD13+Kota!BD13+Nagaur!BD13+Pali!BD13+Pratapgarh!BD13+Rajsamand!BD13+'Sawai Madhopur'!BD13+Sikar!BD13+Sirohi!BD13+'Sri Ganganagar'!BD13+Tonk!BD13+Udaipur!BD13</f>
        <v>611.98804907030001</v>
      </c>
      <c r="BE13" s="7">
        <f>Ajmer!BE13+Alwar!BE13+Banswara!BE13+Baran!BE13+Barmer!BE13+Bharatpur!BE13+Bhilwara!BE13+Bikaner!BE13+Bundi!BE13+Chittorgarh!BE13+Churu!BE13+Dausa!BE13+Dholpur!BE13+Dungarpur!BE13+Hanumangarh!BE13+Jaipur!BE13+Jaisalmer!BE13+Jalore!BE13+Jhalawar!BE13+Jhunjhunu!BE13+Jodhpur!BE13+Karauli!BE13+Kota!BE13+Nagaur!BE13+Pali!BE13+Pratapgarh!BE13+Rajsamand!BE13+'Sawai Madhopur'!BE13+Sikar!BE13+Sirohi!BE13+'Sri Ganganagar'!BE13+Tonk!BE13+Udaipur!BE13</f>
        <v>72.690047992782624</v>
      </c>
      <c r="BF13" s="7">
        <f>Ajmer!BF13+Alwar!BF13+Banswara!BF13+Baran!BF13+Barmer!BF13+Bharatpur!BF13+Bhilwara!BF13+Bikaner!BF13+Bundi!BF13+Chittorgarh!BF13+Churu!BF13+Dausa!BF13+Dholpur!BF13+Dungarpur!BF13+Hanumangarh!BF13+Jaipur!BF13+Jaisalmer!BF13+Jalore!BF13+Jhalawar!BF13+Jhunjhunu!BF13+Jodhpur!BF13+Karauli!BF13+Kota!BF13+Nagaur!BF13+Pali!BF13+Pratapgarh!BF13+Rajsamand!BF13+'Sawai Madhopur'!BF13+Sikar!BF13+Sirohi!BF13+'Sri Ganganagar'!BF13+Tonk!BF13+Udaipur!BF13</f>
        <v>1449.5159841657983</v>
      </c>
      <c r="BG13" s="7">
        <f>Ajmer!BG13+Alwar!BG13+Banswara!BG13+Baran!BG13+Barmer!BG13+Bharatpur!BG13+Bhilwara!BG13+Bikaner!BG13+Bundi!BG13+Chittorgarh!BG13+Churu!BG13+Dausa!BG13+Dholpur!BG13+Dungarpur!BG13+Hanumangarh!BG13+Jaipur!BG13+Jaisalmer!BG13+Jalore!BG13+Jhalawar!BG13+Jhunjhunu!BG13+Jodhpur!BG13+Karauli!BG13+Kota!BG13+Nagaur!BG13+Pali!BG13+Pratapgarh!BG13+Rajsamand!BG13+'Sawai Madhopur'!BG13+Sikar!BG13+Sirohi!BG13+'Sri Ganganagar'!BG13+Tonk!BG13+Udaipur!BG13</f>
        <v>2893.6664033987176</v>
      </c>
      <c r="BH13" s="7">
        <f>Ajmer!BH13+Alwar!BH13+Banswara!BH13+Baran!BH13+Barmer!BH13+Bharatpur!BH13+Bhilwara!BH13+Bikaner!BH13+Bundi!BH13+Chittorgarh!BH13+Churu!BH13+Dausa!BH13+Dholpur!BH13+Dungarpur!BH13+Hanumangarh!BH13+Jaipur!BH13+Jaisalmer!BH13+Jalore!BH13+Jhalawar!BH13+Jhunjhunu!BH13+Jodhpur!BH13+Karauli!BH13+Kota!BH13+Nagaur!BH13+Pali!BH13+Pratapgarh!BH13+Rajsamand!BH13+'Sawai Madhopur'!BH13+Sikar!BH13+Sirohi!BH13+'Sri Ganganagar'!BH13+Tonk!BH13+Udaipur!BH13</f>
        <v>13941.58240064098</v>
      </c>
      <c r="BI13" s="7">
        <f>Ajmer!BI13+Alwar!BI13+Banswara!BI13+Baran!BI13+Barmer!BI13+Bharatpur!BI13+Bhilwara!BI13+Bikaner!BI13+Bundi!BI13+Chittorgarh!BI13+Churu!BI13+Dausa!BI13+Dholpur!BI13+Dungarpur!BI13+Hanumangarh!BI13+Jaipur!BI13+Jaisalmer!BI13+Jalore!BI13+Jhalawar!BI13+Jhunjhunu!BI13+Jodhpur!BI13+Karauli!BI13+Kota!BI13+Nagaur!BI13+Pali!BI13+Pratapgarh!BI13+Rajsamand!BI13+'Sawai Madhopur'!BI13+Sikar!BI13+Sirohi!BI13+'Sri Ganganagar'!BI13+Tonk!BI13+Udaipur!BI13</f>
        <v>5264.1457269258544</v>
      </c>
      <c r="BJ13" s="7">
        <f>Ajmer!BJ13+Alwar!BJ13+Banswara!BJ13+Baran!BJ13+Barmer!BJ13+Bharatpur!BJ13+Bhilwara!BJ13+Bikaner!BJ13+Bundi!BJ13+Chittorgarh!BJ13+Churu!BJ13+Dausa!BJ13+Dholpur!BJ13+Dungarpur!BJ13+Hanumangarh!BJ13+Jaipur!BJ13+Jaisalmer!BJ13+Jalore!BJ13+Jhalawar!BJ13+Jhunjhunu!BJ13+Jodhpur!BJ13+Karauli!BJ13+Kota!BJ13+Nagaur!BJ13+Pali!BJ13+Pratapgarh!BJ13+Rajsamand!BJ13+'Sawai Madhopur'!BJ13+Sikar!BJ13+Sirohi!BJ13+'Sri Ganganagar'!BJ13+Tonk!BJ13+Udaipur!BJ13</f>
        <v>18279.968579752087</v>
      </c>
      <c r="BK13" s="8">
        <f t="shared" si="12"/>
        <v>8309.7292000613543</v>
      </c>
      <c r="BL13" s="8">
        <f t="shared" si="13"/>
        <v>34430.055013629164</v>
      </c>
      <c r="BM13" s="8">
        <f t="shared" si="0"/>
        <v>68178.502641751271</v>
      </c>
      <c r="BN13" s="8">
        <f t="shared" si="1"/>
        <v>283193.58463096595</v>
      </c>
      <c r="BO13" s="7">
        <f>Ajmer!BO13+Alwar!BO13+Banswara!BO13+Baran!BO13+Barmer!BO13+Bharatpur!BO13+Bhilwara!BO13+Bikaner!BO13+Bundi!BO13+Chittorgarh!BO13+Churu!BO13+Dausa!BO13+Dholpur!BO13+Dungarpur!BO13+Hanumangarh!BO13+Jaipur!BO13+Jaisalmer!BO13+Jalore!BO13+Jhalawar!BO13+Jhunjhunu!BO13+Jodhpur!BO13+Karauli!BO13+Kota!BO13+Nagaur!BO13+Pali!BO13+Pratapgarh!BO13+Rajsamand!BO13+'Sawai Madhopur'!BO13+Sikar!BO13+Sirohi!BO13+'Sri Ganganagar'!BO13+Tonk!BO13+Udaipur!BO13</f>
        <v>12844.114910075172</v>
      </c>
      <c r="BP13" s="7">
        <f>Ajmer!BP13+Alwar!BP13+Banswara!BP13+Baran!BP13+Barmer!BP13+Bharatpur!BP13+Bhilwara!BP13+Bikaner!BP13+Bundi!BP13+Chittorgarh!BP13+Churu!BP13+Dausa!BP13+Dholpur!BP13+Dungarpur!BP13+Hanumangarh!BP13+Jaipur!BP13+Jaisalmer!BP13+Jalore!BP13+Jhalawar!BP13+Jhunjhunu!BP13+Jodhpur!BP13+Karauli!BP13+Kota!BP13+Nagaur!BP13+Pali!BP13+Pratapgarh!BP13+Rajsamand!BP13+'Sawai Madhopur'!BP13+Sikar!BP13+Sirohi!BP13+'Sri Ganganagar'!BP13+Tonk!BP13+Udaipur!BP13</f>
        <v>29962.889506652518</v>
      </c>
      <c r="BQ13" s="7">
        <f>Ajmer!BQ13+Alwar!BQ13+Banswara!BQ13+Baran!BQ13+Barmer!BQ13+Bharatpur!BQ13+Bhilwara!BQ13+Bikaner!BQ13+Bundi!BQ13+Chittorgarh!BQ13+Churu!BQ13+Dausa!BQ13+Dholpur!BQ13+Dungarpur!BQ13+Hanumangarh!BQ13+Jaipur!BQ13+Jaisalmer!BQ13+Jalore!BQ13+Jhalawar!BQ13+Jhunjhunu!BQ13+Jodhpur!BQ13+Karauli!BQ13+Kota!BQ13+Nagaur!BQ13+Pali!BQ13+Pratapgarh!BQ13+Rajsamand!BQ13+'Sawai Madhopur'!BQ13+Sikar!BQ13+Sirohi!BQ13+'Sri Ganganagar'!BQ13+Tonk!BQ13+Udaipur!BQ13</f>
        <v>1540.0633782114528</v>
      </c>
      <c r="BR13" s="7">
        <f>Ajmer!BR13+Alwar!BR13+Banswara!BR13+Baran!BR13+Barmer!BR13+Bharatpur!BR13+Bhilwara!BR13+Bikaner!BR13+Bundi!BR13+Chittorgarh!BR13+Churu!BR13+Dausa!BR13+Dholpur!BR13+Dungarpur!BR13+Hanumangarh!BR13+Jaipur!BR13+Jaisalmer!BR13+Jalore!BR13+Jhalawar!BR13+Jhunjhunu!BR13+Jodhpur!BR13+Karauli!BR13+Kota!BR13+Nagaur!BR13+Pali!BR13+Pratapgarh!BR13+Rajsamand!BR13+'Sawai Madhopur'!BR13+Sikar!BR13+Sirohi!BR13+'Sri Ganganagar'!BR13+Tonk!BR13+Udaipur!BR13</f>
        <v>2275.2997523934673</v>
      </c>
    </row>
    <row r="14" spans="1:70" s="10" customFormat="1" ht="18" customHeight="1" x14ac:dyDescent="0.25">
      <c r="A14" s="37">
        <v>8</v>
      </c>
      <c r="B14" s="12" t="s">
        <v>16</v>
      </c>
      <c r="C14" s="7">
        <f>Ajmer!C14+Alwar!C14+Banswara!C14+Baran!C14+Barmer!C14+Bharatpur!C14+Bhilwara!C14+Bikaner!C14+Bundi!C14+Chittorgarh!C14+Churu!C14+Dausa!C14+Dholpur!C14+Dungarpur!C14+Hanumangarh!C14+Jaipur!C14+Jaisalmer!C14+Jalore!C14+Jhalawar!C14+Jhunjhunu!C14+Jodhpur!C14+Karauli!C14+Kota!C14+Nagaur!C14+Pali!C14+Pratapgarh!C14+Rajsamand!C14+'Sawai Madhopur'!C14+Sikar!C14+Sirohi!C14+'Sri Ganganagar'!C14+Tonk!C14+Udaipur!C14</f>
        <v>48631.712757763635</v>
      </c>
      <c r="D14" s="7">
        <f>Ajmer!D14+Alwar!D14+Banswara!D14+Baran!D14+Barmer!D14+Bharatpur!D14+Bhilwara!D14+Bikaner!D14+Bundi!D14+Chittorgarh!D14+Churu!D14+Dausa!D14+Dholpur!D14+Dungarpur!D14+Hanumangarh!D14+Jaipur!D14+Jaisalmer!D14+Jalore!D14+Jhalawar!D14+Jhunjhunu!D14+Jodhpur!D14+Karauli!D14+Kota!D14+Nagaur!D14+Pali!D14+Pratapgarh!D14+Rajsamand!D14+'Sawai Madhopur'!D14+Sikar!D14+Sirohi!D14+'Sri Ganganagar'!D14+Tonk!D14+Udaipur!D14</f>
        <v>30462.281487452747</v>
      </c>
      <c r="E14" s="7">
        <f>Ajmer!E14+Alwar!E14+Banswara!E14+Baran!E14+Barmer!E14+Bharatpur!E14+Bhilwara!E14+Bikaner!E14+Bundi!E14+Chittorgarh!E14+Churu!E14+Dausa!E14+Dholpur!E14+Dungarpur!E14+Hanumangarh!E14+Jaipur!E14+Jaisalmer!E14+Jalore!E14+Jhalawar!E14+Jhunjhunu!E14+Jodhpur!E14+Karauli!E14+Kota!E14+Nagaur!E14+Pali!E14+Pratapgarh!E14+Rajsamand!E14+'Sawai Madhopur'!E14+Sikar!E14+Sirohi!E14+'Sri Ganganagar'!E14+Tonk!E14+Udaipur!E14</f>
        <v>2861.0496565664812</v>
      </c>
      <c r="F14" s="7">
        <f>Ajmer!F14+Alwar!F14+Banswara!F14+Baran!F14+Barmer!F14+Bharatpur!F14+Bhilwara!F14+Bikaner!F14+Bundi!F14+Chittorgarh!F14+Churu!F14+Dausa!F14+Dholpur!F14+Dungarpur!F14+Hanumangarh!F14+Jaipur!F14+Jaisalmer!F14+Jalore!F14+Jhalawar!F14+Jhunjhunu!F14+Jodhpur!F14+Karauli!F14+Kota!F14+Nagaur!F14+Pali!F14+Pratapgarh!F14+Rajsamand!F14+'Sawai Madhopur'!F14+Sikar!F14+Sirohi!F14+'Sri Ganganagar'!F14+Tonk!F14+Udaipur!F14</f>
        <v>6476.647921829388</v>
      </c>
      <c r="G14" s="7">
        <f>Ajmer!G14+Alwar!G14+Banswara!G14+Baran!G14+Barmer!G14+Bharatpur!G14+Bhilwara!G14+Bikaner!G14+Bundi!G14+Chittorgarh!G14+Churu!G14+Dausa!G14+Dholpur!G14+Dungarpur!G14+Hanumangarh!G14+Jaipur!G14+Jaisalmer!G14+Jalore!G14+Jhalawar!G14+Jhunjhunu!G14+Jodhpur!G14+Karauli!G14+Kota!G14+Nagaur!G14+Pali!G14+Pratapgarh!G14+Rajsamand!G14+'Sawai Madhopur'!G14+Sikar!G14+Sirohi!G14+'Sri Ganganagar'!G14+Tonk!G14+Udaipur!G14</f>
        <v>1258.2080802298169</v>
      </c>
      <c r="H14" s="7">
        <f>Ajmer!H14+Alwar!H14+Banswara!H14+Baran!H14+Barmer!H14+Bharatpur!H14+Bhilwara!H14+Bikaner!H14+Bundi!H14+Chittorgarh!H14+Churu!H14+Dausa!H14+Dholpur!H14+Dungarpur!H14+Hanumangarh!H14+Jaipur!H14+Jaisalmer!H14+Jalore!H14+Jhalawar!H14+Jhunjhunu!H14+Jodhpur!H14+Karauli!H14+Kota!H14+Nagaur!H14+Pali!H14+Pratapgarh!H14+Rajsamand!H14+'Sawai Madhopur'!H14+Sikar!H14+Sirohi!H14+'Sri Ganganagar'!H14+Tonk!H14+Udaipur!H14</f>
        <v>2153.4155128706257</v>
      </c>
      <c r="I14" s="8">
        <f t="shared" si="2"/>
        <v>52750.97049455993</v>
      </c>
      <c r="J14" s="8">
        <f t="shared" si="3"/>
        <v>39092.344922152763</v>
      </c>
      <c r="K14" s="7">
        <f>Ajmer!K14+Alwar!K14+Banswara!K14+Baran!K14+Barmer!K14+Bharatpur!K14+Bhilwara!K14+Bikaner!K14+Bundi!K14+Chittorgarh!K14+Churu!K14+Dausa!K14+Dholpur!K14+Dungarpur!K14+Hanumangarh!K14+Jaipur!K14+Jaisalmer!K14+Jalore!K14+Jhalawar!K14+Jhunjhunu!K14+Jodhpur!K14+Karauli!K14+Kota!K14+Nagaur!K14+Pali!K14+Pratapgarh!K14+Rajsamand!K14+'Sawai Madhopur'!K14+Sikar!K14+Sirohi!K14+'Sri Ganganagar'!K14+Tonk!K14+Udaipur!K14</f>
        <v>522.44718380952384</v>
      </c>
      <c r="L14" s="7">
        <f>Ajmer!L14+Alwar!L14+Banswara!L14+Baran!L14+Barmer!L14+Bharatpur!L14+Bhilwara!L14+Bikaner!L14+Bundi!L14+Chittorgarh!L14+Churu!L14+Dausa!L14+Dholpur!L14+Dungarpur!L14+Hanumangarh!L14+Jaipur!L14+Jaisalmer!L14+Jalore!L14+Jhalawar!L14+Jhunjhunu!L14+Jodhpur!L14+Karauli!L14+Kota!L14+Nagaur!L14+Pali!L14+Pratapgarh!L14+Rajsamand!L14+'Sawai Madhopur'!L14+Sikar!L14+Sirohi!L14+'Sri Ganganagar'!L14+Tonk!L14+Udaipur!L14</f>
        <v>1626.7757065714286</v>
      </c>
      <c r="M14" s="7">
        <f>Ajmer!M14+Alwar!M14+Banswara!M14+Baran!M14+Barmer!M14+Bharatpur!M14+Bhilwara!M14+Bikaner!M14+Bundi!M14+Chittorgarh!M14+Churu!M14+Dausa!M14+Dholpur!M14+Dungarpur!M14+Hanumangarh!M14+Jaipur!M14+Jaisalmer!M14+Jalore!M14+Jhalawar!M14+Jhunjhunu!M14+Jodhpur!M14+Karauli!M14+Kota!M14+Nagaur!M14+Pali!M14+Pratapgarh!M14+Rajsamand!M14+'Sawai Madhopur'!M14+Sikar!M14+Sirohi!M14+'Sri Ganganagar'!M14+Tonk!M14+Udaipur!M14</f>
        <v>477.74974613804187</v>
      </c>
      <c r="N14" s="7">
        <f>Ajmer!N14+Alwar!N14+Banswara!N14+Baran!N14+Barmer!N14+Bharatpur!N14+Bhilwara!N14+Bikaner!N14+Bundi!N14+Chittorgarh!N14+Churu!N14+Dausa!N14+Dholpur!N14+Dungarpur!N14+Hanumangarh!N14+Jaipur!N14+Jaisalmer!N14+Jalore!N14+Jhalawar!N14+Jhunjhunu!N14+Jodhpur!N14+Karauli!N14+Kota!N14+Nagaur!N14+Pali!N14+Pratapgarh!N14+Rajsamand!N14+'Sawai Madhopur'!N14+Sikar!N14+Sirohi!N14+'Sri Ganganagar'!N14+Tonk!N14+Udaipur!N14</f>
        <v>1260.1130103677688</v>
      </c>
      <c r="O14" s="8">
        <f t="shared" si="4"/>
        <v>53751.167424507497</v>
      </c>
      <c r="P14" s="8">
        <f t="shared" si="5"/>
        <v>41979.233639091966</v>
      </c>
      <c r="Q14" s="7">
        <f>Ajmer!Q14+Alwar!Q14+Banswara!Q14+Baran!Q14+Barmer!Q14+Bharatpur!Q14+Bhilwara!Q14+Bikaner!Q14+Bundi!Q14+Chittorgarh!Q14+Churu!Q14+Dausa!Q14+Dholpur!Q14+Dungarpur!Q14+Hanumangarh!Q14+Jaipur!Q14+Jaisalmer!Q14+Jalore!Q14+Jhalawar!Q14+Jhunjhunu!Q14+Jodhpur!Q14+Karauli!Q14+Kota!Q14+Nagaur!Q14+Pali!Q14+Pratapgarh!Q14+Rajsamand!Q14+'Sawai Madhopur'!Q14+Sikar!Q14+Sirohi!Q14+'Sri Ganganagar'!Q14+Tonk!Q14+Udaipur!Q14</f>
        <v>96.445992619817858</v>
      </c>
      <c r="R14" s="7">
        <f>Ajmer!R14+Alwar!R14+Banswara!R14+Baran!R14+Barmer!R14+Bharatpur!R14+Bhilwara!R14+Bikaner!R14+Bundi!R14+Chittorgarh!R14+Churu!R14+Dausa!R14+Dholpur!R14+Dungarpur!R14+Hanumangarh!R14+Jaipur!R14+Jaisalmer!R14+Jalore!R14+Jhalawar!R14+Jhunjhunu!R14+Jodhpur!R14+Karauli!R14+Kota!R14+Nagaur!R14+Pali!R14+Pratapgarh!R14+Rajsamand!R14+'Sawai Madhopur'!R14+Sikar!R14+Sirohi!R14+'Sri Ganganagar'!R14+Tonk!R14+Udaipur!R14</f>
        <v>387.81231489029119</v>
      </c>
      <c r="S14" s="7">
        <f>Ajmer!S14+Alwar!S14+Banswara!S14+Baran!S14+Barmer!S14+Bharatpur!S14+Bhilwara!S14+Bikaner!S14+Bundi!S14+Chittorgarh!S14+Churu!S14+Dausa!S14+Dholpur!S14+Dungarpur!S14+Hanumangarh!S14+Jaipur!S14+Jaisalmer!S14+Jalore!S14+Jhalawar!S14+Jhunjhunu!S14+Jodhpur!S14+Karauli!S14+Kota!S14+Nagaur!S14+Pali!S14+Pratapgarh!S14+Rajsamand!S14+'Sawai Madhopur'!S14+Sikar!S14+Sirohi!S14+'Sri Ganganagar'!S14+Tonk!S14+Udaipur!S14</f>
        <v>24496.699061683608</v>
      </c>
      <c r="T14" s="7">
        <f>Ajmer!T14+Alwar!T14+Banswara!T14+Baran!T14+Barmer!T14+Bharatpur!T14+Bhilwara!T14+Bikaner!T14+Bundi!T14+Chittorgarh!T14+Churu!T14+Dausa!T14+Dholpur!T14+Dungarpur!T14+Hanumangarh!T14+Jaipur!T14+Jaisalmer!T14+Jalore!T14+Jhalawar!T14+Jhunjhunu!T14+Jodhpur!T14+Karauli!T14+Kota!T14+Nagaur!T14+Pali!T14+Pratapgarh!T14+Rajsamand!T14+'Sawai Madhopur'!T14+Sikar!T14+Sirohi!T14+'Sri Ganganagar'!T14+Tonk!T14+Udaipur!T14</f>
        <v>26320.227289620303</v>
      </c>
      <c r="U14" s="7">
        <f>Ajmer!U14+Alwar!U14+Banswara!U14+Baran!U14+Barmer!U14+Bharatpur!U14+Bhilwara!U14+Bikaner!U14+Bundi!U14+Chittorgarh!U14+Churu!U14+Dausa!U14+Dholpur!U14+Dungarpur!U14+Hanumangarh!U14+Jaipur!U14+Jaisalmer!U14+Jalore!U14+Jhalawar!U14+Jhunjhunu!U14+Jodhpur!U14+Karauli!U14+Kota!U14+Nagaur!U14+Pali!U14+Pratapgarh!U14+Rajsamand!U14+'Sawai Madhopur'!U14+Sikar!U14+Sirohi!U14+'Sri Ganganagar'!U14+Tonk!U14+Udaipur!U14</f>
        <v>3468.1714400554829</v>
      </c>
      <c r="V14" s="7">
        <f>Ajmer!V14+Alwar!V14+Banswara!V14+Baran!V14+Barmer!V14+Bharatpur!V14+Bhilwara!V14+Bikaner!V14+Bundi!V14+Chittorgarh!V14+Churu!V14+Dausa!V14+Dholpur!V14+Dungarpur!V14+Hanumangarh!V14+Jaipur!V14+Jaisalmer!V14+Jalore!V14+Jhalawar!V14+Jhunjhunu!V14+Jodhpur!V14+Karauli!V14+Kota!V14+Nagaur!V14+Pali!V14+Pratapgarh!V14+Rajsamand!V14+'Sawai Madhopur'!V14+Sikar!V14+Sirohi!V14+'Sri Ganganagar'!V14+Tonk!V14+Udaipur!V14</f>
        <v>20308.915923094057</v>
      </c>
      <c r="W14" s="7">
        <f>Ajmer!W14+Alwar!W14+Banswara!W14+Baran!W14+Barmer!W14+Bharatpur!W14+Bhilwara!W14+Bikaner!W14+Bundi!W14+Chittorgarh!W14+Churu!W14+Dausa!W14+Dholpur!W14+Dungarpur!W14+Hanumangarh!W14+Jaipur!W14+Jaisalmer!W14+Jalore!W14+Jhalawar!W14+Jhunjhunu!W14+Jodhpur!W14+Karauli!W14+Kota!W14+Nagaur!W14+Pali!W14+Pratapgarh!W14+Rajsamand!W14+'Sawai Madhopur'!W14+Sikar!W14+Sirohi!W14+'Sri Ganganagar'!W14+Tonk!W14+Udaipur!W14</f>
        <v>1252.8788677420948</v>
      </c>
      <c r="X14" s="7">
        <f>Ajmer!X14+Alwar!X14+Banswara!X14+Baran!X14+Barmer!X14+Bharatpur!X14+Bhilwara!X14+Bikaner!X14+Bundi!X14+Chittorgarh!X14+Churu!X14+Dausa!X14+Dholpur!X14+Dungarpur!X14+Hanumangarh!X14+Jaipur!X14+Jaisalmer!X14+Jalore!X14+Jhalawar!X14+Jhunjhunu!X14+Jodhpur!X14+Karauli!X14+Kota!X14+Nagaur!X14+Pali!X14+Pratapgarh!X14+Rajsamand!X14+'Sawai Madhopur'!X14+Sikar!X14+Sirohi!X14+'Sri Ganganagar'!X14+Tonk!X14+Udaipur!X14</f>
        <v>9429.6506549703536</v>
      </c>
      <c r="Y14" s="7">
        <f>Ajmer!Y14+Alwar!Y14+Banswara!Y14+Baran!Y14+Barmer!Y14+Bharatpur!Y14+Bhilwara!Y14+Bikaner!Y14+Bundi!Y14+Chittorgarh!Y14+Churu!Y14+Dausa!Y14+Dholpur!Y14+Dungarpur!Y14+Hanumangarh!Y14+Jaipur!Y14+Jaisalmer!Y14+Jalore!Y14+Jhalawar!Y14+Jhunjhunu!Y14+Jodhpur!Y14+Karauli!Y14+Kota!Y14+Nagaur!Y14+Pali!Y14+Pratapgarh!Y14+Rajsamand!Y14+'Sawai Madhopur'!Y14+Sikar!Y14+Sirohi!Y14+'Sri Ganganagar'!Y14+Tonk!Y14+Udaipur!Y14</f>
        <v>431.52090909090907</v>
      </c>
      <c r="Z14" s="7">
        <f>Ajmer!Z14+Alwar!Z14+Banswara!Z14+Baran!Z14+Barmer!Z14+Bharatpur!Z14+Bhilwara!Z14+Bikaner!Z14+Bundi!Z14+Chittorgarh!Z14+Churu!Z14+Dausa!Z14+Dholpur!Z14+Dungarpur!Z14+Hanumangarh!Z14+Jaipur!Z14+Jaisalmer!Z14+Jalore!Z14+Jhalawar!Z14+Jhunjhunu!Z14+Jodhpur!Z14+Karauli!Z14+Kota!Z14+Nagaur!Z14+Pali!Z14+Pratapgarh!Z14+Rajsamand!Z14+'Sawai Madhopur'!Z14+Sikar!Z14+Sirohi!Z14+'Sri Ganganagar'!Z14+Tonk!Z14+Udaipur!Z14</f>
        <v>1434.7453933349998</v>
      </c>
      <c r="AA14" s="7">
        <f>Ajmer!AA14+Alwar!AA14+Banswara!AA14+Baran!AA14+Barmer!AA14+Bharatpur!AA14+Bhilwara!AA14+Bikaner!AA14+Bundi!AA14+Chittorgarh!AA14+Churu!AA14+Dausa!AA14+Dholpur!AA14+Dungarpur!AA14+Hanumangarh!AA14+Jaipur!AA14+Jaisalmer!AA14+Jalore!AA14+Jhalawar!AA14+Jhunjhunu!AA14+Jodhpur!AA14+Karauli!AA14+Kota!AA14+Nagaur!AA14+Pali!AA14+Pratapgarh!AA14+Rajsamand!AA14+'Sawai Madhopur'!AA14+Sikar!AA14+Sirohi!AA14+'Sri Ganganagar'!AA14+Tonk!AA14+Udaipur!AA14</f>
        <v>160.76699361471861</v>
      </c>
      <c r="AB14" s="7">
        <f>Ajmer!AB14+Alwar!AB14+Banswara!AB14+Baran!AB14+Barmer!AB14+Bharatpur!AB14+Bhilwara!AB14+Bikaner!AB14+Bundi!AB14+Chittorgarh!AB14+Churu!AB14+Dausa!AB14+Dholpur!AB14+Dungarpur!AB14+Hanumangarh!AB14+Jaipur!AB14+Jaisalmer!AB14+Jalore!AB14+Jhalawar!AB14+Jhunjhunu!AB14+Jodhpur!AB14+Karauli!AB14+Kota!AB14+Nagaur!AB14+Pali!AB14+Pratapgarh!AB14+Rajsamand!AB14+'Sawai Madhopur'!AB14+Sikar!AB14+Sirohi!AB14+'Sri Ganganagar'!AB14+Tonk!AB14+Udaipur!AB14</f>
        <v>323.97202483457147</v>
      </c>
      <c r="AC14" s="7">
        <f>Ajmer!AC14+Alwar!AC14+Banswara!AC14+Baran!AC14+Barmer!AC14+Bharatpur!AC14+Bhilwara!AC14+Bikaner!AC14+Bundi!AC14+Chittorgarh!AC14+Churu!AC14+Dausa!AC14+Dholpur!AC14+Dungarpur!AC14+Hanumangarh!AC14+Jaipur!AC14+Jaisalmer!AC14+Jalore!AC14+Jhalawar!AC14+Jhunjhunu!AC14+Jodhpur!AC14+Karauli!AC14+Kota!AC14+Nagaur!AC14+Pali!AC14+Pratapgarh!AC14+Rajsamand!AC14+'Sawai Madhopur'!AC14+Sikar!AC14+Sirohi!AC14+'Sri Ganganagar'!AC14+Tonk!AC14+Udaipur!AC14</f>
        <v>204.29242991414142</v>
      </c>
      <c r="AD14" s="7">
        <f>Ajmer!AD14+Alwar!AD14+Banswara!AD14+Baran!AD14+Barmer!AD14+Bharatpur!AD14+Bhilwara!AD14+Bikaner!AD14+Bundi!AD14+Chittorgarh!AD14+Churu!AD14+Dausa!AD14+Dholpur!AD14+Dungarpur!AD14+Hanumangarh!AD14+Jaipur!AD14+Jaisalmer!AD14+Jalore!AD14+Jhalawar!AD14+Jhunjhunu!AD14+Jodhpur!AD14+Karauli!AD14+Kota!AD14+Nagaur!AD14+Pali!AD14+Pratapgarh!AD14+Rajsamand!AD14+'Sawai Madhopur'!AD14+Sikar!AD14+Sirohi!AD14+'Sri Ganganagar'!AD14+Tonk!AD14+Udaipur!AD14</f>
        <v>10339.065018716667</v>
      </c>
      <c r="AE14" s="8">
        <f t="shared" si="6"/>
        <v>5517.6306404173465</v>
      </c>
      <c r="AF14" s="8">
        <f t="shared" si="7"/>
        <v>41836.349014950654</v>
      </c>
      <c r="AG14" s="7">
        <f>Ajmer!AG14+Alwar!AG14+Banswara!AG14+Baran!AG14+Barmer!AG14+Bharatpur!AG14+Bhilwara!AG14+Bikaner!AG14+Bundi!AG14+Chittorgarh!AG14+Churu!AG14+Dausa!AG14+Dholpur!AG14+Dungarpur!AG14+Hanumangarh!AG14+Jaipur!AG14+Jaisalmer!AG14+Jalore!AG14+Jhalawar!AG14+Jhunjhunu!AG14+Jodhpur!AG14+Karauli!AG14+Kota!AG14+Nagaur!AG14+Pali!AG14+Pratapgarh!AG14+Rajsamand!AG14+'Sawai Madhopur'!AG14+Sikar!AG14+Sirohi!AG14+'Sri Ganganagar'!AG14+Tonk!AG14+Udaipur!AG14</f>
        <v>119.5209090909091</v>
      </c>
      <c r="AH14" s="7">
        <f>Ajmer!AH14+Alwar!AH14+Banswara!AH14+Baran!AH14+Barmer!AH14+Bharatpur!AH14+Bhilwara!AH14+Bikaner!AH14+Bundi!AH14+Chittorgarh!AH14+Churu!AH14+Dausa!AH14+Dholpur!AH14+Dungarpur!AH14+Hanumangarh!AH14+Jaipur!AH14+Jaisalmer!AH14+Jalore!AH14+Jhalawar!AH14+Jhunjhunu!AH14+Jodhpur!AH14+Karauli!AH14+Kota!AH14+Nagaur!AH14+Pali!AH14+Pratapgarh!AH14+Rajsamand!AH14+'Sawai Madhopur'!AH14+Sikar!AH14+Sirohi!AH14+'Sri Ganganagar'!AH14+Tonk!AH14+Udaipur!AH14</f>
        <v>277.21900000000005</v>
      </c>
      <c r="AI14" s="7">
        <f>Ajmer!AI14+Alwar!AI14+Banswara!AI14+Baran!AI14+Barmer!AI14+Bharatpur!AI14+Bhilwara!AI14+Bikaner!AI14+Bundi!AI14+Chittorgarh!AI14+Churu!AI14+Dausa!AI14+Dholpur!AI14+Dungarpur!AI14+Hanumangarh!AI14+Jaipur!AI14+Jaisalmer!AI14+Jalore!AI14+Jhalawar!AI14+Jhunjhunu!AI14+Jodhpur!AI14+Karauli!AI14+Kota!AI14+Nagaur!AI14+Pali!AI14+Pratapgarh!AI14+Rajsamand!AI14+'Sawai Madhopur'!AI14+Sikar!AI14+Sirohi!AI14+'Sri Ganganagar'!AI14+Tonk!AI14+Udaipur!AI14</f>
        <v>16</v>
      </c>
      <c r="AJ14" s="7">
        <f>Ajmer!AJ14+Alwar!AJ14+Banswara!AJ14+Baran!AJ14+Barmer!AJ14+Bharatpur!AJ14+Bhilwara!AJ14+Bikaner!AJ14+Bundi!AJ14+Chittorgarh!AJ14+Churu!AJ14+Dausa!AJ14+Dholpur!AJ14+Dungarpur!AJ14+Hanumangarh!AJ14+Jaipur!AJ14+Jaisalmer!AJ14+Jalore!AJ14+Jhalawar!AJ14+Jhunjhunu!AJ14+Jodhpur!AJ14+Karauli!AJ14+Kota!AJ14+Nagaur!AJ14+Pali!AJ14+Pratapgarh!AJ14+Rajsamand!AJ14+'Sawai Madhopur'!AJ14+Sikar!AJ14+Sirohi!AJ14+'Sri Ganganagar'!AJ14+Tonk!AJ14+Udaipur!AJ14</f>
        <v>300.5</v>
      </c>
      <c r="AK14" s="7">
        <f>Ajmer!AK14+Alwar!AK14+Banswara!AK14+Baran!AK14+Barmer!AK14+Bharatpur!AK14+Bhilwara!AK14+Bikaner!AK14+Bundi!AK14+Chittorgarh!AK14+Churu!AK14+Dausa!AK14+Dholpur!AK14+Dungarpur!AK14+Hanumangarh!AK14+Jaipur!AK14+Jaisalmer!AK14+Jalore!AK14+Jhalawar!AK14+Jhunjhunu!AK14+Jodhpur!AK14+Karauli!AK14+Kota!AK14+Nagaur!AK14+Pali!AK14+Pratapgarh!AK14+Rajsamand!AK14+'Sawai Madhopur'!AK14+Sikar!AK14+Sirohi!AK14+'Sri Ganganagar'!AK14+Tonk!AK14+Udaipur!AK14</f>
        <v>472.72561639966011</v>
      </c>
      <c r="AL14" s="7">
        <f>Ajmer!AL14+Alwar!AL14+Banswara!AL14+Baran!AL14+Barmer!AL14+Bharatpur!AL14+Bhilwara!AL14+Bikaner!AL14+Bundi!AL14+Chittorgarh!AL14+Churu!AL14+Dausa!AL14+Dholpur!AL14+Dungarpur!AL14+Hanumangarh!AL14+Jaipur!AL14+Jaisalmer!AL14+Jalore!AL14+Jhalawar!AL14+Jhunjhunu!AL14+Jodhpur!AL14+Karauli!AL14+Kota!AL14+Nagaur!AL14+Pali!AL14+Pratapgarh!AL14+Rajsamand!AL14+'Sawai Madhopur'!AL14+Sikar!AL14+Sirohi!AL14+'Sri Ganganagar'!AL14+Tonk!AL14+Udaipur!AL14</f>
        <v>1707.8038307488785</v>
      </c>
      <c r="AM14" s="7">
        <f>Ajmer!AM14+Alwar!AM14+Banswara!AM14+Baran!AM14+Barmer!AM14+Bharatpur!AM14+Bhilwara!AM14+Bikaner!AM14+Bundi!AM14+Chittorgarh!AM14+Churu!AM14+Dausa!AM14+Dholpur!AM14+Dungarpur!AM14+Hanumangarh!AM14+Jaipur!AM14+Jaisalmer!AM14+Jalore!AM14+Jhalawar!AM14+Jhunjhunu!AM14+Jodhpur!AM14+Karauli!AM14+Kota!AM14+Nagaur!AM14+Pali!AM14+Pratapgarh!AM14+Rajsamand!AM14+'Sawai Madhopur'!AM14+Sikar!AM14+Sirohi!AM14+'Sri Ganganagar'!AM14+Tonk!AM14+Udaipur!AM14</f>
        <v>1315.1541197829226</v>
      </c>
      <c r="AN14" s="7">
        <f>Ajmer!AN14+Alwar!AN14+Banswara!AN14+Baran!AN14+Barmer!AN14+Bharatpur!AN14+Bhilwara!AN14+Bikaner!AN14+Bundi!AN14+Chittorgarh!AN14+Churu!AN14+Dausa!AN14+Dholpur!AN14+Dungarpur!AN14+Hanumangarh!AN14+Jaipur!AN14+Jaisalmer!AN14+Jalore!AN14+Jhalawar!AN14+Jhunjhunu!AN14+Jodhpur!AN14+Karauli!AN14+Kota!AN14+Nagaur!AN14+Pali!AN14+Pratapgarh!AN14+Rajsamand!AN14+'Sawai Madhopur'!AN14+Sikar!AN14+Sirohi!AN14+'Sri Ganganagar'!AN14+Tonk!AN14+Udaipur!AN14</f>
        <v>10726.040245283646</v>
      </c>
      <c r="AO14" s="7">
        <f>Ajmer!AO14+Alwar!AO14+Banswara!AO14+Baran!AO14+Barmer!AO14+Bharatpur!AO14+Bhilwara!AO14+Bikaner!AO14+Bundi!AO14+Chittorgarh!AO14+Churu!AO14+Dausa!AO14+Dholpur!AO14+Dungarpur!AO14+Hanumangarh!AO14+Jaipur!AO14+Jaisalmer!AO14+Jalore!AO14+Jhalawar!AO14+Jhunjhunu!AO14+Jodhpur!AO14+Karauli!AO14+Kota!AO14+Nagaur!AO14+Pali!AO14+Pratapgarh!AO14+Rajsamand!AO14+'Sawai Madhopur'!AO14+Sikar!AO14+Sirohi!AO14+'Sri Ganganagar'!AO14+Tonk!AO14+Udaipur!AO14</f>
        <v>209</v>
      </c>
      <c r="AP14" s="7">
        <f>Ajmer!AP14+Alwar!AP14+Banswara!AP14+Baran!AP14+Barmer!AP14+Bharatpur!AP14+Bhilwara!AP14+Bikaner!AP14+Bundi!AP14+Chittorgarh!AP14+Churu!AP14+Dausa!AP14+Dholpur!AP14+Dungarpur!AP14+Hanumangarh!AP14+Jaipur!AP14+Jaisalmer!AP14+Jalore!AP14+Jhalawar!AP14+Jhunjhunu!AP14+Jodhpur!AP14+Karauli!AP14+Kota!AP14+Nagaur!AP14+Pali!AP14+Pratapgarh!AP14+Rajsamand!AP14+'Sawai Madhopur'!AP14+Sikar!AP14+Sirohi!AP14+'Sri Ganganagar'!AP14+Tonk!AP14+Udaipur!AP14</f>
        <v>640.15980163037386</v>
      </c>
      <c r="AQ14" s="7">
        <f>Ajmer!AQ14+Alwar!AQ14+Banswara!AQ14+Baran!AQ14+Barmer!AQ14+Bharatpur!AQ14+Bhilwara!AQ14+Bikaner!AQ14+Bundi!AQ14+Chittorgarh!AQ14+Churu!AQ14+Dausa!AQ14+Dholpur!AQ14+Dungarpur!AQ14+Hanumangarh!AQ14+Jaipur!AQ14+Jaisalmer!AQ14+Jalore!AQ14+Jhalawar!AQ14+Jhunjhunu!AQ14+Jodhpur!AQ14+Karauli!AQ14+Kota!AQ14+Nagaur!AQ14+Pali!AQ14+Pratapgarh!AQ14+Rajsamand!AQ14+'Sawai Madhopur'!AQ14+Sikar!AQ14+Sirohi!AQ14+'Sri Ganganagar'!AQ14+Tonk!AQ14+Udaipur!AQ14</f>
        <v>2368.8649373729195</v>
      </c>
      <c r="AR14" s="7">
        <f>Ajmer!AR14+Alwar!AR14+Banswara!AR14+Baran!AR14+Barmer!AR14+Bharatpur!AR14+Bhilwara!AR14+Bikaner!AR14+Bundi!AR14+Chittorgarh!AR14+Churu!AR14+Dausa!AR14+Dholpur!AR14+Dungarpur!AR14+Hanumangarh!AR14+Jaipur!AR14+Jaisalmer!AR14+Jalore!AR14+Jhalawar!AR14+Jhunjhunu!AR14+Jodhpur!AR14+Karauli!AR14+Kota!AR14+Nagaur!AR14+Pali!AR14+Pratapgarh!AR14+Rajsamand!AR14+'Sawai Madhopur'!AR14+Sikar!AR14+Sirohi!AR14+'Sri Ganganagar'!AR14+Tonk!AR14+Udaipur!AR14</f>
        <v>2978.8855852817255</v>
      </c>
      <c r="AS14" s="7">
        <f>Ajmer!AS14+Alwar!AS14+Banswara!AS14+Baran!AS14+Barmer!AS14+Bharatpur!AS14+Bhilwara!AS14+Bikaner!AS14+Bundi!AS14+Chittorgarh!AS14+Churu!AS14+Dausa!AS14+Dholpur!AS14+Dungarpur!AS14+Hanumangarh!AS14+Jaipur!AS14+Jaisalmer!AS14+Jalore!AS14+Jhalawar!AS14+Jhunjhunu!AS14+Jodhpur!AS14+Karauli!AS14+Kota!AS14+Nagaur!AS14+Pali!AS14+Pratapgarh!AS14+Rajsamand!AS14+'Sawai Madhopur'!AS14+Sikar!AS14+Sirohi!AS14+'Sri Ganganagar'!AS14+Tonk!AS14+Udaipur!AS14</f>
        <v>135.08432676295666</v>
      </c>
      <c r="AT14" s="7">
        <f>Ajmer!AT14+Alwar!AT14+Banswara!AT14+Baran!AT14+Barmer!AT14+Bharatpur!AT14+Bhilwara!AT14+Bikaner!AT14+Bundi!AT14+Chittorgarh!AT14+Churu!AT14+Dausa!AT14+Dholpur!AT14+Dungarpur!AT14+Hanumangarh!AT14+Jaipur!AT14+Jaisalmer!AT14+Jalore!AT14+Jhalawar!AT14+Jhunjhunu!AT14+Jodhpur!AT14+Karauli!AT14+Kota!AT14+Nagaur!AT14+Pali!AT14+Pratapgarh!AT14+Rajsamand!AT14+'Sawai Madhopur'!AT14+Sikar!AT14+Sirohi!AT14+'Sri Ganganagar'!AT14+Tonk!AT14+Udaipur!AT14</f>
        <v>898.86892528375699</v>
      </c>
      <c r="AU14" s="7">
        <f t="shared" si="8"/>
        <v>4516.8290003184593</v>
      </c>
      <c r="AV14" s="7">
        <f t="shared" si="9"/>
        <v>17252.25838822838</v>
      </c>
      <c r="AW14" s="7">
        <f>Ajmer!AW14+Alwar!AW14+Banswara!AW14+Baran!AW14+Bharatpur!AW14+Bhilwara!AW14+Bikaner!AW14+Bundi!AW14+Chittorgarh!AW14+Churu!AW14+Dausa!AW14+Dholpur!AW14+Dungarpur!AW14+Hanumangarh!AW14+Jaipur!AW14+Jaisalmer!AW14+Jalore!AW14+Jhalawar!AW14+Jhunjhunu!AW14+Jodhpur!AW14+Karauli!AW14+Kota!AW14+Nagaur!AW14+Pali!AW14+Pratapgarh!AW14+Rajsamand!AW14+'Sawai Madhopur'!AW14+Sikar!AW14+Sirohi!AW14+'Sri Ganganagar'!AW14+Tonk!AW14+Udaipur!AW14</f>
        <v>196.20336565034054</v>
      </c>
      <c r="AX14" s="7">
        <f>Ajmer!AX14+Alwar!AX14+Banswara!AX14+Baran!AX14+Bharatpur!AX14+Bhilwara!AX14+Bikaner!AX14+Bundi!AX14+Chittorgarh!AX14+Churu!AX14+Dausa!AX14+Dholpur!AX14+Dungarpur!AX14+Hanumangarh!AX14+Jaipur!AX14+Jaisalmer!AX14+Jalore!AX14+Jhalawar!AX14+Jhunjhunu!AX14+Jodhpur!AX14+Karauli!AX14+Kota!AX14+Nagaur!AX14+Pali!AX14+Pratapgarh!AX14+Rajsamand!AX14+'Sawai Madhopur'!AX14+Sikar!AX14+Sirohi!AX14+'Sri Ganganagar'!AX14+Tonk!AX14+Udaipur!AX14</f>
        <v>527.64256554118015</v>
      </c>
      <c r="AY14" s="9">
        <f t="shared" si="10"/>
        <v>63785.627065243301</v>
      </c>
      <c r="AZ14" s="9">
        <f t="shared" si="11"/>
        <v>101067.841042271</v>
      </c>
      <c r="BA14" s="7">
        <f>Ajmer!BA14+Alwar!BA14+Banswara!BA14+Baran!BA14+Barmer!BA14+Bharatpur!BA14+Bhilwara!BA14+Bikaner!BA14+Bundi!BA14+Chittorgarh!BA14+Churu!BA14+Dausa!BA14+Dholpur!BA14+Dungarpur!BA14+Hanumangarh!BA14+Jaipur!BA14+Jaisalmer!BA14+Jalore!BA14+Jhalawar!BA14+Jhunjhunu!BA14+Jodhpur!BA14+Karauli!BA14+Kota!BA14+Nagaur!BA14+Pali!BA14+Pratapgarh!BA14+Rajsamand!BA14+'Sawai Madhopur'!BA14+Sikar!BA14+Sirohi!BA14+'Sri Ganganagar'!BA14+Tonk!BA14+Udaipur!BA14</f>
        <v>4</v>
      </c>
      <c r="BB14" s="7">
        <f>Ajmer!BB14+Alwar!BB14+Banswara!BB14+Baran!BB14+Barmer!BB14+Bharatpur!BB14+Bhilwara!BB14+Bikaner!BB14+Bundi!BB14+Chittorgarh!BB14+Churu!BB14+Dausa!BB14+Dholpur!BB14+Dungarpur!BB14+Hanumangarh!BB14+Jaipur!BB14+Jaisalmer!BB14+Jalore!BB14+Jhalawar!BB14+Jhunjhunu!BB14+Jodhpur!BB14+Karauli!BB14+Kota!BB14+Nagaur!BB14+Pali!BB14+Pratapgarh!BB14+Rajsamand!BB14+'Sawai Madhopur'!BB14+Sikar!BB14+Sirohi!BB14+'Sri Ganganagar'!BB14+Tonk!BB14+Udaipur!BB14</f>
        <v>22</v>
      </c>
      <c r="BC14" s="7">
        <f>Ajmer!BC14+Alwar!BC14+Banswara!BC14+Baran!BC14+Barmer!BC14+Bharatpur!BC14+Bhilwara!BC14+Bikaner!BC14+Bundi!BC14+Chittorgarh!BC14+Churu!BC14+Dausa!BC14+Dholpur!BC14+Dungarpur!BC14+Hanumangarh!BC14+Jaipur!BC14+Jaisalmer!BC14+Jalore!BC14+Jhalawar!BC14+Jhunjhunu!BC14+Jodhpur!BC14+Karauli!BC14+Kota!BC14+Nagaur!BC14+Pali!BC14+Pratapgarh!BC14+Rajsamand!BC14+'Sawai Madhopur'!BC14+Sikar!BC14+Sirohi!BC14+'Sri Ganganagar'!BC14+Tonk!BC14+Udaipur!BC14</f>
        <v>24.227021743999998</v>
      </c>
      <c r="BD14" s="7">
        <f>Ajmer!BD14+Alwar!BD14+Banswara!BD14+Baran!BD14+Barmer!BD14+Bharatpur!BD14+Bhilwara!BD14+Bikaner!BD14+Bundi!BD14+Chittorgarh!BD14+Churu!BD14+Dausa!BD14+Dholpur!BD14+Dungarpur!BD14+Hanumangarh!BD14+Jaipur!BD14+Jaisalmer!BD14+Jalore!BD14+Jhalawar!BD14+Jhunjhunu!BD14+Jodhpur!BD14+Karauli!BD14+Kota!BD14+Nagaur!BD14+Pali!BD14+Pratapgarh!BD14+Rajsamand!BD14+'Sawai Madhopur'!BD14+Sikar!BD14+Sirohi!BD14+'Sri Ganganagar'!BD14+Tonk!BD14+Udaipur!BD14</f>
        <v>352.98804907030001</v>
      </c>
      <c r="BE14" s="7">
        <f>Ajmer!BE14+Alwar!BE14+Banswara!BE14+Baran!BE14+Barmer!BE14+Bharatpur!BE14+Bhilwara!BE14+Bikaner!BE14+Bundi!BE14+Chittorgarh!BE14+Churu!BE14+Dausa!BE14+Dholpur!BE14+Dungarpur!BE14+Hanumangarh!BE14+Jaipur!BE14+Jaisalmer!BE14+Jalore!BE14+Jhalawar!BE14+Jhunjhunu!BE14+Jodhpur!BE14+Karauli!BE14+Kota!BE14+Nagaur!BE14+Pali!BE14+Pratapgarh!BE14+Rajsamand!BE14+'Sawai Madhopur'!BE14+Sikar!BE14+Sirohi!BE14+'Sri Ganganagar'!BE14+Tonk!BE14+Udaipur!BE14</f>
        <v>48.528549916688</v>
      </c>
      <c r="BF14" s="7">
        <f>Ajmer!BF14+Alwar!BF14+Banswara!BF14+Baran!BF14+Barmer!BF14+Bharatpur!BF14+Bhilwara!BF14+Bikaner!BF14+Bundi!BF14+Chittorgarh!BF14+Churu!BF14+Dausa!BF14+Dholpur!BF14+Dungarpur!BF14+Hanumangarh!BF14+Jaipur!BF14+Jaisalmer!BF14+Jalore!BF14+Jhalawar!BF14+Jhunjhunu!BF14+Jodhpur!BF14+Karauli!BF14+Kota!BF14+Nagaur!BF14+Pali!BF14+Pratapgarh!BF14+Rajsamand!BF14+'Sawai Madhopur'!BF14+Sikar!BF14+Sirohi!BF14+'Sri Ganganagar'!BF14+Tonk!BF14+Udaipur!BF14</f>
        <v>1029.9162191706089</v>
      </c>
      <c r="BG14" s="7">
        <f>Ajmer!BG14+Alwar!BG14+Banswara!BG14+Baran!BG14+Barmer!BG14+Bharatpur!BG14+Bhilwara!BG14+Bikaner!BG14+Bundi!BG14+Chittorgarh!BG14+Churu!BG14+Dausa!BG14+Dholpur!BG14+Dungarpur!BG14+Hanumangarh!BG14+Jaipur!BG14+Jaisalmer!BG14+Jalore!BG14+Jhalawar!BG14+Jhunjhunu!BG14+Jodhpur!BG14+Karauli!BG14+Kota!BG14+Nagaur!BG14+Pali!BG14+Pratapgarh!BG14+Rajsamand!BG14+'Sawai Madhopur'!BG14+Sikar!BG14+Sirohi!BG14+'Sri Ganganagar'!BG14+Tonk!BG14+Udaipur!BG14</f>
        <v>1380.13477973522</v>
      </c>
      <c r="BH14" s="7">
        <f>Ajmer!BH14+Alwar!BH14+Banswara!BH14+Baran!BH14+Barmer!BH14+Bharatpur!BH14+Bhilwara!BH14+Bikaner!BH14+Bundi!BH14+Chittorgarh!BH14+Churu!BH14+Dausa!BH14+Dholpur!BH14+Dungarpur!BH14+Hanumangarh!BH14+Jaipur!BH14+Jaisalmer!BH14+Jalore!BH14+Jhalawar!BH14+Jhunjhunu!BH14+Jodhpur!BH14+Karauli!BH14+Kota!BH14+Nagaur!BH14+Pali!BH14+Pratapgarh!BH14+Rajsamand!BH14+'Sawai Madhopur'!BH14+Sikar!BH14+Sirohi!BH14+'Sri Ganganagar'!BH14+Tonk!BH14+Udaipur!BH14</f>
        <v>4436.8355961000007</v>
      </c>
      <c r="BI14" s="7">
        <f>Ajmer!BI14+Alwar!BI14+Banswara!BI14+Baran!BI14+Barmer!BI14+Bharatpur!BI14+Bhilwara!BI14+Bikaner!BI14+Bundi!BI14+Chittorgarh!BI14+Churu!BI14+Dausa!BI14+Dholpur!BI14+Dungarpur!BI14+Hanumangarh!BI14+Jaipur!BI14+Jaisalmer!BI14+Jalore!BI14+Jhalawar!BI14+Jhunjhunu!BI14+Jodhpur!BI14+Karauli!BI14+Kota!BI14+Nagaur!BI14+Pali!BI14+Pratapgarh!BI14+Rajsamand!BI14+'Sawai Madhopur'!BI14+Sikar!BI14+Sirohi!BI14+'Sri Ganganagar'!BI14+Tonk!BI14+Udaipur!BI14</f>
        <v>3507.4511228604124</v>
      </c>
      <c r="BJ14" s="7">
        <f>Ajmer!BJ14+Alwar!BJ14+Banswara!BJ14+Baran!BJ14+Barmer!BJ14+Bharatpur!BJ14+Bhilwara!BJ14+Bikaner!BJ14+Bundi!BJ14+Chittorgarh!BJ14+Churu!BJ14+Dausa!BJ14+Dholpur!BJ14+Dungarpur!BJ14+Hanumangarh!BJ14+Jaipur!BJ14+Jaisalmer!BJ14+Jalore!BJ14+Jhalawar!BJ14+Jhunjhunu!BJ14+Jodhpur!BJ14+Karauli!BJ14+Kota!BJ14+Nagaur!BJ14+Pali!BJ14+Pratapgarh!BJ14+Rajsamand!BJ14+'Sawai Madhopur'!BJ14+Sikar!BJ14+Sirohi!BJ14+'Sri Ganganagar'!BJ14+Tonk!BJ14+Udaipur!BJ14</f>
        <v>10388.222263269778</v>
      </c>
      <c r="BK14" s="8">
        <f t="shared" si="12"/>
        <v>4964.34147425632</v>
      </c>
      <c r="BL14" s="8">
        <f t="shared" si="13"/>
        <v>16229.962127610688</v>
      </c>
      <c r="BM14" s="8">
        <f t="shared" si="0"/>
        <v>68749.96853949962</v>
      </c>
      <c r="BN14" s="8">
        <f t="shared" si="1"/>
        <v>117297.80316988169</v>
      </c>
      <c r="BO14" s="7">
        <f>Ajmer!BO14+Alwar!BO14+Banswara!BO14+Baran!BO14+Barmer!BO14+Bharatpur!BO14+Bhilwara!BO14+Bikaner!BO14+Bundi!BO14+Chittorgarh!BO14+Churu!BO14+Dausa!BO14+Dholpur!BO14+Dungarpur!BO14+Hanumangarh!BO14+Jaipur!BO14+Jaisalmer!BO14+Jalore!BO14+Jhalawar!BO14+Jhunjhunu!BO14+Jodhpur!BO14+Karauli!BO14+Kota!BO14+Nagaur!BO14+Pali!BO14+Pratapgarh!BO14+Rajsamand!BO14+'Sawai Madhopur'!BO14+Sikar!BO14+Sirohi!BO14+'Sri Ganganagar'!BO14+Tonk!BO14+Udaipur!BO14</f>
        <v>4729.5719039504274</v>
      </c>
      <c r="BP14" s="7">
        <f>Ajmer!BP14+Alwar!BP14+Banswara!BP14+Baran!BP14+Barmer!BP14+Bharatpur!BP14+Bhilwara!BP14+Bikaner!BP14+Bundi!BP14+Chittorgarh!BP14+Churu!BP14+Dausa!BP14+Dholpur!BP14+Dungarpur!BP14+Hanumangarh!BP14+Jaipur!BP14+Jaisalmer!BP14+Jalore!BP14+Jhalawar!BP14+Jhunjhunu!BP14+Jodhpur!BP14+Karauli!BP14+Kota!BP14+Nagaur!BP14+Pali!BP14+Pratapgarh!BP14+Rajsamand!BP14+'Sawai Madhopur'!BP14+Sikar!BP14+Sirohi!BP14+'Sri Ganganagar'!BP14+Tonk!BP14+Udaipur!BP14</f>
        <v>10625.203276572442</v>
      </c>
      <c r="BQ14" s="7">
        <f>Ajmer!BQ14+Alwar!BQ14+Banswara!BQ14+Baran!BQ14+Barmer!BQ14+Bharatpur!BQ14+Bhilwara!BQ14+Bikaner!BQ14+Bundi!BQ14+Chittorgarh!BQ14+Churu!BQ14+Dausa!BQ14+Dholpur!BQ14+Dungarpur!BQ14+Hanumangarh!BQ14+Jaipur!BQ14+Jaisalmer!BQ14+Jalore!BQ14+Jhalawar!BQ14+Jhunjhunu!BQ14+Jodhpur!BQ14+Karauli!BQ14+Kota!BQ14+Nagaur!BQ14+Pali!BQ14+Pratapgarh!BQ14+Rajsamand!BQ14+'Sawai Madhopur'!BQ14+Sikar!BQ14+Sirohi!BQ14+'Sri Ganganagar'!BQ14+Tonk!BQ14+Udaipur!BQ14</f>
        <v>396.24112208457899</v>
      </c>
      <c r="BR14" s="7">
        <f>Ajmer!BR14+Alwar!BR14+Banswara!BR14+Baran!BR14+Barmer!BR14+Bharatpur!BR14+Bhilwara!BR14+Bikaner!BR14+Bundi!BR14+Chittorgarh!BR14+Churu!BR14+Dausa!BR14+Dholpur!BR14+Dungarpur!BR14+Hanumangarh!BR14+Jaipur!BR14+Jaisalmer!BR14+Jalore!BR14+Jhalawar!BR14+Jhunjhunu!BR14+Jodhpur!BR14+Karauli!BR14+Kota!BR14+Nagaur!BR14+Pali!BR14+Pratapgarh!BR14+Rajsamand!BR14+'Sawai Madhopur'!BR14+Sikar!BR14+Sirohi!BR14+'Sri Ganganagar'!BR14+Tonk!BR14+Udaipur!BR14</f>
        <v>537.31650093991971</v>
      </c>
    </row>
    <row r="15" spans="1:70" s="10" customFormat="1" ht="18" customHeight="1" x14ac:dyDescent="0.25">
      <c r="A15" s="36">
        <v>9</v>
      </c>
      <c r="B15" s="12" t="s">
        <v>17</v>
      </c>
      <c r="C15" s="7">
        <f>Ajmer!C15+Alwar!C15+Banswara!C15+Baran!C15+Barmer!C15+Bharatpur!C15+Bhilwara!C15+Bikaner!C15+Bundi!C15+Chittorgarh!C15+Churu!C15+Dausa!C15+Dholpur!C15+Dungarpur!C15+Hanumangarh!C15+Jaipur!C15+Jaisalmer!C15+Jalore!C15+Jhalawar!C15+Jhunjhunu!C15+Jodhpur!C15+Karauli!C15+Kota!C15+Nagaur!C15+Pali!C15+Pratapgarh!C15+Rajsamand!C15+'Sawai Madhopur'!C15+Sikar!C15+Sirohi!C15+'Sri Ganganagar'!C15+Tonk!C15+Udaipur!C15</f>
        <v>51401.366800000003</v>
      </c>
      <c r="D15" s="7">
        <f>Ajmer!D15+Alwar!D15+Banswara!D15+Baran!D15+Barmer!D15+Bharatpur!D15+Bhilwara!D15+Bikaner!D15+Bundi!D15+Chittorgarh!D15+Churu!D15+Dausa!D15+Dholpur!D15+Dungarpur!D15+Hanumangarh!D15+Jaipur!D15+Jaisalmer!D15+Jalore!D15+Jhalawar!D15+Jhunjhunu!D15+Jodhpur!D15+Karauli!D15+Kota!D15+Nagaur!D15+Pali!D15+Pratapgarh!D15+Rajsamand!D15+'Sawai Madhopur'!D15+Sikar!D15+Sirohi!D15+'Sri Ganganagar'!D15+Tonk!D15+Udaipur!D15</f>
        <v>64889.959075122213</v>
      </c>
      <c r="E15" s="7">
        <f>Ajmer!E15+Alwar!E15+Banswara!E15+Baran!E15+Barmer!E15+Bharatpur!E15+Bhilwara!E15+Bikaner!E15+Bundi!E15+Chittorgarh!E15+Churu!E15+Dausa!E15+Dholpur!E15+Dungarpur!E15+Hanumangarh!E15+Jaipur!E15+Jaisalmer!E15+Jalore!E15+Jhalawar!E15+Jhunjhunu!E15+Jodhpur!E15+Karauli!E15+Kota!E15+Nagaur!E15+Pali!E15+Pratapgarh!E15+Rajsamand!E15+'Sawai Madhopur'!E15+Sikar!E15+Sirohi!E15+'Sri Ganganagar'!E15+Tonk!E15+Udaipur!E15</f>
        <v>7887.9901710000004</v>
      </c>
      <c r="F15" s="7">
        <f>Ajmer!F15+Alwar!F15+Banswara!F15+Baran!F15+Barmer!F15+Bharatpur!F15+Bhilwara!F15+Bikaner!F15+Bundi!F15+Chittorgarh!F15+Churu!F15+Dausa!F15+Dholpur!F15+Dungarpur!F15+Hanumangarh!F15+Jaipur!F15+Jaisalmer!F15+Jalore!F15+Jhalawar!F15+Jhunjhunu!F15+Jodhpur!F15+Karauli!F15+Kota!F15+Nagaur!F15+Pali!F15+Pratapgarh!F15+Rajsamand!F15+'Sawai Madhopur'!F15+Sikar!F15+Sirohi!F15+'Sri Ganganagar'!F15+Tonk!F15+Udaipur!F15</f>
        <v>11533</v>
      </c>
      <c r="G15" s="7">
        <f>Ajmer!G15+Alwar!G15+Banswara!G15+Baran!G15+Barmer!G15+Bharatpur!G15+Bhilwara!G15+Bikaner!G15+Bundi!G15+Chittorgarh!G15+Churu!G15+Dausa!G15+Dholpur!G15+Dungarpur!G15+Hanumangarh!G15+Jaipur!G15+Jaisalmer!G15+Jalore!G15+Jhalawar!G15+Jhunjhunu!G15+Jodhpur!G15+Karauli!G15+Kota!G15+Nagaur!G15+Pali!G15+Pratapgarh!G15+Rajsamand!G15+'Sawai Madhopur'!G15+Sikar!G15+Sirohi!G15+'Sri Ganganagar'!G15+Tonk!G15+Udaipur!G15</f>
        <v>3058.7167135763202</v>
      </c>
      <c r="H15" s="7">
        <f>Ajmer!H15+Alwar!H15+Banswara!H15+Baran!H15+Barmer!H15+Bharatpur!H15+Bhilwara!H15+Bikaner!H15+Bundi!H15+Chittorgarh!H15+Churu!H15+Dausa!H15+Dholpur!H15+Dungarpur!H15+Hanumangarh!H15+Jaipur!H15+Jaisalmer!H15+Jalore!H15+Jhalawar!H15+Jhunjhunu!H15+Jodhpur!H15+Karauli!H15+Kota!H15+Nagaur!H15+Pali!H15+Pratapgarh!H15+Rajsamand!H15+'Sawai Madhopur'!H15+Sikar!H15+Sirohi!H15+'Sri Ganganagar'!H15+Tonk!H15+Udaipur!H15</f>
        <v>3477.411608043763</v>
      </c>
      <c r="I15" s="8">
        <f t="shared" si="2"/>
        <v>62348.073684576324</v>
      </c>
      <c r="J15" s="8">
        <f t="shared" si="3"/>
        <v>79900.37068316598</v>
      </c>
      <c r="K15" s="7">
        <f>Ajmer!K15+Alwar!K15+Banswara!K15+Baran!K15+Barmer!K15+Bharatpur!K15+Bhilwara!K15+Bikaner!K15+Bundi!K15+Chittorgarh!K15+Churu!K15+Dausa!K15+Dholpur!K15+Dungarpur!K15+Hanumangarh!K15+Jaipur!K15+Jaisalmer!K15+Jalore!K15+Jhalawar!K15+Jhunjhunu!K15+Jodhpur!K15+Karauli!K15+Kota!K15+Nagaur!K15+Pali!K15+Pratapgarh!K15+Rajsamand!K15+'Sawai Madhopur'!K15+Sikar!K15+Sirohi!K15+'Sri Ganganagar'!K15+Tonk!K15+Udaipur!K15</f>
        <v>1451</v>
      </c>
      <c r="L15" s="7">
        <f>Ajmer!L15+Alwar!L15+Banswara!L15+Baran!L15+Barmer!L15+Bharatpur!L15+Bhilwara!L15+Bikaner!L15+Bundi!L15+Chittorgarh!L15+Churu!L15+Dausa!L15+Dholpur!L15+Dungarpur!L15+Hanumangarh!L15+Jaipur!L15+Jaisalmer!L15+Jalore!L15+Jhalawar!L15+Jhunjhunu!L15+Jodhpur!L15+Karauli!L15+Kota!L15+Nagaur!L15+Pali!L15+Pratapgarh!L15+Rajsamand!L15+'Sawai Madhopur'!L15+Sikar!L15+Sirohi!L15+'Sri Ganganagar'!L15+Tonk!L15+Udaipur!L15</f>
        <v>8193</v>
      </c>
      <c r="M15" s="7">
        <f>Ajmer!M15+Alwar!M15+Banswara!M15+Baran!M15+Barmer!M15+Bharatpur!M15+Bhilwara!M15+Bikaner!M15+Bundi!M15+Chittorgarh!M15+Churu!M15+Dausa!M15+Dholpur!M15+Dungarpur!M15+Hanumangarh!M15+Jaipur!M15+Jaisalmer!M15+Jalore!M15+Jhalawar!M15+Jhunjhunu!M15+Jodhpur!M15+Karauli!M15+Kota!M15+Nagaur!M15+Pali!M15+Pratapgarh!M15+Rajsamand!M15+'Sawai Madhopur'!M15+Sikar!M15+Sirohi!M15+'Sri Ganganagar'!M15+Tonk!M15+Udaipur!M15</f>
        <v>441.71671357631999</v>
      </c>
      <c r="N15" s="7">
        <f>Ajmer!N15+Alwar!N15+Banswara!N15+Baran!N15+Barmer!N15+Bharatpur!N15+Bhilwara!N15+Bikaner!N15+Bundi!N15+Chittorgarh!N15+Churu!N15+Dausa!N15+Dholpur!N15+Dungarpur!N15+Hanumangarh!N15+Jaipur!N15+Jaisalmer!N15+Jalore!N15+Jhalawar!N15+Jhunjhunu!N15+Jodhpur!N15+Karauli!N15+Kota!N15+Nagaur!N15+Pali!N15+Pratapgarh!N15+Rajsamand!N15+'Sawai Madhopur'!N15+Sikar!N15+Sirohi!N15+'Sri Ganganagar'!N15+Tonk!N15+Udaipur!N15</f>
        <v>3439.9916080437629</v>
      </c>
      <c r="O15" s="8">
        <f t="shared" si="4"/>
        <v>64240.790398152647</v>
      </c>
      <c r="P15" s="8">
        <f t="shared" si="5"/>
        <v>91533.362291209749</v>
      </c>
      <c r="Q15" s="7">
        <f>Ajmer!Q15+Alwar!Q15+Banswara!Q15+Baran!Q15+Barmer!Q15+Bharatpur!Q15+Bhilwara!Q15+Bikaner!Q15+Bundi!Q15+Chittorgarh!Q15+Churu!Q15+Dausa!Q15+Dholpur!Q15+Dungarpur!Q15+Hanumangarh!Q15+Jaipur!Q15+Jaisalmer!Q15+Jalore!Q15+Jhalawar!Q15+Jhunjhunu!Q15+Jodhpur!Q15+Karauli!Q15+Kota!Q15+Nagaur!Q15+Pali!Q15+Pratapgarh!Q15+Rajsamand!Q15+'Sawai Madhopur'!Q15+Sikar!Q15+Sirohi!Q15+'Sri Ganganagar'!Q15+Tonk!Q15+Udaipur!Q15</f>
        <v>61.786685430527996</v>
      </c>
      <c r="R15" s="7">
        <f>Ajmer!R15+Alwar!R15+Banswara!R15+Baran!R15+Barmer!R15+Bharatpur!R15+Bhilwara!R15+Bikaner!R15+Bundi!R15+Chittorgarh!R15+Churu!R15+Dausa!R15+Dholpur!R15+Dungarpur!R15+Hanumangarh!R15+Jaipur!R15+Jaisalmer!R15+Jalore!R15+Jhalawar!R15+Jhunjhunu!R15+Jodhpur!R15+Karauli!R15+Kota!R15+Nagaur!R15+Pali!R15+Pratapgarh!R15+Rajsamand!R15+'Sawai Madhopur'!R15+Sikar!R15+Sirohi!R15+'Sri Ganganagar'!R15+Tonk!R15+Udaipur!R15</f>
        <v>563.79664321750511</v>
      </c>
      <c r="S15" s="7">
        <f>Ajmer!S15+Alwar!S15+Banswara!S15+Baran!S15+Barmer!S15+Bharatpur!S15+Bhilwara!S15+Bikaner!S15+Bundi!S15+Chittorgarh!S15+Churu!S15+Dausa!S15+Dholpur!S15+Dungarpur!S15+Hanumangarh!S15+Jaipur!S15+Jaisalmer!S15+Jalore!S15+Jhalawar!S15+Jhunjhunu!S15+Jodhpur!S15+Karauli!S15+Kota!S15+Nagaur!S15+Pali!S15+Pratapgarh!S15+Rajsamand!S15+'Sawai Madhopur'!S15+Sikar!S15+Sirohi!S15+'Sri Ganganagar'!S15+Tonk!S15+Udaipur!S15</f>
        <v>26134.647698614477</v>
      </c>
      <c r="T15" s="7">
        <f>Ajmer!T15+Alwar!T15+Banswara!T15+Baran!T15+Barmer!T15+Bharatpur!T15+Bhilwara!T15+Bikaner!T15+Bundi!T15+Chittorgarh!T15+Churu!T15+Dausa!T15+Dholpur!T15+Dungarpur!T15+Hanumangarh!T15+Jaipur!T15+Jaisalmer!T15+Jalore!T15+Jhalawar!T15+Jhunjhunu!T15+Jodhpur!T15+Karauli!T15+Kota!T15+Nagaur!T15+Pali!T15+Pratapgarh!T15+Rajsamand!T15+'Sawai Madhopur'!T15+Sikar!T15+Sirohi!T15+'Sri Ganganagar'!T15+Tonk!T15+Udaipur!T15</f>
        <v>46492.499071327169</v>
      </c>
      <c r="U15" s="7">
        <f>Ajmer!U15+Alwar!U15+Banswara!U15+Baran!U15+Barmer!U15+Bharatpur!U15+Bhilwara!U15+Bikaner!U15+Bundi!U15+Chittorgarh!U15+Churu!U15+Dausa!U15+Dholpur!U15+Dungarpur!U15+Hanumangarh!U15+Jaipur!U15+Jaisalmer!U15+Jalore!U15+Jhalawar!U15+Jhunjhunu!U15+Jodhpur!U15+Karauli!U15+Kota!U15+Nagaur!U15+Pali!U15+Pratapgarh!U15+Rajsamand!U15+'Sawai Madhopur'!U15+Sikar!U15+Sirohi!U15+'Sri Ganganagar'!U15+Tonk!U15+Udaipur!U15</f>
        <v>2230.2433740617262</v>
      </c>
      <c r="V15" s="7">
        <f>Ajmer!V15+Alwar!V15+Banswara!V15+Baran!V15+Barmer!V15+Bharatpur!V15+Bhilwara!V15+Bikaner!V15+Bundi!V15+Chittorgarh!V15+Churu!V15+Dausa!V15+Dholpur!V15+Dungarpur!V15+Hanumangarh!V15+Jaipur!V15+Jaisalmer!V15+Jalore!V15+Jhalawar!V15+Jhunjhunu!V15+Jodhpur!V15+Karauli!V15+Kota!V15+Nagaur!V15+Pali!V15+Pratapgarh!V15+Rajsamand!V15+'Sawai Madhopur'!V15+Sikar!V15+Sirohi!V15+'Sri Ganganagar'!V15+Tonk!V15+Udaipur!V15</f>
        <v>19503.337936291569</v>
      </c>
      <c r="W15" s="7">
        <f>Ajmer!W15+Alwar!W15+Banswara!W15+Baran!W15+Barmer!W15+Bharatpur!W15+Bhilwara!W15+Bikaner!W15+Bundi!W15+Chittorgarh!W15+Churu!W15+Dausa!W15+Dholpur!W15+Dungarpur!W15+Hanumangarh!W15+Jaipur!W15+Jaisalmer!W15+Jalore!W15+Jhalawar!W15+Jhunjhunu!W15+Jodhpur!W15+Karauli!W15+Kota!W15+Nagaur!W15+Pali!W15+Pratapgarh!W15+Rajsamand!W15+'Sawai Madhopur'!W15+Sikar!W15+Sirohi!W15+'Sri Ganganagar'!W15+Tonk!W15+Udaipur!W15</f>
        <v>766.71829211679733</v>
      </c>
      <c r="X15" s="7">
        <f>Ajmer!X15+Alwar!X15+Banswara!X15+Baran!X15+Barmer!X15+Bharatpur!X15+Bhilwara!X15+Bikaner!X15+Bundi!X15+Chittorgarh!X15+Churu!X15+Dausa!X15+Dholpur!X15+Dungarpur!X15+Hanumangarh!X15+Jaipur!X15+Jaisalmer!X15+Jalore!X15+Jhalawar!X15+Jhunjhunu!X15+Jodhpur!X15+Karauli!X15+Kota!X15+Nagaur!X15+Pali!X15+Pratapgarh!X15+Rajsamand!X15+'Sawai Madhopur'!X15+Sikar!X15+Sirohi!X15+'Sri Ganganagar'!X15+Tonk!X15+Udaipur!X15</f>
        <v>7691.444644405673</v>
      </c>
      <c r="Y15" s="7">
        <f>Ajmer!Y15+Alwar!Y15+Banswara!Y15+Baran!Y15+Barmer!Y15+Bharatpur!Y15+Bhilwara!Y15+Bikaner!Y15+Bundi!Y15+Chittorgarh!Y15+Churu!Y15+Dausa!Y15+Dholpur!Y15+Dungarpur!Y15+Hanumangarh!Y15+Jaipur!Y15+Jaisalmer!Y15+Jalore!Y15+Jhalawar!Y15+Jhunjhunu!Y15+Jodhpur!Y15+Karauli!Y15+Kota!Y15+Nagaur!Y15+Pali!Y15+Pratapgarh!Y15+Rajsamand!Y15+'Sawai Madhopur'!Y15+Sikar!Y15+Sirohi!Y15+'Sri Ganganagar'!Y15+Tonk!Y15+Udaipur!Y15</f>
        <v>171.88296400000002</v>
      </c>
      <c r="Z15" s="7">
        <f>Ajmer!Z15+Alwar!Z15+Banswara!Z15+Baran!Z15+Barmer!Z15+Bharatpur!Z15+Bhilwara!Z15+Bikaner!Z15+Bundi!Z15+Chittorgarh!Z15+Churu!Z15+Dausa!Z15+Dholpur!Z15+Dungarpur!Z15+Hanumangarh!Z15+Jaipur!Z15+Jaisalmer!Z15+Jalore!Z15+Jhalawar!Z15+Jhunjhunu!Z15+Jodhpur!Z15+Karauli!Z15+Kota!Z15+Nagaur!Z15+Pali!Z15+Pratapgarh!Z15+Rajsamand!Z15+'Sawai Madhopur'!Z15+Sikar!Z15+Sirohi!Z15+'Sri Ganganagar'!Z15+Tonk!Z15+Udaipur!Z15</f>
        <v>1568.3819924500001</v>
      </c>
      <c r="AA15" s="7">
        <f>Ajmer!AA15+Alwar!AA15+Banswara!AA15+Baran!AA15+Barmer!AA15+Bharatpur!AA15+Bhilwara!AA15+Bikaner!AA15+Bundi!AA15+Chittorgarh!AA15+Churu!AA15+Dausa!AA15+Dholpur!AA15+Dungarpur!AA15+Hanumangarh!AA15+Jaipur!AA15+Jaisalmer!AA15+Jalore!AA15+Jhalawar!AA15+Jhunjhunu!AA15+Jodhpur!AA15+Karauli!AA15+Kota!AA15+Nagaur!AA15+Pali!AA15+Pratapgarh!AA15+Rajsamand!AA15+'Sawai Madhopur'!AA15+Sikar!AA15+Sirohi!AA15+'Sri Ganganagar'!AA15+Tonk!AA15+Udaipur!AA15</f>
        <v>100.15</v>
      </c>
      <c r="AB15" s="7">
        <f>Ajmer!AB15+Alwar!AB15+Banswara!AB15+Baran!AB15+Barmer!AB15+Bharatpur!AB15+Bhilwara!AB15+Bikaner!AB15+Bundi!AB15+Chittorgarh!AB15+Churu!AB15+Dausa!AB15+Dholpur!AB15+Dungarpur!AB15+Hanumangarh!AB15+Jaipur!AB15+Jaisalmer!AB15+Jalore!AB15+Jhalawar!AB15+Jhunjhunu!AB15+Jodhpur!AB15+Karauli!AB15+Kota!AB15+Nagaur!AB15+Pali!AB15+Pratapgarh!AB15+Rajsamand!AB15+'Sawai Madhopur'!AB15+Sikar!AB15+Sirohi!AB15+'Sri Ganganagar'!AB15+Tonk!AB15+Udaipur!AB15</f>
        <v>211.843142438</v>
      </c>
      <c r="AC15" s="7">
        <f>Ajmer!AC15+Alwar!AC15+Banswara!AC15+Baran!AC15+Barmer!AC15+Bharatpur!AC15+Bhilwara!AC15+Bikaner!AC15+Bundi!AC15+Chittorgarh!AC15+Churu!AC15+Dausa!AC15+Dholpur!AC15+Dungarpur!AC15+Hanumangarh!AC15+Jaipur!AC15+Jaisalmer!AC15+Jalore!AC15+Jhalawar!AC15+Jhunjhunu!AC15+Jodhpur!AC15+Karauli!AC15+Kota!AC15+Nagaur!AC15+Pali!AC15+Pratapgarh!AC15+Rajsamand!AC15+'Sawai Madhopur'!AC15+Sikar!AC15+Sirohi!AC15+'Sri Ganganagar'!AC15+Tonk!AC15+Udaipur!AC15</f>
        <v>79</v>
      </c>
      <c r="AD15" s="7">
        <f>Ajmer!AD15+Alwar!AD15+Banswara!AD15+Baran!AD15+Barmer!AD15+Bharatpur!AD15+Bhilwara!AD15+Bikaner!AD15+Bundi!AD15+Chittorgarh!AD15+Churu!AD15+Dausa!AD15+Dholpur!AD15+Dungarpur!AD15+Hanumangarh!AD15+Jaipur!AD15+Jaisalmer!AD15+Jalore!AD15+Jhalawar!AD15+Jhunjhunu!AD15+Jodhpur!AD15+Karauli!AD15+Kota!AD15+Nagaur!AD15+Pali!AD15+Pratapgarh!AD15+Rajsamand!AD15+'Sawai Madhopur'!AD15+Sikar!AD15+Sirohi!AD15+'Sri Ganganagar'!AD15+Tonk!AD15+Udaipur!AD15</f>
        <v>1770</v>
      </c>
      <c r="AE15" s="8">
        <f t="shared" si="6"/>
        <v>3347.9946301785235</v>
      </c>
      <c r="AF15" s="8">
        <f t="shared" si="7"/>
        <v>30745.007715585241</v>
      </c>
      <c r="AG15" s="7">
        <f>Ajmer!AG15+Alwar!AG15+Banswara!AG15+Baran!AG15+Barmer!AG15+Bharatpur!AG15+Bhilwara!AG15+Bikaner!AG15+Bundi!AG15+Chittorgarh!AG15+Churu!AG15+Dausa!AG15+Dholpur!AG15+Dungarpur!AG15+Hanumangarh!AG15+Jaipur!AG15+Jaisalmer!AG15+Jalore!AG15+Jhalawar!AG15+Jhunjhunu!AG15+Jodhpur!AG15+Karauli!AG15+Kota!AG15+Nagaur!AG15+Pali!AG15+Pratapgarh!AG15+Rajsamand!AG15+'Sawai Madhopur'!AG15+Sikar!AG15+Sirohi!AG15+'Sri Ganganagar'!AG15+Tonk!AG15+Udaipur!AG15</f>
        <v>54.734355960000002</v>
      </c>
      <c r="AH15" s="7">
        <f>Ajmer!AH15+Alwar!AH15+Banswara!AH15+Baran!AH15+Barmer!AH15+Bharatpur!AH15+Bhilwara!AH15+Bikaner!AH15+Bundi!AH15+Chittorgarh!AH15+Churu!AH15+Dausa!AH15+Dholpur!AH15+Dungarpur!AH15+Hanumangarh!AH15+Jaipur!AH15+Jaisalmer!AH15+Jalore!AH15+Jhalawar!AH15+Jhunjhunu!AH15+Jodhpur!AH15+Karauli!AH15+Kota!AH15+Nagaur!AH15+Pali!AH15+Pratapgarh!AH15+Rajsamand!AH15+'Sawai Madhopur'!AH15+Sikar!AH15+Sirohi!AH15+'Sri Ganganagar'!AH15+Tonk!AH15+Udaipur!AH15</f>
        <v>128.73000000000002</v>
      </c>
      <c r="AI15" s="7">
        <f>Ajmer!AI15+Alwar!AI15+Banswara!AI15+Baran!AI15+Barmer!AI15+Bharatpur!AI15+Bhilwara!AI15+Bikaner!AI15+Bundi!AI15+Chittorgarh!AI15+Churu!AI15+Dausa!AI15+Dholpur!AI15+Dungarpur!AI15+Hanumangarh!AI15+Jaipur!AI15+Jaisalmer!AI15+Jalore!AI15+Jhalawar!AI15+Jhunjhunu!AI15+Jodhpur!AI15+Karauli!AI15+Kota!AI15+Nagaur!AI15+Pali!AI15+Pratapgarh!AI15+Rajsamand!AI15+'Sawai Madhopur'!AI15+Sikar!AI15+Sirohi!AI15+'Sri Ganganagar'!AI15+Tonk!AI15+Udaipur!AI15</f>
        <v>44</v>
      </c>
      <c r="AJ15" s="7">
        <f>Ajmer!AJ15+Alwar!AJ15+Banswara!AJ15+Baran!AJ15+Barmer!AJ15+Bharatpur!AJ15+Bhilwara!AJ15+Bikaner!AJ15+Bundi!AJ15+Chittorgarh!AJ15+Churu!AJ15+Dausa!AJ15+Dholpur!AJ15+Dungarpur!AJ15+Hanumangarh!AJ15+Jaipur!AJ15+Jaisalmer!AJ15+Jalore!AJ15+Jhalawar!AJ15+Jhunjhunu!AJ15+Jodhpur!AJ15+Karauli!AJ15+Kota!AJ15+Nagaur!AJ15+Pali!AJ15+Pratapgarh!AJ15+Rajsamand!AJ15+'Sawai Madhopur'!AJ15+Sikar!AJ15+Sirohi!AJ15+'Sri Ganganagar'!AJ15+Tonk!AJ15+Udaipur!AJ15</f>
        <v>2080</v>
      </c>
      <c r="AK15" s="7">
        <f>Ajmer!AK15+Alwar!AK15+Banswara!AK15+Baran!AK15+Barmer!AK15+Bharatpur!AK15+Bhilwara!AK15+Bikaner!AK15+Bundi!AK15+Chittorgarh!AK15+Churu!AK15+Dausa!AK15+Dholpur!AK15+Dungarpur!AK15+Hanumangarh!AK15+Jaipur!AK15+Jaisalmer!AK15+Jalore!AK15+Jhalawar!AK15+Jhunjhunu!AK15+Jodhpur!AK15+Karauli!AK15+Kota!AK15+Nagaur!AK15+Pali!AK15+Pratapgarh!AK15+Rajsamand!AK15+'Sawai Madhopur'!AK15+Sikar!AK15+Sirohi!AK15+'Sri Ganganagar'!AK15+Tonk!AK15+Udaipur!AK15</f>
        <v>471.76227119999999</v>
      </c>
      <c r="AL15" s="7">
        <f>Ajmer!AL15+Alwar!AL15+Banswara!AL15+Baran!AL15+Barmer!AL15+Bharatpur!AL15+Bhilwara!AL15+Bikaner!AL15+Bundi!AL15+Chittorgarh!AL15+Churu!AL15+Dausa!AL15+Dholpur!AL15+Dungarpur!AL15+Hanumangarh!AL15+Jaipur!AL15+Jaisalmer!AL15+Jalore!AL15+Jhalawar!AL15+Jhunjhunu!AL15+Jodhpur!AL15+Karauli!AL15+Kota!AL15+Nagaur!AL15+Pali!AL15+Pratapgarh!AL15+Rajsamand!AL15+'Sawai Madhopur'!AL15+Sikar!AL15+Sirohi!AL15+'Sri Ganganagar'!AL15+Tonk!AL15+Udaipur!AL15</f>
        <v>1943.9897775999998</v>
      </c>
      <c r="AM15" s="7">
        <f>Ajmer!AM15+Alwar!AM15+Banswara!AM15+Baran!AM15+Barmer!AM15+Bharatpur!AM15+Bhilwara!AM15+Bikaner!AM15+Bundi!AM15+Chittorgarh!AM15+Churu!AM15+Dausa!AM15+Dholpur!AM15+Dungarpur!AM15+Hanumangarh!AM15+Jaipur!AM15+Jaisalmer!AM15+Jalore!AM15+Jhalawar!AM15+Jhunjhunu!AM15+Jodhpur!AM15+Karauli!AM15+Kota!AM15+Nagaur!AM15+Pali!AM15+Pratapgarh!AM15+Rajsamand!AM15+'Sawai Madhopur'!AM15+Sikar!AM15+Sirohi!AM15+'Sri Ganganagar'!AM15+Tonk!AM15+Udaipur!AM15</f>
        <v>1291</v>
      </c>
      <c r="AN15" s="7">
        <f>Ajmer!AN15+Alwar!AN15+Banswara!AN15+Baran!AN15+Barmer!AN15+Bharatpur!AN15+Bhilwara!AN15+Bikaner!AN15+Bundi!AN15+Chittorgarh!AN15+Churu!AN15+Dausa!AN15+Dholpur!AN15+Dungarpur!AN15+Hanumangarh!AN15+Jaipur!AN15+Jaisalmer!AN15+Jalore!AN15+Jhalawar!AN15+Jhunjhunu!AN15+Jodhpur!AN15+Karauli!AN15+Kota!AN15+Nagaur!AN15+Pali!AN15+Pratapgarh!AN15+Rajsamand!AN15+'Sawai Madhopur'!AN15+Sikar!AN15+Sirohi!AN15+'Sri Ganganagar'!AN15+Tonk!AN15+Udaipur!AN15</f>
        <v>12659.984737999999</v>
      </c>
      <c r="AO15" s="7">
        <f>Ajmer!AO15+Alwar!AO15+Banswara!AO15+Baran!AO15+Barmer!AO15+Bharatpur!AO15+Bhilwara!AO15+Bikaner!AO15+Bundi!AO15+Chittorgarh!AO15+Churu!AO15+Dausa!AO15+Dholpur!AO15+Dungarpur!AO15+Hanumangarh!AO15+Jaipur!AO15+Jaisalmer!AO15+Jalore!AO15+Jhalawar!AO15+Jhunjhunu!AO15+Jodhpur!AO15+Karauli!AO15+Kota!AO15+Nagaur!AO15+Pali!AO15+Pratapgarh!AO15+Rajsamand!AO15+'Sawai Madhopur'!AO15+Sikar!AO15+Sirohi!AO15+'Sri Ganganagar'!AO15+Tonk!AO15+Udaipur!AO15</f>
        <v>354</v>
      </c>
      <c r="AP15" s="7">
        <f>Ajmer!AP15+Alwar!AP15+Banswara!AP15+Baran!AP15+Barmer!AP15+Bharatpur!AP15+Bhilwara!AP15+Bikaner!AP15+Bundi!AP15+Chittorgarh!AP15+Churu!AP15+Dausa!AP15+Dholpur!AP15+Dungarpur!AP15+Hanumangarh!AP15+Jaipur!AP15+Jaisalmer!AP15+Jalore!AP15+Jhalawar!AP15+Jhunjhunu!AP15+Jodhpur!AP15+Karauli!AP15+Kota!AP15+Nagaur!AP15+Pali!AP15+Pratapgarh!AP15+Rajsamand!AP15+'Sawai Madhopur'!AP15+Sikar!AP15+Sirohi!AP15+'Sri Ganganagar'!AP15+Tonk!AP15+Udaipur!AP15</f>
        <v>1311.5896413400001</v>
      </c>
      <c r="AQ15" s="7">
        <f>Ajmer!AQ15+Alwar!AQ15+Banswara!AQ15+Baran!AQ15+Barmer!AQ15+Bharatpur!AQ15+Bhilwara!AQ15+Bikaner!AQ15+Bundi!AQ15+Chittorgarh!AQ15+Churu!AQ15+Dausa!AQ15+Dholpur!AQ15+Dungarpur!AQ15+Hanumangarh!AQ15+Jaipur!AQ15+Jaisalmer!AQ15+Jalore!AQ15+Jhalawar!AQ15+Jhunjhunu!AQ15+Jodhpur!AQ15+Karauli!AQ15+Kota!AQ15+Nagaur!AQ15+Pali!AQ15+Pratapgarh!AQ15+Rajsamand!AQ15+'Sawai Madhopur'!AQ15+Sikar!AQ15+Sirohi!AQ15+'Sri Ganganagar'!AQ15+Tonk!AQ15+Udaipur!AQ15</f>
        <v>1000.7379014746513</v>
      </c>
      <c r="AR15" s="7">
        <f>Ajmer!AR15+Alwar!AR15+Banswara!AR15+Baran!AR15+Barmer!AR15+Bharatpur!AR15+Bhilwara!AR15+Bikaner!AR15+Bundi!AR15+Chittorgarh!AR15+Churu!AR15+Dausa!AR15+Dholpur!AR15+Dungarpur!AR15+Hanumangarh!AR15+Jaipur!AR15+Jaisalmer!AR15+Jalore!AR15+Jhalawar!AR15+Jhunjhunu!AR15+Jodhpur!AR15+Karauli!AR15+Kota!AR15+Nagaur!AR15+Pali!AR15+Pratapgarh!AR15+Rajsamand!AR15+'Sawai Madhopur'!AR15+Sikar!AR15+Sirohi!AR15+'Sri Ganganagar'!AR15+Tonk!AR15+Udaipur!AR15</f>
        <v>2383.2163668174398</v>
      </c>
      <c r="AS15" s="7">
        <f>Ajmer!AS15+Alwar!AS15+Banswara!AS15+Baran!AS15+Barmer!AS15+Bharatpur!AS15+Bhilwara!AS15+Bikaner!AS15+Bundi!AS15+Chittorgarh!AS15+Churu!AS15+Dausa!AS15+Dholpur!AS15+Dungarpur!AS15+Hanumangarh!AS15+Jaipur!AS15+Jaisalmer!AS15+Jalore!AS15+Jhalawar!AS15+Jhunjhunu!AS15+Jodhpur!AS15+Karauli!AS15+Kota!AS15+Nagaur!AS15+Pali!AS15+Pratapgarh!AS15+Rajsamand!AS15+'Sawai Madhopur'!AS15+Sikar!AS15+Sirohi!AS15+'Sri Ganganagar'!AS15+Tonk!AS15+Udaipur!AS15</f>
        <v>120</v>
      </c>
      <c r="AT15" s="7">
        <f>Ajmer!AT15+Alwar!AT15+Banswara!AT15+Baran!AT15+Barmer!AT15+Bharatpur!AT15+Bhilwara!AT15+Bikaner!AT15+Bundi!AT15+Chittorgarh!AT15+Churu!AT15+Dausa!AT15+Dholpur!AT15+Dungarpur!AT15+Hanumangarh!AT15+Jaipur!AT15+Jaisalmer!AT15+Jalore!AT15+Jhalawar!AT15+Jhunjhunu!AT15+Jodhpur!AT15+Karauli!AT15+Kota!AT15+Nagaur!AT15+Pali!AT15+Pratapgarh!AT15+Rajsamand!AT15+'Sawai Madhopur'!AT15+Sikar!AT15+Sirohi!AT15+'Sri Ganganagar'!AT15+Tonk!AT15+Udaipur!AT15</f>
        <v>1014.127724381</v>
      </c>
      <c r="AU15" s="7">
        <f t="shared" si="8"/>
        <v>3281.5001726746514</v>
      </c>
      <c r="AV15" s="7">
        <f t="shared" si="9"/>
        <v>21392.908248138439</v>
      </c>
      <c r="AW15" s="7">
        <f>Ajmer!AW15+Alwar!AW15+Banswara!AW15+Baran!AW15+Bharatpur!AW15+Bhilwara!AW15+Bikaner!AW15+Bundi!AW15+Chittorgarh!AW15+Churu!AW15+Dausa!AW15+Dholpur!AW15+Dungarpur!AW15+Hanumangarh!AW15+Jaipur!AW15+Jaisalmer!AW15+Jalore!AW15+Jhalawar!AW15+Jhunjhunu!AW15+Jodhpur!AW15+Karauli!AW15+Kota!AW15+Nagaur!AW15+Pali!AW15+Pratapgarh!AW15+Rajsamand!AW15+'Sawai Madhopur'!AW15+Sikar!AW15+Sirohi!AW15+'Sri Ganganagar'!AW15+Tonk!AW15+Udaipur!AW15</f>
        <v>114.57632975207216</v>
      </c>
      <c r="AX15" s="7">
        <f>Ajmer!AX15+Alwar!AX15+Banswara!AX15+Baran!AX15+Bharatpur!AX15+Bhilwara!AX15+Bikaner!AX15+Bundi!AX15+Chittorgarh!AX15+Churu!AX15+Dausa!AX15+Dholpur!AX15+Dungarpur!AX15+Hanumangarh!AX15+Jaipur!AX15+Jaisalmer!AX15+Jalore!AX15+Jhalawar!AX15+Jhunjhunu!AX15+Jodhpur!AX15+Karauli!AX15+Kota!AX15+Nagaur!AX15+Pali!AX15+Pratapgarh!AX15+Rajsamand!AX15+'Sawai Madhopur'!AX15+Sikar!AX15+Sirohi!AX15+'Sri Ganganagar'!AX15+Tonk!AX15+Udaipur!AX15</f>
        <v>274.37334707689439</v>
      </c>
      <c r="AY15" s="9">
        <f t="shared" si="10"/>
        <v>70870.285201005827</v>
      </c>
      <c r="AZ15" s="9">
        <f t="shared" si="11"/>
        <v>143671.27825493342</v>
      </c>
      <c r="BA15" s="7">
        <f>Ajmer!BA15+Alwar!BA15+Banswara!BA15+Baran!BA15+Barmer!BA15+Bharatpur!BA15+Bhilwara!BA15+Bikaner!BA15+Bundi!BA15+Chittorgarh!BA15+Churu!BA15+Dausa!BA15+Dholpur!BA15+Dungarpur!BA15+Hanumangarh!BA15+Jaipur!BA15+Jaisalmer!BA15+Jalore!BA15+Jhalawar!BA15+Jhunjhunu!BA15+Jodhpur!BA15+Karauli!BA15+Kota!BA15+Nagaur!BA15+Pali!BA15+Pratapgarh!BA15+Rajsamand!BA15+'Sawai Madhopur'!BA15+Sikar!BA15+Sirohi!BA15+'Sri Ganganagar'!BA15+Tonk!BA15+Udaipur!BA15</f>
        <v>0</v>
      </c>
      <c r="BB15" s="7">
        <f>Ajmer!BB15+Alwar!BB15+Banswara!BB15+Baran!BB15+Barmer!BB15+Bharatpur!BB15+Bhilwara!BB15+Bikaner!BB15+Bundi!BB15+Chittorgarh!BB15+Churu!BB15+Dausa!BB15+Dholpur!BB15+Dungarpur!BB15+Hanumangarh!BB15+Jaipur!BB15+Jaisalmer!BB15+Jalore!BB15+Jhalawar!BB15+Jhunjhunu!BB15+Jodhpur!BB15+Karauli!BB15+Kota!BB15+Nagaur!BB15+Pali!BB15+Pratapgarh!BB15+Rajsamand!BB15+'Sawai Madhopur'!BB15+Sikar!BB15+Sirohi!BB15+'Sri Ganganagar'!BB15+Tonk!BB15+Udaipur!BB15</f>
        <v>0</v>
      </c>
      <c r="BC15" s="7">
        <f>Ajmer!BC15+Alwar!BC15+Banswara!BC15+Baran!BC15+Barmer!BC15+Bharatpur!BC15+Bhilwara!BC15+Bikaner!BC15+Bundi!BC15+Chittorgarh!BC15+Churu!BC15+Dausa!BC15+Dholpur!BC15+Dungarpur!BC15+Hanumangarh!BC15+Jaipur!BC15+Jaisalmer!BC15+Jalore!BC15+Jhalawar!BC15+Jhunjhunu!BC15+Jodhpur!BC15+Karauli!BC15+Kota!BC15+Nagaur!BC15+Pali!BC15+Pratapgarh!BC15+Rajsamand!BC15+'Sawai Madhopur'!BC15+Sikar!BC15+Sirohi!BC15+'Sri Ganganagar'!BC15+Tonk!BC15+Udaipur!BC15</f>
        <v>86.047616000000005</v>
      </c>
      <c r="BD15" s="7">
        <f>Ajmer!BD15+Alwar!BD15+Banswara!BD15+Baran!BD15+Barmer!BD15+Bharatpur!BD15+Bhilwara!BD15+Bikaner!BD15+Bundi!BD15+Chittorgarh!BD15+Churu!BD15+Dausa!BD15+Dholpur!BD15+Dungarpur!BD15+Hanumangarh!BD15+Jaipur!BD15+Jaisalmer!BD15+Jalore!BD15+Jhalawar!BD15+Jhunjhunu!BD15+Jodhpur!BD15+Karauli!BD15+Kota!BD15+Nagaur!BD15+Pali!BD15+Pratapgarh!BD15+Rajsamand!BD15+'Sawai Madhopur'!BD15+Sikar!BD15+Sirohi!BD15+'Sri Ganganagar'!BD15+Tonk!BD15+Udaipur!BD15</f>
        <v>515.02449000000001</v>
      </c>
      <c r="BE15" s="7">
        <f>Ajmer!BE15+Alwar!BE15+Banswara!BE15+Baran!BE15+Barmer!BE15+Bharatpur!BE15+Bhilwara!BE15+Bikaner!BE15+Bundi!BE15+Chittorgarh!BE15+Churu!BE15+Dausa!BE15+Dholpur!BE15+Dungarpur!BE15+Hanumangarh!BE15+Jaipur!BE15+Jaisalmer!BE15+Jalore!BE15+Jhalawar!BE15+Jhunjhunu!BE15+Jodhpur!BE15+Karauli!BE15+Kota!BE15+Nagaur!BE15+Pali!BE15+Pratapgarh!BE15+Rajsamand!BE15+'Sawai Madhopur'!BE15+Sikar!BE15+Sirohi!BE15+'Sri Ganganagar'!BE15+Tonk!BE15+Udaipur!BE15</f>
        <v>62.566616472272003</v>
      </c>
      <c r="BF15" s="7">
        <f>Ajmer!BF15+Alwar!BF15+Banswara!BF15+Baran!BF15+Barmer!BF15+Bharatpur!BF15+Bhilwara!BF15+Bikaner!BF15+Bundi!BF15+Chittorgarh!BF15+Churu!BF15+Dausa!BF15+Dholpur!BF15+Dungarpur!BF15+Hanumangarh!BF15+Jaipur!BF15+Jaisalmer!BF15+Jalore!BF15+Jhalawar!BF15+Jhunjhunu!BF15+Jodhpur!BF15+Karauli!BF15+Kota!BF15+Nagaur!BF15+Pali!BF15+Pratapgarh!BF15+Rajsamand!BF15+'Sawai Madhopur'!BF15+Sikar!BF15+Sirohi!BF15+'Sri Ganganagar'!BF15+Tonk!BF15+Udaipur!BF15</f>
        <v>956.83243834121765</v>
      </c>
      <c r="BG15" s="7">
        <f>Ajmer!BG15+Alwar!BG15+Banswara!BG15+Baran!BG15+Barmer!BG15+Bharatpur!BG15+Bhilwara!BG15+Bikaner!BG15+Bundi!BG15+Chittorgarh!BG15+Churu!BG15+Dausa!BG15+Dholpur!BG15+Dungarpur!BG15+Hanumangarh!BG15+Jaipur!BG15+Jaisalmer!BG15+Jalore!BG15+Jhalawar!BG15+Jhunjhunu!BG15+Jodhpur!BG15+Karauli!BG15+Kota!BG15+Nagaur!BG15+Pali!BG15+Pratapgarh!BG15+Rajsamand!BG15+'Sawai Madhopur'!BG15+Sikar!BG15+Sirohi!BG15+'Sri Ganganagar'!BG15+Tonk!BG15+Udaipur!BG15</f>
        <v>1169.2695594704401</v>
      </c>
      <c r="BH15" s="7">
        <f>Ajmer!BH15+Alwar!BH15+Banswara!BH15+Baran!BH15+Barmer!BH15+Bharatpur!BH15+Bhilwara!BH15+Bikaner!BH15+Bundi!BH15+Chittorgarh!BH15+Churu!BH15+Dausa!BH15+Dholpur!BH15+Dungarpur!BH15+Hanumangarh!BH15+Jaipur!BH15+Jaisalmer!BH15+Jalore!BH15+Jhalawar!BH15+Jhunjhunu!BH15+Jodhpur!BH15+Karauli!BH15+Kota!BH15+Nagaur!BH15+Pali!BH15+Pratapgarh!BH15+Rajsamand!BH15+'Sawai Madhopur'!BH15+Sikar!BH15+Sirohi!BH15+'Sri Ganganagar'!BH15+Tonk!BH15+Udaipur!BH15</f>
        <v>5484.6366723299998</v>
      </c>
      <c r="BI15" s="7">
        <f>Ajmer!BI15+Alwar!BI15+Banswara!BI15+Baran!BI15+Barmer!BI15+Bharatpur!BI15+Bhilwara!BI15+Bikaner!BI15+Bundi!BI15+Chittorgarh!BI15+Churu!BI15+Dausa!BI15+Dholpur!BI15+Dungarpur!BI15+Hanumangarh!BI15+Jaipur!BI15+Jaisalmer!BI15+Jalore!BI15+Jhalawar!BI15+Jhunjhunu!BI15+Jodhpur!BI15+Karauli!BI15+Kota!BI15+Nagaur!BI15+Pali!BI15+Pratapgarh!BI15+Rajsamand!BI15+'Sawai Madhopur'!BI15+Sikar!BI15+Sirohi!BI15+'Sri Ganganagar'!BI15+Tonk!BI15+Udaipur!BI15</f>
        <v>2097.9022457208248</v>
      </c>
      <c r="BJ15" s="7">
        <f>Ajmer!BJ15+Alwar!BJ15+Banswara!BJ15+Baran!BJ15+Barmer!BJ15+Bharatpur!BJ15+Bhilwara!BJ15+Bikaner!BJ15+Bundi!BJ15+Chittorgarh!BJ15+Churu!BJ15+Dausa!BJ15+Dholpur!BJ15+Dungarpur!BJ15+Hanumangarh!BJ15+Jaipur!BJ15+Jaisalmer!BJ15+Jalore!BJ15+Jhalawar!BJ15+Jhunjhunu!BJ15+Jodhpur!BJ15+Karauli!BJ15+Kota!BJ15+Nagaur!BJ15+Pali!BJ15+Pratapgarh!BJ15+Rajsamand!BJ15+'Sawai Madhopur'!BJ15+Sikar!BJ15+Sirohi!BJ15+'Sri Ganganagar'!BJ15+Tonk!BJ15+Udaipur!BJ15</f>
        <v>9949.6445265395541</v>
      </c>
      <c r="BK15" s="8">
        <f t="shared" si="12"/>
        <v>3415.7860376635372</v>
      </c>
      <c r="BL15" s="8">
        <f t="shared" si="13"/>
        <v>16906.138127210772</v>
      </c>
      <c r="BM15" s="8">
        <f t="shared" si="0"/>
        <v>74286.071238669363</v>
      </c>
      <c r="BN15" s="8">
        <f t="shared" si="1"/>
        <v>160577.41638214421</v>
      </c>
      <c r="BO15" s="7">
        <f>Ajmer!BO15+Alwar!BO15+Banswara!BO15+Baran!BO15+Barmer!BO15+Bharatpur!BO15+Bhilwara!BO15+Bikaner!BO15+Bundi!BO15+Chittorgarh!BO15+Churu!BO15+Dausa!BO15+Dholpur!BO15+Dungarpur!BO15+Hanumangarh!BO15+Jaipur!BO15+Jaisalmer!BO15+Jalore!BO15+Jhalawar!BO15+Jhunjhunu!BO15+Jodhpur!BO15+Karauli!BO15+Kota!BO15+Nagaur!BO15+Pali!BO15+Pratapgarh!BO15+Rajsamand!BO15+'Sawai Madhopur'!BO15+Sikar!BO15+Sirohi!BO15+'Sri Ganganagar'!BO15+Tonk!BO15+Udaipur!BO15</f>
        <v>11434.387580211329</v>
      </c>
      <c r="BP15" s="7">
        <f>Ajmer!BP15+Alwar!BP15+Banswara!BP15+Baran!BP15+Barmer!BP15+Bharatpur!BP15+Bhilwara!BP15+Bikaner!BP15+Bundi!BP15+Chittorgarh!BP15+Churu!BP15+Dausa!BP15+Dholpur!BP15+Dungarpur!BP15+Hanumangarh!BP15+Jaipur!BP15+Jaisalmer!BP15+Jalore!BP15+Jhalawar!BP15+Jhunjhunu!BP15+Jodhpur!BP15+Karauli!BP15+Kota!BP15+Nagaur!BP15+Pali!BP15+Pratapgarh!BP15+Rajsamand!BP15+'Sawai Madhopur'!BP15+Sikar!BP15+Sirohi!BP15+'Sri Ganganagar'!BP15+Tonk!BP15+Udaipur!BP15</f>
        <v>23747.993680004001</v>
      </c>
      <c r="BQ15" s="7">
        <f>Ajmer!BQ15+Alwar!BQ15+Banswara!BQ15+Baran!BQ15+Barmer!BQ15+Bharatpur!BQ15+Bhilwara!BQ15+Bikaner!BQ15+Bundi!BQ15+Chittorgarh!BQ15+Churu!BQ15+Dausa!BQ15+Dholpur!BQ15+Dungarpur!BQ15+Hanumangarh!BQ15+Jaipur!BQ15+Jaisalmer!BQ15+Jalore!BQ15+Jhalawar!BQ15+Jhunjhunu!BQ15+Jodhpur!BQ15+Karauli!BQ15+Kota!BQ15+Nagaur!BQ15+Pali!BQ15+Pratapgarh!BQ15+Rajsamand!BQ15+'Sawai Madhopur'!BQ15+Sikar!BQ15+Sirohi!BQ15+'Sri Ganganagar'!BQ15+Tonk!BQ15+Udaipur!BQ15</f>
        <v>1092.0162740633982</v>
      </c>
      <c r="BR15" s="7">
        <f>Ajmer!BR15+Alwar!BR15+Banswara!BR15+Baran!BR15+Barmer!BR15+Bharatpur!BR15+Bhilwara!BR15+Bikaner!BR15+Bundi!BR15+Chittorgarh!BR15+Churu!BR15+Dausa!BR15+Dholpur!BR15+Dungarpur!BR15+Hanumangarh!BR15+Jaipur!BR15+Jaisalmer!BR15+Jalore!BR15+Jhalawar!BR15+Jhunjhunu!BR15+Jodhpur!BR15+Karauli!BR15+Kota!BR15+Nagaur!BR15+Pali!BR15+Pratapgarh!BR15+Rajsamand!BR15+'Sawai Madhopur'!BR15+Sikar!BR15+Sirohi!BR15+'Sri Ganganagar'!BR15+Tonk!BR15+Udaipur!BR15</f>
        <v>1282.5481040012005</v>
      </c>
    </row>
    <row r="16" spans="1:70" s="10" customFormat="1" ht="18" customHeight="1" x14ac:dyDescent="0.25">
      <c r="A16" s="37">
        <v>10</v>
      </c>
      <c r="B16" s="12" t="s">
        <v>18</v>
      </c>
      <c r="C16" s="7">
        <f>Ajmer!C16+Alwar!C16+Banswara!C16+Baran!C16+Barmer!C16+Bharatpur!C16+Bhilwara!C16+Bikaner!C16+Bundi!C16+Chittorgarh!C16+Churu!C16+Dausa!C16+Dholpur!C16+Dungarpur!C16+Hanumangarh!C16+Jaipur!C16+Jaisalmer!C16+Jalore!C16+Jhalawar!C16+Jhunjhunu!C16+Jodhpur!C16+Karauli!C16+Kota!C16+Nagaur!C16+Pali!C16+Pratapgarh!C16+Rajsamand!C16+'Sawai Madhopur'!C16+Sikar!C16+Sirohi!C16+'Sri Ganganagar'!C16+Tonk!C16+Udaipur!C16</f>
        <v>774490.31010583579</v>
      </c>
      <c r="D16" s="7">
        <f>Ajmer!D16+Alwar!D16+Banswara!D16+Baran!D16+Barmer!D16+Bharatpur!D16+Bhilwara!D16+Bikaner!D16+Bundi!D16+Chittorgarh!D16+Churu!D16+Dausa!D16+Dholpur!D16+Dungarpur!D16+Hanumangarh!D16+Jaipur!D16+Jaisalmer!D16+Jalore!D16+Jhalawar!D16+Jhunjhunu!D16+Jodhpur!D16+Karauli!D16+Kota!D16+Nagaur!D16+Pali!D16+Pratapgarh!D16+Rajsamand!D16+'Sawai Madhopur'!D16+Sikar!D16+Sirohi!D16+'Sri Ganganagar'!D16+Tonk!D16+Udaipur!D16</f>
        <v>1180522.2642678423</v>
      </c>
      <c r="E16" s="7">
        <f>Ajmer!E16+Alwar!E16+Banswara!E16+Baran!E16+Barmer!E16+Bharatpur!E16+Bhilwara!E16+Bikaner!E16+Bundi!E16+Chittorgarh!E16+Churu!E16+Dausa!E16+Dholpur!E16+Dungarpur!E16+Hanumangarh!E16+Jaipur!E16+Jaisalmer!E16+Jalore!E16+Jhalawar!E16+Jhunjhunu!E16+Jodhpur!E16+Karauli!E16+Kota!E16+Nagaur!E16+Pali!E16+Pratapgarh!E16+Rajsamand!E16+'Sawai Madhopur'!E16+Sikar!E16+Sirohi!E16+'Sri Ganganagar'!E16+Tonk!E16+Udaipur!E16</f>
        <v>120013.79189745265</v>
      </c>
      <c r="F16" s="7">
        <f>Ajmer!F16+Alwar!F16+Banswara!F16+Baran!F16+Barmer!F16+Bharatpur!F16+Bhilwara!F16+Bikaner!F16+Bundi!F16+Chittorgarh!F16+Churu!F16+Dausa!F16+Dholpur!F16+Dungarpur!F16+Hanumangarh!F16+Jaipur!F16+Jaisalmer!F16+Jalore!F16+Jhalawar!F16+Jhunjhunu!F16+Jodhpur!F16+Karauli!F16+Kota!F16+Nagaur!F16+Pali!F16+Pratapgarh!F16+Rajsamand!F16+'Sawai Madhopur'!F16+Sikar!F16+Sirohi!F16+'Sri Ganganagar'!F16+Tonk!F16+Udaipur!F16</f>
        <v>198477.67939690946</v>
      </c>
      <c r="G16" s="7">
        <f>Ajmer!G16+Alwar!G16+Banswara!G16+Baran!G16+Barmer!G16+Bharatpur!G16+Bhilwara!G16+Bikaner!G16+Bundi!G16+Chittorgarh!G16+Churu!G16+Dausa!G16+Dholpur!G16+Dungarpur!G16+Hanumangarh!G16+Jaipur!G16+Jaisalmer!G16+Jalore!G16+Jhalawar!G16+Jhunjhunu!G16+Jodhpur!G16+Karauli!G16+Kota!G16+Nagaur!G16+Pali!G16+Pratapgarh!G16+Rajsamand!G16+'Sawai Madhopur'!G16+Sikar!G16+Sirohi!G16+'Sri Ganganagar'!G16+Tonk!G16+Udaipur!G16</f>
        <v>34948.97215084765</v>
      </c>
      <c r="H16" s="7">
        <f>Ajmer!H16+Alwar!H16+Banswara!H16+Baran!H16+Barmer!H16+Bharatpur!H16+Bhilwara!H16+Bikaner!H16+Bundi!H16+Chittorgarh!H16+Churu!H16+Dausa!H16+Dholpur!H16+Dungarpur!H16+Hanumangarh!H16+Jaipur!H16+Jaisalmer!H16+Jalore!H16+Jhalawar!H16+Jhunjhunu!H16+Jodhpur!H16+Karauli!H16+Kota!H16+Nagaur!H16+Pali!H16+Pratapgarh!H16+Rajsamand!H16+'Sawai Madhopur'!H16+Sikar!H16+Sirohi!H16+'Sri Ganganagar'!H16+Tonk!H16+Udaipur!H16</f>
        <v>43931.196428576302</v>
      </c>
      <c r="I16" s="8">
        <f t="shared" si="2"/>
        <v>929453.07415413612</v>
      </c>
      <c r="J16" s="8">
        <f t="shared" si="3"/>
        <v>1422931.140093328</v>
      </c>
      <c r="K16" s="7">
        <f>Ajmer!K16+Alwar!K16+Banswara!K16+Baran!K16+Barmer!K16+Bharatpur!K16+Bhilwara!K16+Bikaner!K16+Bundi!K16+Chittorgarh!K16+Churu!K16+Dausa!K16+Dholpur!K16+Dungarpur!K16+Hanumangarh!K16+Jaipur!K16+Jaisalmer!K16+Jalore!K16+Jhalawar!K16+Jhunjhunu!K16+Jodhpur!K16+Karauli!K16+Kota!K16+Nagaur!K16+Pali!K16+Pratapgarh!K16+Rajsamand!K16+'Sawai Madhopur'!K16+Sikar!K16+Sirohi!K16+'Sri Ganganagar'!K16+Tonk!K16+Udaipur!K16</f>
        <v>24502.885061173849</v>
      </c>
      <c r="L16" s="7">
        <f>Ajmer!L16+Alwar!L16+Banswara!L16+Baran!L16+Barmer!L16+Bharatpur!L16+Bhilwara!L16+Bikaner!L16+Bundi!L16+Chittorgarh!L16+Churu!L16+Dausa!L16+Dholpur!L16+Dungarpur!L16+Hanumangarh!L16+Jaipur!L16+Jaisalmer!L16+Jalore!L16+Jhalawar!L16+Jhunjhunu!L16+Jodhpur!L16+Karauli!L16+Kota!L16+Nagaur!L16+Pali!L16+Pratapgarh!L16+Rajsamand!L16+'Sawai Madhopur'!L16+Sikar!L16+Sirohi!L16+'Sri Ganganagar'!L16+Tonk!L16+Udaipur!L16</f>
        <v>72786.549667047802</v>
      </c>
      <c r="M16" s="7">
        <f>Ajmer!M16+Alwar!M16+Banswara!M16+Baran!M16+Barmer!M16+Bharatpur!M16+Bhilwara!M16+Bikaner!M16+Bundi!M16+Chittorgarh!M16+Churu!M16+Dausa!M16+Dholpur!M16+Dungarpur!M16+Hanumangarh!M16+Jaipur!M16+Jaisalmer!M16+Jalore!M16+Jhalawar!M16+Jhunjhunu!M16+Jodhpur!M16+Karauli!M16+Kota!M16+Nagaur!M16+Pali!M16+Pratapgarh!M16+Rajsamand!M16+'Sawai Madhopur'!M16+Sikar!M16+Sirohi!M16+'Sri Ganganagar'!M16+Tonk!M16+Udaipur!M16</f>
        <v>11527.588155416806</v>
      </c>
      <c r="N16" s="7">
        <f>Ajmer!N16+Alwar!N16+Banswara!N16+Baran!N16+Barmer!N16+Bharatpur!N16+Bhilwara!N16+Bikaner!N16+Bundi!N16+Chittorgarh!N16+Churu!N16+Dausa!N16+Dholpur!N16+Dungarpur!N16+Hanumangarh!N16+Jaipur!N16+Jaisalmer!N16+Jalore!N16+Jhalawar!N16+Jhunjhunu!N16+Jodhpur!N16+Karauli!N16+Kota!N16+Nagaur!N16+Pali!N16+Pratapgarh!N16+Rajsamand!N16+'Sawai Madhopur'!N16+Sikar!N16+Sirohi!N16+'Sri Ganganagar'!N16+Tonk!N16+Udaipur!N16</f>
        <v>58601.297552454511</v>
      </c>
      <c r="O16" s="8">
        <f t="shared" si="4"/>
        <v>965483.54737072671</v>
      </c>
      <c r="P16" s="8">
        <f t="shared" si="5"/>
        <v>1554318.9873128303</v>
      </c>
      <c r="Q16" s="7">
        <f>Ajmer!Q16+Alwar!Q16+Banswara!Q16+Baran!Q16+Barmer!Q16+Bharatpur!Q16+Bhilwara!Q16+Bikaner!Q16+Bundi!Q16+Chittorgarh!Q16+Churu!Q16+Dausa!Q16+Dholpur!Q16+Dungarpur!Q16+Hanumangarh!Q16+Jaipur!Q16+Jaisalmer!Q16+Jalore!Q16+Jhalawar!Q16+Jhunjhunu!Q16+Jodhpur!Q16+Karauli!Q16+Kota!Q16+Nagaur!Q16+Pali!Q16+Pratapgarh!Q16+Rajsamand!Q16+'Sawai Madhopur'!Q16+Sikar!Q16+Sirohi!Q16+'Sri Ganganagar'!Q16+Tonk!Q16+Udaipur!Q16</f>
        <v>1887.202696496031</v>
      </c>
      <c r="R16" s="7">
        <f>Ajmer!R16+Alwar!R16+Banswara!R16+Baran!R16+Barmer!R16+Bharatpur!R16+Bhilwara!R16+Bikaner!R16+Bundi!R16+Chittorgarh!R16+Churu!R16+Dausa!R16+Dholpur!R16+Dungarpur!R16+Hanumangarh!R16+Jaipur!R16+Jaisalmer!R16+Jalore!R16+Jhalawar!R16+Jhunjhunu!R16+Jodhpur!R16+Karauli!R16+Kota!R16+Nagaur!R16+Pali!R16+Pratapgarh!R16+Rajsamand!R16+'Sawai Madhopur'!R16+Sikar!R16+Sirohi!R16+'Sri Ganganagar'!R16+Tonk!R16+Udaipur!R16</f>
        <v>9646.6594807485235</v>
      </c>
      <c r="S16" s="7">
        <f>Ajmer!S16+Alwar!S16+Banswara!S16+Baran!S16+Barmer!S16+Bharatpur!S16+Bhilwara!S16+Bikaner!S16+Bundi!S16+Chittorgarh!S16+Churu!S16+Dausa!S16+Dholpur!S16+Dungarpur!S16+Hanumangarh!S16+Jaipur!S16+Jaisalmer!S16+Jalore!S16+Jhalawar!S16+Jhunjhunu!S16+Jodhpur!S16+Karauli!S16+Kota!S16+Nagaur!S16+Pali!S16+Pratapgarh!S16+Rajsamand!S16+'Sawai Madhopur'!S16+Sikar!S16+Sirohi!S16+'Sri Ganganagar'!S16+Tonk!S16+Udaipur!S16</f>
        <v>507256.54237671668</v>
      </c>
      <c r="T16" s="7">
        <f>Ajmer!T16+Alwar!T16+Banswara!T16+Baran!T16+Barmer!T16+Bharatpur!T16+Bhilwara!T16+Bikaner!T16+Bundi!T16+Chittorgarh!T16+Churu!T16+Dausa!T16+Dholpur!T16+Dungarpur!T16+Hanumangarh!T16+Jaipur!T16+Jaisalmer!T16+Jalore!T16+Jhalawar!T16+Jhunjhunu!T16+Jodhpur!T16+Karauli!T16+Kota!T16+Nagaur!T16+Pali!T16+Pratapgarh!T16+Rajsamand!T16+'Sawai Madhopur'!T16+Sikar!T16+Sirohi!T16+'Sri Ganganagar'!T16+Tonk!T16+Udaipur!T16</f>
        <v>986412.9384294292</v>
      </c>
      <c r="U16" s="7">
        <f>Ajmer!U16+Alwar!U16+Banswara!U16+Baran!U16+Barmer!U16+Bharatpur!U16+Bhilwara!U16+Bikaner!U16+Bundi!U16+Chittorgarh!U16+Churu!U16+Dausa!U16+Dholpur!U16+Dungarpur!U16+Hanumangarh!U16+Jaipur!U16+Jaisalmer!U16+Jalore!U16+Jhalawar!U16+Jhunjhunu!U16+Jodhpur!U16+Karauli!U16+Kota!U16+Nagaur!U16+Pali!U16+Pratapgarh!U16+Rajsamand!U16+'Sawai Madhopur'!U16+Sikar!U16+Sirohi!U16+'Sri Ganganagar'!U16+Tonk!U16+Udaipur!U16</f>
        <v>50330.278971945809</v>
      </c>
      <c r="V16" s="7">
        <f>Ajmer!V16+Alwar!V16+Banswara!V16+Baran!V16+Barmer!V16+Bharatpur!V16+Bhilwara!V16+Bikaner!V16+Bundi!V16+Chittorgarh!V16+Churu!V16+Dausa!V16+Dholpur!V16+Dungarpur!V16+Hanumangarh!V16+Jaipur!V16+Jaisalmer!V16+Jalore!V16+Jhalawar!V16+Jhunjhunu!V16+Jodhpur!V16+Karauli!V16+Kota!V16+Nagaur!V16+Pali!V16+Pratapgarh!V16+Rajsamand!V16+'Sawai Madhopur'!V16+Sikar!V16+Sirohi!V16+'Sri Ganganagar'!V16+Tonk!V16+Udaipur!V16</f>
        <v>427959.01449524064</v>
      </c>
      <c r="W16" s="7">
        <f>Ajmer!W16+Alwar!W16+Banswara!W16+Baran!W16+Barmer!W16+Bharatpur!W16+Bhilwara!W16+Bikaner!W16+Bundi!W16+Chittorgarh!W16+Churu!W16+Dausa!W16+Dholpur!W16+Dungarpur!W16+Hanumangarh!W16+Jaipur!W16+Jaisalmer!W16+Jalore!W16+Jhalawar!W16+Jhunjhunu!W16+Jodhpur!W16+Karauli!W16+Kota!W16+Nagaur!W16+Pali!W16+Pratapgarh!W16+Rajsamand!W16+'Sawai Madhopur'!W16+Sikar!W16+Sirohi!W16+'Sri Ganganagar'!W16+Tonk!W16+Udaipur!W16</f>
        <v>18559.679500048056</v>
      </c>
      <c r="X16" s="7">
        <f>Ajmer!X16+Alwar!X16+Banswara!X16+Baran!X16+Barmer!X16+Bharatpur!X16+Bhilwara!X16+Bikaner!X16+Bundi!X16+Chittorgarh!X16+Churu!X16+Dausa!X16+Dholpur!X16+Dungarpur!X16+Hanumangarh!X16+Jaipur!X16+Jaisalmer!X16+Jalore!X16+Jhalawar!X16+Jhunjhunu!X16+Jodhpur!X16+Karauli!X16+Kota!X16+Nagaur!X16+Pali!X16+Pratapgarh!X16+Rajsamand!X16+'Sawai Madhopur'!X16+Sikar!X16+Sirohi!X16+'Sri Ganganagar'!X16+Tonk!X16+Udaipur!X16</f>
        <v>280458.95938223228</v>
      </c>
      <c r="Y16" s="7">
        <f>Ajmer!Y16+Alwar!Y16+Banswara!Y16+Baran!Y16+Barmer!Y16+Bharatpur!Y16+Bhilwara!Y16+Bikaner!Y16+Bundi!Y16+Chittorgarh!Y16+Churu!Y16+Dausa!Y16+Dholpur!Y16+Dungarpur!Y16+Hanumangarh!Y16+Jaipur!Y16+Jaisalmer!Y16+Jalore!Y16+Jhalawar!Y16+Jhunjhunu!Y16+Jodhpur!Y16+Karauli!Y16+Kota!Y16+Nagaur!Y16+Pali!Y16+Pratapgarh!Y16+Rajsamand!Y16+'Sawai Madhopur'!Y16+Sikar!Y16+Sirohi!Y16+'Sri Ganganagar'!Y16+Tonk!Y16+Udaipur!Y16</f>
        <v>3534.7365095398427</v>
      </c>
      <c r="Z16" s="7">
        <f>Ajmer!Z16+Alwar!Z16+Banswara!Z16+Baran!Z16+Barmer!Z16+Bharatpur!Z16+Bhilwara!Z16+Bikaner!Z16+Bundi!Z16+Chittorgarh!Z16+Churu!Z16+Dausa!Z16+Dholpur!Z16+Dungarpur!Z16+Hanumangarh!Z16+Jaipur!Z16+Jaisalmer!Z16+Jalore!Z16+Jhalawar!Z16+Jhunjhunu!Z16+Jodhpur!Z16+Karauli!Z16+Kota!Z16+Nagaur!Z16+Pali!Z16+Pratapgarh!Z16+Rajsamand!Z16+'Sawai Madhopur'!Z16+Sikar!Z16+Sirohi!Z16+'Sri Ganganagar'!Z16+Tonk!Z16+Udaipur!Z16</f>
        <v>28712.941033146482</v>
      </c>
      <c r="AA16" s="7">
        <f>Ajmer!AA16+Alwar!AA16+Banswara!AA16+Baran!AA16+Barmer!AA16+Bharatpur!AA16+Bhilwara!AA16+Bikaner!AA16+Bundi!AA16+Chittorgarh!AA16+Churu!AA16+Dausa!AA16+Dholpur!AA16+Dungarpur!AA16+Hanumangarh!AA16+Jaipur!AA16+Jaisalmer!AA16+Jalore!AA16+Jhalawar!AA16+Jhunjhunu!AA16+Jodhpur!AA16+Karauli!AA16+Kota!AA16+Nagaur!AA16+Pali!AA16+Pratapgarh!AA16+Rajsamand!AA16+'Sawai Madhopur'!AA16+Sikar!AA16+Sirohi!AA16+'Sri Ganganagar'!AA16+Tonk!AA16+Udaipur!AA16</f>
        <v>1491.4202619174373</v>
      </c>
      <c r="AB16" s="7">
        <f>Ajmer!AB16+Alwar!AB16+Banswara!AB16+Baran!AB16+Barmer!AB16+Bharatpur!AB16+Bhilwara!AB16+Bikaner!AB16+Bundi!AB16+Chittorgarh!AB16+Churu!AB16+Dausa!AB16+Dholpur!AB16+Dungarpur!AB16+Hanumangarh!AB16+Jaipur!AB16+Jaisalmer!AB16+Jalore!AB16+Jhalawar!AB16+Jhunjhunu!AB16+Jodhpur!AB16+Karauli!AB16+Kota!AB16+Nagaur!AB16+Pali!AB16+Pratapgarh!AB16+Rajsamand!AB16+'Sawai Madhopur'!AB16+Sikar!AB16+Sirohi!AB16+'Sri Ganganagar'!AB16+Tonk!AB16+Udaipur!AB16</f>
        <v>3782.5540738399627</v>
      </c>
      <c r="AC16" s="7">
        <f>Ajmer!AC16+Alwar!AC16+Banswara!AC16+Baran!AC16+Barmer!AC16+Bharatpur!AC16+Bhilwara!AC16+Bikaner!AC16+Bundi!AC16+Chittorgarh!AC16+Churu!AC16+Dausa!AC16+Dholpur!AC16+Dungarpur!AC16+Hanumangarh!AC16+Jaipur!AC16+Jaisalmer!AC16+Jalore!AC16+Jhalawar!AC16+Jhunjhunu!AC16+Jodhpur!AC16+Karauli!AC16+Kota!AC16+Nagaur!AC16+Pali!AC16+Pratapgarh!AC16+Rajsamand!AC16+'Sawai Madhopur'!AC16+Sikar!AC16+Sirohi!AC16+'Sri Ganganagar'!AC16+Tonk!AC16+Udaipur!AC16</f>
        <v>3129.8181931616164</v>
      </c>
      <c r="AD16" s="7">
        <f>Ajmer!AD16+Alwar!AD16+Banswara!AD16+Baran!AD16+Barmer!AD16+Bharatpur!AD16+Bhilwara!AD16+Bikaner!AD16+Bundi!AD16+Chittorgarh!AD16+Churu!AD16+Dausa!AD16+Dholpur!AD16+Dungarpur!AD16+Hanumangarh!AD16+Jaipur!AD16+Jaisalmer!AD16+Jalore!AD16+Jhalawar!AD16+Jhunjhunu!AD16+Jodhpur!AD16+Karauli!AD16+Kota!AD16+Nagaur!AD16+Pali!AD16+Pratapgarh!AD16+Rajsamand!AD16+'Sawai Madhopur'!AD16+Sikar!AD16+Sirohi!AD16+'Sri Ganganagar'!AD16+Tonk!AD16+Udaipur!AD16</f>
        <v>150443.48380899083</v>
      </c>
      <c r="AE16" s="8">
        <f t="shared" si="6"/>
        <v>77045.933436612744</v>
      </c>
      <c r="AF16" s="8">
        <f t="shared" si="7"/>
        <v>891356.95279345009</v>
      </c>
      <c r="AG16" s="7">
        <f>Ajmer!AG16+Alwar!AG16+Banswara!AG16+Baran!AG16+Barmer!AG16+Bharatpur!AG16+Bhilwara!AG16+Bikaner!AG16+Bundi!AG16+Chittorgarh!AG16+Churu!AG16+Dausa!AG16+Dholpur!AG16+Dungarpur!AG16+Hanumangarh!AG16+Jaipur!AG16+Jaisalmer!AG16+Jalore!AG16+Jhalawar!AG16+Jhunjhunu!AG16+Jodhpur!AG16+Karauli!AG16+Kota!AG16+Nagaur!AG16+Pali!AG16+Pratapgarh!AG16+Rajsamand!AG16+'Sawai Madhopur'!AG16+Sikar!AG16+Sirohi!AG16+'Sri Ganganagar'!AG16+Tonk!AG16+Udaipur!AG16</f>
        <v>1030.136509539843</v>
      </c>
      <c r="AH16" s="7">
        <f>Ajmer!AH16+Alwar!AH16+Banswara!AH16+Baran!AH16+Barmer!AH16+Bharatpur!AH16+Bhilwara!AH16+Bikaner!AH16+Bundi!AH16+Chittorgarh!AH16+Churu!AH16+Dausa!AH16+Dholpur!AH16+Dungarpur!AH16+Hanumangarh!AH16+Jaipur!AH16+Jaisalmer!AH16+Jalore!AH16+Jhalawar!AH16+Jhunjhunu!AH16+Jodhpur!AH16+Karauli!AH16+Kota!AH16+Nagaur!AH16+Pali!AH16+Pratapgarh!AH16+Rajsamand!AH16+'Sawai Madhopur'!AH16+Sikar!AH16+Sirohi!AH16+'Sri Ganganagar'!AH16+Tonk!AH16+Udaipur!AH16</f>
        <v>9028.375481481482</v>
      </c>
      <c r="AI16" s="7">
        <f>Ajmer!AI16+Alwar!AI16+Banswara!AI16+Baran!AI16+Barmer!AI16+Bharatpur!AI16+Bhilwara!AI16+Bikaner!AI16+Bundi!AI16+Chittorgarh!AI16+Churu!AI16+Dausa!AI16+Dholpur!AI16+Dungarpur!AI16+Hanumangarh!AI16+Jaipur!AI16+Jaisalmer!AI16+Jalore!AI16+Jhalawar!AI16+Jhunjhunu!AI16+Jodhpur!AI16+Karauli!AI16+Kota!AI16+Nagaur!AI16+Pali!AI16+Pratapgarh!AI16+Rajsamand!AI16+'Sawai Madhopur'!AI16+Sikar!AI16+Sirohi!AI16+'Sri Ganganagar'!AI16+Tonk!AI16+Udaipur!AI16</f>
        <v>391</v>
      </c>
      <c r="AJ16" s="7">
        <f>Ajmer!AJ16+Alwar!AJ16+Banswara!AJ16+Baran!AJ16+Barmer!AJ16+Bharatpur!AJ16+Bhilwara!AJ16+Bikaner!AJ16+Bundi!AJ16+Chittorgarh!AJ16+Churu!AJ16+Dausa!AJ16+Dholpur!AJ16+Dungarpur!AJ16+Hanumangarh!AJ16+Jaipur!AJ16+Jaisalmer!AJ16+Jalore!AJ16+Jhalawar!AJ16+Jhunjhunu!AJ16+Jodhpur!AJ16+Karauli!AJ16+Kota!AJ16+Nagaur!AJ16+Pali!AJ16+Pratapgarh!AJ16+Rajsamand!AJ16+'Sawai Madhopur'!AJ16+Sikar!AJ16+Sirohi!AJ16+'Sri Ganganagar'!AJ16+Tonk!AJ16+Udaipur!AJ16</f>
        <v>19262.5</v>
      </c>
      <c r="AK16" s="7">
        <f>Ajmer!AK16+Alwar!AK16+Banswara!AK16+Baran!AK16+Barmer!AK16+Bharatpur!AK16+Bhilwara!AK16+Bikaner!AK16+Bundi!AK16+Chittorgarh!AK16+Churu!AK16+Dausa!AK16+Dholpur!AK16+Dungarpur!AK16+Hanumangarh!AK16+Jaipur!AK16+Jaisalmer!AK16+Jalore!AK16+Jhalawar!AK16+Jhunjhunu!AK16+Jodhpur!AK16+Karauli!AK16+Kota!AK16+Nagaur!AK16+Pali!AK16+Pratapgarh!AK16+Rajsamand!AK16+'Sawai Madhopur'!AK16+Sikar!AK16+Sirohi!AK16+'Sri Ganganagar'!AK16+Tonk!AK16+Udaipur!AK16</f>
        <v>5081.4039947047331</v>
      </c>
      <c r="AL16" s="7">
        <f>Ajmer!AL16+Alwar!AL16+Banswara!AL16+Baran!AL16+Barmer!AL16+Bharatpur!AL16+Bhilwara!AL16+Bikaner!AL16+Bundi!AL16+Chittorgarh!AL16+Churu!AL16+Dausa!AL16+Dholpur!AL16+Dungarpur!AL16+Hanumangarh!AL16+Jaipur!AL16+Jaisalmer!AL16+Jalore!AL16+Jhalawar!AL16+Jhunjhunu!AL16+Jodhpur!AL16+Karauli!AL16+Kota!AL16+Nagaur!AL16+Pali!AL16+Pratapgarh!AL16+Rajsamand!AL16+'Sawai Madhopur'!AL16+Sikar!AL16+Sirohi!AL16+'Sri Ganganagar'!AL16+Tonk!AL16+Udaipur!AL16</f>
        <v>19400.361753065295</v>
      </c>
      <c r="AM16" s="7">
        <f>Ajmer!AM16+Alwar!AM16+Banswara!AM16+Baran!AM16+Barmer!AM16+Bharatpur!AM16+Bhilwara!AM16+Bikaner!AM16+Bundi!AM16+Chittorgarh!AM16+Churu!AM16+Dausa!AM16+Dholpur!AM16+Dungarpur!AM16+Hanumangarh!AM16+Jaipur!AM16+Jaisalmer!AM16+Jalore!AM16+Jhalawar!AM16+Jhunjhunu!AM16+Jodhpur!AM16+Karauli!AM16+Kota!AM16+Nagaur!AM16+Pali!AM16+Pratapgarh!AM16+Rajsamand!AM16+'Sawai Madhopur'!AM16+Sikar!AM16+Sirohi!AM16+'Sri Ganganagar'!AM16+Tonk!AM16+Udaipur!AM16</f>
        <v>10669.202329275577</v>
      </c>
      <c r="AN16" s="7">
        <f>Ajmer!AN16+Alwar!AN16+Banswara!AN16+Baran!AN16+Barmer!AN16+Bharatpur!AN16+Bhilwara!AN16+Bikaner!AN16+Bundi!AN16+Chittorgarh!AN16+Churu!AN16+Dausa!AN16+Dholpur!AN16+Dungarpur!AN16+Hanumangarh!AN16+Jaipur!AN16+Jaisalmer!AN16+Jalore!AN16+Jhalawar!AN16+Jhunjhunu!AN16+Jodhpur!AN16+Karauli!AN16+Kota!AN16+Nagaur!AN16+Pali!AN16+Pratapgarh!AN16+Rajsamand!AN16+'Sawai Madhopur'!AN16+Sikar!AN16+Sirohi!AN16+'Sri Ganganagar'!AN16+Tonk!AN16+Udaipur!AN16</f>
        <v>101613.38747881081</v>
      </c>
      <c r="AO16" s="7">
        <f>Ajmer!AO16+Alwar!AO16+Banswara!AO16+Baran!AO16+Barmer!AO16+Bharatpur!AO16+Bhilwara!AO16+Bikaner!AO16+Bundi!AO16+Chittorgarh!AO16+Churu!AO16+Dausa!AO16+Dholpur!AO16+Dungarpur!AO16+Hanumangarh!AO16+Jaipur!AO16+Jaisalmer!AO16+Jalore!AO16+Jhalawar!AO16+Jhunjhunu!AO16+Jodhpur!AO16+Karauli!AO16+Kota!AO16+Nagaur!AO16+Pali!AO16+Pratapgarh!AO16+Rajsamand!AO16+'Sawai Madhopur'!AO16+Sikar!AO16+Sirohi!AO16+'Sri Ganganagar'!AO16+Tonk!AO16+Udaipur!AO16</f>
        <v>3573</v>
      </c>
      <c r="AP16" s="7">
        <f>Ajmer!AP16+Alwar!AP16+Banswara!AP16+Baran!AP16+Barmer!AP16+Bharatpur!AP16+Bhilwara!AP16+Bikaner!AP16+Bundi!AP16+Chittorgarh!AP16+Churu!AP16+Dausa!AP16+Dholpur!AP16+Dungarpur!AP16+Hanumangarh!AP16+Jaipur!AP16+Jaisalmer!AP16+Jalore!AP16+Jhalawar!AP16+Jhunjhunu!AP16+Jodhpur!AP16+Karauli!AP16+Kota!AP16+Nagaur!AP16+Pali!AP16+Pratapgarh!AP16+Rajsamand!AP16+'Sawai Madhopur'!AP16+Sikar!AP16+Sirohi!AP16+'Sri Ganganagar'!AP16+Tonk!AP16+Udaipur!AP16</f>
        <v>12217.753354253364</v>
      </c>
      <c r="AQ16" s="7">
        <f>Ajmer!AQ16+Alwar!AQ16+Banswara!AQ16+Baran!AQ16+Barmer!AQ16+Bharatpur!AQ16+Bhilwara!AQ16+Bikaner!AQ16+Bundi!AQ16+Chittorgarh!AQ16+Churu!AQ16+Dausa!AQ16+Dholpur!AQ16+Dungarpur!AQ16+Hanumangarh!AQ16+Jaipur!AQ16+Jaisalmer!AQ16+Jalore!AQ16+Jhalawar!AQ16+Jhunjhunu!AQ16+Jodhpur!AQ16+Karauli!AQ16+Kota!AQ16+Nagaur!AQ16+Pali!AQ16+Pratapgarh!AQ16+Rajsamand!AQ16+'Sawai Madhopur'!AQ16+Sikar!AQ16+Sirohi!AQ16+'Sri Ganganagar'!AQ16+Tonk!AQ16+Udaipur!AQ16</f>
        <v>19233.919774248709</v>
      </c>
      <c r="AR16" s="7">
        <f>Ajmer!AR16+Alwar!AR16+Banswara!AR16+Baran!AR16+Barmer!AR16+Bharatpur!AR16+Bhilwara!AR16+Bikaner!AR16+Bundi!AR16+Chittorgarh!AR16+Churu!AR16+Dausa!AR16+Dholpur!AR16+Dungarpur!AR16+Hanumangarh!AR16+Jaipur!AR16+Jaisalmer!AR16+Jalore!AR16+Jhalawar!AR16+Jhunjhunu!AR16+Jodhpur!AR16+Karauli!AR16+Kota!AR16+Nagaur!AR16+Pali!AR16+Pratapgarh!AR16+Rajsamand!AR16+'Sawai Madhopur'!AR16+Sikar!AR16+Sirohi!AR16+'Sri Ganganagar'!AR16+Tonk!AR16+Udaipur!AR16</f>
        <v>29605.692362992591</v>
      </c>
      <c r="AS16" s="7">
        <f>Ajmer!AS16+Alwar!AS16+Banswara!AS16+Baran!AS16+Barmer!AS16+Bharatpur!AS16+Bhilwara!AS16+Bikaner!AS16+Bundi!AS16+Chittorgarh!AS16+Churu!AS16+Dausa!AS16+Dholpur!AS16+Dungarpur!AS16+Hanumangarh!AS16+Jaipur!AS16+Jaisalmer!AS16+Jalore!AS16+Jhalawar!AS16+Jhunjhunu!AS16+Jodhpur!AS16+Karauli!AS16+Kota!AS16+Nagaur!AS16+Pali!AS16+Pratapgarh!AS16+Rajsamand!AS16+'Sawai Madhopur'!AS16+Sikar!AS16+Sirohi!AS16+'Sri Ganganagar'!AS16+Tonk!AS16+Udaipur!AS16</f>
        <v>1300.7589408666099</v>
      </c>
      <c r="AT16" s="7">
        <f>Ajmer!AT16+Alwar!AT16+Banswara!AT16+Baran!AT16+Barmer!AT16+Bharatpur!AT16+Bhilwara!AT16+Bikaner!AT16+Bundi!AT16+Chittorgarh!AT16+Churu!AT16+Dausa!AT16+Dholpur!AT16+Dungarpur!AT16+Hanumangarh!AT16+Jaipur!AT16+Jaisalmer!AT16+Jalore!AT16+Jhalawar!AT16+Jhunjhunu!AT16+Jodhpur!AT16+Karauli!AT16+Kota!AT16+Nagaur!AT16+Pali!AT16+Pratapgarh!AT16+Rajsamand!AT16+'Sawai Madhopur'!AT16+Sikar!AT16+Sirohi!AT16+'Sri Ganganagar'!AT16+Tonk!AT16+Udaipur!AT16</f>
        <v>12687.285147515413</v>
      </c>
      <c r="AU16" s="7">
        <f t="shared" si="8"/>
        <v>40249.28503909563</v>
      </c>
      <c r="AV16" s="7">
        <f t="shared" si="9"/>
        <v>194786.98009663748</v>
      </c>
      <c r="AW16" s="7">
        <f>Ajmer!AW16+Alwar!AW16+Banswara!AW16+Baran!AW16+Bharatpur!AW16+Bhilwara!AW16+Bikaner!AW16+Bundi!AW16+Chittorgarh!AW16+Churu!AW16+Dausa!AW16+Dholpur!AW16+Dungarpur!AW16+Hanumangarh!AW16+Jaipur!AW16+Jaisalmer!AW16+Jalore!AW16+Jhalawar!AW16+Jhunjhunu!AW16+Jodhpur!AW16+Karauli!AW16+Kota!AW16+Nagaur!AW16+Pali!AW16+Pratapgarh!AW16+Rajsamand!AW16+'Sawai Madhopur'!AW16+Sikar!AW16+Sirohi!AW16+'Sri Ganganagar'!AW16+Tonk!AW16+Udaipur!AW16</f>
        <v>1460.2556114272145</v>
      </c>
      <c r="AX16" s="7">
        <f>Ajmer!AX16+Alwar!AX16+Banswara!AX16+Baran!AX16+Bharatpur!AX16+Bhilwara!AX16+Bikaner!AX16+Bundi!AX16+Chittorgarh!AX16+Churu!AX16+Dausa!AX16+Dholpur!AX16+Dungarpur!AX16+Hanumangarh!AX16+Jaipur!AX16+Jaisalmer!AX16+Jalore!AX16+Jhalawar!AX16+Jhunjhunu!AX16+Jodhpur!AX16+Karauli!AX16+Kota!AX16+Nagaur!AX16+Pali!AX16+Pratapgarh!AX16+Rajsamand!AX16+'Sawai Madhopur'!AX16+Sikar!AX16+Sirohi!AX16+'Sri Ganganagar'!AX16+Tonk!AX16+Udaipur!AX16</f>
        <v>2511.3669242754499</v>
      </c>
      <c r="AY16" s="9">
        <f t="shared" si="10"/>
        <v>1082778.765846435</v>
      </c>
      <c r="AZ16" s="9">
        <f t="shared" si="11"/>
        <v>2640462.9202029174</v>
      </c>
      <c r="BA16" s="7">
        <f>Ajmer!BA16+Alwar!BA16+Banswara!BA16+Baran!BA16+Barmer!BA16+Bharatpur!BA16+Bhilwara!BA16+Bikaner!BA16+Bundi!BA16+Chittorgarh!BA16+Churu!BA16+Dausa!BA16+Dholpur!BA16+Dungarpur!BA16+Hanumangarh!BA16+Jaipur!BA16+Jaisalmer!BA16+Jalore!BA16+Jhalawar!BA16+Jhunjhunu!BA16+Jodhpur!BA16+Karauli!BA16+Kota!BA16+Nagaur!BA16+Pali!BA16+Pratapgarh!BA16+Rajsamand!BA16+'Sawai Madhopur'!BA16+Sikar!BA16+Sirohi!BA16+'Sri Ganganagar'!BA16+Tonk!BA16+Udaipur!BA16</f>
        <v>167</v>
      </c>
      <c r="BB16" s="7">
        <f>Ajmer!BB16+Alwar!BB16+Banswara!BB16+Baran!BB16+Barmer!BB16+Bharatpur!BB16+Bhilwara!BB16+Bikaner!BB16+Bundi!BB16+Chittorgarh!BB16+Churu!BB16+Dausa!BB16+Dholpur!BB16+Dungarpur!BB16+Hanumangarh!BB16+Jaipur!BB16+Jaisalmer!BB16+Jalore!BB16+Jhalawar!BB16+Jhunjhunu!BB16+Jodhpur!BB16+Karauli!BB16+Kota!BB16+Nagaur!BB16+Pali!BB16+Pratapgarh!BB16+Rajsamand!BB16+'Sawai Madhopur'!BB16+Sikar!BB16+Sirohi!BB16+'Sri Ganganagar'!BB16+Tonk!BB16+Udaipur!BB16</f>
        <v>881</v>
      </c>
      <c r="BC16" s="7">
        <f>Ajmer!BC16+Alwar!BC16+Banswara!BC16+Baran!BC16+Barmer!BC16+Bharatpur!BC16+Bhilwara!BC16+Bikaner!BC16+Bundi!BC16+Chittorgarh!BC16+Churu!BC16+Dausa!BC16+Dholpur!BC16+Dungarpur!BC16+Hanumangarh!BC16+Jaipur!BC16+Jaisalmer!BC16+Jalore!BC16+Jhalawar!BC16+Jhunjhunu!BC16+Jodhpur!BC16+Karauli!BC16+Kota!BC16+Nagaur!BC16+Pali!BC16+Pratapgarh!BC16+Rajsamand!BC16+'Sawai Madhopur'!BC16+Sikar!BC16+Sirohi!BC16+'Sri Ganganagar'!BC16+Tonk!BC16+Udaipur!BC16</f>
        <v>274.98195283536199</v>
      </c>
      <c r="BD16" s="7">
        <f>Ajmer!BD16+Alwar!BD16+Banswara!BD16+Baran!BD16+Barmer!BD16+Bharatpur!BD16+Bhilwara!BD16+Bikaner!BD16+Bundi!BD16+Chittorgarh!BD16+Churu!BD16+Dausa!BD16+Dholpur!BD16+Dungarpur!BD16+Hanumangarh!BD16+Jaipur!BD16+Jaisalmer!BD16+Jalore!BD16+Jhalawar!BD16+Jhunjhunu!BD16+Jodhpur!BD16+Karauli!BD16+Kota!BD16+Nagaur!BD16+Pali!BD16+Pratapgarh!BD16+Rajsamand!BD16+'Sawai Madhopur'!BD16+Sikar!BD16+Sirohi!BD16+'Sri Ganganagar'!BD16+Tonk!BD16+Udaipur!BD16</f>
        <v>3677.7212559999998</v>
      </c>
      <c r="BE16" s="7">
        <f>Ajmer!BE16+Alwar!BE16+Banswara!BE16+Baran!BE16+Barmer!BE16+Bharatpur!BE16+Bhilwara!BE16+Bikaner!BE16+Bundi!BE16+Chittorgarh!BE16+Churu!BE16+Dausa!BE16+Dholpur!BE16+Dungarpur!BE16+Hanumangarh!BE16+Jaipur!BE16+Jaisalmer!BE16+Jalore!BE16+Jhalawar!BE16+Jhunjhunu!BE16+Jodhpur!BE16+Karauli!BE16+Kota!BE16+Nagaur!BE16+Pali!BE16+Pratapgarh!BE16+Rajsamand!BE16+'Sawai Madhopur'!BE16+Sikar!BE16+Sirohi!BE16+'Sri Ganganagar'!BE16+Tonk!BE16+Udaipur!BE16</f>
        <v>2077.3845139707946</v>
      </c>
      <c r="BF16" s="7">
        <f>Ajmer!BF16+Alwar!BF16+Banswara!BF16+Baran!BF16+Barmer!BF16+Bharatpur!BF16+Bhilwara!BF16+Bikaner!BF16+Bundi!BF16+Chittorgarh!BF16+Churu!BF16+Dausa!BF16+Dholpur!BF16+Dungarpur!BF16+Hanumangarh!BF16+Jaipur!BF16+Jaisalmer!BF16+Jalore!BF16+Jhalawar!BF16+Jhunjhunu!BF16+Jodhpur!BF16+Karauli!BF16+Kota!BF16+Nagaur!BF16+Pali!BF16+Pratapgarh!BF16+Rajsamand!BF16+'Sawai Madhopur'!BF16+Sikar!BF16+Sirohi!BF16+'Sri Ganganagar'!BF16+Tonk!BF16+Udaipur!BF16</f>
        <v>10412.603717441405</v>
      </c>
      <c r="BG16" s="7">
        <f>Ajmer!BG16+Alwar!BG16+Banswara!BG16+Baran!BG16+Barmer!BG16+Bharatpur!BG16+Bhilwara!BG16+Bikaner!BG16+Bundi!BG16+Chittorgarh!BG16+Churu!BG16+Dausa!BG16+Dholpur!BG16+Dungarpur!BG16+Hanumangarh!BG16+Jaipur!BG16+Jaisalmer!BG16+Jalore!BG16+Jhalawar!BG16+Jhunjhunu!BG16+Jodhpur!BG16+Karauli!BG16+Kota!BG16+Nagaur!BG16+Pali!BG16+Pratapgarh!BG16+Rajsamand!BG16+'Sawai Madhopur'!BG16+Sikar!BG16+Sirohi!BG16+'Sri Ganganagar'!BG16+Tonk!BG16+Udaipur!BG16</f>
        <v>19428.1479077002</v>
      </c>
      <c r="BH16" s="7">
        <f>Ajmer!BH16+Alwar!BH16+Banswara!BH16+Baran!BH16+Barmer!BH16+Bharatpur!BH16+Bhilwara!BH16+Bikaner!BH16+Bundi!BH16+Chittorgarh!BH16+Churu!BH16+Dausa!BH16+Dholpur!BH16+Dungarpur!BH16+Hanumangarh!BH16+Jaipur!BH16+Jaisalmer!BH16+Jalore!BH16+Jhalawar!BH16+Jhunjhunu!BH16+Jodhpur!BH16+Karauli!BH16+Kota!BH16+Nagaur!BH16+Pali!BH16+Pratapgarh!BH16+Rajsamand!BH16+'Sawai Madhopur'!BH16+Sikar!BH16+Sirohi!BH16+'Sri Ganganagar'!BH16+Tonk!BH16+Udaipur!BH16</f>
        <v>106630.05100906396</v>
      </c>
      <c r="BI16" s="7">
        <f>Ajmer!BI16+Alwar!BI16+Banswara!BI16+Baran!BI16+Barmer!BI16+Bharatpur!BI16+Bhilwara!BI16+Bikaner!BI16+Bundi!BI16+Chittorgarh!BI16+Churu!BI16+Dausa!BI16+Dholpur!BI16+Dungarpur!BI16+Hanumangarh!BI16+Jaipur!BI16+Jaisalmer!BI16+Jalore!BI16+Jhalawar!BI16+Jhunjhunu!BI16+Jodhpur!BI16+Karauli!BI16+Kota!BI16+Nagaur!BI16+Pali!BI16+Pratapgarh!BI16+Rajsamand!BI16+'Sawai Madhopur'!BI16+Sikar!BI16+Sirohi!BI16+'Sri Ganganagar'!BI16+Tonk!BI16+Udaipur!BI16</f>
        <v>29329.9810702986</v>
      </c>
      <c r="BJ16" s="7">
        <f>Ajmer!BJ16+Alwar!BJ16+Banswara!BJ16+Baran!BJ16+Barmer!BJ16+Bharatpur!BJ16+Bhilwara!BJ16+Bikaner!BJ16+Bundi!BJ16+Chittorgarh!BJ16+Churu!BJ16+Dausa!BJ16+Dholpur!BJ16+Dungarpur!BJ16+Hanumangarh!BJ16+Jaipur!BJ16+Jaisalmer!BJ16+Jalore!BJ16+Jhalawar!BJ16+Jhunjhunu!BJ16+Jodhpur!BJ16+Karauli!BJ16+Kota!BJ16+Nagaur!BJ16+Pali!BJ16+Pratapgarh!BJ16+Rajsamand!BJ16+'Sawai Madhopur'!BJ16+Sikar!BJ16+Sirohi!BJ16+'Sri Ganganagar'!BJ16+Tonk!BJ16+Udaipur!BJ16</f>
        <v>127764.22102554786</v>
      </c>
      <c r="BK16" s="8">
        <f t="shared" si="12"/>
        <v>51277.495444804954</v>
      </c>
      <c r="BL16" s="8">
        <f t="shared" si="13"/>
        <v>249365.59700805321</v>
      </c>
      <c r="BM16" s="8">
        <f t="shared" si="0"/>
        <v>1134056.2612912399</v>
      </c>
      <c r="BN16" s="8">
        <f t="shared" si="1"/>
        <v>2889828.5172109706</v>
      </c>
      <c r="BO16" s="7">
        <f>Ajmer!BO16+Alwar!BO16+Banswara!BO16+Baran!BO16+Barmer!BO16+Bharatpur!BO16+Bhilwara!BO16+Bikaner!BO16+Bundi!BO16+Chittorgarh!BO16+Churu!BO16+Dausa!BO16+Dholpur!BO16+Dungarpur!BO16+Hanumangarh!BO16+Jaipur!BO16+Jaisalmer!BO16+Jalore!BO16+Jhalawar!BO16+Jhunjhunu!BO16+Jodhpur!BO16+Karauli!BO16+Kota!BO16+Nagaur!BO16+Pali!BO16+Pratapgarh!BO16+Rajsamand!BO16+'Sawai Madhopur'!BO16+Sikar!BO16+Sirohi!BO16+'Sri Ganganagar'!BO16+Tonk!BO16+Udaipur!BO16</f>
        <v>243909.01909195556</v>
      </c>
      <c r="BP16" s="7">
        <f>Ajmer!BP16+Alwar!BP16+Banswara!BP16+Baran!BP16+Barmer!BP16+Bharatpur!BP16+Bhilwara!BP16+Bikaner!BP16+Bundi!BP16+Chittorgarh!BP16+Churu!BP16+Dausa!BP16+Dholpur!BP16+Dungarpur!BP16+Hanumangarh!BP16+Jaipur!BP16+Jaisalmer!BP16+Jalore!BP16+Jhalawar!BP16+Jhunjhunu!BP16+Jodhpur!BP16+Karauli!BP16+Kota!BP16+Nagaur!BP16+Pali!BP16+Pratapgarh!BP16+Rajsamand!BP16+'Sawai Madhopur'!BP16+Sikar!BP16+Sirohi!BP16+'Sri Ganganagar'!BP16+Tonk!BP16+Udaipur!BP16</f>
        <v>529829.32892759168</v>
      </c>
      <c r="BQ16" s="7">
        <f>Ajmer!BQ16+Alwar!BQ16+Banswara!BQ16+Baran!BQ16+Barmer!BQ16+Bharatpur!BQ16+Bhilwara!BQ16+Bikaner!BQ16+Bundi!BQ16+Chittorgarh!BQ16+Churu!BQ16+Dausa!BQ16+Dholpur!BQ16+Dungarpur!BQ16+Hanumangarh!BQ16+Jaipur!BQ16+Jaisalmer!BQ16+Jalore!BQ16+Jhalawar!BQ16+Jhunjhunu!BQ16+Jodhpur!BQ16+Karauli!BQ16+Kota!BQ16+Nagaur!BQ16+Pali!BQ16+Pratapgarh!BQ16+Rajsamand!BQ16+'Sawai Madhopur'!BQ16+Sikar!BQ16+Sirohi!BQ16+'Sri Ganganagar'!BQ16+Tonk!BQ16+Udaipur!BQ16</f>
        <v>34270.409888176873</v>
      </c>
      <c r="BR16" s="7">
        <f>Ajmer!BR16+Alwar!BR16+Banswara!BR16+Baran!BR16+Barmer!BR16+Bharatpur!BR16+Bhilwara!BR16+Bikaner!BR16+Bundi!BR16+Chittorgarh!BR16+Churu!BR16+Dausa!BR16+Dholpur!BR16+Dungarpur!BR16+Hanumangarh!BR16+Jaipur!BR16+Jaisalmer!BR16+Jalore!BR16+Jhalawar!BR16+Jhunjhunu!BR16+Jodhpur!BR16+Karauli!BR16+Kota!BR16+Nagaur!BR16+Pali!BR16+Pratapgarh!BR16+Rajsamand!BR16+'Sawai Madhopur'!BR16+Sikar!BR16+Sirohi!BR16+'Sri Ganganagar'!BR16+Tonk!BR16+Udaipur!BR16</f>
        <v>47615.516792443552</v>
      </c>
    </row>
    <row r="17" spans="1:95" s="10" customFormat="1" ht="18" customHeight="1" x14ac:dyDescent="0.25">
      <c r="A17" s="36">
        <v>11</v>
      </c>
      <c r="B17" s="12" t="s">
        <v>19</v>
      </c>
      <c r="C17" s="7">
        <f>Ajmer!C17+Alwar!C17+Banswara!C17+Baran!C17+Barmer!C17+Bharatpur!C17+Bhilwara!C17+Bikaner!C17+Bundi!C17+Chittorgarh!C17+Churu!C17+Dausa!C17+Dholpur!C17+Dungarpur!C17+Hanumangarh!C17+Jaipur!C17+Jaisalmer!C17+Jalore!C17+Jhalawar!C17+Jhunjhunu!C17+Jodhpur!C17+Karauli!C17+Kota!C17+Nagaur!C17+Pali!C17+Pratapgarh!C17+Rajsamand!C17+'Sawai Madhopur'!C17+Sikar!C17+Sirohi!C17+'Sri Ganganagar'!C17+Tonk!C17+Udaipur!C17</f>
        <v>82590.617135040113</v>
      </c>
      <c r="D17" s="7">
        <f>Ajmer!D17+Alwar!D17+Banswara!D17+Baran!D17+Barmer!D17+Bharatpur!D17+Bhilwara!D17+Bikaner!D17+Bundi!D17+Chittorgarh!D17+Churu!D17+Dausa!D17+Dholpur!D17+Dungarpur!D17+Hanumangarh!D17+Jaipur!D17+Jaisalmer!D17+Jalore!D17+Jhalawar!D17+Jhunjhunu!D17+Jodhpur!D17+Karauli!D17+Kota!D17+Nagaur!D17+Pali!D17+Pratapgarh!D17+Rajsamand!D17+'Sawai Madhopur'!D17+Sikar!D17+Sirohi!D17+'Sri Ganganagar'!D17+Tonk!D17+Udaipur!D17</f>
        <v>153101.24545010659</v>
      </c>
      <c r="E17" s="7">
        <f>Ajmer!E17+Alwar!E17+Banswara!E17+Baran!E17+Barmer!E17+Bharatpur!E17+Bhilwara!E17+Bikaner!E17+Bundi!E17+Chittorgarh!E17+Churu!E17+Dausa!E17+Dholpur!E17+Dungarpur!E17+Hanumangarh!E17+Jaipur!E17+Jaisalmer!E17+Jalore!E17+Jhalawar!E17+Jhunjhunu!E17+Jodhpur!E17+Karauli!E17+Kota!E17+Nagaur!E17+Pali!E17+Pratapgarh!E17+Rajsamand!E17+'Sawai Madhopur'!E17+Sikar!E17+Sirohi!E17+'Sri Ganganagar'!E17+Tonk!E17+Udaipur!E17</f>
        <v>20592.827628752839</v>
      </c>
      <c r="F17" s="7">
        <f>Ajmer!F17+Alwar!F17+Banswara!F17+Baran!F17+Barmer!F17+Bharatpur!F17+Bhilwara!F17+Bikaner!F17+Bundi!F17+Chittorgarh!F17+Churu!F17+Dausa!F17+Dholpur!F17+Dungarpur!F17+Hanumangarh!F17+Jaipur!F17+Jaisalmer!F17+Jalore!F17+Jhalawar!F17+Jhunjhunu!F17+Jodhpur!F17+Karauli!F17+Kota!F17+Nagaur!F17+Pali!F17+Pratapgarh!F17+Rajsamand!F17+'Sawai Madhopur'!F17+Sikar!F17+Sirohi!F17+'Sri Ganganagar'!F17+Tonk!F17+Udaipur!F17</f>
        <v>37125.033009884362</v>
      </c>
      <c r="G17" s="7">
        <f>Ajmer!G17+Alwar!G17+Banswara!G17+Baran!G17+Barmer!G17+Bharatpur!G17+Bhilwara!G17+Bikaner!G17+Bundi!G17+Chittorgarh!G17+Churu!G17+Dausa!G17+Dholpur!G17+Dungarpur!G17+Hanumangarh!G17+Jaipur!G17+Jaisalmer!G17+Jalore!G17+Jhalawar!G17+Jhunjhunu!G17+Jodhpur!G17+Karauli!G17+Kota!G17+Nagaur!G17+Pali!G17+Pratapgarh!G17+Rajsamand!G17+'Sawai Madhopur'!G17+Sikar!G17+Sirohi!G17+'Sri Ganganagar'!G17+Tonk!G17+Udaipur!G17</f>
        <v>5001.0619433232823</v>
      </c>
      <c r="H17" s="7">
        <f>Ajmer!H17+Alwar!H17+Banswara!H17+Baran!H17+Barmer!H17+Bharatpur!H17+Bhilwara!H17+Bikaner!H17+Bundi!H17+Chittorgarh!H17+Churu!H17+Dausa!H17+Dholpur!H17+Dungarpur!H17+Hanumangarh!H17+Jaipur!H17+Jaisalmer!H17+Jalore!H17+Jhalawar!H17+Jhunjhunu!H17+Jodhpur!H17+Karauli!H17+Kota!H17+Nagaur!H17+Pali!H17+Pratapgarh!H17+Rajsamand!H17+'Sawai Madhopur'!H17+Sikar!H17+Sirohi!H17+'Sri Ganganagar'!H17+Tonk!H17+Udaipur!H17</f>
        <v>7215.6438877496303</v>
      </c>
      <c r="I17" s="8">
        <f t="shared" si="2"/>
        <v>108184.50670711623</v>
      </c>
      <c r="J17" s="8">
        <f t="shared" si="3"/>
        <v>197441.92234774059</v>
      </c>
      <c r="K17" s="7">
        <f>Ajmer!K17+Alwar!K17+Banswara!K17+Baran!K17+Barmer!K17+Bharatpur!K17+Bhilwara!K17+Bikaner!K17+Bundi!K17+Chittorgarh!K17+Churu!K17+Dausa!K17+Dholpur!K17+Dungarpur!K17+Hanumangarh!K17+Jaipur!K17+Jaisalmer!K17+Jalore!K17+Jhalawar!K17+Jhunjhunu!K17+Jodhpur!K17+Karauli!K17+Kota!K17+Nagaur!K17+Pali!K17+Pratapgarh!K17+Rajsamand!K17+'Sawai Madhopur'!K17+Sikar!K17+Sirohi!K17+'Sri Ganganagar'!K17+Tonk!K17+Udaipur!K17</f>
        <v>3247.3169960059126</v>
      </c>
      <c r="L17" s="7">
        <f>Ajmer!L17+Alwar!L17+Banswara!L17+Baran!L17+Barmer!L17+Bharatpur!L17+Bhilwara!L17+Bikaner!L17+Bundi!L17+Chittorgarh!L17+Churu!L17+Dausa!L17+Dholpur!L17+Dungarpur!L17+Hanumangarh!L17+Jaipur!L17+Jaisalmer!L17+Jalore!L17+Jhalawar!L17+Jhunjhunu!L17+Jodhpur!L17+Karauli!L17+Kota!L17+Nagaur!L17+Pali!L17+Pratapgarh!L17+Rajsamand!L17+'Sawai Madhopur'!L17+Sikar!L17+Sirohi!L17+'Sri Ganganagar'!L17+Tonk!L17+Udaipur!L17</f>
        <v>11823.096086819512</v>
      </c>
      <c r="M17" s="7">
        <f>Ajmer!M17+Alwar!M17+Banswara!M17+Baran!M17+Barmer!M17+Bharatpur!M17+Bhilwara!M17+Bikaner!M17+Bundi!M17+Chittorgarh!M17+Churu!M17+Dausa!M17+Dholpur!M17+Dungarpur!M17+Hanumangarh!M17+Jaipur!M17+Jaisalmer!M17+Jalore!M17+Jhalawar!M17+Jhunjhunu!M17+Jodhpur!M17+Karauli!M17+Kota!M17+Nagaur!M17+Pali!M17+Pratapgarh!M17+Rajsamand!M17+'Sawai Madhopur'!M17+Sikar!M17+Sirohi!M17+'Sri Ganganagar'!M17+Tonk!M17+Udaipur!M17</f>
        <v>2099.7539766836471</v>
      </c>
      <c r="N17" s="7">
        <f>Ajmer!N17+Alwar!N17+Banswara!N17+Baran!N17+Barmer!N17+Bharatpur!N17+Bhilwara!N17+Bikaner!N17+Bundi!N17+Chittorgarh!N17+Churu!N17+Dausa!N17+Dholpur!N17+Dungarpur!N17+Hanumangarh!N17+Jaipur!N17+Jaisalmer!N17+Jalore!N17+Jhalawar!N17+Jhunjhunu!N17+Jodhpur!N17+Karauli!N17+Kota!N17+Nagaur!N17+Pali!N17+Pratapgarh!N17+Rajsamand!N17+'Sawai Madhopur'!N17+Sikar!N17+Sirohi!N17+'Sri Ganganagar'!N17+Tonk!N17+Udaipur!N17</f>
        <v>7796.3375978388367</v>
      </c>
      <c r="O17" s="8">
        <f t="shared" si="4"/>
        <v>113531.57767980579</v>
      </c>
      <c r="P17" s="8">
        <f t="shared" si="5"/>
        <v>217061.35603239894</v>
      </c>
      <c r="Q17" s="7">
        <f>Ajmer!Q17+Alwar!Q17+Banswara!Q17+Baran!Q17+Barmer!Q17+Bharatpur!Q17+Bhilwara!Q17+Bikaner!Q17+Bundi!Q17+Chittorgarh!Q17+Churu!Q17+Dausa!Q17+Dholpur!Q17+Dungarpur!Q17+Hanumangarh!Q17+Jaipur!Q17+Jaisalmer!Q17+Jalore!Q17+Jhalawar!Q17+Jhunjhunu!Q17+Jodhpur!Q17+Karauli!Q17+Kota!Q17+Nagaur!Q17+Pali!Q17+Pratapgarh!Q17+Rajsamand!Q17+'Sawai Madhopur'!Q17+Sikar!Q17+Sirohi!Q17+'Sri Ganganagar'!Q17+Tonk!Q17+Udaipur!Q17</f>
        <v>324.98944333964732</v>
      </c>
      <c r="R17" s="7">
        <f>Ajmer!R17+Alwar!R17+Banswara!R17+Baran!R17+Barmer!R17+Bharatpur!R17+Bhilwara!R17+Bikaner!R17+Bundi!R17+Chittorgarh!R17+Churu!R17+Dausa!R17+Dholpur!R17+Dungarpur!R17+Hanumangarh!R17+Jaipur!R17+Jaisalmer!R17+Jalore!R17+Jhalawar!R17+Jhunjhunu!R17+Jodhpur!R17+Karauli!R17+Kota!R17+Nagaur!R17+Pali!R17+Pratapgarh!R17+Rajsamand!R17+'Sawai Madhopur'!R17+Sikar!R17+Sirohi!R17+'Sri Ganganagar'!R17+Tonk!R17+Udaipur!R17</f>
        <v>1084.0229529339563</v>
      </c>
      <c r="S17" s="7">
        <f>Ajmer!S17+Alwar!S17+Banswara!S17+Baran!S17+Barmer!S17+Bharatpur!S17+Bhilwara!S17+Bikaner!S17+Bundi!S17+Chittorgarh!S17+Churu!S17+Dausa!S17+Dholpur!S17+Dungarpur!S17+Hanumangarh!S17+Jaipur!S17+Jaisalmer!S17+Jalore!S17+Jhalawar!S17+Jhunjhunu!S17+Jodhpur!S17+Karauli!S17+Kota!S17+Nagaur!S17+Pali!S17+Pratapgarh!S17+Rajsamand!S17+'Sawai Madhopur'!S17+Sikar!S17+Sirohi!S17+'Sri Ganganagar'!S17+Tonk!S17+Udaipur!S17</f>
        <v>77075.788204755474</v>
      </c>
      <c r="T17" s="7">
        <f>Ajmer!T17+Alwar!T17+Banswara!T17+Baran!T17+Barmer!T17+Bharatpur!T17+Bhilwara!T17+Bikaner!T17+Bundi!T17+Chittorgarh!T17+Churu!T17+Dausa!T17+Dholpur!T17+Dungarpur!T17+Hanumangarh!T17+Jaipur!T17+Jaisalmer!T17+Jalore!T17+Jhalawar!T17+Jhunjhunu!T17+Jodhpur!T17+Karauli!T17+Kota!T17+Nagaur!T17+Pali!T17+Pratapgarh!T17+Rajsamand!T17+'Sawai Madhopur'!T17+Sikar!T17+Sirohi!T17+'Sri Ganganagar'!T17+Tonk!T17+Udaipur!T17</f>
        <v>154955.05201335406</v>
      </c>
      <c r="U17" s="7">
        <f>Ajmer!U17+Alwar!U17+Banswara!U17+Baran!U17+Barmer!U17+Bharatpur!U17+Bhilwara!U17+Bikaner!U17+Bundi!U17+Chittorgarh!U17+Churu!U17+Dausa!U17+Dholpur!U17+Dungarpur!U17+Hanumangarh!U17+Jaipur!U17+Jaisalmer!U17+Jalore!U17+Jhalawar!U17+Jhunjhunu!U17+Jodhpur!U17+Karauli!U17+Kota!U17+Nagaur!U17+Pali!U17+Pratapgarh!U17+Rajsamand!U17+'Sawai Madhopur'!U17+Sikar!U17+Sirohi!U17+'Sri Ganganagar'!U17+Tonk!U17+Udaipur!U17</f>
        <v>13895.268216364117</v>
      </c>
      <c r="V17" s="7">
        <f>Ajmer!V17+Alwar!V17+Banswara!V17+Baran!V17+Barmer!V17+Bharatpur!V17+Bhilwara!V17+Bikaner!V17+Bundi!V17+Chittorgarh!V17+Churu!V17+Dausa!V17+Dholpur!V17+Dungarpur!V17+Hanumangarh!V17+Jaipur!V17+Jaisalmer!V17+Jalore!V17+Jhalawar!V17+Jhunjhunu!V17+Jodhpur!V17+Karauli!V17+Kota!V17+Nagaur!V17+Pali!V17+Pratapgarh!V17+Rajsamand!V17+'Sawai Madhopur'!V17+Sikar!V17+Sirohi!V17+'Sri Ganganagar'!V17+Tonk!V17+Udaipur!V17</f>
        <v>76748.757810823983</v>
      </c>
      <c r="W17" s="7">
        <f>Ajmer!W17+Alwar!W17+Banswara!W17+Baran!W17+Barmer!W17+Bharatpur!W17+Bhilwara!W17+Bikaner!W17+Bundi!W17+Chittorgarh!W17+Churu!W17+Dausa!W17+Dholpur!W17+Dungarpur!W17+Hanumangarh!W17+Jaipur!W17+Jaisalmer!W17+Jalore!W17+Jhalawar!W17+Jhunjhunu!W17+Jodhpur!W17+Karauli!W17+Kota!W17+Nagaur!W17+Pali!W17+Pratapgarh!W17+Rajsamand!W17+'Sawai Madhopur'!W17+Sikar!W17+Sirohi!W17+'Sri Ganganagar'!W17+Tonk!W17+Udaipur!W17</f>
        <v>5158.3305340238467</v>
      </c>
      <c r="X17" s="7">
        <f>Ajmer!X17+Alwar!X17+Banswara!X17+Baran!X17+Barmer!X17+Bharatpur!X17+Bhilwara!X17+Bikaner!X17+Bundi!X17+Chittorgarh!X17+Churu!X17+Dausa!X17+Dholpur!X17+Dungarpur!X17+Hanumangarh!X17+Jaipur!X17+Jaisalmer!X17+Jalore!X17+Jhalawar!X17+Jhunjhunu!X17+Jodhpur!X17+Karauli!X17+Kota!X17+Nagaur!X17+Pali!X17+Pratapgarh!X17+Rajsamand!X17+'Sawai Madhopur'!X17+Sikar!X17+Sirohi!X17+'Sri Ganganagar'!X17+Tonk!X17+Udaipur!X17</f>
        <v>50090.639217319105</v>
      </c>
      <c r="Y17" s="7">
        <f>Ajmer!Y17+Alwar!Y17+Banswara!Y17+Baran!Y17+Barmer!Y17+Bharatpur!Y17+Bhilwara!Y17+Bikaner!Y17+Bundi!Y17+Chittorgarh!Y17+Churu!Y17+Dausa!Y17+Dholpur!Y17+Dungarpur!Y17+Hanumangarh!Y17+Jaipur!Y17+Jaisalmer!Y17+Jalore!Y17+Jhalawar!Y17+Jhunjhunu!Y17+Jodhpur!Y17+Karauli!Y17+Kota!Y17+Nagaur!Y17+Pali!Y17+Pratapgarh!Y17+Rajsamand!Y17+'Sawai Madhopur'!Y17+Sikar!Y17+Sirohi!Y17+'Sri Ganganagar'!Y17+Tonk!Y17+Udaipur!Y17</f>
        <v>1111.5663411896744</v>
      </c>
      <c r="Z17" s="7">
        <f>Ajmer!Z17+Alwar!Z17+Banswara!Z17+Baran!Z17+Barmer!Z17+Bharatpur!Z17+Bhilwara!Z17+Bikaner!Z17+Bundi!Z17+Chittorgarh!Z17+Churu!Z17+Dausa!Z17+Dholpur!Z17+Dungarpur!Z17+Hanumangarh!Z17+Jaipur!Z17+Jaisalmer!Z17+Jalore!Z17+Jhalawar!Z17+Jhunjhunu!Z17+Jodhpur!Z17+Karauli!Z17+Kota!Z17+Nagaur!Z17+Pali!Z17+Pratapgarh!Z17+Rajsamand!Z17+'Sawai Madhopur'!Z17+Sikar!Z17+Sirohi!Z17+'Sri Ganganagar'!Z17+Tonk!Z17+Udaipur!Z17</f>
        <v>4851.3816284659251</v>
      </c>
      <c r="AA17" s="7">
        <f>Ajmer!AA17+Alwar!AA17+Banswara!AA17+Baran!AA17+Barmer!AA17+Bharatpur!AA17+Bhilwara!AA17+Bikaner!AA17+Bundi!AA17+Chittorgarh!AA17+Churu!AA17+Dausa!AA17+Dholpur!AA17+Dungarpur!AA17+Hanumangarh!AA17+Jaipur!AA17+Jaisalmer!AA17+Jalore!AA17+Jhalawar!AA17+Jhunjhunu!AA17+Jodhpur!AA17+Karauli!AA17+Kota!AA17+Nagaur!AA17+Pali!AA17+Pratapgarh!AA17+Rajsamand!AA17+'Sawai Madhopur'!AA17+Sikar!AA17+Sirohi!AA17+'Sri Ganganagar'!AA17+Tonk!AA17+Udaipur!AA17</f>
        <v>555.26699361471867</v>
      </c>
      <c r="AB17" s="7">
        <f>Ajmer!AB17+Alwar!AB17+Banswara!AB17+Baran!AB17+Barmer!AB17+Bharatpur!AB17+Bhilwara!AB17+Bikaner!AB17+Bundi!AB17+Chittorgarh!AB17+Churu!AB17+Dausa!AB17+Dholpur!AB17+Dungarpur!AB17+Hanumangarh!AB17+Jaipur!AB17+Jaisalmer!AB17+Jalore!AB17+Jhalawar!AB17+Jhunjhunu!AB17+Jodhpur!AB17+Karauli!AB17+Kota!AB17+Nagaur!AB17+Pali!AB17+Pratapgarh!AB17+Rajsamand!AB17+'Sawai Madhopur'!AB17+Sikar!AB17+Sirohi!AB17+'Sri Ganganagar'!AB17+Tonk!AB17+Udaipur!AB17</f>
        <v>1845.9720637745713</v>
      </c>
      <c r="AC17" s="7">
        <f>Ajmer!AC17+Alwar!AC17+Banswara!AC17+Baran!AC17+Barmer!AC17+Bharatpur!AC17+Bhilwara!AC17+Bikaner!AC17+Bundi!AC17+Chittorgarh!AC17+Churu!AC17+Dausa!AC17+Dholpur!AC17+Dungarpur!AC17+Hanumangarh!AC17+Jaipur!AC17+Jaisalmer!AC17+Jalore!AC17+Jhalawar!AC17+Jhunjhunu!AC17+Jodhpur!AC17+Karauli!AC17+Kota!AC17+Nagaur!AC17+Pali!AC17+Pratapgarh!AC17+Rajsamand!AC17+'Sawai Madhopur'!AC17+Sikar!AC17+Sirohi!AC17+'Sri Ganganagar'!AC17+Tonk!AC17+Udaipur!AC17</f>
        <v>252.29242991414142</v>
      </c>
      <c r="AD17" s="7">
        <f>Ajmer!AD17+Alwar!AD17+Banswara!AD17+Baran!AD17+Barmer!AD17+Bharatpur!AD17+Bhilwara!AD17+Bikaner!AD17+Bundi!AD17+Chittorgarh!AD17+Churu!AD17+Dausa!AD17+Dholpur!AD17+Dungarpur!AD17+Hanumangarh!AD17+Jaipur!AD17+Jaisalmer!AD17+Jalore!AD17+Jhalawar!AD17+Jhunjhunu!AD17+Jodhpur!AD17+Karauli!AD17+Kota!AD17+Nagaur!AD17+Pali!AD17+Pratapgarh!AD17+Rajsamand!AD17+'Sawai Madhopur'!AD17+Sikar!AD17+Sirohi!AD17+'Sri Ganganagar'!AD17+Tonk!AD17+Udaipur!AD17</f>
        <v>5096.0650187166666</v>
      </c>
      <c r="AE17" s="8">
        <f t="shared" si="6"/>
        <v>20972.724515106496</v>
      </c>
      <c r="AF17" s="8">
        <f t="shared" si="7"/>
        <v>138632.81573910025</v>
      </c>
      <c r="AG17" s="7">
        <f>Ajmer!AG17+Alwar!AG17+Banswara!AG17+Baran!AG17+Barmer!AG17+Bharatpur!AG17+Bhilwara!AG17+Bikaner!AG17+Bundi!AG17+Chittorgarh!AG17+Churu!AG17+Dausa!AG17+Dholpur!AG17+Dungarpur!AG17+Hanumangarh!AG17+Jaipur!AG17+Jaisalmer!AG17+Jalore!AG17+Jhalawar!AG17+Jhunjhunu!AG17+Jodhpur!AG17+Karauli!AG17+Kota!AG17+Nagaur!AG17+Pali!AG17+Pratapgarh!AG17+Rajsamand!AG17+'Sawai Madhopur'!AG17+Sikar!AG17+Sirohi!AG17+'Sri Ganganagar'!AG17+Tonk!AG17+Udaipur!AG17</f>
        <v>325.42634118967453</v>
      </c>
      <c r="AH17" s="7">
        <f>Ajmer!AH17+Alwar!AH17+Banswara!AH17+Baran!AH17+Barmer!AH17+Bharatpur!AH17+Bhilwara!AH17+Bikaner!AH17+Bundi!AH17+Chittorgarh!AH17+Churu!AH17+Dausa!AH17+Dholpur!AH17+Dungarpur!AH17+Hanumangarh!AH17+Jaipur!AH17+Jaisalmer!AH17+Jalore!AH17+Jhalawar!AH17+Jhunjhunu!AH17+Jodhpur!AH17+Karauli!AH17+Kota!AH17+Nagaur!AH17+Pali!AH17+Pratapgarh!AH17+Rajsamand!AH17+'Sawai Madhopur'!AH17+Sikar!AH17+Sirohi!AH17+'Sri Ganganagar'!AH17+Tonk!AH17+Udaipur!AH17</f>
        <v>967.13009292592585</v>
      </c>
      <c r="AI17" s="7">
        <f>Ajmer!AI17+Alwar!AI17+Banswara!AI17+Baran!AI17+Barmer!AI17+Bharatpur!AI17+Bhilwara!AI17+Bikaner!AI17+Bundi!AI17+Chittorgarh!AI17+Churu!AI17+Dausa!AI17+Dholpur!AI17+Dungarpur!AI17+Hanumangarh!AI17+Jaipur!AI17+Jaisalmer!AI17+Jalore!AI17+Jhalawar!AI17+Jhunjhunu!AI17+Jodhpur!AI17+Karauli!AI17+Kota!AI17+Nagaur!AI17+Pali!AI17+Pratapgarh!AI17+Rajsamand!AI17+'Sawai Madhopur'!AI17+Sikar!AI17+Sirohi!AI17+'Sri Ganganagar'!AI17+Tonk!AI17+Udaipur!AI17</f>
        <v>93</v>
      </c>
      <c r="AJ17" s="7">
        <f>Ajmer!AJ17+Alwar!AJ17+Banswara!AJ17+Baran!AJ17+Barmer!AJ17+Bharatpur!AJ17+Bhilwara!AJ17+Bikaner!AJ17+Bundi!AJ17+Chittorgarh!AJ17+Churu!AJ17+Dausa!AJ17+Dholpur!AJ17+Dungarpur!AJ17+Hanumangarh!AJ17+Jaipur!AJ17+Jaisalmer!AJ17+Jalore!AJ17+Jhalawar!AJ17+Jhunjhunu!AJ17+Jodhpur!AJ17+Karauli!AJ17+Kota!AJ17+Nagaur!AJ17+Pali!AJ17+Pratapgarh!AJ17+Rajsamand!AJ17+'Sawai Madhopur'!AJ17+Sikar!AJ17+Sirohi!AJ17+'Sri Ganganagar'!AJ17+Tonk!AJ17+Udaipur!AJ17</f>
        <v>2951</v>
      </c>
      <c r="AK17" s="7">
        <f>Ajmer!AK17+Alwar!AK17+Banswara!AK17+Baran!AK17+Barmer!AK17+Bharatpur!AK17+Bhilwara!AK17+Bikaner!AK17+Bundi!AK17+Chittorgarh!AK17+Churu!AK17+Dausa!AK17+Dholpur!AK17+Dungarpur!AK17+Hanumangarh!AK17+Jaipur!AK17+Jaisalmer!AK17+Jalore!AK17+Jhalawar!AK17+Jhunjhunu!AK17+Jodhpur!AK17+Karauli!AK17+Kota!AK17+Nagaur!AK17+Pali!AK17+Pratapgarh!AK17+Rajsamand!AK17+'Sawai Madhopur'!AK17+Sikar!AK17+Sirohi!AK17+'Sri Ganganagar'!AK17+Tonk!AK17+Udaipur!AK17</f>
        <v>2158.1369378895497</v>
      </c>
      <c r="AL17" s="7">
        <f>Ajmer!AL17+Alwar!AL17+Banswara!AL17+Baran!AL17+Barmer!AL17+Bharatpur!AL17+Bhilwara!AL17+Bikaner!AL17+Bundi!AL17+Chittorgarh!AL17+Churu!AL17+Dausa!AL17+Dholpur!AL17+Dungarpur!AL17+Hanumangarh!AL17+Jaipur!AL17+Jaisalmer!AL17+Jalore!AL17+Jhalawar!AL17+Jhunjhunu!AL17+Jodhpur!AL17+Karauli!AL17+Kota!AL17+Nagaur!AL17+Pali!AL17+Pratapgarh!AL17+Rajsamand!AL17+'Sawai Madhopur'!AL17+Sikar!AL17+Sirohi!AL17+'Sri Ganganagar'!AL17+Tonk!AL17+Udaipur!AL17</f>
        <v>6658.9710291755136</v>
      </c>
      <c r="AM17" s="7">
        <f>Ajmer!AM17+Alwar!AM17+Banswara!AM17+Baran!AM17+Barmer!AM17+Bharatpur!AM17+Bhilwara!AM17+Bikaner!AM17+Bundi!AM17+Chittorgarh!AM17+Churu!AM17+Dausa!AM17+Dholpur!AM17+Dungarpur!AM17+Hanumangarh!AM17+Jaipur!AM17+Jaisalmer!AM17+Jalore!AM17+Jhalawar!AM17+Jhunjhunu!AM17+Jodhpur!AM17+Karauli!AM17+Kota!AM17+Nagaur!AM17+Pali!AM17+Pratapgarh!AM17+Rajsamand!AM17+'Sawai Madhopur'!AM17+Sikar!AM17+Sirohi!AM17+'Sri Ganganagar'!AM17+Tonk!AM17+Udaipur!AM17</f>
        <v>10140.753427616539</v>
      </c>
      <c r="AN17" s="7">
        <f>Ajmer!AN17+Alwar!AN17+Banswara!AN17+Baran!AN17+Barmer!AN17+Bharatpur!AN17+Bhilwara!AN17+Bikaner!AN17+Bundi!AN17+Chittorgarh!AN17+Churu!AN17+Dausa!AN17+Dholpur!AN17+Dungarpur!AN17+Hanumangarh!AN17+Jaipur!AN17+Jaisalmer!AN17+Jalore!AN17+Jhalawar!AN17+Jhunjhunu!AN17+Jodhpur!AN17+Karauli!AN17+Kota!AN17+Nagaur!AN17+Pali!AN17+Pratapgarh!AN17+Rajsamand!AN17+'Sawai Madhopur'!AN17+Sikar!AN17+Sirohi!AN17+'Sri Ganganagar'!AN17+Tonk!AN17+Udaipur!AN17</f>
        <v>52819.196023134587</v>
      </c>
      <c r="AO17" s="7">
        <f>Ajmer!AO17+Alwar!AO17+Banswara!AO17+Baran!AO17+Barmer!AO17+Bharatpur!AO17+Bhilwara!AO17+Bikaner!AO17+Bundi!AO17+Chittorgarh!AO17+Churu!AO17+Dausa!AO17+Dholpur!AO17+Dungarpur!AO17+Hanumangarh!AO17+Jaipur!AO17+Jaisalmer!AO17+Jalore!AO17+Jhalawar!AO17+Jhunjhunu!AO17+Jodhpur!AO17+Karauli!AO17+Kota!AO17+Nagaur!AO17+Pali!AO17+Pratapgarh!AO17+Rajsamand!AO17+'Sawai Madhopur'!AO17+Sikar!AO17+Sirohi!AO17+'Sri Ganganagar'!AO17+Tonk!AO17+Udaipur!AO17</f>
        <v>1525</v>
      </c>
      <c r="AP17" s="7">
        <f>Ajmer!AP17+Alwar!AP17+Banswara!AP17+Baran!AP17+Barmer!AP17+Bharatpur!AP17+Bhilwara!AP17+Bikaner!AP17+Bundi!AP17+Chittorgarh!AP17+Churu!AP17+Dausa!AP17+Dholpur!AP17+Dungarpur!AP17+Hanumangarh!AP17+Jaipur!AP17+Jaisalmer!AP17+Jalore!AP17+Jhalawar!AP17+Jhunjhunu!AP17+Jodhpur!AP17+Karauli!AP17+Kota!AP17+Nagaur!AP17+Pali!AP17+Pratapgarh!AP17+Rajsamand!AP17+'Sawai Madhopur'!AP17+Sikar!AP17+Sirohi!AP17+'Sri Ganganagar'!AP17+Tonk!AP17+Udaipur!AP17</f>
        <v>3728.4563381514954</v>
      </c>
      <c r="AQ17" s="7">
        <f>Ajmer!AQ17+Alwar!AQ17+Banswara!AQ17+Baran!AQ17+Barmer!AQ17+Bharatpur!AQ17+Bhilwara!AQ17+Bikaner!AQ17+Bundi!AQ17+Chittorgarh!AQ17+Churu!AQ17+Dausa!AQ17+Dholpur!AQ17+Dungarpur!AQ17+Hanumangarh!AQ17+Jaipur!AQ17+Jaisalmer!AQ17+Jalore!AQ17+Jhalawar!AQ17+Jhunjhunu!AQ17+Jodhpur!AQ17+Karauli!AQ17+Kota!AQ17+Nagaur!AQ17+Pali!AQ17+Pratapgarh!AQ17+Rajsamand!AQ17+'Sawai Madhopur'!AQ17+Sikar!AQ17+Sirohi!AQ17+'Sri Ganganagar'!AQ17+Tonk!AQ17+Udaipur!AQ17</f>
        <v>4110.1057093797481</v>
      </c>
      <c r="AR17" s="7">
        <f>Ajmer!AR17+Alwar!AR17+Banswara!AR17+Baran!AR17+Barmer!AR17+Bharatpur!AR17+Bhilwara!AR17+Bikaner!AR17+Bundi!AR17+Chittorgarh!AR17+Churu!AR17+Dausa!AR17+Dholpur!AR17+Dungarpur!AR17+Hanumangarh!AR17+Jaipur!AR17+Jaisalmer!AR17+Jalore!AR17+Jhalawar!AR17+Jhunjhunu!AR17+Jodhpur!AR17+Karauli!AR17+Kota!AR17+Nagaur!AR17+Pali!AR17+Pratapgarh!AR17+Rajsamand!AR17+'Sawai Madhopur'!AR17+Sikar!AR17+Sirohi!AR17+'Sri Ganganagar'!AR17+Tonk!AR17+Udaipur!AR17</f>
        <v>7854.0745977305778</v>
      </c>
      <c r="AS17" s="7">
        <f>Ajmer!AS17+Alwar!AS17+Banswara!AS17+Baran!AS17+Barmer!AS17+Bharatpur!AS17+Bhilwara!AS17+Bikaner!AS17+Bundi!AS17+Chittorgarh!AS17+Churu!AS17+Dausa!AS17+Dholpur!AS17+Dungarpur!AS17+Hanumangarh!AS17+Jaipur!AS17+Jaisalmer!AS17+Jalore!AS17+Jhalawar!AS17+Jhunjhunu!AS17+Jodhpur!AS17+Karauli!AS17+Kota!AS17+Nagaur!AS17+Pali!AS17+Pratapgarh!AS17+Rajsamand!AS17+'Sawai Madhopur'!AS17+Sikar!AS17+Sirohi!AS17+'Sri Ganganagar'!AS17+Tonk!AS17+Udaipur!AS17</f>
        <v>423.33730705182666</v>
      </c>
      <c r="AT17" s="7">
        <f>Ajmer!AT17+Alwar!AT17+Banswara!AT17+Baran!AT17+Barmer!AT17+Bharatpur!AT17+Bhilwara!AT17+Bikaner!AT17+Bundi!AT17+Chittorgarh!AT17+Churu!AT17+Dausa!AT17+Dholpur!AT17+Dungarpur!AT17+Hanumangarh!AT17+Jaipur!AT17+Jaisalmer!AT17+Jalore!AT17+Jhalawar!AT17+Jhunjhunu!AT17+Jodhpur!AT17+Karauli!AT17+Kota!AT17+Nagaur!AT17+Pali!AT17+Pratapgarh!AT17+Rajsamand!AT17+'Sawai Madhopur'!AT17+Sikar!AT17+Sirohi!AT17+'Sri Ganganagar'!AT17+Tonk!AT17+Udaipur!AT17</f>
        <v>2401.2405118470278</v>
      </c>
      <c r="AU17" s="7">
        <f t="shared" si="8"/>
        <v>18450.333381937664</v>
      </c>
      <c r="AV17" s="7">
        <f t="shared" si="9"/>
        <v>76412.938500039207</v>
      </c>
      <c r="AW17" s="7">
        <f>Ajmer!AW17+Alwar!AW17+Banswara!AW17+Baran!AW17+Bharatpur!AW17+Bhilwara!AW17+Bikaner!AW17+Bundi!AW17+Chittorgarh!AW17+Churu!AW17+Dausa!AW17+Dholpur!AW17+Dungarpur!AW17+Hanumangarh!AW17+Jaipur!AW17+Jaisalmer!AW17+Jalore!AW17+Jhalawar!AW17+Jhunjhunu!AW17+Jodhpur!AW17+Karauli!AW17+Kota!AW17+Nagaur!AW17+Pali!AW17+Pratapgarh!AW17+Rajsamand!AW17+'Sawai Madhopur'!AW17+Sikar!AW17+Sirohi!AW17+'Sri Ganganagar'!AW17+Tonk!AW17+Udaipur!AW17</f>
        <v>596.4456717820907</v>
      </c>
      <c r="AX17" s="7">
        <f>Ajmer!AX17+Alwar!AX17+Banswara!AX17+Baran!AX17+Bharatpur!AX17+Bhilwara!AX17+Bikaner!AX17+Bundi!AX17+Chittorgarh!AX17+Churu!AX17+Dausa!AX17+Dholpur!AX17+Dungarpur!AX17+Hanumangarh!AX17+Jaipur!AX17+Jaisalmer!AX17+Jalore!AX17+Jhalawar!AX17+Jhunjhunu!AX17+Jodhpur!AX17+Karauli!AX17+Kota!AX17+Nagaur!AX17+Pali!AX17+Pratapgarh!AX17+Rajsamand!AX17+'Sawai Madhopur'!AX17+Sikar!AX17+Sirohi!AX17+'Sri Ganganagar'!AX17+Tonk!AX17+Udaipur!AX17</f>
        <v>1213.2185528373775</v>
      </c>
      <c r="AY17" s="9">
        <f t="shared" si="10"/>
        <v>152954.63557684995</v>
      </c>
      <c r="AZ17" s="9">
        <f t="shared" si="11"/>
        <v>432107.11027153843</v>
      </c>
      <c r="BA17" s="7">
        <f>Ajmer!BA17+Alwar!BA17+Banswara!BA17+Baran!BA17+Barmer!BA17+Bharatpur!BA17+Bhilwara!BA17+Bikaner!BA17+Bundi!BA17+Chittorgarh!BA17+Churu!BA17+Dausa!BA17+Dholpur!BA17+Dungarpur!BA17+Hanumangarh!BA17+Jaipur!BA17+Jaisalmer!BA17+Jalore!BA17+Jhalawar!BA17+Jhunjhunu!BA17+Jodhpur!BA17+Karauli!BA17+Kota!BA17+Nagaur!BA17+Pali!BA17+Pratapgarh!BA17+Rajsamand!BA17+'Sawai Madhopur'!BA17+Sikar!BA17+Sirohi!BA17+'Sri Ganganagar'!BA17+Tonk!BA17+Udaipur!BA17</f>
        <v>8</v>
      </c>
      <c r="BB17" s="7">
        <f>Ajmer!BB17+Alwar!BB17+Banswara!BB17+Baran!BB17+Barmer!BB17+Bharatpur!BB17+Bhilwara!BB17+Bikaner!BB17+Bundi!BB17+Chittorgarh!BB17+Churu!BB17+Dausa!BB17+Dholpur!BB17+Dungarpur!BB17+Hanumangarh!BB17+Jaipur!BB17+Jaisalmer!BB17+Jalore!BB17+Jhalawar!BB17+Jhunjhunu!BB17+Jodhpur!BB17+Karauli!BB17+Kota!BB17+Nagaur!BB17+Pali!BB17+Pratapgarh!BB17+Rajsamand!BB17+'Sawai Madhopur'!BB17+Sikar!BB17+Sirohi!BB17+'Sri Ganganagar'!BB17+Tonk!BB17+Udaipur!BB17</f>
        <v>42</v>
      </c>
      <c r="BC17" s="7">
        <f>Ajmer!BC17+Alwar!BC17+Banswara!BC17+Baran!BC17+Barmer!BC17+Bharatpur!BC17+Bhilwara!BC17+Bikaner!BC17+Bundi!BC17+Chittorgarh!BC17+Churu!BC17+Dausa!BC17+Dholpur!BC17+Dungarpur!BC17+Hanumangarh!BC17+Jaipur!BC17+Jaisalmer!BC17+Jalore!BC17+Jhalawar!BC17+Jhunjhunu!BC17+Jodhpur!BC17+Karauli!BC17+Kota!BC17+Nagaur!BC17+Pali!BC17+Pratapgarh!BC17+Rajsamand!BC17+'Sawai Madhopur'!BC17+Sikar!BC17+Sirohi!BC17+'Sri Ganganagar'!BC17+Tonk!BC17+Udaipur!BC17</f>
        <v>90.465199999999996</v>
      </c>
      <c r="BD17" s="7">
        <f>Ajmer!BD17+Alwar!BD17+Banswara!BD17+Baran!BD17+Barmer!BD17+Bharatpur!BD17+Bhilwara!BD17+Bikaner!BD17+Bundi!BD17+Chittorgarh!BD17+Churu!BD17+Dausa!BD17+Dholpur!BD17+Dungarpur!BD17+Hanumangarh!BD17+Jaipur!BD17+Jaisalmer!BD17+Jalore!BD17+Jhalawar!BD17+Jhunjhunu!BD17+Jodhpur!BD17+Karauli!BD17+Kota!BD17+Nagaur!BD17+Pali!BD17+Pratapgarh!BD17+Rajsamand!BD17+'Sawai Madhopur'!BD17+Sikar!BD17+Sirohi!BD17+'Sri Ganganagar'!BD17+Tonk!BD17+Udaipur!BD17</f>
        <v>916.76224500000001</v>
      </c>
      <c r="BE17" s="7">
        <f>Ajmer!BE17+Alwar!BE17+Banswara!BE17+Baran!BE17+Barmer!BE17+Bharatpur!BE17+Bhilwara!BE17+Bikaner!BE17+Bundi!BE17+Chittorgarh!BE17+Churu!BE17+Dausa!BE17+Dholpur!BE17+Dungarpur!BE17+Hanumangarh!BE17+Jaipur!BE17+Jaisalmer!BE17+Jalore!BE17+Jhalawar!BE17+Jhunjhunu!BE17+Jodhpur!BE17+Karauli!BE17+Kota!BE17+Nagaur!BE17+Pali!BE17+Pratapgarh!BE17+Rajsamand!BE17+'Sawai Madhopur'!BE17+Sikar!BE17+Sirohi!BE17+'Sri Ganganagar'!BE17+Tonk!BE17+Udaipur!BE17</f>
        <v>128.4155535216</v>
      </c>
      <c r="BF17" s="7">
        <f>Ajmer!BF17+Alwar!BF17+Banswara!BF17+Baran!BF17+Barmer!BF17+Bharatpur!BF17+Bhilwara!BF17+Bikaner!BF17+Bundi!BF17+Chittorgarh!BF17+Churu!BF17+Dausa!BF17+Dholpur!BF17+Dungarpur!BF17+Hanumangarh!BF17+Jaipur!BF17+Jaisalmer!BF17+Jalore!BF17+Jhalawar!BF17+Jhunjhunu!BF17+Jodhpur!BF17+Karauli!BF17+Kota!BF17+Nagaur!BF17+Pali!BF17+Pratapgarh!BF17+Rajsamand!BF17+'Sawai Madhopur'!BF17+Sikar!BF17+Sirohi!BF17+'Sri Ganganagar'!BF17+Tonk!BF17+Udaipur!BF17</f>
        <v>2226.5409063818997</v>
      </c>
      <c r="BG17" s="7">
        <f>Ajmer!BG17+Alwar!BG17+Banswara!BG17+Baran!BG17+Barmer!BG17+Bharatpur!BG17+Bhilwara!BG17+Bikaner!BG17+Bundi!BG17+Chittorgarh!BG17+Churu!BG17+Dausa!BG17+Dholpur!BG17+Dungarpur!BG17+Hanumangarh!BG17+Jaipur!BG17+Jaisalmer!BG17+Jalore!BG17+Jhalawar!BG17+Jhunjhunu!BG17+Jodhpur!BG17+Karauli!BG17+Kota!BG17+Nagaur!BG17+Pali!BG17+Pratapgarh!BG17+Rajsamand!BG17+'Sawai Madhopur'!BG17+Sikar!BG17+Sirohi!BG17+'Sri Ganganagar'!BG17+Tonk!BG17+Udaipur!BG17</f>
        <v>4300.1837564251</v>
      </c>
      <c r="BH17" s="7">
        <f>Ajmer!BH17+Alwar!BH17+Banswara!BH17+Baran!BH17+Barmer!BH17+Bharatpur!BH17+Bhilwara!BH17+Bikaner!BH17+Bundi!BH17+Chittorgarh!BH17+Churu!BH17+Dausa!BH17+Dholpur!BH17+Dungarpur!BH17+Hanumangarh!BH17+Jaipur!BH17+Jaisalmer!BH17+Jalore!BH17+Jhalawar!BH17+Jhunjhunu!BH17+Jodhpur!BH17+Karauli!BH17+Kota!BH17+Nagaur!BH17+Pali!BH17+Pratapgarh!BH17+Rajsamand!BH17+'Sawai Madhopur'!BH17+Sikar!BH17+Sirohi!BH17+'Sri Ganganagar'!BH17+Tonk!BH17+Udaipur!BH17</f>
        <v>13332.752649999999</v>
      </c>
      <c r="BI17" s="7">
        <f>Ajmer!BI17+Alwar!BI17+Banswara!BI17+Baran!BI17+Barmer!BI17+Bharatpur!BI17+Bhilwara!BI17+Bikaner!BI17+Bundi!BI17+Chittorgarh!BI17+Churu!BI17+Dausa!BI17+Dholpur!BI17+Dungarpur!BI17+Hanumangarh!BI17+Jaipur!BI17+Jaisalmer!BI17+Jalore!BI17+Jhalawar!BI17+Jhunjhunu!BI17+Jodhpur!BI17+Karauli!BI17+Kota!BI17+Nagaur!BI17+Pali!BI17+Pratapgarh!BI17+Rajsamand!BI17+'Sawai Madhopur'!BI17+Sikar!BI17+Sirohi!BI17+'Sri Ganganagar'!BI17+Tonk!BI17+Udaipur!BI17</f>
        <v>10801.43870882066</v>
      </c>
      <c r="BJ17" s="7">
        <f>Ajmer!BJ17+Alwar!BJ17+Banswara!BJ17+Baran!BJ17+Barmer!BJ17+Bharatpur!BJ17+Bhilwara!BJ17+Bikaner!BJ17+Bundi!BJ17+Chittorgarh!BJ17+Churu!BJ17+Dausa!BJ17+Dholpur!BJ17+Dungarpur!BJ17+Hanumangarh!BJ17+Jaipur!BJ17+Jaisalmer!BJ17+Jalore!BJ17+Jhalawar!BJ17+Jhunjhunu!BJ17+Jodhpur!BJ17+Karauli!BJ17+Kota!BJ17+Nagaur!BJ17+Pali!BJ17+Pratapgarh!BJ17+Rajsamand!BJ17+'Sawai Madhopur'!BJ17+Sikar!BJ17+Sirohi!BJ17+'Sri Ganganagar'!BJ17+Tonk!BJ17+Udaipur!BJ17</f>
        <v>22590.373943429251</v>
      </c>
      <c r="BK17" s="8">
        <f t="shared" si="12"/>
        <v>15328.503218767361</v>
      </c>
      <c r="BL17" s="8">
        <f t="shared" si="13"/>
        <v>39108.429744811147</v>
      </c>
      <c r="BM17" s="8">
        <f t="shared" si="0"/>
        <v>168283.1387956173</v>
      </c>
      <c r="BN17" s="8">
        <f t="shared" si="1"/>
        <v>471215.54001634958</v>
      </c>
      <c r="BO17" s="7">
        <f>Ajmer!BO17+Alwar!BO17+Banswara!BO17+Baran!BO17+Barmer!BO17+Bharatpur!BO17+Bhilwara!BO17+Bikaner!BO17+Bundi!BO17+Chittorgarh!BO17+Churu!BO17+Dausa!BO17+Dholpur!BO17+Dungarpur!BO17+Hanumangarh!BO17+Jaipur!BO17+Jaisalmer!BO17+Jalore!BO17+Jhalawar!BO17+Jhunjhunu!BO17+Jodhpur!BO17+Karauli!BO17+Kota!BO17+Nagaur!BO17+Pali!BO17+Pratapgarh!BO17+Rajsamand!BO17+'Sawai Madhopur'!BO17+Sikar!BO17+Sirohi!BO17+'Sri Ganganagar'!BO17+Tonk!BO17+Udaipur!BO17</f>
        <v>31131.918432442013</v>
      </c>
      <c r="BP17" s="7">
        <f>Ajmer!BP17+Alwar!BP17+Banswara!BP17+Baran!BP17+Barmer!BP17+Bharatpur!BP17+Bhilwara!BP17+Bikaner!BP17+Bundi!BP17+Chittorgarh!BP17+Churu!BP17+Dausa!BP17+Dholpur!BP17+Dungarpur!BP17+Hanumangarh!BP17+Jaipur!BP17+Jaisalmer!BP17+Jalore!BP17+Jhalawar!BP17+Jhunjhunu!BP17+Jodhpur!BP17+Karauli!BP17+Kota!BP17+Nagaur!BP17+Pali!BP17+Pratapgarh!BP17+Rajsamand!BP17+'Sawai Madhopur'!BP17+Sikar!BP17+Sirohi!BP17+'Sri Ganganagar'!BP17+Tonk!BP17+Udaipur!BP17</f>
        <v>68146.004553787978</v>
      </c>
      <c r="BQ17" s="7">
        <f>Ajmer!BQ17+Alwar!BQ17+Banswara!BQ17+Baran!BQ17+Barmer!BQ17+Bharatpur!BQ17+Bhilwara!BQ17+Bikaner!BQ17+Bundi!BQ17+Chittorgarh!BQ17+Churu!BQ17+Dausa!BQ17+Dholpur!BQ17+Dungarpur!BQ17+Hanumangarh!BQ17+Jaipur!BQ17+Jaisalmer!BQ17+Jalore!BQ17+Jhalawar!BQ17+Jhunjhunu!BQ17+Jodhpur!BQ17+Karauli!BQ17+Kota!BQ17+Nagaur!BQ17+Pali!BQ17+Pratapgarh!BQ17+Rajsamand!BQ17+'Sawai Madhopur'!BQ17+Sikar!BQ17+Sirohi!BQ17+'Sri Ganganagar'!BQ17+Tonk!BQ17+Udaipur!BQ17</f>
        <v>2673.6299744998405</v>
      </c>
      <c r="BR17" s="7">
        <f>Ajmer!BR17+Alwar!BR17+Banswara!BR17+Baran!BR17+Barmer!BR17+Bharatpur!BR17+Bhilwara!BR17+Bikaner!BR17+Bundi!BR17+Chittorgarh!BR17+Churu!BR17+Dausa!BR17+Dholpur!BR17+Dungarpur!BR17+Hanumangarh!BR17+Jaipur!BR17+Jaisalmer!BR17+Jalore!BR17+Jhalawar!BR17+Jhunjhunu!BR17+Jodhpur!BR17+Karauli!BR17+Kota!BR17+Nagaur!BR17+Pali!BR17+Pratapgarh!BR17+Rajsamand!BR17+'Sawai Madhopur'!BR17+Sikar!BR17+Sirohi!BR17+'Sri Ganganagar'!BR17+Tonk!BR17+Udaipur!BR17</f>
        <v>3142.2440338682741</v>
      </c>
    </row>
    <row r="18" spans="1:95" s="10" customFormat="1" ht="18" customHeight="1" x14ac:dyDescent="0.25">
      <c r="A18" s="37">
        <v>12</v>
      </c>
      <c r="B18" s="12" t="s">
        <v>20</v>
      </c>
      <c r="C18" s="7">
        <f>Ajmer!C18+Alwar!C18+Banswara!C18+Baran!C18+Barmer!C18+Bharatpur!C18+Bhilwara!C18+Bikaner!C18+Bundi!C18+Chittorgarh!C18+Churu!C18+Dausa!C18+Dholpur!C18+Dungarpur!C18+Hanumangarh!C18+Jaipur!C18+Jaisalmer!C18+Jalore!C18+Jhalawar!C18+Jhunjhunu!C18+Jodhpur!C18+Karauli!C18+Kota!C18+Nagaur!C18+Pali!C18+Pratapgarh!C18+Rajsamand!C18+'Sawai Madhopur'!C18+Sikar!C18+Sirohi!C18+'Sri Ganganagar'!C18+Tonk!C18+Udaipur!C18</f>
        <v>95122.469895929782</v>
      </c>
      <c r="D18" s="7">
        <f>Ajmer!D18+Alwar!D18+Banswara!D18+Baran!D18+Barmer!D18+Bharatpur!D18+Bhilwara!D18+Bikaner!D18+Bundi!D18+Chittorgarh!D18+Churu!D18+Dausa!D18+Dholpur!D18+Dungarpur!D18+Hanumangarh!D18+Jaipur!D18+Jaisalmer!D18+Jalore!D18+Jhalawar!D18+Jhunjhunu!D18+Jodhpur!D18+Karauli!D18+Kota!D18+Nagaur!D18+Pali!D18+Pratapgarh!D18+Rajsamand!D18+'Sawai Madhopur'!D18+Sikar!D18+Sirohi!D18+'Sri Ganganagar'!D18+Tonk!D18+Udaipur!D18</f>
        <v>185130.23676439628</v>
      </c>
      <c r="E18" s="7">
        <f>Ajmer!E18+Alwar!E18+Banswara!E18+Baran!E18+Barmer!E18+Bharatpur!E18+Bhilwara!E18+Bikaner!E18+Bundi!E18+Chittorgarh!E18+Churu!E18+Dausa!E18+Dholpur!E18+Dungarpur!E18+Hanumangarh!E18+Jaipur!E18+Jaisalmer!E18+Jalore!E18+Jhalawar!E18+Jhunjhunu!E18+Jodhpur!E18+Karauli!E18+Kota!E18+Nagaur!E18+Pali!E18+Pratapgarh!E18+Rajsamand!E18+'Sawai Madhopur'!E18+Sikar!E18+Sirohi!E18+'Sri Ganganagar'!E18+Tonk!E18+Udaipur!E18</f>
        <v>20671.611454391015</v>
      </c>
      <c r="F18" s="7">
        <f>Ajmer!F18+Alwar!F18+Banswara!F18+Baran!F18+Barmer!F18+Bharatpur!F18+Bhilwara!F18+Bikaner!F18+Bundi!F18+Chittorgarh!F18+Churu!F18+Dausa!F18+Dholpur!F18+Dungarpur!F18+Hanumangarh!F18+Jaipur!F18+Jaisalmer!F18+Jalore!F18+Jhalawar!F18+Jhunjhunu!F18+Jodhpur!F18+Karauli!F18+Kota!F18+Nagaur!F18+Pali!F18+Pratapgarh!F18+Rajsamand!F18+'Sawai Madhopur'!F18+Sikar!F18+Sirohi!F18+'Sri Ganganagar'!F18+Tonk!F18+Udaipur!F18</f>
        <v>42866.97804899035</v>
      </c>
      <c r="G18" s="7">
        <f>Ajmer!G18+Alwar!G18+Banswara!G18+Baran!G18+Barmer!G18+Bharatpur!G18+Bhilwara!G18+Bikaner!G18+Bundi!G18+Chittorgarh!G18+Churu!G18+Dausa!G18+Dholpur!G18+Dungarpur!G18+Hanumangarh!G18+Jaipur!G18+Jaisalmer!G18+Jalore!G18+Jhalawar!G18+Jhunjhunu!G18+Jodhpur!G18+Karauli!G18+Kota!G18+Nagaur!G18+Pali!G18+Pratapgarh!G18+Rajsamand!G18+'Sawai Madhopur'!G18+Sikar!G18+Sirohi!G18+'Sri Ganganagar'!G18+Tonk!G18+Udaipur!G18</f>
        <v>3643.7383245377246</v>
      </c>
      <c r="H18" s="7">
        <f>Ajmer!H18+Alwar!H18+Banswara!H18+Baran!H18+Barmer!H18+Bharatpur!H18+Bhilwara!H18+Bikaner!H18+Bundi!H18+Chittorgarh!H18+Churu!H18+Dausa!H18+Dholpur!H18+Dungarpur!H18+Hanumangarh!H18+Jaipur!H18+Jaisalmer!H18+Jalore!H18+Jhalawar!H18+Jhunjhunu!H18+Jodhpur!H18+Karauli!H18+Kota!H18+Nagaur!H18+Pali!H18+Pratapgarh!H18+Rajsamand!H18+'Sawai Madhopur'!H18+Sikar!H18+Sirohi!H18+'Sri Ganganagar'!H18+Tonk!H18+Udaipur!H18</f>
        <v>5540.4333379744894</v>
      </c>
      <c r="I18" s="8">
        <f t="shared" si="2"/>
        <v>119437.81967485853</v>
      </c>
      <c r="J18" s="8">
        <f t="shared" si="3"/>
        <v>233537.64815136109</v>
      </c>
      <c r="K18" s="7">
        <f>Ajmer!K18+Alwar!K18+Banswara!K18+Baran!K18+Barmer!K18+Bharatpur!K18+Bhilwara!K18+Bikaner!K18+Bundi!K18+Chittorgarh!K18+Churu!K18+Dausa!K18+Dholpur!K18+Dungarpur!K18+Hanumangarh!K18+Jaipur!K18+Jaisalmer!K18+Jalore!K18+Jhalawar!K18+Jhunjhunu!K18+Jodhpur!K18+Karauli!K18+Kota!K18+Nagaur!K18+Pali!K18+Pratapgarh!K18+Rajsamand!K18+'Sawai Madhopur'!K18+Sikar!K18+Sirohi!K18+'Sri Ganganagar'!K18+Tonk!K18+Udaipur!K18</f>
        <v>3058.2781455431546</v>
      </c>
      <c r="L18" s="7">
        <f>Ajmer!L18+Alwar!L18+Banswara!L18+Baran!L18+Barmer!L18+Bharatpur!L18+Bhilwara!L18+Bikaner!L18+Bundi!L18+Chittorgarh!L18+Churu!L18+Dausa!L18+Dholpur!L18+Dungarpur!L18+Hanumangarh!L18+Jaipur!L18+Jaisalmer!L18+Jalore!L18+Jhalawar!L18+Jhunjhunu!L18+Jodhpur!L18+Karauli!L18+Kota!L18+Nagaur!L18+Pali!L18+Pratapgarh!L18+Rajsamand!L18+'Sawai Madhopur'!L18+Sikar!L18+Sirohi!L18+'Sri Ganganagar'!L18+Tonk!L18+Udaipur!L18</f>
        <v>13127.167880292411</v>
      </c>
      <c r="M18" s="7">
        <f>Ajmer!M18+Alwar!M18+Banswara!M18+Baran!M18+Barmer!M18+Bharatpur!M18+Bhilwara!M18+Bikaner!M18+Bundi!M18+Chittorgarh!M18+Churu!M18+Dausa!M18+Dholpur!M18+Dungarpur!M18+Hanumangarh!M18+Jaipur!M18+Jaisalmer!M18+Jalore!M18+Jhalawar!M18+Jhunjhunu!M18+Jodhpur!M18+Karauli!M18+Kota!M18+Nagaur!M18+Pali!M18+Pratapgarh!M18+Rajsamand!M18+'Sawai Madhopur'!M18+Sikar!M18+Sirohi!M18+'Sri Ganganagar'!M18+Tonk!M18+Udaipur!M18</f>
        <v>4114.5900070197858</v>
      </c>
      <c r="N18" s="7">
        <f>Ajmer!N18+Alwar!N18+Banswara!N18+Baran!N18+Barmer!N18+Bharatpur!N18+Bhilwara!N18+Bikaner!N18+Bundi!N18+Chittorgarh!N18+Churu!N18+Dausa!N18+Dholpur!N18+Dungarpur!N18+Hanumangarh!N18+Jaipur!N18+Jaisalmer!N18+Jalore!N18+Jhalawar!N18+Jhunjhunu!N18+Jodhpur!N18+Karauli!N18+Kota!N18+Nagaur!N18+Pali!N18+Pratapgarh!N18+Rajsamand!N18+'Sawai Madhopur'!N18+Sikar!N18+Sirohi!N18+'Sri Ganganagar'!N18+Tonk!N18+Udaipur!N18</f>
        <v>22439.203890165296</v>
      </c>
      <c r="O18" s="8">
        <f t="shared" si="4"/>
        <v>126610.68782742147</v>
      </c>
      <c r="P18" s="8">
        <f t="shared" si="5"/>
        <v>269104.01992181881</v>
      </c>
      <c r="Q18" s="7">
        <f>Ajmer!Q18+Alwar!Q18+Banswara!Q18+Baran!Q18+Barmer!Q18+Bharatpur!Q18+Bhilwara!Q18+Bikaner!Q18+Bundi!Q18+Chittorgarh!Q18+Churu!Q18+Dausa!Q18+Dholpur!Q18+Dungarpur!Q18+Hanumangarh!Q18+Jaipur!Q18+Jaisalmer!Q18+Jalore!Q18+Jhalawar!Q18+Jhunjhunu!Q18+Jodhpur!Q18+Karauli!Q18+Kota!Q18+Nagaur!Q18+Pali!Q18+Pratapgarh!Q18+Rajsamand!Q18+'Sawai Madhopur'!Q18+Sikar!Q18+Sirohi!Q18+'Sri Ganganagar'!Q18+Tonk!Q18+Udaipur!Q18</f>
        <v>661.03674501978583</v>
      </c>
      <c r="R18" s="7">
        <f>Ajmer!R18+Alwar!R18+Banswara!R18+Baran!R18+Barmer!R18+Bharatpur!R18+Bhilwara!R18+Bikaner!R18+Bundi!R18+Chittorgarh!R18+Churu!R18+Dausa!R18+Dholpur!R18+Dungarpur!R18+Hanumangarh!R18+Jaipur!R18+Jaisalmer!R18+Jalore!R18+Jhalawar!R18+Jhunjhunu!R18+Jodhpur!R18+Karauli!R18+Kota!R18+Nagaur!R18+Pali!R18+Pratapgarh!R18+Rajsamand!R18+'Sawai Madhopur'!R18+Sikar!R18+Sirohi!R18+'Sri Ganganagar'!R18+Tonk!R18+Udaipur!R18</f>
        <v>2824.9540053652936</v>
      </c>
      <c r="S18" s="7">
        <f>Ajmer!S18+Alwar!S18+Banswara!S18+Baran!S18+Barmer!S18+Bharatpur!S18+Bhilwara!S18+Bikaner!S18+Bundi!S18+Chittorgarh!S18+Churu!S18+Dausa!S18+Dholpur!S18+Dungarpur!S18+Hanumangarh!S18+Jaipur!S18+Jaisalmer!S18+Jalore!S18+Jhalawar!S18+Jhunjhunu!S18+Jodhpur!S18+Karauli!S18+Kota!S18+Nagaur!S18+Pali!S18+Pratapgarh!S18+Rajsamand!S18+'Sawai Madhopur'!S18+Sikar!S18+Sirohi!S18+'Sri Ganganagar'!S18+Tonk!S18+Udaipur!S18</f>
        <v>80380.354255502869</v>
      </c>
      <c r="T18" s="7">
        <f>Ajmer!T18+Alwar!T18+Banswara!T18+Baran!T18+Barmer!T18+Bharatpur!T18+Bhilwara!T18+Bikaner!T18+Bundi!T18+Chittorgarh!T18+Churu!T18+Dausa!T18+Dholpur!T18+Dungarpur!T18+Hanumangarh!T18+Jaipur!T18+Jaisalmer!T18+Jalore!T18+Jhalawar!T18+Jhunjhunu!T18+Jodhpur!T18+Karauli!T18+Kota!T18+Nagaur!T18+Pali!T18+Pratapgarh!T18+Rajsamand!T18+'Sawai Madhopur'!T18+Sikar!T18+Sirohi!T18+'Sri Ganganagar'!T18+Tonk!T18+Udaipur!T18</f>
        <v>183127.87107455116</v>
      </c>
      <c r="U18" s="7">
        <f>Ajmer!U18+Alwar!U18+Banswara!U18+Baran!U18+Barmer!U18+Bharatpur!U18+Bhilwara!U18+Bikaner!U18+Bundi!U18+Chittorgarh!U18+Churu!U18+Dausa!U18+Dholpur!U18+Dungarpur!U18+Hanumangarh!U18+Jaipur!U18+Jaisalmer!U18+Jalore!U18+Jhalawar!U18+Jhunjhunu!U18+Jodhpur!U18+Karauli!U18+Kota!U18+Nagaur!U18+Pali!U18+Pratapgarh!U18+Rajsamand!U18+'Sawai Madhopur'!U18+Sikar!U18+Sirohi!U18+'Sri Ganganagar'!U18+Tonk!U18+Udaipur!U18</f>
        <v>18362.45667412856</v>
      </c>
      <c r="V18" s="7">
        <f>Ajmer!V18+Alwar!V18+Banswara!V18+Baran!V18+Barmer!V18+Bharatpur!V18+Bhilwara!V18+Bikaner!V18+Bundi!V18+Chittorgarh!V18+Churu!V18+Dausa!V18+Dholpur!V18+Dungarpur!V18+Hanumangarh!V18+Jaipur!V18+Jaisalmer!V18+Jalore!V18+Jhalawar!V18+Jhunjhunu!V18+Jodhpur!V18+Karauli!V18+Kota!V18+Nagaur!V18+Pali!V18+Pratapgarh!V18+Rajsamand!V18+'Sawai Madhopur'!V18+Sikar!V18+Sirohi!V18+'Sri Ganganagar'!V18+Tonk!V18+Udaipur!V18</f>
        <v>162831.85625730423</v>
      </c>
      <c r="W18" s="7">
        <f>Ajmer!W18+Alwar!W18+Banswara!W18+Baran!W18+Barmer!W18+Bharatpur!W18+Bhilwara!W18+Bikaner!W18+Bundi!W18+Chittorgarh!W18+Churu!W18+Dausa!W18+Dholpur!W18+Dungarpur!W18+Hanumangarh!W18+Jaipur!W18+Jaisalmer!W18+Jalore!W18+Jhalawar!W18+Jhunjhunu!W18+Jodhpur!W18+Karauli!W18+Kota!W18+Nagaur!W18+Pali!W18+Pratapgarh!W18+Rajsamand!W18+'Sawai Madhopur'!W18+Sikar!W18+Sirohi!W18+'Sri Ganganagar'!W18+Tonk!W18+Udaipur!W18</f>
        <v>5873.7742199605445</v>
      </c>
      <c r="X18" s="7">
        <f>Ajmer!X18+Alwar!X18+Banswara!X18+Baran!X18+Barmer!X18+Bharatpur!X18+Bhilwara!X18+Bikaner!X18+Bundi!X18+Chittorgarh!X18+Churu!X18+Dausa!X18+Dholpur!X18+Dungarpur!X18+Hanumangarh!X18+Jaipur!X18+Jaisalmer!X18+Jalore!X18+Jhalawar!X18+Jhunjhunu!X18+Jodhpur!X18+Karauli!X18+Kota!X18+Nagaur!X18+Pali!X18+Pratapgarh!X18+Rajsamand!X18+'Sawai Madhopur'!X18+Sikar!X18+Sirohi!X18+'Sri Ganganagar'!X18+Tonk!X18+Udaipur!X18</f>
        <v>85528.955480159799</v>
      </c>
      <c r="Y18" s="7">
        <f>Ajmer!Y18+Alwar!Y18+Banswara!Y18+Baran!Y18+Barmer!Y18+Bharatpur!Y18+Bhilwara!Y18+Bikaner!Y18+Bundi!Y18+Chittorgarh!Y18+Churu!Y18+Dausa!Y18+Dholpur!Y18+Dungarpur!Y18+Hanumangarh!Y18+Jaipur!Y18+Jaisalmer!Y18+Jalore!Y18+Jhalawar!Y18+Jhunjhunu!Y18+Jodhpur!Y18+Karauli!Y18+Kota!Y18+Nagaur!Y18+Pali!Y18+Pratapgarh!Y18+Rajsamand!Y18+'Sawai Madhopur'!Y18+Sikar!Y18+Sirohi!Y18+'Sri Ganganagar'!Y18+Tonk!Y18+Udaipur!Y18</f>
        <v>1346.6242087542087</v>
      </c>
      <c r="Z18" s="7">
        <f>Ajmer!Z18+Alwar!Z18+Banswara!Z18+Baran!Z18+Barmer!Z18+Bharatpur!Z18+Bhilwara!Z18+Bikaner!Z18+Bundi!Z18+Chittorgarh!Z18+Churu!Z18+Dausa!Z18+Dholpur!Z18+Dungarpur!Z18+Hanumangarh!Z18+Jaipur!Z18+Jaisalmer!Z18+Jalore!Z18+Jhalawar!Z18+Jhunjhunu!Z18+Jodhpur!Z18+Karauli!Z18+Kota!Z18+Nagaur!Z18+Pali!Z18+Pratapgarh!Z18+Rajsamand!Z18+'Sawai Madhopur'!Z18+Sikar!Z18+Sirohi!Z18+'Sri Ganganagar'!Z18+Tonk!Z18+Udaipur!Z18</f>
        <v>6174.8872540538887</v>
      </c>
      <c r="AA18" s="7">
        <f>Ajmer!AA18+Alwar!AA18+Banswara!AA18+Baran!AA18+Barmer!AA18+Bharatpur!AA18+Bhilwara!AA18+Bikaner!AA18+Bundi!AA18+Chittorgarh!AA18+Churu!AA18+Dausa!AA18+Dholpur!AA18+Dungarpur!AA18+Hanumangarh!AA18+Jaipur!AA18+Jaisalmer!AA18+Jalore!AA18+Jhalawar!AA18+Jhunjhunu!AA18+Jodhpur!AA18+Karauli!AA18+Kota!AA18+Nagaur!AA18+Pali!AA18+Pratapgarh!AA18+Rajsamand!AA18+'Sawai Madhopur'!AA18+Sikar!AA18+Sirohi!AA18+'Sri Ganganagar'!AA18+Tonk!AA18+Udaipur!AA18</f>
        <v>466.30098084415584</v>
      </c>
      <c r="AB18" s="7">
        <f>Ajmer!AB18+Alwar!AB18+Banswara!AB18+Baran!AB18+Barmer!AB18+Bharatpur!AB18+Bhilwara!AB18+Bikaner!AB18+Bundi!AB18+Chittorgarh!AB18+Churu!AB18+Dausa!AB18+Dholpur!AB18+Dungarpur!AB18+Hanumangarh!AB18+Jaipur!AB18+Jaisalmer!AB18+Jalore!AB18+Jhalawar!AB18+Jhunjhunu!AB18+Jodhpur!AB18+Karauli!AB18+Kota!AB18+Nagaur!AB18+Pali!AB18+Pratapgarh!AB18+Rajsamand!AB18+'Sawai Madhopur'!AB18+Sikar!AB18+Sirohi!AB18+'Sri Ganganagar'!AB18+Tonk!AB18+Udaipur!AB18</f>
        <v>1483.7633643177141</v>
      </c>
      <c r="AC18" s="7">
        <f>Ajmer!AC18+Alwar!AC18+Banswara!AC18+Baran!AC18+Barmer!AC18+Bharatpur!AC18+Bhilwara!AC18+Bikaner!AC18+Bundi!AC18+Chittorgarh!AC18+Churu!AC18+Dausa!AC18+Dholpur!AC18+Dungarpur!AC18+Hanumangarh!AC18+Jaipur!AC18+Jaisalmer!AC18+Jalore!AC18+Jhalawar!AC18+Jhunjhunu!AC18+Jodhpur!AC18+Karauli!AC18+Kota!AC18+Nagaur!AC18+Pali!AC18+Pratapgarh!AC18+Rajsamand!AC18+'Sawai Madhopur'!AC18+Sikar!AC18+Sirohi!AC18+'Sri Ganganagar'!AC18+Tonk!AC18+Udaipur!AC18</f>
        <v>888.62007480303032</v>
      </c>
      <c r="AD18" s="7">
        <f>Ajmer!AD18+Alwar!AD18+Banswara!AD18+Baran!AD18+Barmer!AD18+Bharatpur!AD18+Bhilwara!AD18+Bikaner!AD18+Bundi!AD18+Chittorgarh!AD18+Churu!AD18+Dausa!AD18+Dholpur!AD18+Dungarpur!AD18+Hanumangarh!AD18+Jaipur!AD18+Jaisalmer!AD18+Jalore!AD18+Jhalawar!AD18+Jhunjhunu!AD18+Jodhpur!AD18+Karauli!AD18+Kota!AD18+Nagaur!AD18+Pali!AD18+Pratapgarh!AD18+Rajsamand!AD18+'Sawai Madhopur'!AD18+Sikar!AD18+Sirohi!AD18+'Sri Ganganagar'!AD18+Tonk!AD18+Udaipur!AD18</f>
        <v>25808.086246849998</v>
      </c>
      <c r="AE18" s="8">
        <f t="shared" si="6"/>
        <v>26937.776158490502</v>
      </c>
      <c r="AF18" s="8">
        <f t="shared" si="7"/>
        <v>281827.54860268568</v>
      </c>
      <c r="AG18" s="7">
        <f>Ajmer!AG18+Alwar!AG18+Banswara!AG18+Baran!AG18+Barmer!AG18+Bharatpur!AG18+Bhilwara!AG18+Bikaner!AG18+Bundi!AG18+Chittorgarh!AG18+Churu!AG18+Dausa!AG18+Dholpur!AG18+Dungarpur!AG18+Hanumangarh!AG18+Jaipur!AG18+Jaisalmer!AG18+Jalore!AG18+Jhalawar!AG18+Jhunjhunu!AG18+Jodhpur!AG18+Karauli!AG18+Kota!AG18+Nagaur!AG18+Pali!AG18+Pratapgarh!AG18+Rajsamand!AG18+'Sawai Madhopur'!AG18+Sikar!AG18+Sirohi!AG18+'Sri Ganganagar'!AG18+Tonk!AG18+Udaipur!AG18</f>
        <v>364.20420875420882</v>
      </c>
      <c r="AH18" s="7">
        <f>Ajmer!AH18+Alwar!AH18+Banswara!AH18+Baran!AH18+Barmer!AH18+Bharatpur!AH18+Bhilwara!AH18+Bikaner!AH18+Bundi!AH18+Chittorgarh!AH18+Churu!AH18+Dausa!AH18+Dholpur!AH18+Dungarpur!AH18+Hanumangarh!AH18+Jaipur!AH18+Jaisalmer!AH18+Jalore!AH18+Jhalawar!AH18+Jhunjhunu!AH18+Jodhpur!AH18+Karauli!AH18+Kota!AH18+Nagaur!AH18+Pali!AH18+Pratapgarh!AH18+Rajsamand!AH18+'Sawai Madhopur'!AH18+Sikar!AH18+Sirohi!AH18+'Sri Ganganagar'!AH18+Tonk!AH18+Udaipur!AH18</f>
        <v>1078.1798888888889</v>
      </c>
      <c r="AI18" s="7">
        <f>Ajmer!AI18+Alwar!AI18+Banswara!AI18+Baran!AI18+Barmer!AI18+Bharatpur!AI18+Bhilwara!AI18+Bikaner!AI18+Bundi!AI18+Chittorgarh!AI18+Churu!AI18+Dausa!AI18+Dholpur!AI18+Dungarpur!AI18+Hanumangarh!AI18+Jaipur!AI18+Jaisalmer!AI18+Jalore!AI18+Jhalawar!AI18+Jhunjhunu!AI18+Jodhpur!AI18+Karauli!AI18+Kota!AI18+Nagaur!AI18+Pali!AI18+Pratapgarh!AI18+Rajsamand!AI18+'Sawai Madhopur'!AI18+Sikar!AI18+Sirohi!AI18+'Sri Ganganagar'!AI18+Tonk!AI18+Udaipur!AI18</f>
        <v>176</v>
      </c>
      <c r="AJ18" s="7">
        <f>Ajmer!AJ18+Alwar!AJ18+Banswara!AJ18+Baran!AJ18+Barmer!AJ18+Bharatpur!AJ18+Bhilwara!AJ18+Bikaner!AJ18+Bundi!AJ18+Chittorgarh!AJ18+Churu!AJ18+Dausa!AJ18+Dholpur!AJ18+Dungarpur!AJ18+Hanumangarh!AJ18+Jaipur!AJ18+Jaisalmer!AJ18+Jalore!AJ18+Jhalawar!AJ18+Jhunjhunu!AJ18+Jodhpur!AJ18+Karauli!AJ18+Kota!AJ18+Nagaur!AJ18+Pali!AJ18+Pratapgarh!AJ18+Rajsamand!AJ18+'Sawai Madhopur'!AJ18+Sikar!AJ18+Sirohi!AJ18+'Sri Ganganagar'!AJ18+Tonk!AJ18+Udaipur!AJ18</f>
        <v>5520.5</v>
      </c>
      <c r="AK18" s="7">
        <f>Ajmer!AK18+Alwar!AK18+Banswara!AK18+Baran!AK18+Barmer!AK18+Bharatpur!AK18+Bhilwara!AK18+Bikaner!AK18+Bundi!AK18+Chittorgarh!AK18+Churu!AK18+Dausa!AK18+Dholpur!AK18+Dungarpur!AK18+Hanumangarh!AK18+Jaipur!AK18+Jaisalmer!AK18+Jalore!AK18+Jhalawar!AK18+Jhunjhunu!AK18+Jodhpur!AK18+Karauli!AK18+Kota!AK18+Nagaur!AK18+Pali!AK18+Pratapgarh!AK18+Rajsamand!AK18+'Sawai Madhopur'!AK18+Sikar!AK18+Sirohi!AK18+'Sri Ganganagar'!AK18+Tonk!AK18+Udaipur!AK18</f>
        <v>2110.2222985312947</v>
      </c>
      <c r="AL18" s="7">
        <f>Ajmer!AL18+Alwar!AL18+Banswara!AL18+Baran!AL18+Barmer!AL18+Bharatpur!AL18+Bhilwara!AL18+Bikaner!AL18+Bundi!AL18+Chittorgarh!AL18+Churu!AL18+Dausa!AL18+Dholpur!AL18+Dungarpur!AL18+Hanumangarh!AL18+Jaipur!AL18+Jaisalmer!AL18+Jalore!AL18+Jhalawar!AL18+Jhunjhunu!AL18+Jodhpur!AL18+Karauli!AL18+Kota!AL18+Nagaur!AL18+Pali!AL18+Pratapgarh!AL18+Rajsamand!AL18+'Sawai Madhopur'!AL18+Sikar!AL18+Sirohi!AL18+'Sri Ganganagar'!AL18+Tonk!AL18+Udaipur!AL18</f>
        <v>9176.2395347132697</v>
      </c>
      <c r="AM18" s="7">
        <f>Ajmer!AM18+Alwar!AM18+Banswara!AM18+Baran!AM18+Barmer!AM18+Bharatpur!AM18+Bhilwara!AM18+Bikaner!AM18+Bundi!AM18+Chittorgarh!AM18+Churu!AM18+Dausa!AM18+Dholpur!AM18+Dungarpur!AM18+Hanumangarh!AM18+Jaipur!AM18+Jaisalmer!AM18+Jalore!AM18+Jhalawar!AM18+Jhunjhunu!AM18+Jodhpur!AM18+Karauli!AM18+Kota!AM18+Nagaur!AM18+Pali!AM18+Pratapgarh!AM18+Rajsamand!AM18+'Sawai Madhopur'!AM18+Sikar!AM18+Sirohi!AM18+'Sri Ganganagar'!AM18+Tonk!AM18+Udaipur!AM18</f>
        <v>7156.8191256672326</v>
      </c>
      <c r="AN18" s="7">
        <f>Ajmer!AN18+Alwar!AN18+Banswara!AN18+Baran!AN18+Barmer!AN18+Bharatpur!AN18+Bhilwara!AN18+Bikaner!AN18+Bundi!AN18+Chittorgarh!AN18+Churu!AN18+Dausa!AN18+Dholpur!AN18+Dungarpur!AN18+Hanumangarh!AN18+Jaipur!AN18+Jaisalmer!AN18+Jalore!AN18+Jhalawar!AN18+Jhunjhunu!AN18+Jodhpur!AN18+Karauli!AN18+Kota!AN18+Nagaur!AN18+Pali!AN18+Pratapgarh!AN18+Rajsamand!AN18+'Sawai Madhopur'!AN18+Sikar!AN18+Sirohi!AN18+'Sri Ganganagar'!AN18+Tonk!AN18+Udaipur!AN18</f>
        <v>72860.493208701868</v>
      </c>
      <c r="AO18" s="7">
        <f>Ajmer!AO18+Alwar!AO18+Banswara!AO18+Baran!AO18+Barmer!AO18+Bharatpur!AO18+Bhilwara!AO18+Bikaner!AO18+Bundi!AO18+Chittorgarh!AO18+Churu!AO18+Dausa!AO18+Dholpur!AO18+Dungarpur!AO18+Hanumangarh!AO18+Jaipur!AO18+Jaisalmer!AO18+Jalore!AO18+Jhalawar!AO18+Jhunjhunu!AO18+Jodhpur!AO18+Karauli!AO18+Kota!AO18+Nagaur!AO18+Pali!AO18+Pratapgarh!AO18+Rajsamand!AO18+'Sawai Madhopur'!AO18+Sikar!AO18+Sirohi!AO18+'Sri Ganganagar'!AO18+Tonk!AO18+Udaipur!AO18</f>
        <v>880</v>
      </c>
      <c r="AP18" s="7">
        <f>Ajmer!AP18+Alwar!AP18+Banswara!AP18+Baran!AP18+Barmer!AP18+Bharatpur!AP18+Bhilwara!AP18+Bikaner!AP18+Bundi!AP18+Chittorgarh!AP18+Churu!AP18+Dausa!AP18+Dholpur!AP18+Dungarpur!AP18+Hanumangarh!AP18+Jaipur!AP18+Jaisalmer!AP18+Jalore!AP18+Jhalawar!AP18+Jhunjhunu!AP18+Jodhpur!AP18+Karauli!AP18+Kota!AP18+Nagaur!AP18+Pali!AP18+Pratapgarh!AP18+Rajsamand!AP18+'Sawai Madhopur'!AP18+Sikar!AP18+Sirohi!AP18+'Sri Ganganagar'!AP18+Tonk!AP18+Udaipur!AP18</f>
        <v>3653.4914794022429</v>
      </c>
      <c r="AQ18" s="7">
        <f>Ajmer!AQ18+Alwar!AQ18+Banswara!AQ18+Baran!AQ18+Barmer!AQ18+Bharatpur!AQ18+Bhilwara!AQ18+Bikaner!AQ18+Bundi!AQ18+Chittorgarh!AQ18+Churu!AQ18+Dausa!AQ18+Dholpur!AQ18+Dungarpur!AQ18+Hanumangarh!AQ18+Jaipur!AQ18+Jaisalmer!AQ18+Jalore!AQ18+Jhalawar!AQ18+Jhunjhunu!AQ18+Jodhpur!AQ18+Karauli!AQ18+Kota!AQ18+Nagaur!AQ18+Pali!AQ18+Pratapgarh!AQ18+Rajsamand!AQ18+'Sawai Madhopur'!AQ18+Sikar!AQ18+Sirohi!AQ18+'Sri Ganganagar'!AQ18+Tonk!AQ18+Udaipur!AQ18</f>
        <v>4284.61003132312</v>
      </c>
      <c r="AR18" s="7">
        <f>Ajmer!AR18+Alwar!AR18+Banswara!AR18+Baran!AR18+Barmer!AR18+Bharatpur!AR18+Bhilwara!AR18+Bikaner!AR18+Bundi!AR18+Chittorgarh!AR18+Churu!AR18+Dausa!AR18+Dholpur!AR18+Dungarpur!AR18+Hanumangarh!AR18+Jaipur!AR18+Jaisalmer!AR18+Jalore!AR18+Jhalawar!AR18+Jhunjhunu!AR18+Jodhpur!AR18+Karauli!AR18+Kota!AR18+Nagaur!AR18+Pali!AR18+Pratapgarh!AR18+Rajsamand!AR18+'Sawai Madhopur'!AR18+Sikar!AR18+Sirohi!AR18+'Sri Ganganagar'!AR18+Tonk!AR18+Udaipur!AR18</f>
        <v>13385.001560166294</v>
      </c>
      <c r="AS18" s="7">
        <f>Ajmer!AS18+Alwar!AS18+Banswara!AS18+Baran!AS18+Barmer!AS18+Bharatpur!AS18+Bhilwara!AS18+Bikaner!AS18+Bundi!AS18+Chittorgarh!AS18+Churu!AS18+Dausa!AS18+Dholpur!AS18+Dungarpur!AS18+Hanumangarh!AS18+Jaipur!AS18+Jaisalmer!AS18+Jalore!AS18+Jhalawar!AS18+Jhunjhunu!AS18+Jodhpur!AS18+Karauli!AS18+Kota!AS18+Nagaur!AS18+Pali!AS18+Pratapgarh!AS18+Rajsamand!AS18+'Sawai Madhopur'!AS18+Sikar!AS18+Sirohi!AS18+'Sri Ganganagar'!AS18+Tonk!AS18+Udaipur!AS18</f>
        <v>447.50596057774004</v>
      </c>
      <c r="AT18" s="7">
        <f>Ajmer!AT18+Alwar!AT18+Banswara!AT18+Baran!AT18+Barmer!AT18+Bharatpur!AT18+Bhilwara!AT18+Bikaner!AT18+Bundi!AT18+Chittorgarh!AT18+Churu!AT18+Dausa!AT18+Dholpur!AT18+Dungarpur!AT18+Hanumangarh!AT18+Jaipur!AT18+Jaisalmer!AT18+Jalore!AT18+Jhalawar!AT18+Jhunjhunu!AT18+Jodhpur!AT18+Karauli!AT18+Kota!AT18+Nagaur!AT18+Pali!AT18+Pratapgarh!AT18+Rajsamand!AT18+'Sawai Madhopur'!AT18+Sikar!AT18+Sirohi!AT18+'Sri Ganganagar'!AT18+Tonk!AT18+Udaipur!AT18</f>
        <v>4602.3952945973415</v>
      </c>
      <c r="AU18" s="7">
        <f t="shared" si="8"/>
        <v>15055.157416099388</v>
      </c>
      <c r="AV18" s="7">
        <f t="shared" si="9"/>
        <v>109198.12107758102</v>
      </c>
      <c r="AW18" s="7">
        <f>Ajmer!AW18+Alwar!AW18+Banswara!AW18+Baran!AW18+Bharatpur!AW18+Bhilwara!AW18+Bikaner!AW18+Bundi!AW18+Chittorgarh!AW18+Churu!AW18+Dausa!AW18+Dholpur!AW18+Dungarpur!AW18+Hanumangarh!AW18+Jaipur!AW18+Jaisalmer!AW18+Jalore!AW18+Jhalawar!AW18+Jhunjhunu!AW18+Jodhpur!AW18+Karauli!AW18+Kota!AW18+Nagaur!AW18+Pali!AW18+Pratapgarh!AW18+Rajsamand!AW18+'Sawai Madhopur'!AW18+Sikar!AW18+Sirohi!AW18+'Sri Ganganagar'!AW18+Tonk!AW18+Udaipur!AW18</f>
        <v>542.45941116311951</v>
      </c>
      <c r="AX18" s="7">
        <f>Ajmer!AX18+Alwar!AX18+Banswara!AX18+Baran!AX18+Bharatpur!AX18+Bhilwara!AX18+Bikaner!AX18+Bundi!AX18+Chittorgarh!AX18+Churu!AX18+Dausa!AX18+Dholpur!AX18+Dungarpur!AX18+Hanumangarh!AX18+Jaipur!AX18+Jaisalmer!AX18+Jalore!AX18+Jhalawar!AX18+Jhunjhunu!AX18+Jodhpur!AX18+Karauli!AX18+Kota!AX18+Nagaur!AX18+Pali!AX18+Pratapgarh!AX18+Rajsamand!AX18+'Sawai Madhopur'!AX18+Sikar!AX18+Sirohi!AX18+'Sri Ganganagar'!AX18+Tonk!AX18+Udaipur!AX18</f>
        <v>1587.4881698062945</v>
      </c>
      <c r="AY18" s="9">
        <f t="shared" si="10"/>
        <v>168603.62140201137</v>
      </c>
      <c r="AZ18" s="9">
        <f t="shared" si="11"/>
        <v>660129.68960208562</v>
      </c>
      <c r="BA18" s="7">
        <f>Ajmer!BA18+Alwar!BA18+Banswara!BA18+Baran!BA18+Barmer!BA18+Bharatpur!BA18+Bhilwara!BA18+Bikaner!BA18+Bundi!BA18+Chittorgarh!BA18+Churu!BA18+Dausa!BA18+Dholpur!BA18+Dungarpur!BA18+Hanumangarh!BA18+Jaipur!BA18+Jaisalmer!BA18+Jalore!BA18+Jhalawar!BA18+Jhunjhunu!BA18+Jodhpur!BA18+Karauli!BA18+Kota!BA18+Nagaur!BA18+Pali!BA18+Pratapgarh!BA18+Rajsamand!BA18+'Sawai Madhopur'!BA18+Sikar!BA18+Sirohi!BA18+'Sri Ganganagar'!BA18+Tonk!BA18+Udaipur!BA18</f>
        <v>20</v>
      </c>
      <c r="BB18" s="7">
        <f>Ajmer!BB18+Alwar!BB18+Banswara!BB18+Baran!BB18+Barmer!BB18+Bharatpur!BB18+Bhilwara!BB18+Bikaner!BB18+Bundi!BB18+Chittorgarh!BB18+Churu!BB18+Dausa!BB18+Dholpur!BB18+Dungarpur!BB18+Hanumangarh!BB18+Jaipur!BB18+Jaisalmer!BB18+Jalore!BB18+Jhalawar!BB18+Jhunjhunu!BB18+Jodhpur!BB18+Karauli!BB18+Kota!BB18+Nagaur!BB18+Pali!BB18+Pratapgarh!BB18+Rajsamand!BB18+'Sawai Madhopur'!BB18+Sikar!BB18+Sirohi!BB18+'Sri Ganganagar'!BB18+Tonk!BB18+Udaipur!BB18</f>
        <v>302</v>
      </c>
      <c r="BC18" s="7">
        <f>Ajmer!BC18+Alwar!BC18+Banswara!BC18+Baran!BC18+Barmer!BC18+Bharatpur!BC18+Bhilwara!BC18+Bikaner!BC18+Bundi!BC18+Chittorgarh!BC18+Churu!BC18+Dausa!BC18+Dholpur!BC18+Dungarpur!BC18+Hanumangarh!BC18+Jaipur!BC18+Jaisalmer!BC18+Jalore!BC18+Jhalawar!BC18+Jhunjhunu!BC18+Jodhpur!BC18+Karauli!BC18+Kota!BC18+Nagaur!BC18+Pali!BC18+Pratapgarh!BC18+Rajsamand!BC18+'Sawai Madhopur'!BC18+Sikar!BC18+Sirohi!BC18+'Sri Ganganagar'!BC18+Tonk!BC18+Udaipur!BC18</f>
        <v>62</v>
      </c>
      <c r="BD18" s="7">
        <f>Ajmer!BD18+Alwar!BD18+Banswara!BD18+Baran!BD18+Barmer!BD18+Bharatpur!BD18+Bhilwara!BD18+Bikaner!BD18+Bundi!BD18+Chittorgarh!BD18+Churu!BD18+Dausa!BD18+Dholpur!BD18+Dungarpur!BD18+Hanumangarh!BD18+Jaipur!BD18+Jaisalmer!BD18+Jalore!BD18+Jhalawar!BD18+Jhunjhunu!BD18+Jodhpur!BD18+Karauli!BD18+Kota!BD18+Nagaur!BD18+Pali!BD18+Pratapgarh!BD18+Rajsamand!BD18+'Sawai Madhopur'!BD18+Sikar!BD18+Sirohi!BD18+'Sri Ganganagar'!BD18+Tonk!BD18+Udaipur!BD18</f>
        <v>894.5</v>
      </c>
      <c r="BE18" s="7">
        <f>Ajmer!BE18+Alwar!BE18+Banswara!BE18+Baran!BE18+Barmer!BE18+Bharatpur!BE18+Bhilwara!BE18+Bikaner!BE18+Bundi!BE18+Chittorgarh!BE18+Churu!BE18+Dausa!BE18+Dholpur!BE18+Dungarpur!BE18+Hanumangarh!BE18+Jaipur!BE18+Jaisalmer!BE18+Jalore!BE18+Jhalawar!BE18+Jhunjhunu!BE18+Jodhpur!BE18+Karauli!BE18+Kota!BE18+Nagaur!BE18+Pali!BE18+Pratapgarh!BE18+Rajsamand!BE18+'Sawai Madhopur'!BE18+Sikar!BE18+Sirohi!BE18+'Sri Ganganagar'!BE18+Tonk!BE18+Udaipur!BE18</f>
        <v>195.10347400000001</v>
      </c>
      <c r="BF18" s="7">
        <f>Ajmer!BF18+Alwar!BF18+Banswara!BF18+Baran!BF18+Barmer!BF18+Bharatpur!BF18+Bhilwara!BF18+Bikaner!BF18+Bundi!BF18+Chittorgarh!BF18+Churu!BF18+Dausa!BF18+Dholpur!BF18+Dungarpur!BF18+Hanumangarh!BF18+Jaipur!BF18+Jaisalmer!BF18+Jalore!BF18+Jhalawar!BF18+Jhunjhunu!BF18+Jodhpur!BF18+Karauli!BF18+Kota!BF18+Nagaur!BF18+Pali!BF18+Pratapgarh!BF18+Rajsamand!BF18+'Sawai Madhopur'!BF18+Sikar!BF18+Sirohi!BF18+'Sri Ganganagar'!BF18+Tonk!BF18+Udaipur!BF18</f>
        <v>3789.2586279999996</v>
      </c>
      <c r="BG18" s="7">
        <f>Ajmer!BG18+Alwar!BG18+Banswara!BG18+Baran!BG18+Barmer!BG18+Bharatpur!BG18+Bhilwara!BG18+Bikaner!BG18+Bundi!BG18+Chittorgarh!BG18+Churu!BG18+Dausa!BG18+Dholpur!BG18+Dungarpur!BG18+Hanumangarh!BG18+Jaipur!BG18+Jaisalmer!BG18+Jalore!BG18+Jhalawar!BG18+Jhunjhunu!BG18+Jodhpur!BG18+Karauli!BG18+Kota!BG18+Nagaur!BG18+Pali!BG18+Pratapgarh!BG18+Rajsamand!BG18+'Sawai Madhopur'!BG18+Sikar!BG18+Sirohi!BG18+'Sri Ganganagar'!BG18+Tonk!BG18+Udaipur!BG18</f>
        <v>4108.8180410000004</v>
      </c>
      <c r="BH18" s="7">
        <f>Ajmer!BH18+Alwar!BH18+Banswara!BH18+Baran!BH18+Barmer!BH18+Bharatpur!BH18+Bhilwara!BH18+Bikaner!BH18+Bundi!BH18+Chittorgarh!BH18+Churu!BH18+Dausa!BH18+Dholpur!BH18+Dungarpur!BH18+Hanumangarh!BH18+Jaipur!BH18+Jaisalmer!BH18+Jalore!BH18+Jhalawar!BH18+Jhunjhunu!BH18+Jodhpur!BH18+Karauli!BH18+Kota!BH18+Nagaur!BH18+Pali!BH18+Pratapgarh!BH18+Rajsamand!BH18+'Sawai Madhopur'!BH18+Sikar!BH18+Sirohi!BH18+'Sri Ganganagar'!BH18+Tonk!BH18+Udaipur!BH18</f>
        <v>19916.792118319998</v>
      </c>
      <c r="BI18" s="7">
        <f>Ajmer!BI18+Alwar!BI18+Banswara!BI18+Baran!BI18+Barmer!BI18+Bharatpur!BI18+Bhilwara!BI18+Bikaner!BI18+Bundi!BI18+Chittorgarh!BI18+Churu!BI18+Dausa!BI18+Dholpur!BI18+Dungarpur!BI18+Hanumangarh!BI18+Jaipur!BI18+Jaisalmer!BI18+Jalore!BI18+Jhalawar!BI18+Jhunjhunu!BI18+Jodhpur!BI18+Karauli!BI18+Kota!BI18+Nagaur!BI18+Pali!BI18+Pratapgarh!BI18+Rajsamand!BI18+'Sawai Madhopur'!BI18+Sikar!BI18+Sirohi!BI18+'Sri Ganganagar'!BI18+Tonk!BI18+Udaipur!BI18</f>
        <v>10462.295364</v>
      </c>
      <c r="BJ18" s="7">
        <f>Ajmer!BJ18+Alwar!BJ18+Banswara!BJ18+Baran!BJ18+Barmer!BJ18+Bharatpur!BJ18+Bhilwara!BJ18+Bikaner!BJ18+Bundi!BJ18+Chittorgarh!BJ18+Churu!BJ18+Dausa!BJ18+Dholpur!BJ18+Dungarpur!BJ18+Hanumangarh!BJ18+Jaipur!BJ18+Jaisalmer!BJ18+Jalore!BJ18+Jhalawar!BJ18+Jhunjhunu!BJ18+Jodhpur!BJ18+Karauli!BJ18+Kota!BJ18+Nagaur!BJ18+Pali!BJ18+Pratapgarh!BJ18+Rajsamand!BJ18+'Sawai Madhopur'!BJ18+Sikar!BJ18+Sirohi!BJ18+'Sri Ganganagar'!BJ18+Tonk!BJ18+Udaipur!BJ18</f>
        <v>52280.395742519999</v>
      </c>
      <c r="BK18" s="8">
        <f t="shared" si="12"/>
        <v>14848.216879</v>
      </c>
      <c r="BL18" s="8">
        <f t="shared" si="13"/>
        <v>77182.946488839996</v>
      </c>
      <c r="BM18" s="8">
        <f t="shared" si="0"/>
        <v>183451.83828101138</v>
      </c>
      <c r="BN18" s="8">
        <f t="shared" si="1"/>
        <v>737312.63609092566</v>
      </c>
      <c r="BO18" s="7">
        <f>Ajmer!BO18+Alwar!BO18+Banswara!BO18+Baran!BO18+Barmer!BO18+Bharatpur!BO18+Bhilwara!BO18+Bikaner!BO18+Bundi!BO18+Chittorgarh!BO18+Churu!BO18+Dausa!BO18+Dholpur!BO18+Dungarpur!BO18+Hanumangarh!BO18+Jaipur!BO18+Jaisalmer!BO18+Jalore!BO18+Jhalawar!BO18+Jhunjhunu!BO18+Jodhpur!BO18+Karauli!BO18+Kota!BO18+Nagaur!BO18+Pali!BO18+Pratapgarh!BO18+Rajsamand!BO18+'Sawai Madhopur'!BO18+Sikar!BO18+Sirohi!BO18+'Sri Ganganagar'!BO18+Tonk!BO18+Udaipur!BO18</f>
        <v>40427.385405297566</v>
      </c>
      <c r="BP18" s="7">
        <f>Ajmer!BP18+Alwar!BP18+Banswara!BP18+Baran!BP18+Barmer!BP18+Bharatpur!BP18+Bhilwara!BP18+Bikaner!BP18+Bundi!BP18+Chittorgarh!BP18+Churu!BP18+Dausa!BP18+Dholpur!BP18+Dungarpur!BP18+Hanumangarh!BP18+Jaipur!BP18+Jaisalmer!BP18+Jalore!BP18+Jhalawar!BP18+Jhunjhunu!BP18+Jodhpur!BP18+Karauli!BP18+Kota!BP18+Nagaur!BP18+Pali!BP18+Pratapgarh!BP18+Rajsamand!BP18+'Sawai Madhopur'!BP18+Sikar!BP18+Sirohi!BP18+'Sri Ganganagar'!BP18+Tonk!BP18+Udaipur!BP18</f>
        <v>105303.05276708197</v>
      </c>
      <c r="BQ18" s="7">
        <f>Ajmer!BQ18+Alwar!BQ18+Banswara!BQ18+Baran!BQ18+Barmer!BQ18+Bharatpur!BQ18+Bhilwara!BQ18+Bikaner!BQ18+Bundi!BQ18+Chittorgarh!BQ18+Churu!BQ18+Dausa!BQ18+Dholpur!BQ18+Dungarpur!BQ18+Hanumangarh!BQ18+Jaipur!BQ18+Jaisalmer!BQ18+Jalore!BQ18+Jhalawar!BQ18+Jhunjhunu!BQ18+Jodhpur!BQ18+Karauli!BQ18+Kota!BQ18+Nagaur!BQ18+Pali!BQ18+Pratapgarh!BQ18+Rajsamand!BQ18+'Sawai Madhopur'!BQ18+Sikar!BQ18+Sirohi!BQ18+'Sri Ganganagar'!BQ18+Tonk!BQ18+Udaipur!BQ18</f>
        <v>3920.5580777785403</v>
      </c>
      <c r="BR18" s="7">
        <f>Ajmer!BR18+Alwar!BR18+Banswara!BR18+Baran!BR18+Barmer!BR18+Bharatpur!BR18+Bhilwara!BR18+Bikaner!BR18+Bundi!BR18+Chittorgarh!BR18+Churu!BR18+Dausa!BR18+Dholpur!BR18+Dungarpur!BR18+Hanumangarh!BR18+Jaipur!BR18+Jaisalmer!BR18+Jalore!BR18+Jhalawar!BR18+Jhunjhunu!BR18+Jodhpur!BR18+Karauli!BR18+Kota!BR18+Nagaur!BR18+Pali!BR18+Pratapgarh!BR18+Rajsamand!BR18+'Sawai Madhopur'!BR18+Sikar!BR18+Sirohi!BR18+'Sri Ganganagar'!BR18+Tonk!BR18+Udaipur!BR18</f>
        <v>5524.6859355491815</v>
      </c>
    </row>
    <row r="19" spans="1:95" s="16" customFormat="1" ht="18" customHeight="1" x14ac:dyDescent="0.25">
      <c r="A19" s="38"/>
      <c r="B19" s="13" t="s">
        <v>67</v>
      </c>
      <c r="C19" s="8">
        <f t="shared" ref="C19:H19" si="14">SUM(C7:C18)</f>
        <v>3439777.3849176709</v>
      </c>
      <c r="D19" s="8">
        <f t="shared" si="14"/>
        <v>5218178.4762366228</v>
      </c>
      <c r="E19" s="8">
        <f t="shared" si="14"/>
        <v>580628.16662567994</v>
      </c>
      <c r="F19" s="8">
        <f t="shared" si="14"/>
        <v>999797.98503723857</v>
      </c>
      <c r="G19" s="8">
        <f t="shared" si="14"/>
        <v>138837.15349304359</v>
      </c>
      <c r="H19" s="8">
        <f t="shared" si="14"/>
        <v>190690.65776626268</v>
      </c>
      <c r="I19" s="8">
        <f t="shared" si="2"/>
        <v>4159242.7050363943</v>
      </c>
      <c r="J19" s="8">
        <f t="shared" si="3"/>
        <v>6408667.1190401241</v>
      </c>
      <c r="K19" s="8">
        <f>SUM(K7:K18)</f>
        <v>86172.999152559554</v>
      </c>
      <c r="L19" s="8">
        <f>SUM(L7:L18)</f>
        <v>326430.44191708462</v>
      </c>
      <c r="M19" s="8">
        <f>SUM(M7:M18)</f>
        <v>54040.696030181716</v>
      </c>
      <c r="N19" s="8">
        <f>SUM(N7:N18)</f>
        <v>266953.38986705057</v>
      </c>
      <c r="O19" s="8">
        <f t="shared" si="4"/>
        <v>4299456.4002191359</v>
      </c>
      <c r="P19" s="8">
        <f t="shared" si="5"/>
        <v>7002050.9508242588</v>
      </c>
      <c r="Q19" s="8">
        <f t="shared" ref="Q19:T19" si="15">SUM(Q7:Q18)</f>
        <v>8664.0883021192312</v>
      </c>
      <c r="R19" s="8">
        <f t="shared" si="15"/>
        <v>43197.056686985976</v>
      </c>
      <c r="S19" s="8">
        <f t="shared" si="15"/>
        <v>2395141.5182451457</v>
      </c>
      <c r="T19" s="8">
        <f t="shared" si="15"/>
        <v>4540327.1870792164</v>
      </c>
      <c r="U19" s="8">
        <f t="shared" ref="U19:AD19" si="16">SUM(U7:U18)</f>
        <v>285111.25922532129</v>
      </c>
      <c r="V19" s="8">
        <f t="shared" si="16"/>
        <v>2022370.7181831326</v>
      </c>
      <c r="W19" s="8">
        <f t="shared" si="16"/>
        <v>95522.130613675356</v>
      </c>
      <c r="X19" s="8">
        <f t="shared" si="16"/>
        <v>1208670.6928040748</v>
      </c>
      <c r="Y19" s="8">
        <f t="shared" si="16"/>
        <v>26252.580203057238</v>
      </c>
      <c r="Z19" s="8">
        <f t="shared" si="16"/>
        <v>151571.01019081986</v>
      </c>
      <c r="AA19" s="8">
        <f t="shared" si="16"/>
        <v>8923.707951744278</v>
      </c>
      <c r="AB19" s="8">
        <f t="shared" si="16"/>
        <v>27289.482465304452</v>
      </c>
      <c r="AC19" s="8">
        <f t="shared" si="16"/>
        <v>12655.115648454544</v>
      </c>
      <c r="AD19" s="8">
        <f t="shared" si="16"/>
        <v>556956.79887522652</v>
      </c>
      <c r="AE19" s="8">
        <f t="shared" si="6"/>
        <v>428464.79364225263</v>
      </c>
      <c r="AF19" s="8">
        <f t="shared" si="7"/>
        <v>3966858.7025185586</v>
      </c>
      <c r="AG19" s="8">
        <f t="shared" ref="AG19:AH19" si="17">SUM(AG7:AG18)</f>
        <v>6673.16159501724</v>
      </c>
      <c r="AH19" s="8">
        <f t="shared" si="17"/>
        <v>38192.832055888888</v>
      </c>
      <c r="AI19" s="8">
        <f t="shared" ref="AI19:AX19" si="18">SUM(AI7:AI18)</f>
        <v>2484.5863636363638</v>
      </c>
      <c r="AJ19" s="8">
        <f t="shared" si="18"/>
        <v>139112.2431178788</v>
      </c>
      <c r="AK19" s="8">
        <f t="shared" si="18"/>
        <v>34836.420063778161</v>
      </c>
      <c r="AL19" s="8">
        <f t="shared" si="18"/>
        <v>142557.51394728746</v>
      </c>
      <c r="AM19" s="8">
        <f t="shared" si="18"/>
        <v>96700.491633991202</v>
      </c>
      <c r="AN19" s="8">
        <f t="shared" si="18"/>
        <v>1016706.3867738474</v>
      </c>
      <c r="AO19" s="8">
        <f t="shared" si="18"/>
        <v>19756</v>
      </c>
      <c r="AP19" s="8">
        <f t="shared" si="18"/>
        <v>80098.767404952145</v>
      </c>
      <c r="AQ19" s="8">
        <f t="shared" si="18"/>
        <v>118429.95500447076</v>
      </c>
      <c r="AR19" s="8">
        <f t="shared" si="18"/>
        <v>235406.52513691428</v>
      </c>
      <c r="AS19" s="8">
        <f t="shared" si="18"/>
        <v>9192.6763440385166</v>
      </c>
      <c r="AT19" s="8">
        <f t="shared" si="18"/>
        <v>66002.620760677848</v>
      </c>
      <c r="AU19" s="8">
        <f t="shared" si="18"/>
        <v>281400.12940991501</v>
      </c>
      <c r="AV19" s="8">
        <f t="shared" si="18"/>
        <v>1679884.057141558</v>
      </c>
      <c r="AW19" s="8">
        <f t="shared" si="18"/>
        <v>11605.053935046159</v>
      </c>
      <c r="AX19" s="8">
        <f t="shared" si="18"/>
        <v>22653.586546059261</v>
      </c>
      <c r="AY19" s="9">
        <f t="shared" ref="AY19" si="19">O19+AE19+AU19</f>
        <v>5009321.3232713034</v>
      </c>
      <c r="AZ19" s="9">
        <f t="shared" ref="AZ19" si="20">P19+AF19+AV19</f>
        <v>12648793.710484374</v>
      </c>
      <c r="BA19" s="8">
        <f t="shared" ref="BA19:BJ19" si="21">SUM(BA7:BA18)</f>
        <v>1024</v>
      </c>
      <c r="BB19" s="8">
        <f t="shared" si="21"/>
        <v>4385.1836000000003</v>
      </c>
      <c r="BC19" s="8">
        <f t="shared" si="21"/>
        <v>1708.963205555362</v>
      </c>
      <c r="BD19" s="8">
        <f t="shared" si="21"/>
        <v>21301.599194351504</v>
      </c>
      <c r="BE19" s="8">
        <f t="shared" si="21"/>
        <v>5321.7694523886003</v>
      </c>
      <c r="BF19" s="8">
        <f t="shared" si="21"/>
        <v>61714.207053676873</v>
      </c>
      <c r="BG19" s="8">
        <f t="shared" si="21"/>
        <v>83738.577783294211</v>
      </c>
      <c r="BH19" s="8">
        <f t="shared" si="21"/>
        <v>452067.91412304493</v>
      </c>
      <c r="BI19" s="8">
        <f t="shared" si="21"/>
        <v>174516.07693831841</v>
      </c>
      <c r="BJ19" s="8">
        <f t="shared" si="21"/>
        <v>710406.10314703058</v>
      </c>
      <c r="BK19" s="8">
        <f t="shared" si="12"/>
        <v>266309.3873795566</v>
      </c>
      <c r="BL19" s="8">
        <f t="shared" si="13"/>
        <v>1249875.007118104</v>
      </c>
      <c r="BM19" s="8">
        <f t="shared" si="0"/>
        <v>5275630.7106508603</v>
      </c>
      <c r="BN19" s="8">
        <f t="shared" si="1"/>
        <v>13898668.717602478</v>
      </c>
      <c r="BO19" s="8">
        <f>SUM(BO7:BO18)</f>
        <v>1155826.4235979754</v>
      </c>
      <c r="BP19" s="8">
        <f>SUM(BP7:BP18)</f>
        <v>2356412.6243180889</v>
      </c>
      <c r="BQ19" s="8">
        <f>SUM(BQ7:BQ18)</f>
        <v>112645.11236328211</v>
      </c>
      <c r="BR19" s="8">
        <f>SUM(BR7:BR18)</f>
        <v>154396.99443332269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7">
        <f>Ajmer!C20+Alwar!C20+Banswara!C20+Baran!C20+Barmer!C20+Bharatpur!C20+Bhilwara!C20+Bikaner!C20+Bundi!C20+Chittorgarh!C20+Churu!C20+Dausa!C20+Dholpur!C20+Dungarpur!C20+Hanumangarh!C20+Jaipur!C20+Jaisalmer!C20+Jalore!C20+Jhalawar!C20+Jhunjhunu!C20+Jodhpur!C20+Karauli!C20+Kota!C20+Nagaur!C20+Pali!C20+Pratapgarh!C20+Rajsamand!C20+'Sawai Madhopur'!C20+Sikar!C20+Sirohi!C20+'Sri Ganganagar'!C20+Tonk!C20+Udaipur!C20</f>
        <v>57</v>
      </c>
      <c r="D20" s="7">
        <f>Ajmer!D20+Alwar!D20+Banswara!D20+Baran!D20+Barmer!D20+Bharatpur!D20+Bhilwara!D20+Bikaner!D20+Bundi!D20+Chittorgarh!D20+Churu!D20+Dausa!D20+Dholpur!D20+Dungarpur!D20+Hanumangarh!D20+Jaipur!D20+Jaisalmer!D20+Jalore!D20+Jhalawar!D20+Jhunjhunu!D20+Jodhpur!D20+Karauli!D20+Kota!D20+Nagaur!D20+Pali!D20+Pratapgarh!D20+Rajsamand!D20+'Sawai Madhopur'!D20+Sikar!D20+Sirohi!D20+'Sri Ganganagar'!D20+Tonk!D20+Udaipur!D20</f>
        <v>29</v>
      </c>
      <c r="E20" s="7">
        <f>Ajmer!E20+Alwar!E20+Banswara!E20+Baran!E20+Barmer!E20+Bharatpur!E20+Bhilwara!E20+Bikaner!E20+Bundi!E20+Chittorgarh!E20+Churu!E20+Dausa!E20+Dholpur!E20+Dungarpur!E20+Hanumangarh!E20+Jaipur!E20+Jaisalmer!E20+Jalore!E20+Jhalawar!E20+Jhunjhunu!E20+Jodhpur!E20+Karauli!E20+Kota!E20+Nagaur!E20+Pali!E20+Pratapgarh!E20+Rajsamand!E20+'Sawai Madhopur'!E20+Sikar!E20+Sirohi!E20+'Sri Ganganagar'!E20+Tonk!E20+Udaipur!E20</f>
        <v>229.14741950000001</v>
      </c>
      <c r="F20" s="7">
        <f>Ajmer!F20+Alwar!F20+Banswara!F20+Baran!F20+Barmer!F20+Bharatpur!F20+Bhilwara!F20+Bikaner!F20+Bundi!F20+Chittorgarh!F20+Churu!F20+Dausa!F20+Dholpur!F20+Dungarpur!F20+Hanumangarh!F20+Jaipur!F20+Jaisalmer!F20+Jalore!F20+Jhalawar!F20+Jhunjhunu!F20+Jodhpur!F20+Karauli!F20+Kota!F20+Nagaur!F20+Pali!F20+Pratapgarh!F20+Rajsamand!F20+'Sawai Madhopur'!F20+Sikar!F20+Sirohi!F20+'Sri Ganganagar'!F20+Tonk!F20+Udaipur!F20</f>
        <v>1433.6032843263911</v>
      </c>
      <c r="G20" s="7">
        <f>Ajmer!G20+Alwar!G20+Banswara!G20+Baran!G20+Barmer!G20+Bharatpur!G20+Bhilwara!G20+Bikaner!G20+Bundi!G20+Chittorgarh!G20+Churu!G20+Dausa!G20+Dholpur!G20+Dungarpur!G20+Hanumangarh!G20+Jaipur!G20+Jaisalmer!G20+Jalore!G20+Jhalawar!G20+Jhunjhunu!G20+Jodhpur!G20+Karauli!G20+Kota!G20+Nagaur!G20+Pali!G20+Pratapgarh!G20+Rajsamand!G20+'Sawai Madhopur'!G20+Sikar!G20+Sirohi!G20+'Sri Ganganagar'!G20+Tonk!G20+Udaipur!G20</f>
        <v>0.57113113112999991</v>
      </c>
      <c r="H20" s="7">
        <f>Ajmer!H20+Alwar!H20+Banswara!H20+Baran!H20+Barmer!H20+Bharatpur!H20+Bhilwara!H20+Bikaner!H20+Bundi!H20+Chittorgarh!H20+Churu!H20+Dausa!H20+Dholpur!H20+Dungarpur!H20+Hanumangarh!H20+Jaipur!H20+Jaisalmer!H20+Jalore!H20+Jhalawar!H20+Jhunjhunu!H20+Jodhpur!H20+Karauli!H20+Kota!H20+Nagaur!H20+Pali!H20+Pratapgarh!H20+Rajsamand!H20+'Sawai Madhopur'!H20+Sikar!H20+Sirohi!H20+'Sri Ganganagar'!H20+Tonk!H20+Udaipur!H20</f>
        <v>2</v>
      </c>
      <c r="I20" s="8">
        <f t="shared" si="2"/>
        <v>286.71855063113003</v>
      </c>
      <c r="J20" s="8">
        <f t="shared" si="3"/>
        <v>1464.6032843263911</v>
      </c>
      <c r="K20" s="7">
        <f>Ajmer!K20+Alwar!K20+Banswara!K20+Baran!K20+Barmer!K20+Bharatpur!K20+Bhilwara!K20+Bikaner!K20+Bundi!K20+Chittorgarh!K20+Churu!K20+Dausa!K20+Dholpur!K20+Dungarpur!K20+Hanumangarh!K20+Jaipur!K20+Jaisalmer!K20+Jalore!K20+Jhalawar!K20+Jhunjhunu!K20+Jodhpur!K20+Karauli!K20+Kota!K20+Nagaur!K20+Pali!K20+Pratapgarh!K20+Rajsamand!K20+'Sawai Madhopur'!K20+Sikar!K20+Sirohi!K20+'Sri Ganganagar'!K20+Tonk!K20+Udaipur!K20</f>
        <v>0</v>
      </c>
      <c r="L20" s="7">
        <f>Ajmer!L20+Alwar!L20+Banswara!L20+Baran!L20+Barmer!L20+Bharatpur!L20+Bhilwara!L20+Bikaner!L20+Bundi!L20+Chittorgarh!L20+Churu!L20+Dausa!L20+Dholpur!L20+Dungarpur!L20+Hanumangarh!L20+Jaipur!L20+Jaisalmer!L20+Jalore!L20+Jhalawar!L20+Jhunjhunu!L20+Jodhpur!L20+Karauli!L20+Kota!L20+Nagaur!L20+Pali!L20+Pratapgarh!L20+Rajsamand!L20+'Sawai Madhopur'!L20+Sikar!L20+Sirohi!L20+'Sri Ganganagar'!L20+Tonk!L20+Udaipur!L20</f>
        <v>0</v>
      </c>
      <c r="M20" s="7">
        <f>Ajmer!M20+Alwar!M20+Banswara!M20+Baran!M20+Barmer!M20+Bharatpur!M20+Bhilwara!M20+Bikaner!M20+Bundi!M20+Chittorgarh!M20+Churu!M20+Dausa!M20+Dholpur!M20+Dungarpur!M20+Hanumangarh!M20+Jaipur!M20+Jaisalmer!M20+Jalore!M20+Jhalawar!M20+Jhunjhunu!M20+Jodhpur!M20+Karauli!M20+Kota!M20+Nagaur!M20+Pali!M20+Pratapgarh!M20+Rajsamand!M20+'Sawai Madhopur'!M20+Sikar!M20+Sirohi!M20+'Sri Ganganagar'!M20+Tonk!M20+Udaipur!M20</f>
        <v>3.57113113113</v>
      </c>
      <c r="N20" s="7">
        <f>Ajmer!N20+Alwar!N20+Banswara!N20+Baran!N20+Barmer!N20+Bharatpur!N20+Bhilwara!N20+Bikaner!N20+Bundi!N20+Chittorgarh!N20+Churu!N20+Dausa!N20+Dholpur!N20+Dungarpur!N20+Hanumangarh!N20+Jaipur!N20+Jaisalmer!N20+Jalore!N20+Jhalawar!N20+Jhunjhunu!N20+Jodhpur!N20+Karauli!N20+Kota!N20+Nagaur!N20+Pali!N20+Pratapgarh!N20+Rajsamand!N20+'Sawai Madhopur'!N20+Sikar!N20+Sirohi!N20+'Sri Ganganagar'!N20+Tonk!N20+Udaipur!N20</f>
        <v>5</v>
      </c>
      <c r="O20" s="8">
        <f t="shared" si="4"/>
        <v>290.28968176226005</v>
      </c>
      <c r="P20" s="8">
        <f t="shared" si="5"/>
        <v>1469.6032843263911</v>
      </c>
      <c r="Q20" s="7">
        <f>Ajmer!Q20+Alwar!Q20+Banswara!Q20+Baran!Q20+Barmer!Q20+Bharatpur!Q20+Bhilwara!Q20+Bikaner!Q20+Bundi!Q20+Chittorgarh!Q20+Churu!Q20+Dausa!Q20+Dholpur!Q20+Dungarpur!Q20+Hanumangarh!Q20+Jaipur!Q20+Jaisalmer!Q20+Jalore!Q20+Jhalawar!Q20+Jhunjhunu!Q20+Jodhpur!Q20+Karauli!Q20+Kota!Q20+Nagaur!Q20+Pali!Q20+Pratapgarh!Q20+Rajsamand!Q20+'Sawai Madhopur'!Q20+Sikar!Q20+Sirohi!Q20+'Sri Ganganagar'!Q20+Tonk!Q20+Udaipur!Q20</f>
        <v>1.228452452452</v>
      </c>
      <c r="R20" s="7">
        <f>Ajmer!R20+Alwar!R20+Banswara!R20+Baran!R20+Barmer!R20+Bharatpur!R20+Bhilwara!R20+Bikaner!R20+Bundi!R20+Chittorgarh!R20+Churu!R20+Dausa!R20+Dholpur!R20+Dungarpur!R20+Hanumangarh!R20+Jaipur!R20+Jaisalmer!R20+Jalore!R20+Jhalawar!R20+Jhunjhunu!R20+Jodhpur!R20+Karauli!R20+Kota!R20+Nagaur!R20+Pali!R20+Pratapgarh!R20+Rajsamand!R20+'Sawai Madhopur'!R20+Sikar!R20+Sirohi!R20+'Sri Ganganagar'!R20+Tonk!R20+Udaipur!R20</f>
        <v>1.8</v>
      </c>
      <c r="S20" s="7">
        <f>Ajmer!S20+Alwar!S20+Banswara!S20+Baran!S20+Barmer!S20+Bharatpur!S20+Bhilwara!S20+Bikaner!S20+Bundi!S20+Chittorgarh!S20+Churu!S20+Dausa!S20+Dholpur!S20+Dungarpur!S20+Hanumangarh!S20+Jaipur!S20+Jaisalmer!S20+Jalore!S20+Jhalawar!S20+Jhunjhunu!S20+Jodhpur!S20+Karauli!S20+Kota!S20+Nagaur!S20+Pali!S20+Pratapgarh!S20+Rajsamand!S20+'Sawai Madhopur'!S20+Sikar!S20+Sirohi!S20+'Sri Ganganagar'!S20+Tonk!S20+Udaipur!S20</f>
        <v>141.90861710544499</v>
      </c>
      <c r="T20" s="7">
        <f>Ajmer!T20+Alwar!T20+Banswara!T20+Baran!T20+Barmer!T20+Bharatpur!T20+Bhilwara!T20+Bikaner!T20+Bundi!T20+Chittorgarh!T20+Churu!T20+Dausa!T20+Dholpur!T20+Dungarpur!T20+Hanumangarh!T20+Jaipur!T20+Jaisalmer!T20+Jalore!T20+Jhalawar!T20+Jhunjhunu!T20+Jodhpur!T20+Karauli!T20+Kota!T20+Nagaur!T20+Pali!T20+Pratapgarh!T20+Rajsamand!T20+'Sawai Madhopur'!T20+Sikar!T20+Sirohi!T20+'Sri Ganganagar'!T20+Tonk!T20+Udaipur!T20</f>
        <v>199.68619918913689</v>
      </c>
      <c r="U20" s="7">
        <f>Ajmer!U20+Alwar!U20+Banswara!U20+Baran!U20+Barmer!U20+Bharatpur!U20+Bhilwara!U20+Bikaner!U20+Bundi!U20+Chittorgarh!U20+Churu!U20+Dausa!U20+Dholpur!U20+Dungarpur!U20+Hanumangarh!U20+Jaipur!U20+Jaisalmer!U20+Jalore!U20+Jhalawar!U20+Jhunjhunu!U20+Jodhpur!U20+Karauli!U20+Kota!U20+Nagaur!U20+Pali!U20+Pratapgarh!U20+Rajsamand!U20+'Sawai Madhopur'!U20+Sikar!U20+Sirohi!U20+'Sri Ganganagar'!U20+Tonk!U20+Udaipur!U20</f>
        <v>45.834337635243983</v>
      </c>
      <c r="V20" s="7">
        <f>Ajmer!V20+Alwar!V20+Banswara!V20+Baran!V20+Barmer!V20+Bharatpur!V20+Bhilwara!V20+Bikaner!V20+Bundi!V20+Chittorgarh!V20+Churu!V20+Dausa!V20+Dholpur!V20+Dungarpur!V20+Hanumangarh!V20+Jaipur!V20+Jaisalmer!V20+Jalore!V20+Jhalawar!V20+Jhunjhunu!V20+Jodhpur!V20+Karauli!V20+Kota!V20+Nagaur!V20+Pali!V20+Pratapgarh!V20+Rajsamand!V20+'Sawai Madhopur'!V20+Sikar!V20+Sirohi!V20+'Sri Ganganagar'!V20+Tonk!V20+Udaipur!V20</f>
        <v>360.02028678693529</v>
      </c>
      <c r="W20" s="7">
        <f>Ajmer!W20+Alwar!W20+Banswara!W20+Baran!W20+Barmer!W20+Bharatpur!W20+Bhilwara!W20+Bikaner!W20+Bundi!W20+Chittorgarh!W20+Churu!W20+Dausa!W20+Dholpur!W20+Dungarpur!W20+Hanumangarh!W20+Jaipur!W20+Jaisalmer!W20+Jalore!W20+Jhalawar!W20+Jhunjhunu!W20+Jodhpur!W20+Karauli!W20+Kota!W20+Nagaur!W20+Pali!W20+Pratapgarh!W20+Rajsamand!W20+'Sawai Madhopur'!W20+Sikar!W20+Sirohi!W20+'Sri Ganganagar'!W20+Tonk!W20+Udaipur!W20</f>
        <v>48.092321254398435</v>
      </c>
      <c r="X20" s="7">
        <f>Ajmer!X20+Alwar!X20+Banswara!X20+Baran!X20+Barmer!X20+Bharatpur!X20+Bhilwara!X20+Bikaner!X20+Bundi!X20+Chittorgarh!X20+Churu!X20+Dausa!X20+Dholpur!X20+Dungarpur!X20+Hanumangarh!X20+Jaipur!X20+Jaisalmer!X20+Jalore!X20+Jhalawar!X20+Jhunjhunu!X20+Jodhpur!X20+Karauli!X20+Kota!X20+Nagaur!X20+Pali!X20+Pratapgarh!X20+Rajsamand!X20+'Sawai Madhopur'!X20+Sikar!X20+Sirohi!X20+'Sri Ganganagar'!X20+Tonk!X20+Udaipur!X20</f>
        <v>142.26570509971543</v>
      </c>
      <c r="Y20" s="7">
        <f>Ajmer!Y20+Alwar!Y20+Banswara!Y20+Baran!Y20+Barmer!Y20+Bharatpur!Y20+Bhilwara!Y20+Bikaner!Y20+Bundi!Y20+Chittorgarh!Y20+Churu!Y20+Dausa!Y20+Dholpur!Y20+Dungarpur!Y20+Hanumangarh!Y20+Jaipur!Y20+Jaisalmer!Y20+Jalore!Y20+Jhalawar!Y20+Jhunjhunu!Y20+Jodhpur!Y20+Karauli!Y20+Kota!Y20+Nagaur!Y20+Pali!Y20+Pratapgarh!Y20+Rajsamand!Y20+'Sawai Madhopur'!Y20+Sikar!Y20+Sirohi!Y20+'Sri Ganganagar'!Y20+Tonk!Y20+Udaipur!Y20</f>
        <v>6</v>
      </c>
      <c r="Z20" s="7">
        <f>Ajmer!Z20+Alwar!Z20+Banswara!Z20+Baran!Z20+Barmer!Z20+Bharatpur!Z20+Bhilwara!Z20+Bikaner!Z20+Bundi!Z20+Chittorgarh!Z20+Churu!Z20+Dausa!Z20+Dholpur!Z20+Dungarpur!Z20+Hanumangarh!Z20+Jaipur!Z20+Jaisalmer!Z20+Jalore!Z20+Jhalawar!Z20+Jhunjhunu!Z20+Jodhpur!Z20+Karauli!Z20+Kota!Z20+Nagaur!Z20+Pali!Z20+Pratapgarh!Z20+Rajsamand!Z20+'Sawai Madhopur'!Z20+Sikar!Z20+Sirohi!Z20+'Sri Ganganagar'!Z20+Tonk!Z20+Udaipur!Z20</f>
        <v>12</v>
      </c>
      <c r="AA20" s="7">
        <f>Ajmer!AA20+Alwar!AA20+Banswara!AA20+Baran!AA20+Barmer!AA20+Bharatpur!AA20+Bhilwara!AA20+Bikaner!AA20+Bundi!AA20+Chittorgarh!AA20+Churu!AA20+Dausa!AA20+Dholpur!AA20+Dungarpur!AA20+Hanumangarh!AA20+Jaipur!AA20+Jaisalmer!AA20+Jalore!AA20+Jhalawar!AA20+Jhunjhunu!AA20+Jodhpur!AA20+Karauli!AA20+Kota!AA20+Nagaur!AA20+Pali!AA20+Pratapgarh!AA20+Rajsamand!AA20+'Sawai Madhopur'!AA20+Sikar!AA20+Sirohi!AA20+'Sri Ganganagar'!AA20+Tonk!AA20+Udaipur!AA20</f>
        <v>1.1499999999999999</v>
      </c>
      <c r="AB20" s="7">
        <f>Ajmer!AB20+Alwar!AB20+Banswara!AB20+Baran!AB20+Barmer!AB20+Bharatpur!AB20+Bhilwara!AB20+Bikaner!AB20+Bundi!AB20+Chittorgarh!AB20+Churu!AB20+Dausa!AB20+Dholpur!AB20+Dungarpur!AB20+Hanumangarh!AB20+Jaipur!AB20+Jaisalmer!AB20+Jalore!AB20+Jhalawar!AB20+Jhunjhunu!AB20+Jodhpur!AB20+Karauli!AB20+Kota!AB20+Nagaur!AB20+Pali!AB20+Pratapgarh!AB20+Rajsamand!AB20+'Sawai Madhopur'!AB20+Sikar!AB20+Sirohi!AB20+'Sri Ganganagar'!AB20+Tonk!AB20+Udaipur!AB20</f>
        <v>2.2820949599999998</v>
      </c>
      <c r="AC20" s="7">
        <f>Ajmer!AC20+Alwar!AC20+Banswara!AC20+Baran!AC20+Barmer!AC20+Bharatpur!AC20+Bhilwara!AC20+Bikaner!AC20+Bundi!AC20+Chittorgarh!AC20+Churu!AC20+Dausa!AC20+Dholpur!AC20+Dungarpur!AC20+Hanumangarh!AC20+Jaipur!AC20+Jaisalmer!AC20+Jalore!AC20+Jhalawar!AC20+Jhunjhunu!AC20+Jodhpur!AC20+Karauli!AC20+Kota!AC20+Nagaur!AC20+Pali!AC20+Pratapgarh!AC20+Rajsamand!AC20+'Sawai Madhopur'!AC20+Sikar!AC20+Sirohi!AC20+'Sri Ganganagar'!AC20+Tonk!AC20+Udaipur!AC20</f>
        <v>0</v>
      </c>
      <c r="AD20" s="7">
        <f>Ajmer!AD20+Alwar!AD20+Banswara!AD20+Baran!AD20+Barmer!AD20+Bharatpur!AD20+Bhilwara!AD20+Bikaner!AD20+Bundi!AD20+Chittorgarh!AD20+Churu!AD20+Dausa!AD20+Dholpur!AD20+Dungarpur!AD20+Hanumangarh!AD20+Jaipur!AD20+Jaisalmer!AD20+Jalore!AD20+Jhalawar!AD20+Jhunjhunu!AD20+Jodhpur!AD20+Karauli!AD20+Kota!AD20+Nagaur!AD20+Pali!AD20+Pratapgarh!AD20+Rajsamand!AD20+'Sawai Madhopur'!AD20+Sikar!AD20+Sirohi!AD20+'Sri Ganganagar'!AD20+Tonk!AD20+Udaipur!AD20</f>
        <v>0</v>
      </c>
      <c r="AE20" s="8">
        <f t="shared" si="6"/>
        <v>101.07665888964243</v>
      </c>
      <c r="AF20" s="8">
        <f t="shared" si="7"/>
        <v>516.56808684665066</v>
      </c>
      <c r="AG20" s="7">
        <f>Ajmer!AG20+Alwar!AG20+Banswara!AG20+Baran!AG20+Barmer!AG20+Bharatpur!AG20+Bhilwara!AG20+Bikaner!AG20+Bundi!AG20+Chittorgarh!AG20+Churu!AG20+Dausa!AG20+Dholpur!AG20+Dungarpur!AG20+Hanumangarh!AG20+Jaipur!AG20+Jaisalmer!AG20+Jalore!AG20+Jhalawar!AG20+Jhunjhunu!AG20+Jodhpur!AG20+Karauli!AG20+Kota!AG20+Nagaur!AG20+Pali!AG20+Pratapgarh!AG20+Rajsamand!AG20+'Sawai Madhopur'!AG20+Sikar!AG20+Sirohi!AG20+'Sri Ganganagar'!AG20+Tonk!AG20+Udaipur!AG20</f>
        <v>2</v>
      </c>
      <c r="AH20" s="7">
        <f>Ajmer!AH20+Alwar!AH20+Banswara!AH20+Baran!AH20+Barmer!AH20+Bharatpur!AH20+Bhilwara!AH20+Bikaner!AH20+Bundi!AH20+Chittorgarh!AH20+Churu!AH20+Dausa!AH20+Dholpur!AH20+Dungarpur!AH20+Hanumangarh!AH20+Jaipur!AH20+Jaisalmer!AH20+Jalore!AH20+Jhalawar!AH20+Jhunjhunu!AH20+Jodhpur!AH20+Karauli!AH20+Kota!AH20+Nagaur!AH20+Pali!AH20+Pratapgarh!AH20+Rajsamand!AH20+'Sawai Madhopur'!AH20+Sikar!AH20+Sirohi!AH20+'Sri Ganganagar'!AH20+Tonk!AH20+Udaipur!AH20</f>
        <v>2.7800000000000002</v>
      </c>
      <c r="AI20" s="7">
        <f>Ajmer!AI20+Alwar!AI20+Banswara!AI20+Baran!AI20+Barmer!AI20+Bharatpur!AI20+Bhilwara!AI20+Bikaner!AI20+Bundi!AI20+Chittorgarh!AI20+Churu!AI20+Dausa!AI20+Dholpur!AI20+Dungarpur!AI20+Hanumangarh!AI20+Jaipur!AI20+Jaisalmer!AI20+Jalore!AI20+Jhalawar!AI20+Jhunjhunu!AI20+Jodhpur!AI20+Karauli!AI20+Kota!AI20+Nagaur!AI20+Pali!AI20+Pratapgarh!AI20+Rajsamand!AI20+'Sawai Madhopur'!AI20+Sikar!AI20+Sirohi!AI20+'Sri Ganganagar'!AI20+Tonk!AI20+Udaipur!AI20</f>
        <v>0</v>
      </c>
      <c r="AJ20" s="7">
        <f>Ajmer!AJ20+Alwar!AJ20+Banswara!AJ20+Baran!AJ20+Barmer!AJ20+Bharatpur!AJ20+Bhilwara!AJ20+Bikaner!AJ20+Bundi!AJ20+Chittorgarh!AJ20+Churu!AJ20+Dausa!AJ20+Dholpur!AJ20+Dungarpur!AJ20+Hanumangarh!AJ20+Jaipur!AJ20+Jaisalmer!AJ20+Jalore!AJ20+Jhalawar!AJ20+Jhunjhunu!AJ20+Jodhpur!AJ20+Karauli!AJ20+Kota!AJ20+Nagaur!AJ20+Pali!AJ20+Pratapgarh!AJ20+Rajsamand!AJ20+'Sawai Madhopur'!AJ20+Sikar!AJ20+Sirohi!AJ20+'Sri Ganganagar'!AJ20+Tonk!AJ20+Udaipur!AJ20</f>
        <v>0</v>
      </c>
      <c r="AK20" s="7">
        <f>Ajmer!AK20+Alwar!AK20+Banswara!AK20+Baran!AK20+Barmer!AK20+Bharatpur!AK20+Bhilwara!AK20+Bikaner!AK20+Bundi!AK20+Chittorgarh!AK20+Churu!AK20+Dausa!AK20+Dholpur!AK20+Dungarpur!AK20+Hanumangarh!AK20+Jaipur!AK20+Jaisalmer!AK20+Jalore!AK20+Jhalawar!AK20+Jhunjhunu!AK20+Jodhpur!AK20+Karauli!AK20+Kota!AK20+Nagaur!AK20+Pali!AK20+Pratapgarh!AK20+Rajsamand!AK20+'Sawai Madhopur'!AK20+Sikar!AK20+Sirohi!AK20+'Sri Ganganagar'!AK20+Tonk!AK20+Udaipur!AK20</f>
        <v>14.194658199999999</v>
      </c>
      <c r="AL20" s="7">
        <f>Ajmer!AL20+Alwar!AL20+Banswara!AL20+Baran!AL20+Barmer!AL20+Bharatpur!AL20+Bhilwara!AL20+Bikaner!AL20+Bundi!AL20+Chittorgarh!AL20+Churu!AL20+Dausa!AL20+Dholpur!AL20+Dungarpur!AL20+Hanumangarh!AL20+Jaipur!AL20+Jaisalmer!AL20+Jalore!AL20+Jhalawar!AL20+Jhunjhunu!AL20+Jodhpur!AL20+Karauli!AL20+Kota!AL20+Nagaur!AL20+Pali!AL20+Pratapgarh!AL20+Rajsamand!AL20+'Sawai Madhopur'!AL20+Sikar!AL20+Sirohi!AL20+'Sri Ganganagar'!AL20+Tonk!AL20+Udaipur!AL20</f>
        <v>27</v>
      </c>
      <c r="AM20" s="7">
        <f>Ajmer!AM20+Alwar!AM20+Banswara!AM20+Baran!AM20+Barmer!AM20+Bharatpur!AM20+Bhilwara!AM20+Bikaner!AM20+Bundi!AM20+Chittorgarh!AM20+Churu!AM20+Dausa!AM20+Dholpur!AM20+Dungarpur!AM20+Hanumangarh!AM20+Jaipur!AM20+Jaisalmer!AM20+Jalore!AM20+Jhalawar!AM20+Jhunjhunu!AM20+Jodhpur!AM20+Karauli!AM20+Kota!AM20+Nagaur!AM20+Pali!AM20+Pratapgarh!AM20+Rajsamand!AM20+'Sawai Madhopur'!AM20+Sikar!AM20+Sirohi!AM20+'Sri Ganganagar'!AM20+Tonk!AM20+Udaipur!AM20</f>
        <v>41.3</v>
      </c>
      <c r="AN20" s="7">
        <f>Ajmer!AN20+Alwar!AN20+Banswara!AN20+Baran!AN20+Barmer!AN20+Bharatpur!AN20+Bhilwara!AN20+Bikaner!AN20+Bundi!AN20+Chittorgarh!AN20+Churu!AN20+Dausa!AN20+Dholpur!AN20+Dungarpur!AN20+Hanumangarh!AN20+Jaipur!AN20+Jaisalmer!AN20+Jalore!AN20+Jhalawar!AN20+Jhunjhunu!AN20+Jodhpur!AN20+Karauli!AN20+Kota!AN20+Nagaur!AN20+Pali!AN20+Pratapgarh!AN20+Rajsamand!AN20+'Sawai Madhopur'!AN20+Sikar!AN20+Sirohi!AN20+'Sri Ganganagar'!AN20+Tonk!AN20+Udaipur!AN20</f>
        <v>367.8</v>
      </c>
      <c r="AO20" s="7">
        <f>Ajmer!AO20+Alwar!AO20+Banswara!AO20+Baran!AO20+Barmer!AO20+Bharatpur!AO20+Bhilwara!AO20+Bikaner!AO20+Bundi!AO20+Chittorgarh!AO20+Churu!AO20+Dausa!AO20+Dholpur!AO20+Dungarpur!AO20+Hanumangarh!AO20+Jaipur!AO20+Jaisalmer!AO20+Jalore!AO20+Jhalawar!AO20+Jhunjhunu!AO20+Jodhpur!AO20+Karauli!AO20+Kota!AO20+Nagaur!AO20+Pali!AO20+Pratapgarh!AO20+Rajsamand!AO20+'Sawai Madhopur'!AO20+Sikar!AO20+Sirohi!AO20+'Sri Ganganagar'!AO20+Tonk!AO20+Udaipur!AO20</f>
        <v>5</v>
      </c>
      <c r="AP20" s="7">
        <f>Ajmer!AP20+Alwar!AP20+Banswara!AP20+Baran!AP20+Barmer!AP20+Bharatpur!AP20+Bhilwara!AP20+Bikaner!AP20+Bundi!AP20+Chittorgarh!AP20+Churu!AP20+Dausa!AP20+Dholpur!AP20+Dungarpur!AP20+Hanumangarh!AP20+Jaipur!AP20+Jaisalmer!AP20+Jalore!AP20+Jhalawar!AP20+Jhunjhunu!AP20+Jodhpur!AP20+Karauli!AP20+Kota!AP20+Nagaur!AP20+Pali!AP20+Pratapgarh!AP20+Rajsamand!AP20+'Sawai Madhopur'!AP20+Sikar!AP20+Sirohi!AP20+'Sri Ganganagar'!AP20+Tonk!AP20+Udaipur!AP20</f>
        <v>10</v>
      </c>
      <c r="AQ20" s="7">
        <f>Ajmer!AQ20+Alwar!AQ20+Banswara!AQ20+Baran!AQ20+Barmer!AQ20+Bharatpur!AQ20+Bhilwara!AQ20+Bikaner!AQ20+Bundi!AQ20+Chittorgarh!AQ20+Churu!AQ20+Dausa!AQ20+Dholpur!AQ20+Dungarpur!AQ20+Hanumangarh!AQ20+Jaipur!AQ20+Jaisalmer!AQ20+Jalore!AQ20+Jhalawar!AQ20+Jhunjhunu!AQ20+Jodhpur!AQ20+Karauli!AQ20+Kota!AQ20+Nagaur!AQ20+Pali!AQ20+Pratapgarh!AQ20+Rajsamand!AQ20+'Sawai Madhopur'!AQ20+Sikar!AQ20+Sirohi!AQ20+'Sri Ganganagar'!AQ20+Tonk!AQ20+Udaipur!AQ20</f>
        <v>13</v>
      </c>
      <c r="AR20" s="7">
        <f>Ajmer!AR20+Alwar!AR20+Banswara!AR20+Baran!AR20+Barmer!AR20+Bharatpur!AR20+Bhilwara!AR20+Bikaner!AR20+Bundi!AR20+Chittorgarh!AR20+Churu!AR20+Dausa!AR20+Dholpur!AR20+Dungarpur!AR20+Hanumangarh!AR20+Jaipur!AR20+Jaisalmer!AR20+Jalore!AR20+Jhalawar!AR20+Jhunjhunu!AR20+Jodhpur!AR20+Karauli!AR20+Kota!AR20+Nagaur!AR20+Pali!AR20+Pratapgarh!AR20+Rajsamand!AR20+'Sawai Madhopur'!AR20+Sikar!AR20+Sirohi!AR20+'Sri Ganganagar'!AR20+Tonk!AR20+Udaipur!AR20</f>
        <v>18</v>
      </c>
      <c r="AS20" s="7">
        <f>Ajmer!AS20+Alwar!AS20+Banswara!AS20+Baran!AS20+Barmer!AS20+Bharatpur!AS20+Bhilwara!AS20+Bikaner!AS20+Bundi!AS20+Chittorgarh!AS20+Churu!AS20+Dausa!AS20+Dholpur!AS20+Dungarpur!AS20+Hanumangarh!AS20+Jaipur!AS20+Jaisalmer!AS20+Jalore!AS20+Jhalawar!AS20+Jhunjhunu!AS20+Jodhpur!AS20+Karauli!AS20+Kota!AS20+Nagaur!AS20+Pali!AS20+Pratapgarh!AS20+Rajsamand!AS20+'Sawai Madhopur'!AS20+Sikar!AS20+Sirohi!AS20+'Sri Ganganagar'!AS20+Tonk!AS20+Udaipur!AS20</f>
        <v>5</v>
      </c>
      <c r="AT20" s="7">
        <f>Ajmer!AT20+Alwar!AT20+Banswara!AT20+Baran!AT20+Barmer!AT20+Bharatpur!AT20+Bhilwara!AT20+Bikaner!AT20+Bundi!AT20+Chittorgarh!AT20+Churu!AT20+Dausa!AT20+Dholpur!AT20+Dungarpur!AT20+Hanumangarh!AT20+Jaipur!AT20+Jaisalmer!AT20+Jalore!AT20+Jhalawar!AT20+Jhunjhunu!AT20+Jodhpur!AT20+Karauli!AT20+Kota!AT20+Nagaur!AT20+Pali!AT20+Pratapgarh!AT20+Rajsamand!AT20+'Sawai Madhopur'!AT20+Sikar!AT20+Sirohi!AT20+'Sri Ganganagar'!AT20+Tonk!AT20+Udaipur!AT20</f>
        <v>10</v>
      </c>
      <c r="AU20" s="7">
        <f t="shared" ref="AU20:AU31" si="22">AI20+AK20+AM20+AO20+AQ20+AS20</f>
        <v>78.494658200000003</v>
      </c>
      <c r="AV20" s="7">
        <f t="shared" ref="AV20:AV31" si="23">AJ20+AL20+AN20+AP20+AR20+AT20</f>
        <v>432.8</v>
      </c>
      <c r="AW20" s="7">
        <f>Ajmer!AW20+Alwar!AW20+Banswara!AW20+Baran!AW20+Bharatpur!AW20+Bhilwara!AW20+Bikaner!AW20+Bundi!AW20+Chittorgarh!AW20+Churu!AW20+Dausa!AW20+Dholpur!AW20+Dungarpur!AW20+Hanumangarh!AW20+Jaipur!AW20+Jaisalmer!AW20+Jalore!AW20+Jhalawar!AW20+Jhunjhunu!AW20+Jodhpur!AW20+Karauli!AW20+Kota!AW20+Nagaur!AW20+Pali!AW20+Pratapgarh!AW20+Rajsamand!AW20+'Sawai Madhopur'!AW20+Sikar!AW20+Sirohi!AW20+'Sri Ganganagar'!AW20+Tonk!AW20+Udaipur!AW20</f>
        <v>5.08</v>
      </c>
      <c r="AX20" s="7">
        <f>Ajmer!AX20+Alwar!AX20+Banswara!AX20+Baran!AX20+Bharatpur!AX20+Bhilwara!AX20+Bikaner!AX20+Bundi!AX20+Chittorgarh!AX20+Churu!AX20+Dausa!AX20+Dholpur!AX20+Dungarpur!AX20+Hanumangarh!AX20+Jaipur!AX20+Jaisalmer!AX20+Jalore!AX20+Jhalawar!AX20+Jhunjhunu!AX20+Jodhpur!AX20+Karauli!AX20+Kota!AX20+Nagaur!AX20+Pali!AX20+Pratapgarh!AX20+Rajsamand!AX20+'Sawai Madhopur'!AX20+Sikar!AX20+Sirohi!AX20+'Sri Ganganagar'!AX20+Tonk!AX20+Udaipur!AX20</f>
        <v>4.9800000000000004</v>
      </c>
      <c r="AY20" s="9">
        <f t="shared" ref="AY20:AY31" si="24">O20+AE20+AU20</f>
        <v>469.86099885190248</v>
      </c>
      <c r="AZ20" s="9">
        <f t="shared" ref="AZ20:AZ31" si="25">P20+AF20+AV20</f>
        <v>2418.9713711730419</v>
      </c>
      <c r="BA20" s="7">
        <f>Ajmer!BA20+Alwar!BA20+Banswara!BA20+Baran!BA20+Barmer!BA20+Bharatpur!BA20+Bhilwara!BA20+Bikaner!BA20+Bundi!BA20+Chittorgarh!BA20+Churu!BA20+Dausa!BA20+Dholpur!BA20+Dungarpur!BA20+Hanumangarh!BA20+Jaipur!BA20+Jaisalmer!BA20+Jalore!BA20+Jhalawar!BA20+Jhunjhunu!BA20+Jodhpur!BA20+Karauli!BA20+Kota!BA20+Nagaur!BA20+Pali!BA20+Pratapgarh!BA20+Rajsamand!BA20+'Sawai Madhopur'!BA20+Sikar!BA20+Sirohi!BA20+'Sri Ganganagar'!BA20+Tonk!BA20+Udaipur!BA20</f>
        <v>0</v>
      </c>
      <c r="BB20" s="7">
        <f>Ajmer!BB20+Alwar!BB20+Banswara!BB20+Baran!BB20+Barmer!BB20+Bharatpur!BB20+Bhilwara!BB20+Bikaner!BB20+Bundi!BB20+Chittorgarh!BB20+Churu!BB20+Dausa!BB20+Dholpur!BB20+Dungarpur!BB20+Hanumangarh!BB20+Jaipur!BB20+Jaisalmer!BB20+Jalore!BB20+Jhalawar!BB20+Jhunjhunu!BB20+Jodhpur!BB20+Karauli!BB20+Kota!BB20+Nagaur!BB20+Pali!BB20+Pratapgarh!BB20+Rajsamand!BB20+'Sawai Madhopur'!BB20+Sikar!BB20+Sirohi!BB20+'Sri Ganganagar'!BB20+Tonk!BB20+Udaipur!BB20</f>
        <v>0</v>
      </c>
      <c r="BC20" s="7">
        <f>Ajmer!BC20+Alwar!BC20+Banswara!BC20+Baran!BC20+Barmer!BC20+Bharatpur!BC20+Bhilwara!BC20+Bikaner!BC20+Bundi!BC20+Chittorgarh!BC20+Churu!BC20+Dausa!BC20+Dholpur!BC20+Dungarpur!BC20+Hanumangarh!BC20+Jaipur!BC20+Jaisalmer!BC20+Jalore!BC20+Jhalawar!BC20+Jhunjhunu!BC20+Jodhpur!BC20+Karauli!BC20+Kota!BC20+Nagaur!BC20+Pali!BC20+Pratapgarh!BC20+Rajsamand!BC20+'Sawai Madhopur'!BC20+Sikar!BC20+Sirohi!BC20+'Sri Ganganagar'!BC20+Tonk!BC20+Udaipur!BC20</f>
        <v>0</v>
      </c>
      <c r="BD20" s="7">
        <f>Ajmer!BD20+Alwar!BD20+Banswara!BD20+Baran!BD20+Barmer!BD20+Bharatpur!BD20+Bhilwara!BD20+Bikaner!BD20+Bundi!BD20+Chittorgarh!BD20+Churu!BD20+Dausa!BD20+Dholpur!BD20+Dungarpur!BD20+Hanumangarh!BD20+Jaipur!BD20+Jaisalmer!BD20+Jalore!BD20+Jhalawar!BD20+Jhunjhunu!BD20+Jodhpur!BD20+Karauli!BD20+Kota!BD20+Nagaur!BD20+Pali!BD20+Pratapgarh!BD20+Rajsamand!BD20+'Sawai Madhopur'!BD20+Sikar!BD20+Sirohi!BD20+'Sri Ganganagar'!BD20+Tonk!BD20+Udaipur!BD20</f>
        <v>0</v>
      </c>
      <c r="BE20" s="7">
        <f>Ajmer!BE20+Alwar!BE20+Banswara!BE20+Baran!BE20+Barmer!BE20+Bharatpur!BE20+Bhilwara!BE20+Bikaner!BE20+Bundi!BE20+Chittorgarh!BE20+Churu!BE20+Dausa!BE20+Dholpur!BE20+Dungarpur!BE20+Hanumangarh!BE20+Jaipur!BE20+Jaisalmer!BE20+Jalore!BE20+Jhalawar!BE20+Jhunjhunu!BE20+Jodhpur!BE20+Karauli!BE20+Kota!BE20+Nagaur!BE20+Pali!BE20+Pratapgarh!BE20+Rajsamand!BE20+'Sawai Madhopur'!BE20+Sikar!BE20+Sirohi!BE20+'Sri Ganganagar'!BE20+Tonk!BE20+Udaipur!BE20</f>
        <v>5.5285499166880001</v>
      </c>
      <c r="BF20" s="7">
        <f>Ajmer!BF20+Alwar!BF20+Banswara!BF20+Baran!BF20+Barmer!BF20+Bharatpur!BF20+Bhilwara!BF20+Bikaner!BF20+Bundi!BF20+Chittorgarh!BF20+Churu!BF20+Dausa!BF20+Dholpur!BF20+Dungarpur!BF20+Hanumangarh!BF20+Jaipur!BF20+Jaisalmer!BF20+Jalore!BF20+Jhalawar!BF20+Jhunjhunu!BF20+Jodhpur!BF20+Karauli!BF20+Kota!BF20+Nagaur!BF20+Pali!BF20+Pratapgarh!BF20+Rajsamand!BF20+'Sawai Madhopur'!BF20+Sikar!BF20+Sirohi!BF20+'Sri Ganganagar'!BF20+Tonk!BF20+Udaipur!BF20</f>
        <v>40.592194818318958</v>
      </c>
      <c r="BG20" s="7">
        <f>Ajmer!BG20+Alwar!BG20+Banswara!BG20+Baran!BG20+Barmer!BG20+Bharatpur!BG20+Bhilwara!BG20+Bikaner!BG20+Bundi!BG20+Chittorgarh!BG20+Churu!BG20+Dausa!BG20+Dholpur!BG20+Dungarpur!BG20+Hanumangarh!BG20+Jaipur!BG20+Jaisalmer!BG20+Jalore!BG20+Jhalawar!BG20+Jhunjhunu!BG20+Jodhpur!BG20+Karauli!BG20+Kota!BG20+Nagaur!BG20+Pali!BG20+Pratapgarh!BG20+Rajsamand!BG20+'Sawai Madhopur'!BG20+Sikar!BG20+Sirohi!BG20+'Sri Ganganagar'!BG20+Tonk!BG20+Udaipur!BG20</f>
        <v>21.9407088502</v>
      </c>
      <c r="BH20" s="7">
        <f>Ajmer!BH20+Alwar!BH20+Banswara!BH20+Baran!BH20+Barmer!BH20+Bharatpur!BH20+Bhilwara!BH20+Bikaner!BH20+Bundi!BH20+Chittorgarh!BH20+Churu!BH20+Dausa!BH20+Dholpur!BH20+Dungarpur!BH20+Hanumangarh!BH20+Jaipur!BH20+Jaisalmer!BH20+Jalore!BH20+Jhalawar!BH20+Jhunjhunu!BH20+Jodhpur!BH20+Karauli!BH20+Kota!BH20+Nagaur!BH20+Pali!BH20+Pratapgarh!BH20+Rajsamand!BH20+'Sawai Madhopur'!BH20+Sikar!BH20+Sirohi!BH20+'Sri Ganganagar'!BH20+Tonk!BH20+Udaipur!BH20</f>
        <v>39.497516619999999</v>
      </c>
      <c r="BI20" s="7">
        <f>Ajmer!BI20+Alwar!BI20+Banswara!BI20+Baran!BI20+Barmer!BI20+Bharatpur!BI20+Bhilwara!BI20+Bikaner!BI20+Bundi!BI20+Chittorgarh!BI20+Churu!BI20+Dausa!BI20+Dholpur!BI20+Dungarpur!BI20+Hanumangarh!BI20+Jaipur!BI20+Jaisalmer!BI20+Jalore!BI20+Jhalawar!BI20+Jhunjhunu!BI20+Jodhpur!BI20+Karauli!BI20+Kota!BI20+Nagaur!BI20+Pali!BI20+Pratapgarh!BI20+Rajsamand!BI20+'Sawai Madhopur'!BI20+Sikar!BI20+Sirohi!BI20+'Sri Ganganagar'!BI20+Tonk!BI20+Udaipur!BI20</f>
        <v>22.451122860412401</v>
      </c>
      <c r="BJ20" s="7">
        <f>Ajmer!BJ20+Alwar!BJ20+Banswara!BJ20+Baran!BJ20+Barmer!BJ20+Bharatpur!BJ20+Bhilwara!BJ20+Bikaner!BJ20+Bundi!BJ20+Chittorgarh!BJ20+Churu!BJ20+Dausa!BJ20+Dholpur!BJ20+Dungarpur!BJ20+Hanumangarh!BJ20+Jaipur!BJ20+Jaisalmer!BJ20+Jalore!BJ20+Jhalawar!BJ20+Jhunjhunu!BJ20+Jodhpur!BJ20+Karauli!BJ20+Kota!BJ20+Nagaur!BJ20+Pali!BJ20+Pratapgarh!BJ20+Rajsamand!BJ20+'Sawai Madhopur'!BJ20+Sikar!BJ20+Sirohi!BJ20+'Sri Ganganagar'!BJ20+Tonk!BJ20+Udaipur!BJ20</f>
        <v>137.22226326977651</v>
      </c>
      <c r="BK20" s="8">
        <f t="shared" si="12"/>
        <v>49.920381627300401</v>
      </c>
      <c r="BL20" s="8">
        <f t="shared" si="13"/>
        <v>217.31197470809548</v>
      </c>
      <c r="BM20" s="8">
        <f t="shared" si="0"/>
        <v>519.78138047920288</v>
      </c>
      <c r="BN20" s="8">
        <f t="shared" si="1"/>
        <v>2636.2833458811374</v>
      </c>
      <c r="BO20" s="7">
        <f>Ajmer!BO20+Alwar!BO20+Banswara!BO20+Baran!BO20+Barmer!BO20+Bharatpur!BO20+Bhilwara!BO20+Bikaner!BO20+Bundi!BO20+Chittorgarh!BO20+Churu!BO20+Dausa!BO20+Dholpur!BO20+Dungarpur!BO20+Hanumangarh!BO20+Jaipur!BO20+Jaisalmer!BO20+Jalore!BO20+Jhalawar!BO20+Jhunjhunu!BO20+Jodhpur!BO20+Karauli!BO20+Kota!BO20+Nagaur!BO20+Pali!BO20+Pratapgarh!BO20+Rajsamand!BO20+'Sawai Madhopur'!BO20+Sikar!BO20+Sirohi!BO20+'Sri Ganganagar'!BO20+Tonk!BO20+Udaipur!BO20</f>
        <v>154.51010142838805</v>
      </c>
      <c r="BP20" s="7">
        <f>Ajmer!BP20+Alwar!BP20+Banswara!BP20+Baran!BP20+Barmer!BP20+Bharatpur!BP20+Bhilwara!BP20+Bikaner!BP20+Bundi!BP20+Chittorgarh!BP20+Churu!BP20+Dausa!BP20+Dholpur!BP20+Dungarpur!BP20+Hanumangarh!BP20+Jaipur!BP20+Jaisalmer!BP20+Jalore!BP20+Jhalawar!BP20+Jhunjhunu!BP20+Jodhpur!BP20+Karauli!BP20+Kota!BP20+Nagaur!BP20+Pali!BP20+Pratapgarh!BP20+Rajsamand!BP20+'Sawai Madhopur'!BP20+Sikar!BP20+Sirohi!BP20+'Sri Ganganagar'!BP20+Tonk!BP20+Udaipur!BP20</f>
        <v>350.75600551889727</v>
      </c>
      <c r="BQ20" s="7">
        <f>Ajmer!BQ20+Alwar!BQ20+Banswara!BQ20+Baran!BQ20+Barmer!BQ20+Bharatpur!BQ20+Bhilwara!BQ20+Bikaner!BQ20+Bundi!BQ20+Chittorgarh!BQ20+Churu!BQ20+Dausa!BQ20+Dholpur!BQ20+Dungarpur!BQ20+Hanumangarh!BQ20+Jaipur!BQ20+Jaisalmer!BQ20+Jalore!BQ20+Jhalawar!BQ20+Jhunjhunu!BQ20+Jodhpur!BQ20+Karauli!BQ20+Kota!BQ20+Nagaur!BQ20+Pali!BQ20+Pratapgarh!BQ20+Rajsamand!BQ20+'Sawai Madhopur'!BQ20+Sikar!BQ20+Sirohi!BQ20+'Sri Ganganagar'!BQ20+Tonk!BQ20+Udaipur!BQ20</f>
        <v>39.053030428516422</v>
      </c>
      <c r="BR20" s="7">
        <f>Ajmer!BR20+Alwar!BR20+Banswara!BR20+Baran!BR20+Barmer!BR20+Bharatpur!BR20+Bhilwara!BR20+Bikaner!BR20+Bundi!BR20+Chittorgarh!BR20+Churu!BR20+Dausa!BR20+Dholpur!BR20+Dungarpur!BR20+Hanumangarh!BR20+Jaipur!BR20+Jaisalmer!BR20+Jalore!BR20+Jhalawar!BR20+Jhunjhunu!BR20+Jodhpur!BR20+Karauli!BR20+Kota!BR20+Nagaur!BR20+Pali!BR20+Pratapgarh!BR20+Rajsamand!BR20+'Sawai Madhopur'!BR20+Sikar!BR20+Sirohi!BR20+'Sri Ganganagar'!BR20+Tonk!BR20+Udaipur!BR20</f>
        <v>80.226801655669192</v>
      </c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7">
        <f>Ajmer!C21+Alwar!C21+Banswara!C21+Baran!C21+Barmer!C21+Bharatpur!C21+Bhilwara!C21+Bikaner!C21+Bundi!C21+Chittorgarh!C21+Churu!C21+Dausa!C21+Dholpur!C21+Dungarpur!C21+Hanumangarh!C21+Jaipur!C21+Jaisalmer!C21+Jalore!C21+Jhalawar!C21+Jhunjhunu!C21+Jodhpur!C21+Karauli!C21+Kota!C21+Nagaur!C21+Pali!C21+Pratapgarh!C21+Rajsamand!C21+'Sawai Madhopur'!C21+Sikar!C21+Sirohi!C21+'Sri Ganganagar'!C21+Tonk!C21+Udaipur!C21</f>
        <v>250</v>
      </c>
      <c r="D21" s="7">
        <f>Ajmer!D21+Alwar!D21+Banswara!D21+Baran!D21+Barmer!D21+Bharatpur!D21+Bhilwara!D21+Bikaner!D21+Bundi!D21+Chittorgarh!D21+Churu!D21+Dausa!D21+Dholpur!D21+Dungarpur!D21+Hanumangarh!D21+Jaipur!D21+Jaisalmer!D21+Jalore!D21+Jhalawar!D21+Jhunjhunu!D21+Jodhpur!D21+Karauli!D21+Kota!D21+Nagaur!D21+Pali!D21+Pratapgarh!D21+Rajsamand!D21+'Sawai Madhopur'!D21+Sikar!D21+Sirohi!D21+'Sri Ganganagar'!D21+Tonk!D21+Udaipur!D21</f>
        <v>849</v>
      </c>
      <c r="E21" s="7">
        <f>Ajmer!E21+Alwar!E21+Banswara!E21+Baran!E21+Barmer!E21+Bharatpur!E21+Bhilwara!E21+Bikaner!E21+Bundi!E21+Chittorgarh!E21+Churu!E21+Dausa!E21+Dholpur!E21+Dungarpur!E21+Hanumangarh!E21+Jaipur!E21+Jaisalmer!E21+Jalore!E21+Jhalawar!E21+Jhunjhunu!E21+Jodhpur!E21+Karauli!E21+Kota!E21+Nagaur!E21+Pali!E21+Pratapgarh!E21+Rajsamand!E21+'Sawai Madhopur'!E21+Sikar!E21+Sirohi!E21+'Sri Ganganagar'!E21+Tonk!E21+Udaipur!E21</f>
        <v>32</v>
      </c>
      <c r="F21" s="7">
        <f>Ajmer!F21+Alwar!F21+Banswara!F21+Baran!F21+Barmer!F21+Bharatpur!F21+Bhilwara!F21+Bikaner!F21+Bundi!F21+Chittorgarh!F21+Churu!F21+Dausa!F21+Dholpur!F21+Dungarpur!F21+Hanumangarh!F21+Jaipur!F21+Jaisalmer!F21+Jalore!F21+Jhalawar!F21+Jhunjhunu!F21+Jodhpur!F21+Karauli!F21+Kota!F21+Nagaur!F21+Pali!F21+Pratapgarh!F21+Rajsamand!F21+'Sawai Madhopur'!F21+Sikar!F21+Sirohi!F21+'Sri Ganganagar'!F21+Tonk!F21+Udaipur!F21</f>
        <v>126</v>
      </c>
      <c r="G21" s="7">
        <f>Ajmer!G21+Alwar!G21+Banswara!G21+Baran!G21+Barmer!G21+Bharatpur!G21+Bhilwara!G21+Bikaner!G21+Bundi!G21+Chittorgarh!G21+Churu!G21+Dausa!G21+Dholpur!G21+Dungarpur!G21+Hanumangarh!G21+Jaipur!G21+Jaisalmer!G21+Jalore!G21+Jhalawar!G21+Jhunjhunu!G21+Jodhpur!G21+Karauli!G21+Kota!G21+Nagaur!G21+Pali!G21+Pratapgarh!G21+Rajsamand!G21+'Sawai Madhopur'!G21+Sikar!G21+Sirohi!G21+'Sri Ganganagar'!G21+Tonk!G21+Udaipur!G21</f>
        <v>13</v>
      </c>
      <c r="H21" s="7">
        <f>Ajmer!H21+Alwar!H21+Banswara!H21+Baran!H21+Barmer!H21+Bharatpur!H21+Bhilwara!H21+Bikaner!H21+Bundi!H21+Chittorgarh!H21+Churu!H21+Dausa!H21+Dholpur!H21+Dungarpur!H21+Hanumangarh!H21+Jaipur!H21+Jaisalmer!H21+Jalore!H21+Jhalawar!H21+Jhunjhunu!H21+Jodhpur!H21+Karauli!H21+Kota!H21+Nagaur!H21+Pali!H21+Pratapgarh!H21+Rajsamand!H21+'Sawai Madhopur'!H21+Sikar!H21+Sirohi!H21+'Sri Ganganagar'!H21+Tonk!H21+Udaipur!H21</f>
        <v>15</v>
      </c>
      <c r="I21" s="8">
        <f t="shared" si="2"/>
        <v>295</v>
      </c>
      <c r="J21" s="8">
        <f t="shared" si="3"/>
        <v>990</v>
      </c>
      <c r="K21" s="7">
        <f>Ajmer!K21+Alwar!K21+Banswara!K21+Baran!K21+Barmer!K21+Bharatpur!K21+Bhilwara!K21+Bikaner!K21+Bundi!K21+Chittorgarh!K21+Churu!K21+Dausa!K21+Dholpur!K21+Dungarpur!K21+Hanumangarh!K21+Jaipur!K21+Jaisalmer!K21+Jalore!K21+Jhalawar!K21+Jhunjhunu!K21+Jodhpur!K21+Karauli!K21+Kota!K21+Nagaur!K21+Pali!K21+Pratapgarh!K21+Rajsamand!K21+'Sawai Madhopur'!K21+Sikar!K21+Sirohi!K21+'Sri Ganganagar'!K21+Tonk!K21+Udaipur!K21</f>
        <v>4</v>
      </c>
      <c r="L21" s="7">
        <f>Ajmer!L21+Alwar!L21+Banswara!L21+Baran!L21+Barmer!L21+Bharatpur!L21+Bhilwara!L21+Bikaner!L21+Bundi!L21+Chittorgarh!L21+Churu!L21+Dausa!L21+Dholpur!L21+Dungarpur!L21+Hanumangarh!L21+Jaipur!L21+Jaisalmer!L21+Jalore!L21+Jhalawar!L21+Jhunjhunu!L21+Jodhpur!L21+Karauli!L21+Kota!L21+Nagaur!L21+Pali!L21+Pratapgarh!L21+Rajsamand!L21+'Sawai Madhopur'!L21+Sikar!L21+Sirohi!L21+'Sri Ganganagar'!L21+Tonk!L21+Udaipur!L21</f>
        <v>10</v>
      </c>
      <c r="M21" s="7">
        <f>Ajmer!M21+Alwar!M21+Banswara!M21+Baran!M21+Barmer!M21+Bharatpur!M21+Bhilwara!M21+Bikaner!M21+Bundi!M21+Chittorgarh!M21+Churu!M21+Dausa!M21+Dholpur!M21+Dungarpur!M21+Hanumangarh!M21+Jaipur!M21+Jaisalmer!M21+Jalore!M21+Jhalawar!M21+Jhunjhunu!M21+Jodhpur!M21+Karauli!M21+Kota!M21+Nagaur!M21+Pali!M21+Pratapgarh!M21+Rajsamand!M21+'Sawai Madhopur'!M21+Sikar!M21+Sirohi!M21+'Sri Ganganagar'!M21+Tonk!M21+Udaipur!M21</f>
        <v>6</v>
      </c>
      <c r="N21" s="7">
        <f>Ajmer!N21+Alwar!N21+Banswara!N21+Baran!N21+Barmer!N21+Bharatpur!N21+Bhilwara!N21+Bikaner!N21+Bundi!N21+Chittorgarh!N21+Churu!N21+Dausa!N21+Dholpur!N21+Dungarpur!N21+Hanumangarh!N21+Jaipur!N21+Jaisalmer!N21+Jalore!N21+Jhalawar!N21+Jhunjhunu!N21+Jodhpur!N21+Karauli!N21+Kota!N21+Nagaur!N21+Pali!N21+Pratapgarh!N21+Rajsamand!N21+'Sawai Madhopur'!N21+Sikar!N21+Sirohi!N21+'Sri Ganganagar'!N21+Tonk!N21+Udaipur!N21</f>
        <v>11</v>
      </c>
      <c r="O21" s="8">
        <f t="shared" si="4"/>
        <v>305</v>
      </c>
      <c r="P21" s="8">
        <f t="shared" si="5"/>
        <v>1011</v>
      </c>
      <c r="Q21" s="7">
        <f>Ajmer!Q21+Alwar!Q21+Banswara!Q21+Baran!Q21+Barmer!Q21+Bharatpur!Q21+Bhilwara!Q21+Bikaner!Q21+Bundi!Q21+Chittorgarh!Q21+Churu!Q21+Dausa!Q21+Dholpur!Q21+Dungarpur!Q21+Hanumangarh!Q21+Jaipur!Q21+Jaisalmer!Q21+Jalore!Q21+Jhalawar!Q21+Jhunjhunu!Q21+Jodhpur!Q21+Karauli!Q21+Kota!Q21+Nagaur!Q21+Pali!Q21+Pratapgarh!Q21+Rajsamand!Q21+'Sawai Madhopur'!Q21+Sikar!Q21+Sirohi!Q21+'Sri Ganganagar'!Q21+Tonk!Q21+Udaipur!Q21</f>
        <v>2</v>
      </c>
      <c r="R21" s="7">
        <f>Ajmer!R21+Alwar!R21+Banswara!R21+Baran!R21+Barmer!R21+Bharatpur!R21+Bhilwara!R21+Bikaner!R21+Bundi!R21+Chittorgarh!R21+Churu!R21+Dausa!R21+Dholpur!R21+Dungarpur!R21+Hanumangarh!R21+Jaipur!R21+Jaisalmer!R21+Jalore!R21+Jhalawar!R21+Jhunjhunu!R21+Jodhpur!R21+Karauli!R21+Kota!R21+Nagaur!R21+Pali!R21+Pratapgarh!R21+Rajsamand!R21+'Sawai Madhopur'!R21+Sikar!R21+Sirohi!R21+'Sri Ganganagar'!R21+Tonk!R21+Udaipur!R21</f>
        <v>3</v>
      </c>
      <c r="S21" s="7">
        <f>Ajmer!S21+Alwar!S21+Banswara!S21+Baran!S21+Barmer!S21+Bharatpur!S21+Bhilwara!S21+Bikaner!S21+Bundi!S21+Chittorgarh!S21+Churu!S21+Dausa!S21+Dholpur!S21+Dungarpur!S21+Hanumangarh!S21+Jaipur!S21+Jaisalmer!S21+Jalore!S21+Jhalawar!S21+Jhunjhunu!S21+Jodhpur!S21+Karauli!S21+Kota!S21+Nagaur!S21+Pali!S21+Pratapgarh!S21+Rajsamand!S21+'Sawai Madhopur'!S21+Sikar!S21+Sirohi!S21+'Sri Ganganagar'!S21+Tonk!S21+Udaipur!S21</f>
        <v>219</v>
      </c>
      <c r="T21" s="7">
        <f>Ajmer!T21+Alwar!T21+Banswara!T21+Baran!T21+Barmer!T21+Bharatpur!T21+Bhilwara!T21+Bikaner!T21+Bundi!T21+Chittorgarh!T21+Churu!T21+Dausa!T21+Dholpur!T21+Dungarpur!T21+Hanumangarh!T21+Jaipur!T21+Jaisalmer!T21+Jalore!T21+Jhalawar!T21+Jhunjhunu!T21+Jodhpur!T21+Karauli!T21+Kota!T21+Nagaur!T21+Pali!T21+Pratapgarh!T21+Rajsamand!T21+'Sawai Madhopur'!T21+Sikar!T21+Sirohi!T21+'Sri Ganganagar'!T21+Tonk!T21+Udaipur!T21</f>
        <v>840</v>
      </c>
      <c r="U21" s="7">
        <f>Ajmer!U21+Alwar!U21+Banswara!U21+Baran!U21+Barmer!U21+Bharatpur!U21+Bhilwara!U21+Bikaner!U21+Bundi!U21+Chittorgarh!U21+Churu!U21+Dausa!U21+Dholpur!U21+Dungarpur!U21+Hanumangarh!U21+Jaipur!U21+Jaisalmer!U21+Jalore!U21+Jhalawar!U21+Jhunjhunu!U21+Jodhpur!U21+Karauli!U21+Kota!U21+Nagaur!U21+Pali!U21+Pratapgarh!U21+Rajsamand!U21+'Sawai Madhopur'!U21+Sikar!U21+Sirohi!U21+'Sri Ganganagar'!U21+Tonk!U21+Udaipur!U21</f>
        <v>870</v>
      </c>
      <c r="V21" s="7">
        <f>Ajmer!V21+Alwar!V21+Banswara!V21+Baran!V21+Barmer!V21+Bharatpur!V21+Bhilwara!V21+Bikaner!V21+Bundi!V21+Chittorgarh!V21+Churu!V21+Dausa!V21+Dholpur!V21+Dungarpur!V21+Hanumangarh!V21+Jaipur!V21+Jaisalmer!V21+Jalore!V21+Jhalawar!V21+Jhunjhunu!V21+Jodhpur!V21+Karauli!V21+Kota!V21+Nagaur!V21+Pali!V21+Pratapgarh!V21+Rajsamand!V21+'Sawai Madhopur'!V21+Sikar!V21+Sirohi!V21+'Sri Ganganagar'!V21+Tonk!V21+Udaipur!V21</f>
        <v>14146</v>
      </c>
      <c r="W21" s="7">
        <f>Ajmer!W21+Alwar!W21+Banswara!W21+Baran!W21+Barmer!W21+Bharatpur!W21+Bhilwara!W21+Bikaner!W21+Bundi!W21+Chittorgarh!W21+Churu!W21+Dausa!W21+Dholpur!W21+Dungarpur!W21+Hanumangarh!W21+Jaipur!W21+Jaisalmer!W21+Jalore!W21+Jhalawar!W21+Jhunjhunu!W21+Jodhpur!W21+Karauli!W21+Kota!W21+Nagaur!W21+Pali!W21+Pratapgarh!W21+Rajsamand!W21+'Sawai Madhopur'!W21+Sikar!W21+Sirohi!W21+'Sri Ganganagar'!W21+Tonk!W21+Udaipur!W21</f>
        <v>205</v>
      </c>
      <c r="X21" s="7">
        <f>Ajmer!X21+Alwar!X21+Banswara!X21+Baran!X21+Barmer!X21+Bharatpur!X21+Bhilwara!X21+Bikaner!X21+Bundi!X21+Chittorgarh!X21+Churu!X21+Dausa!X21+Dholpur!X21+Dungarpur!X21+Hanumangarh!X21+Jaipur!X21+Jaisalmer!X21+Jalore!X21+Jhalawar!X21+Jhunjhunu!X21+Jodhpur!X21+Karauli!X21+Kota!X21+Nagaur!X21+Pali!X21+Pratapgarh!X21+Rajsamand!X21+'Sawai Madhopur'!X21+Sikar!X21+Sirohi!X21+'Sri Ganganagar'!X21+Tonk!X21+Udaipur!X21</f>
        <v>4132</v>
      </c>
      <c r="Y21" s="7">
        <f>Ajmer!Y21+Alwar!Y21+Banswara!Y21+Baran!Y21+Barmer!Y21+Bharatpur!Y21+Bhilwara!Y21+Bikaner!Y21+Bundi!Y21+Chittorgarh!Y21+Churu!Y21+Dausa!Y21+Dholpur!Y21+Dungarpur!Y21+Hanumangarh!Y21+Jaipur!Y21+Jaisalmer!Y21+Jalore!Y21+Jhalawar!Y21+Jhunjhunu!Y21+Jodhpur!Y21+Karauli!Y21+Kota!Y21+Nagaur!Y21+Pali!Y21+Pratapgarh!Y21+Rajsamand!Y21+'Sawai Madhopur'!Y21+Sikar!Y21+Sirohi!Y21+'Sri Ganganagar'!Y21+Tonk!Y21+Udaipur!Y21</f>
        <v>50</v>
      </c>
      <c r="Z21" s="7">
        <f>Ajmer!Z21+Alwar!Z21+Banswara!Z21+Baran!Z21+Barmer!Z21+Bharatpur!Z21+Bhilwara!Z21+Bikaner!Z21+Bundi!Z21+Chittorgarh!Z21+Churu!Z21+Dausa!Z21+Dholpur!Z21+Dungarpur!Z21+Hanumangarh!Z21+Jaipur!Z21+Jaisalmer!Z21+Jalore!Z21+Jhalawar!Z21+Jhunjhunu!Z21+Jodhpur!Z21+Karauli!Z21+Kota!Z21+Nagaur!Z21+Pali!Z21+Pratapgarh!Z21+Rajsamand!Z21+'Sawai Madhopur'!Z21+Sikar!Z21+Sirohi!Z21+'Sri Ganganagar'!Z21+Tonk!Z21+Udaipur!Z21</f>
        <v>160</v>
      </c>
      <c r="AA21" s="7">
        <f>Ajmer!AA21+Alwar!AA21+Banswara!AA21+Baran!AA21+Barmer!AA21+Bharatpur!AA21+Bhilwara!AA21+Bikaner!AA21+Bundi!AA21+Chittorgarh!AA21+Churu!AA21+Dausa!AA21+Dholpur!AA21+Dungarpur!AA21+Hanumangarh!AA21+Jaipur!AA21+Jaisalmer!AA21+Jalore!AA21+Jhalawar!AA21+Jhunjhunu!AA21+Jodhpur!AA21+Karauli!AA21+Kota!AA21+Nagaur!AA21+Pali!AA21+Pratapgarh!AA21+Rajsamand!AA21+'Sawai Madhopur'!AA21+Sikar!AA21+Sirohi!AA21+'Sri Ganganagar'!AA21+Tonk!AA21+Udaipur!AA21</f>
        <v>0</v>
      </c>
      <c r="AB21" s="7">
        <f>Ajmer!AB21+Alwar!AB21+Banswara!AB21+Baran!AB21+Barmer!AB21+Bharatpur!AB21+Bhilwara!AB21+Bikaner!AB21+Bundi!AB21+Chittorgarh!AB21+Churu!AB21+Dausa!AB21+Dholpur!AB21+Dungarpur!AB21+Hanumangarh!AB21+Jaipur!AB21+Jaisalmer!AB21+Jalore!AB21+Jhalawar!AB21+Jhunjhunu!AB21+Jodhpur!AB21+Karauli!AB21+Kota!AB21+Nagaur!AB21+Pali!AB21+Pratapgarh!AB21+Rajsamand!AB21+'Sawai Madhopur'!AB21+Sikar!AB21+Sirohi!AB21+'Sri Ganganagar'!AB21+Tonk!AB21+Udaipur!AB21</f>
        <v>0</v>
      </c>
      <c r="AC21" s="7">
        <f>Ajmer!AC21+Alwar!AC21+Banswara!AC21+Baran!AC21+Barmer!AC21+Bharatpur!AC21+Bhilwara!AC21+Bikaner!AC21+Bundi!AC21+Chittorgarh!AC21+Churu!AC21+Dausa!AC21+Dholpur!AC21+Dungarpur!AC21+Hanumangarh!AC21+Jaipur!AC21+Jaisalmer!AC21+Jalore!AC21+Jhalawar!AC21+Jhunjhunu!AC21+Jodhpur!AC21+Karauli!AC21+Kota!AC21+Nagaur!AC21+Pali!AC21+Pratapgarh!AC21+Rajsamand!AC21+'Sawai Madhopur'!AC21+Sikar!AC21+Sirohi!AC21+'Sri Ganganagar'!AC21+Tonk!AC21+Udaipur!AC21</f>
        <v>11</v>
      </c>
      <c r="AD21" s="7">
        <f>Ajmer!AD21+Alwar!AD21+Banswara!AD21+Baran!AD21+Barmer!AD21+Bharatpur!AD21+Bhilwara!AD21+Bikaner!AD21+Bundi!AD21+Chittorgarh!AD21+Churu!AD21+Dausa!AD21+Dholpur!AD21+Dungarpur!AD21+Hanumangarh!AD21+Jaipur!AD21+Jaisalmer!AD21+Jalore!AD21+Jhalawar!AD21+Jhunjhunu!AD21+Jodhpur!AD21+Karauli!AD21+Kota!AD21+Nagaur!AD21+Pali!AD21+Pratapgarh!AD21+Rajsamand!AD21+'Sawai Madhopur'!AD21+Sikar!AD21+Sirohi!AD21+'Sri Ganganagar'!AD21+Tonk!AD21+Udaipur!AD21</f>
        <v>9501</v>
      </c>
      <c r="AE21" s="8">
        <f t="shared" si="6"/>
        <v>1136</v>
      </c>
      <c r="AF21" s="8">
        <f t="shared" si="7"/>
        <v>27939</v>
      </c>
      <c r="AG21" s="7">
        <f>Ajmer!AG21+Alwar!AG21+Banswara!AG21+Baran!AG21+Barmer!AG21+Bharatpur!AG21+Bhilwara!AG21+Bikaner!AG21+Bundi!AG21+Chittorgarh!AG21+Churu!AG21+Dausa!AG21+Dholpur!AG21+Dungarpur!AG21+Hanumangarh!AG21+Jaipur!AG21+Jaisalmer!AG21+Jalore!AG21+Jhalawar!AG21+Jhunjhunu!AG21+Jodhpur!AG21+Karauli!AG21+Kota!AG21+Nagaur!AG21+Pali!AG21+Pratapgarh!AG21+Rajsamand!AG21+'Sawai Madhopur'!AG21+Sikar!AG21+Sirohi!AG21+'Sri Ganganagar'!AG21+Tonk!AG21+Udaipur!AG21</f>
        <v>11</v>
      </c>
      <c r="AH21" s="7">
        <f>Ajmer!AH21+Alwar!AH21+Banswara!AH21+Baran!AH21+Barmer!AH21+Bharatpur!AH21+Bhilwara!AH21+Bikaner!AH21+Bundi!AH21+Chittorgarh!AH21+Churu!AH21+Dausa!AH21+Dholpur!AH21+Dungarpur!AH21+Hanumangarh!AH21+Jaipur!AH21+Jaisalmer!AH21+Jalore!AH21+Jhalawar!AH21+Jhunjhunu!AH21+Jodhpur!AH21+Karauli!AH21+Kota!AH21+Nagaur!AH21+Pali!AH21+Pratapgarh!AH21+Rajsamand!AH21+'Sawai Madhopur'!AH21+Sikar!AH21+Sirohi!AH21+'Sri Ganganagar'!AH21+Tonk!AH21+Udaipur!AH21</f>
        <v>33</v>
      </c>
      <c r="AI21" s="7">
        <f>Ajmer!AI21+Alwar!AI21+Banswara!AI21+Baran!AI21+Barmer!AI21+Bharatpur!AI21+Bhilwara!AI21+Bikaner!AI21+Bundi!AI21+Chittorgarh!AI21+Churu!AI21+Dausa!AI21+Dholpur!AI21+Dungarpur!AI21+Hanumangarh!AI21+Jaipur!AI21+Jaisalmer!AI21+Jalore!AI21+Jhalawar!AI21+Jhunjhunu!AI21+Jodhpur!AI21+Karauli!AI21+Kota!AI21+Nagaur!AI21+Pali!AI21+Pratapgarh!AI21+Rajsamand!AI21+'Sawai Madhopur'!AI21+Sikar!AI21+Sirohi!AI21+'Sri Ganganagar'!AI21+Tonk!AI21+Udaipur!AI21</f>
        <v>0</v>
      </c>
      <c r="AJ21" s="7">
        <f>Ajmer!AJ21+Alwar!AJ21+Banswara!AJ21+Baran!AJ21+Barmer!AJ21+Bharatpur!AJ21+Bhilwara!AJ21+Bikaner!AJ21+Bundi!AJ21+Chittorgarh!AJ21+Churu!AJ21+Dausa!AJ21+Dholpur!AJ21+Dungarpur!AJ21+Hanumangarh!AJ21+Jaipur!AJ21+Jaisalmer!AJ21+Jalore!AJ21+Jhalawar!AJ21+Jhunjhunu!AJ21+Jodhpur!AJ21+Karauli!AJ21+Kota!AJ21+Nagaur!AJ21+Pali!AJ21+Pratapgarh!AJ21+Rajsamand!AJ21+'Sawai Madhopur'!AJ21+Sikar!AJ21+Sirohi!AJ21+'Sri Ganganagar'!AJ21+Tonk!AJ21+Udaipur!AJ21</f>
        <v>0</v>
      </c>
      <c r="AK21" s="7">
        <f>Ajmer!AK21+Alwar!AK21+Banswara!AK21+Baran!AK21+Barmer!AK21+Bharatpur!AK21+Bhilwara!AK21+Bikaner!AK21+Bundi!AK21+Chittorgarh!AK21+Churu!AK21+Dausa!AK21+Dholpur!AK21+Dungarpur!AK21+Hanumangarh!AK21+Jaipur!AK21+Jaisalmer!AK21+Jalore!AK21+Jhalawar!AK21+Jhunjhunu!AK21+Jodhpur!AK21+Karauli!AK21+Kota!AK21+Nagaur!AK21+Pali!AK21+Pratapgarh!AK21+Rajsamand!AK21+'Sawai Madhopur'!AK21+Sikar!AK21+Sirohi!AK21+'Sri Ganganagar'!AK21+Tonk!AK21+Udaipur!AK21</f>
        <v>25</v>
      </c>
      <c r="AL21" s="7">
        <f>Ajmer!AL21+Alwar!AL21+Banswara!AL21+Baran!AL21+Barmer!AL21+Bharatpur!AL21+Bhilwara!AL21+Bikaner!AL21+Bundi!AL21+Chittorgarh!AL21+Churu!AL21+Dausa!AL21+Dholpur!AL21+Dungarpur!AL21+Hanumangarh!AL21+Jaipur!AL21+Jaisalmer!AL21+Jalore!AL21+Jhalawar!AL21+Jhunjhunu!AL21+Jodhpur!AL21+Karauli!AL21+Kota!AL21+Nagaur!AL21+Pali!AL21+Pratapgarh!AL21+Rajsamand!AL21+'Sawai Madhopur'!AL21+Sikar!AL21+Sirohi!AL21+'Sri Ganganagar'!AL21+Tonk!AL21+Udaipur!AL21</f>
        <v>152</v>
      </c>
      <c r="AM21" s="7">
        <f>Ajmer!AM21+Alwar!AM21+Banswara!AM21+Baran!AM21+Barmer!AM21+Bharatpur!AM21+Bhilwara!AM21+Bikaner!AM21+Bundi!AM21+Chittorgarh!AM21+Churu!AM21+Dausa!AM21+Dholpur!AM21+Dungarpur!AM21+Hanumangarh!AM21+Jaipur!AM21+Jaisalmer!AM21+Jalore!AM21+Jhalawar!AM21+Jhunjhunu!AM21+Jodhpur!AM21+Karauli!AM21+Kota!AM21+Nagaur!AM21+Pali!AM21+Pratapgarh!AM21+Rajsamand!AM21+'Sawai Madhopur'!AM21+Sikar!AM21+Sirohi!AM21+'Sri Ganganagar'!AM21+Tonk!AM21+Udaipur!AM21</f>
        <v>162</v>
      </c>
      <c r="AN21" s="7">
        <f>Ajmer!AN21+Alwar!AN21+Banswara!AN21+Baran!AN21+Barmer!AN21+Bharatpur!AN21+Bhilwara!AN21+Bikaner!AN21+Bundi!AN21+Chittorgarh!AN21+Churu!AN21+Dausa!AN21+Dholpur!AN21+Dungarpur!AN21+Hanumangarh!AN21+Jaipur!AN21+Jaisalmer!AN21+Jalore!AN21+Jhalawar!AN21+Jhunjhunu!AN21+Jodhpur!AN21+Karauli!AN21+Kota!AN21+Nagaur!AN21+Pali!AN21+Pratapgarh!AN21+Rajsamand!AN21+'Sawai Madhopur'!AN21+Sikar!AN21+Sirohi!AN21+'Sri Ganganagar'!AN21+Tonk!AN21+Udaipur!AN21</f>
        <v>2016</v>
      </c>
      <c r="AO21" s="7">
        <f>Ajmer!AO21+Alwar!AO21+Banswara!AO21+Baran!AO21+Barmer!AO21+Bharatpur!AO21+Bhilwara!AO21+Bikaner!AO21+Bundi!AO21+Chittorgarh!AO21+Churu!AO21+Dausa!AO21+Dholpur!AO21+Dungarpur!AO21+Hanumangarh!AO21+Jaipur!AO21+Jaisalmer!AO21+Jalore!AO21+Jhalawar!AO21+Jhunjhunu!AO21+Jodhpur!AO21+Karauli!AO21+Kota!AO21+Nagaur!AO21+Pali!AO21+Pratapgarh!AO21+Rajsamand!AO21+'Sawai Madhopur'!AO21+Sikar!AO21+Sirohi!AO21+'Sri Ganganagar'!AO21+Tonk!AO21+Udaipur!AO21</f>
        <v>12</v>
      </c>
      <c r="AP21" s="7">
        <f>Ajmer!AP21+Alwar!AP21+Banswara!AP21+Baran!AP21+Barmer!AP21+Bharatpur!AP21+Bhilwara!AP21+Bikaner!AP21+Bundi!AP21+Chittorgarh!AP21+Churu!AP21+Dausa!AP21+Dholpur!AP21+Dungarpur!AP21+Hanumangarh!AP21+Jaipur!AP21+Jaisalmer!AP21+Jalore!AP21+Jhalawar!AP21+Jhunjhunu!AP21+Jodhpur!AP21+Karauli!AP21+Kota!AP21+Nagaur!AP21+Pali!AP21+Pratapgarh!AP21+Rajsamand!AP21+'Sawai Madhopur'!AP21+Sikar!AP21+Sirohi!AP21+'Sri Ganganagar'!AP21+Tonk!AP21+Udaipur!AP21</f>
        <v>52</v>
      </c>
      <c r="AQ21" s="7">
        <f>Ajmer!AQ21+Alwar!AQ21+Banswara!AQ21+Baran!AQ21+Barmer!AQ21+Bharatpur!AQ21+Bhilwara!AQ21+Bikaner!AQ21+Bundi!AQ21+Chittorgarh!AQ21+Churu!AQ21+Dausa!AQ21+Dholpur!AQ21+Dungarpur!AQ21+Hanumangarh!AQ21+Jaipur!AQ21+Jaisalmer!AQ21+Jalore!AQ21+Jhalawar!AQ21+Jhunjhunu!AQ21+Jodhpur!AQ21+Karauli!AQ21+Kota!AQ21+Nagaur!AQ21+Pali!AQ21+Pratapgarh!AQ21+Rajsamand!AQ21+'Sawai Madhopur'!AQ21+Sikar!AQ21+Sirohi!AQ21+'Sri Ganganagar'!AQ21+Tonk!AQ21+Udaipur!AQ21</f>
        <v>185</v>
      </c>
      <c r="AR21" s="7">
        <f>Ajmer!AR21+Alwar!AR21+Banswara!AR21+Baran!AR21+Barmer!AR21+Bharatpur!AR21+Bhilwara!AR21+Bikaner!AR21+Bundi!AR21+Chittorgarh!AR21+Churu!AR21+Dausa!AR21+Dholpur!AR21+Dungarpur!AR21+Hanumangarh!AR21+Jaipur!AR21+Jaisalmer!AR21+Jalore!AR21+Jhalawar!AR21+Jhunjhunu!AR21+Jodhpur!AR21+Karauli!AR21+Kota!AR21+Nagaur!AR21+Pali!AR21+Pratapgarh!AR21+Rajsamand!AR21+'Sawai Madhopur'!AR21+Sikar!AR21+Sirohi!AR21+'Sri Ganganagar'!AR21+Tonk!AR21+Udaipur!AR21</f>
        <v>1115</v>
      </c>
      <c r="AS21" s="7">
        <f>Ajmer!AS21+Alwar!AS21+Banswara!AS21+Baran!AS21+Barmer!AS21+Bharatpur!AS21+Bhilwara!AS21+Bikaner!AS21+Bundi!AS21+Chittorgarh!AS21+Churu!AS21+Dausa!AS21+Dholpur!AS21+Dungarpur!AS21+Hanumangarh!AS21+Jaipur!AS21+Jaisalmer!AS21+Jalore!AS21+Jhalawar!AS21+Jhunjhunu!AS21+Jodhpur!AS21+Karauli!AS21+Kota!AS21+Nagaur!AS21+Pali!AS21+Pratapgarh!AS21+Rajsamand!AS21+'Sawai Madhopur'!AS21+Sikar!AS21+Sirohi!AS21+'Sri Ganganagar'!AS21+Tonk!AS21+Udaipur!AS21</f>
        <v>11</v>
      </c>
      <c r="AT21" s="7">
        <f>Ajmer!AT21+Alwar!AT21+Banswara!AT21+Baran!AT21+Barmer!AT21+Bharatpur!AT21+Bhilwara!AT21+Bikaner!AT21+Bundi!AT21+Chittorgarh!AT21+Churu!AT21+Dausa!AT21+Dholpur!AT21+Dungarpur!AT21+Hanumangarh!AT21+Jaipur!AT21+Jaisalmer!AT21+Jalore!AT21+Jhalawar!AT21+Jhunjhunu!AT21+Jodhpur!AT21+Karauli!AT21+Kota!AT21+Nagaur!AT21+Pali!AT21+Pratapgarh!AT21+Rajsamand!AT21+'Sawai Madhopur'!AT21+Sikar!AT21+Sirohi!AT21+'Sri Ganganagar'!AT21+Tonk!AT21+Udaipur!AT21</f>
        <v>65</v>
      </c>
      <c r="AU21" s="7">
        <f t="shared" si="22"/>
        <v>395</v>
      </c>
      <c r="AV21" s="7">
        <f t="shared" si="23"/>
        <v>3400</v>
      </c>
      <c r="AW21" s="7">
        <f>Ajmer!AW21+Alwar!AW21+Banswara!AW21+Baran!AW21+Bharatpur!AW21+Bhilwara!AW21+Bikaner!AW21+Bundi!AW21+Chittorgarh!AW21+Churu!AW21+Dausa!AW21+Dholpur!AW21+Dungarpur!AW21+Hanumangarh!AW21+Jaipur!AW21+Jaisalmer!AW21+Jalore!AW21+Jhalawar!AW21+Jhunjhunu!AW21+Jodhpur!AW21+Karauli!AW21+Kota!AW21+Nagaur!AW21+Pali!AW21+Pratapgarh!AW21+Rajsamand!AW21+'Sawai Madhopur'!AW21+Sikar!AW21+Sirohi!AW21+'Sri Ganganagar'!AW21+Tonk!AW21+Udaipur!AW21</f>
        <v>31</v>
      </c>
      <c r="AX21" s="7">
        <f>Ajmer!AX21+Alwar!AX21+Banswara!AX21+Baran!AX21+Bharatpur!AX21+Bhilwara!AX21+Bikaner!AX21+Bundi!AX21+Chittorgarh!AX21+Churu!AX21+Dausa!AX21+Dholpur!AX21+Dungarpur!AX21+Hanumangarh!AX21+Jaipur!AX21+Jaisalmer!AX21+Jalore!AX21+Jhalawar!AX21+Jhunjhunu!AX21+Jodhpur!AX21+Karauli!AX21+Kota!AX21+Nagaur!AX21+Pali!AX21+Pratapgarh!AX21+Rajsamand!AX21+'Sawai Madhopur'!AX21+Sikar!AX21+Sirohi!AX21+'Sri Ganganagar'!AX21+Tonk!AX21+Udaipur!AX21</f>
        <v>94.9</v>
      </c>
      <c r="AY21" s="9">
        <f t="shared" si="24"/>
        <v>1836</v>
      </c>
      <c r="AZ21" s="9">
        <f t="shared" si="25"/>
        <v>32350</v>
      </c>
      <c r="BA21" s="7">
        <f>Ajmer!BA21+Alwar!BA21+Banswara!BA21+Baran!BA21+Barmer!BA21+Bharatpur!BA21+Bhilwara!BA21+Bikaner!BA21+Bundi!BA21+Chittorgarh!BA21+Churu!BA21+Dausa!BA21+Dholpur!BA21+Dungarpur!BA21+Hanumangarh!BA21+Jaipur!BA21+Jaisalmer!BA21+Jalore!BA21+Jhalawar!BA21+Jhunjhunu!BA21+Jodhpur!BA21+Karauli!BA21+Kota!BA21+Nagaur!BA21+Pali!BA21+Pratapgarh!BA21+Rajsamand!BA21+'Sawai Madhopur'!BA21+Sikar!BA21+Sirohi!BA21+'Sri Ganganagar'!BA21+Tonk!BA21+Udaipur!BA21</f>
        <v>0</v>
      </c>
      <c r="BB21" s="7">
        <f>Ajmer!BB21+Alwar!BB21+Banswara!BB21+Baran!BB21+Barmer!BB21+Bharatpur!BB21+Bhilwara!BB21+Bikaner!BB21+Bundi!BB21+Chittorgarh!BB21+Churu!BB21+Dausa!BB21+Dholpur!BB21+Dungarpur!BB21+Hanumangarh!BB21+Jaipur!BB21+Jaisalmer!BB21+Jalore!BB21+Jhalawar!BB21+Jhunjhunu!BB21+Jodhpur!BB21+Karauli!BB21+Kota!BB21+Nagaur!BB21+Pali!BB21+Pratapgarh!BB21+Rajsamand!BB21+'Sawai Madhopur'!BB21+Sikar!BB21+Sirohi!BB21+'Sri Ganganagar'!BB21+Tonk!BB21+Udaipur!BB21</f>
        <v>0</v>
      </c>
      <c r="BC21" s="7">
        <f>Ajmer!BC21+Alwar!BC21+Banswara!BC21+Baran!BC21+Barmer!BC21+Bharatpur!BC21+Bhilwara!BC21+Bikaner!BC21+Bundi!BC21+Chittorgarh!BC21+Churu!BC21+Dausa!BC21+Dholpur!BC21+Dungarpur!BC21+Hanumangarh!BC21+Jaipur!BC21+Jaisalmer!BC21+Jalore!BC21+Jhalawar!BC21+Jhunjhunu!BC21+Jodhpur!BC21+Karauli!BC21+Kota!BC21+Nagaur!BC21+Pali!BC21+Pratapgarh!BC21+Rajsamand!BC21+'Sawai Madhopur'!BC21+Sikar!BC21+Sirohi!BC21+'Sri Ganganagar'!BC21+Tonk!BC21+Udaipur!BC21</f>
        <v>0</v>
      </c>
      <c r="BD21" s="7">
        <f>Ajmer!BD21+Alwar!BD21+Banswara!BD21+Baran!BD21+Barmer!BD21+Bharatpur!BD21+Bhilwara!BD21+Bikaner!BD21+Bundi!BD21+Chittorgarh!BD21+Churu!BD21+Dausa!BD21+Dholpur!BD21+Dungarpur!BD21+Hanumangarh!BD21+Jaipur!BD21+Jaisalmer!BD21+Jalore!BD21+Jhalawar!BD21+Jhunjhunu!BD21+Jodhpur!BD21+Karauli!BD21+Kota!BD21+Nagaur!BD21+Pali!BD21+Pratapgarh!BD21+Rajsamand!BD21+'Sawai Madhopur'!BD21+Sikar!BD21+Sirohi!BD21+'Sri Ganganagar'!BD21+Tonk!BD21+Udaipur!BD21</f>
        <v>0</v>
      </c>
      <c r="BE21" s="7">
        <f>Ajmer!BE21+Alwar!BE21+Banswara!BE21+Baran!BE21+Barmer!BE21+Bharatpur!BE21+Bhilwara!BE21+Bikaner!BE21+Bundi!BE21+Chittorgarh!BE21+Churu!BE21+Dausa!BE21+Dholpur!BE21+Dungarpur!BE21+Hanumangarh!BE21+Jaipur!BE21+Jaisalmer!BE21+Jalore!BE21+Jhalawar!BE21+Jhunjhunu!BE21+Jodhpur!BE21+Karauli!BE21+Kota!BE21+Nagaur!BE21+Pali!BE21+Pratapgarh!BE21+Rajsamand!BE21+'Sawai Madhopur'!BE21+Sikar!BE21+Sirohi!BE21+'Sri Ganganagar'!BE21+Tonk!BE21+Udaipur!BE21</f>
        <v>2</v>
      </c>
      <c r="BF21" s="7">
        <f>Ajmer!BF21+Alwar!BF21+Banswara!BF21+Baran!BF21+Barmer!BF21+Bharatpur!BF21+Bhilwara!BF21+Bikaner!BF21+Bundi!BF21+Chittorgarh!BF21+Churu!BF21+Dausa!BF21+Dholpur!BF21+Dungarpur!BF21+Hanumangarh!BF21+Jaipur!BF21+Jaisalmer!BF21+Jalore!BF21+Jhalawar!BF21+Jhunjhunu!BF21+Jodhpur!BF21+Karauli!BF21+Kota!BF21+Nagaur!BF21+Pali!BF21+Pratapgarh!BF21+Rajsamand!BF21+'Sawai Madhopur'!BF21+Sikar!BF21+Sirohi!BF21+'Sri Ganganagar'!BF21+Tonk!BF21+Udaipur!BF21</f>
        <v>60</v>
      </c>
      <c r="BG21" s="7">
        <f>Ajmer!BG21+Alwar!BG21+Banswara!BG21+Baran!BG21+Barmer!BG21+Bharatpur!BG21+Bhilwara!BG21+Bikaner!BG21+Bundi!BG21+Chittorgarh!BG21+Churu!BG21+Dausa!BG21+Dholpur!BG21+Dungarpur!BG21+Hanumangarh!BG21+Jaipur!BG21+Jaisalmer!BG21+Jalore!BG21+Jhalawar!BG21+Jhunjhunu!BG21+Jodhpur!BG21+Karauli!BG21+Kota!BG21+Nagaur!BG21+Pali!BG21+Pratapgarh!BG21+Rajsamand!BG21+'Sawai Madhopur'!BG21+Sikar!BG21+Sirohi!BG21+'Sri Ganganagar'!BG21+Tonk!BG21+Udaipur!BG21</f>
        <v>193</v>
      </c>
      <c r="BH21" s="7">
        <f>Ajmer!BH21+Alwar!BH21+Banswara!BH21+Baran!BH21+Barmer!BH21+Bharatpur!BH21+Bhilwara!BH21+Bikaner!BH21+Bundi!BH21+Chittorgarh!BH21+Churu!BH21+Dausa!BH21+Dholpur!BH21+Dungarpur!BH21+Hanumangarh!BH21+Jaipur!BH21+Jaisalmer!BH21+Jalore!BH21+Jhalawar!BH21+Jhunjhunu!BH21+Jodhpur!BH21+Karauli!BH21+Kota!BH21+Nagaur!BH21+Pali!BH21+Pratapgarh!BH21+Rajsamand!BH21+'Sawai Madhopur'!BH21+Sikar!BH21+Sirohi!BH21+'Sri Ganganagar'!BH21+Tonk!BH21+Udaipur!BH21</f>
        <v>1248</v>
      </c>
      <c r="BI21" s="7">
        <f>Ajmer!BI21+Alwar!BI21+Banswara!BI21+Baran!BI21+Barmer!BI21+Bharatpur!BI21+Bhilwara!BI21+Bikaner!BI21+Bundi!BI21+Chittorgarh!BI21+Churu!BI21+Dausa!BI21+Dholpur!BI21+Dungarpur!BI21+Hanumangarh!BI21+Jaipur!BI21+Jaisalmer!BI21+Jalore!BI21+Jhalawar!BI21+Jhunjhunu!BI21+Jodhpur!BI21+Karauli!BI21+Kota!BI21+Nagaur!BI21+Pali!BI21+Pratapgarh!BI21+Rajsamand!BI21+'Sawai Madhopur'!BI21+Sikar!BI21+Sirohi!BI21+'Sri Ganganagar'!BI21+Tonk!BI21+Udaipur!BI21</f>
        <v>583</v>
      </c>
      <c r="BJ21" s="7">
        <f>Ajmer!BJ21+Alwar!BJ21+Banswara!BJ21+Baran!BJ21+Barmer!BJ21+Bharatpur!BJ21+Bhilwara!BJ21+Bikaner!BJ21+Bundi!BJ21+Chittorgarh!BJ21+Churu!BJ21+Dausa!BJ21+Dholpur!BJ21+Dungarpur!BJ21+Hanumangarh!BJ21+Jaipur!BJ21+Jaisalmer!BJ21+Jalore!BJ21+Jhalawar!BJ21+Jhunjhunu!BJ21+Jodhpur!BJ21+Karauli!BJ21+Kota!BJ21+Nagaur!BJ21+Pali!BJ21+Pratapgarh!BJ21+Rajsamand!BJ21+'Sawai Madhopur'!BJ21+Sikar!BJ21+Sirohi!BJ21+'Sri Ganganagar'!BJ21+Tonk!BJ21+Udaipur!BJ21</f>
        <v>2159</v>
      </c>
      <c r="BK21" s="8">
        <f t="shared" si="12"/>
        <v>778</v>
      </c>
      <c r="BL21" s="8">
        <f t="shared" si="13"/>
        <v>3467</v>
      </c>
      <c r="BM21" s="8">
        <f t="shared" si="0"/>
        <v>2614</v>
      </c>
      <c r="BN21" s="8">
        <f t="shared" si="1"/>
        <v>35817</v>
      </c>
      <c r="BO21" s="7">
        <f>Ajmer!BO21+Alwar!BO21+Banswara!BO21+Baran!BO21+Barmer!BO21+Bharatpur!BO21+Bhilwara!BO21+Bikaner!BO21+Bundi!BO21+Chittorgarh!BO21+Churu!BO21+Dausa!BO21+Dholpur!BO21+Dungarpur!BO21+Hanumangarh!BO21+Jaipur!BO21+Jaisalmer!BO21+Jalore!BO21+Jhalawar!BO21+Jhunjhunu!BO21+Jodhpur!BO21+Karauli!BO21+Kota!BO21+Nagaur!BO21+Pali!BO21+Pratapgarh!BO21+Rajsamand!BO21+'Sawai Madhopur'!BO21+Sikar!BO21+Sirohi!BO21+'Sri Ganganagar'!BO21+Tonk!BO21+Udaipur!BO21</f>
        <v>343</v>
      </c>
      <c r="BP21" s="7">
        <f>Ajmer!BP21+Alwar!BP21+Banswara!BP21+Baran!BP21+Barmer!BP21+Bharatpur!BP21+Bhilwara!BP21+Bikaner!BP21+Bundi!BP21+Chittorgarh!BP21+Churu!BP21+Dausa!BP21+Dholpur!BP21+Dungarpur!BP21+Hanumangarh!BP21+Jaipur!BP21+Jaisalmer!BP21+Jalore!BP21+Jhalawar!BP21+Jhunjhunu!BP21+Jodhpur!BP21+Karauli!BP21+Kota!BP21+Nagaur!BP21+Pali!BP21+Pratapgarh!BP21+Rajsamand!BP21+'Sawai Madhopur'!BP21+Sikar!BP21+Sirohi!BP21+'Sri Ganganagar'!BP21+Tonk!BP21+Udaipur!BP21</f>
        <v>1490</v>
      </c>
      <c r="BQ21" s="7">
        <f>Ajmer!BQ21+Alwar!BQ21+Banswara!BQ21+Baran!BQ21+Barmer!BQ21+Bharatpur!BQ21+Bhilwara!BQ21+Bikaner!BQ21+Bundi!BQ21+Chittorgarh!BQ21+Churu!BQ21+Dausa!BQ21+Dholpur!BQ21+Dungarpur!BQ21+Hanumangarh!BQ21+Jaipur!BQ21+Jaisalmer!BQ21+Jalore!BQ21+Jhalawar!BQ21+Jhunjhunu!BQ21+Jodhpur!BQ21+Karauli!BQ21+Kota!BQ21+Nagaur!BQ21+Pali!BQ21+Pratapgarh!BQ21+Rajsamand!BQ21+'Sawai Madhopur'!BQ21+Sikar!BQ21+Sirohi!BQ21+'Sri Ganganagar'!BQ21+Tonk!BQ21+Udaipur!BQ21</f>
        <v>21</v>
      </c>
      <c r="BR21" s="7">
        <f>Ajmer!BR21+Alwar!BR21+Banswara!BR21+Baran!BR21+Barmer!BR21+Bharatpur!BR21+Bhilwara!BR21+Bikaner!BR21+Bundi!BR21+Chittorgarh!BR21+Churu!BR21+Dausa!BR21+Dholpur!BR21+Dungarpur!BR21+Hanumangarh!BR21+Jaipur!BR21+Jaisalmer!BR21+Jalore!BR21+Jhalawar!BR21+Jhunjhunu!BR21+Jodhpur!BR21+Karauli!BR21+Kota!BR21+Nagaur!BR21+Pali!BR21+Pratapgarh!BR21+Rajsamand!BR21+'Sawai Madhopur'!BR21+Sikar!BR21+Sirohi!BR21+'Sri Ganganagar'!BR21+Tonk!BR21+Udaipur!BR21</f>
        <v>27</v>
      </c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7">
        <f>Ajmer!C22+Alwar!C22+Banswara!C22+Baran!C22+Barmer!C22+Bharatpur!C22+Bhilwara!C22+Bikaner!C22+Bundi!C22+Chittorgarh!C22+Churu!C22+Dausa!C22+Dholpur!C22+Dungarpur!C22+Hanumangarh!C22+Jaipur!C22+Jaisalmer!C22+Jalore!C22+Jhalawar!C22+Jhunjhunu!C22+Jodhpur!C22+Karauli!C22+Kota!C22+Nagaur!C22+Pali!C22+Pratapgarh!C22+Rajsamand!C22+'Sawai Madhopur'!C22+Sikar!C22+Sirohi!C22+'Sri Ganganagar'!C22+Tonk!C22+Udaipur!C22</f>
        <v>0</v>
      </c>
      <c r="D22" s="7">
        <f>Ajmer!D22+Alwar!D22+Banswara!D22+Baran!D22+Barmer!D22+Bharatpur!D22+Bhilwara!D22+Bikaner!D22+Bundi!D22+Chittorgarh!D22+Churu!D22+Dausa!D22+Dholpur!D22+Dungarpur!D22+Hanumangarh!D22+Jaipur!D22+Jaisalmer!D22+Jalore!D22+Jhalawar!D22+Jhunjhunu!D22+Jodhpur!D22+Karauli!D22+Kota!D22+Nagaur!D22+Pali!D22+Pratapgarh!D22+Rajsamand!D22+'Sawai Madhopur'!D22+Sikar!D22+Sirohi!D22+'Sri Ganganagar'!D22+Tonk!D22+Udaipur!D22</f>
        <v>0</v>
      </c>
      <c r="E22" s="7">
        <f>Ajmer!E22+Alwar!E22+Banswara!E22+Baran!E22+Barmer!E22+Bharatpur!E22+Bhilwara!E22+Bikaner!E22+Bundi!E22+Chittorgarh!E22+Churu!E22+Dausa!E22+Dholpur!E22+Dungarpur!E22+Hanumangarh!E22+Jaipur!E22+Jaisalmer!E22+Jalore!E22+Jhalawar!E22+Jhunjhunu!E22+Jodhpur!E22+Karauli!E22+Kota!E22+Nagaur!E22+Pali!E22+Pratapgarh!E22+Rajsamand!E22+'Sawai Madhopur'!E22+Sikar!E22+Sirohi!E22+'Sri Ganganagar'!E22+Tonk!E22+Udaipur!E22</f>
        <v>0</v>
      </c>
      <c r="F22" s="7">
        <f>Ajmer!F22+Alwar!F22+Banswara!F22+Baran!F22+Barmer!F22+Bharatpur!F22+Bhilwara!F22+Bikaner!F22+Bundi!F22+Chittorgarh!F22+Churu!F22+Dausa!F22+Dholpur!F22+Dungarpur!F22+Hanumangarh!F22+Jaipur!F22+Jaisalmer!F22+Jalore!F22+Jhalawar!F22+Jhunjhunu!F22+Jodhpur!F22+Karauli!F22+Kota!F22+Nagaur!F22+Pali!F22+Pratapgarh!F22+Rajsamand!F22+'Sawai Madhopur'!F22+Sikar!F22+Sirohi!F22+'Sri Ganganagar'!F22+Tonk!F22+Udaipur!F22</f>
        <v>0</v>
      </c>
      <c r="G22" s="7">
        <f>Ajmer!G22+Alwar!G22+Banswara!G22+Baran!G22+Barmer!G22+Bharatpur!G22+Bhilwara!G22+Bikaner!G22+Bundi!G22+Chittorgarh!G22+Churu!G22+Dausa!G22+Dholpur!G22+Dungarpur!G22+Hanumangarh!G22+Jaipur!G22+Jaisalmer!G22+Jalore!G22+Jhalawar!G22+Jhunjhunu!G22+Jodhpur!G22+Karauli!G22+Kota!G22+Nagaur!G22+Pali!G22+Pratapgarh!G22+Rajsamand!G22+'Sawai Madhopur'!G22+Sikar!G22+Sirohi!G22+'Sri Ganganagar'!G22+Tonk!G22+Udaipur!G22</f>
        <v>0</v>
      </c>
      <c r="H22" s="7">
        <f>Ajmer!H22+Alwar!H22+Banswara!H22+Baran!H22+Barmer!H22+Bharatpur!H22+Bhilwara!H22+Bikaner!H22+Bundi!H22+Chittorgarh!H22+Churu!H22+Dausa!H22+Dholpur!H22+Dungarpur!H22+Hanumangarh!H22+Jaipur!H22+Jaisalmer!H22+Jalore!H22+Jhalawar!H22+Jhunjhunu!H22+Jodhpur!H22+Karauli!H22+Kota!H22+Nagaur!H22+Pali!H22+Pratapgarh!H22+Rajsamand!H22+'Sawai Madhopur'!H22+Sikar!H22+Sirohi!H22+'Sri Ganganagar'!H22+Tonk!H22+Udaipur!H22</f>
        <v>0</v>
      </c>
      <c r="I22" s="8">
        <f t="shared" si="2"/>
        <v>0</v>
      </c>
      <c r="J22" s="8">
        <f t="shared" si="3"/>
        <v>0</v>
      </c>
      <c r="K22" s="7">
        <f>Ajmer!K22+Alwar!K22+Banswara!K22+Baran!K22+Barmer!K22+Bharatpur!K22+Bhilwara!K22+Bikaner!K22+Bundi!K22+Chittorgarh!K22+Churu!K22+Dausa!K22+Dholpur!K22+Dungarpur!K22+Hanumangarh!K22+Jaipur!K22+Jaisalmer!K22+Jalore!K22+Jhalawar!K22+Jhunjhunu!K22+Jodhpur!K22+Karauli!K22+Kota!K22+Nagaur!K22+Pali!K22+Pratapgarh!K22+Rajsamand!K22+'Sawai Madhopur'!K22+Sikar!K22+Sirohi!K22+'Sri Ganganagar'!K22+Tonk!K22+Udaipur!K22</f>
        <v>20</v>
      </c>
      <c r="L22" s="7">
        <f>Ajmer!L22+Alwar!L22+Banswara!L22+Baran!L22+Barmer!L22+Bharatpur!L22+Bhilwara!L22+Bikaner!L22+Bundi!L22+Chittorgarh!L22+Churu!L22+Dausa!L22+Dholpur!L22+Dungarpur!L22+Hanumangarh!L22+Jaipur!L22+Jaisalmer!L22+Jalore!L22+Jhalawar!L22+Jhunjhunu!L22+Jodhpur!L22+Karauli!L22+Kota!L22+Nagaur!L22+Pali!L22+Pratapgarh!L22+Rajsamand!L22+'Sawai Madhopur'!L22+Sikar!L22+Sirohi!L22+'Sri Ganganagar'!L22+Tonk!L22+Udaipur!L22</f>
        <v>50</v>
      </c>
      <c r="M22" s="7">
        <f>Ajmer!M22+Alwar!M22+Banswara!M22+Baran!M22+Barmer!M22+Bharatpur!M22+Bhilwara!M22+Bikaner!M22+Bundi!M22+Chittorgarh!M22+Churu!M22+Dausa!M22+Dholpur!M22+Dungarpur!M22+Hanumangarh!M22+Jaipur!M22+Jaisalmer!M22+Jalore!M22+Jhalawar!M22+Jhunjhunu!M22+Jodhpur!M22+Karauli!M22+Kota!M22+Nagaur!M22+Pali!M22+Pratapgarh!M22+Rajsamand!M22+'Sawai Madhopur'!M22+Sikar!M22+Sirohi!M22+'Sri Ganganagar'!M22+Tonk!M22+Udaipur!M22</f>
        <v>12</v>
      </c>
      <c r="N22" s="7">
        <f>Ajmer!N22+Alwar!N22+Banswara!N22+Baran!N22+Barmer!N22+Bharatpur!N22+Bhilwara!N22+Bikaner!N22+Bundi!N22+Chittorgarh!N22+Churu!N22+Dausa!N22+Dholpur!N22+Dungarpur!N22+Hanumangarh!N22+Jaipur!N22+Jaisalmer!N22+Jalore!N22+Jhalawar!N22+Jhunjhunu!N22+Jodhpur!N22+Karauli!N22+Kota!N22+Nagaur!N22+Pali!N22+Pratapgarh!N22+Rajsamand!N22+'Sawai Madhopur'!N22+Sikar!N22+Sirohi!N22+'Sri Ganganagar'!N22+Tonk!N22+Udaipur!N22</f>
        <v>50</v>
      </c>
      <c r="O22" s="8">
        <f t="shared" si="4"/>
        <v>32</v>
      </c>
      <c r="P22" s="8">
        <f t="shared" si="5"/>
        <v>100</v>
      </c>
      <c r="Q22" s="7">
        <f>Ajmer!Q22+Alwar!Q22+Banswara!Q22+Baran!Q22+Barmer!Q22+Bharatpur!Q22+Bhilwara!Q22+Bikaner!Q22+Bundi!Q22+Chittorgarh!Q22+Churu!Q22+Dausa!Q22+Dholpur!Q22+Dungarpur!Q22+Hanumangarh!Q22+Jaipur!Q22+Jaisalmer!Q22+Jalore!Q22+Jhalawar!Q22+Jhunjhunu!Q22+Jodhpur!Q22+Karauli!Q22+Kota!Q22+Nagaur!Q22+Pali!Q22+Pratapgarh!Q22+Rajsamand!Q22+'Sawai Madhopur'!Q22+Sikar!Q22+Sirohi!Q22+'Sri Ganganagar'!Q22+Tonk!Q22+Udaipur!Q22</f>
        <v>2</v>
      </c>
      <c r="R22" s="7">
        <f>Ajmer!R22+Alwar!R22+Banswara!R22+Baran!R22+Barmer!R22+Bharatpur!R22+Bhilwara!R22+Bikaner!R22+Bundi!R22+Chittorgarh!R22+Churu!R22+Dausa!R22+Dholpur!R22+Dungarpur!R22+Hanumangarh!R22+Jaipur!R22+Jaisalmer!R22+Jalore!R22+Jhalawar!R22+Jhunjhunu!R22+Jodhpur!R22+Karauli!R22+Kota!R22+Nagaur!R22+Pali!R22+Pratapgarh!R22+Rajsamand!R22+'Sawai Madhopur'!R22+Sikar!R22+Sirohi!R22+'Sri Ganganagar'!R22+Tonk!R22+Udaipur!R22</f>
        <v>8</v>
      </c>
      <c r="S22" s="7">
        <f>Ajmer!S22+Alwar!S22+Banswara!S22+Baran!S22+Barmer!S22+Bharatpur!S22+Bhilwara!S22+Bikaner!S22+Bundi!S22+Chittorgarh!S22+Churu!S22+Dausa!S22+Dholpur!S22+Dungarpur!S22+Hanumangarh!S22+Jaipur!S22+Jaisalmer!S22+Jalore!S22+Jhalawar!S22+Jhunjhunu!S22+Jodhpur!S22+Karauli!S22+Kota!S22+Nagaur!S22+Pali!S22+Pratapgarh!S22+Rajsamand!S22+'Sawai Madhopur'!S22+Sikar!S22+Sirohi!S22+'Sri Ganganagar'!S22+Tonk!S22+Udaipur!S22</f>
        <v>24</v>
      </c>
      <c r="T22" s="7">
        <f>Ajmer!T22+Alwar!T22+Banswara!T22+Baran!T22+Barmer!T22+Bharatpur!T22+Bhilwara!T22+Bikaner!T22+Bundi!T22+Chittorgarh!T22+Churu!T22+Dausa!T22+Dholpur!T22+Dungarpur!T22+Hanumangarh!T22+Jaipur!T22+Jaisalmer!T22+Jalore!T22+Jhalawar!T22+Jhunjhunu!T22+Jodhpur!T22+Karauli!T22+Kota!T22+Nagaur!T22+Pali!T22+Pratapgarh!T22+Rajsamand!T22+'Sawai Madhopur'!T22+Sikar!T22+Sirohi!T22+'Sri Ganganagar'!T22+Tonk!T22+Udaipur!T22</f>
        <v>75</v>
      </c>
      <c r="U22" s="7">
        <f>Ajmer!U22+Alwar!U22+Banswara!U22+Baran!U22+Barmer!U22+Bharatpur!U22+Bhilwara!U22+Bikaner!U22+Bundi!U22+Chittorgarh!U22+Churu!U22+Dausa!U22+Dholpur!U22+Dungarpur!U22+Hanumangarh!U22+Jaipur!U22+Jaisalmer!U22+Jalore!U22+Jhalawar!U22+Jhunjhunu!U22+Jodhpur!U22+Karauli!U22+Kota!U22+Nagaur!U22+Pali!U22+Pratapgarh!U22+Rajsamand!U22+'Sawai Madhopur'!U22+Sikar!U22+Sirohi!U22+'Sri Ganganagar'!U22+Tonk!U22+Udaipur!U22</f>
        <v>123</v>
      </c>
      <c r="V22" s="7">
        <f>Ajmer!V22+Alwar!V22+Banswara!V22+Baran!V22+Barmer!V22+Bharatpur!V22+Bhilwara!V22+Bikaner!V22+Bundi!V22+Chittorgarh!V22+Churu!V22+Dausa!V22+Dholpur!V22+Dungarpur!V22+Hanumangarh!V22+Jaipur!V22+Jaisalmer!V22+Jalore!V22+Jhalawar!V22+Jhunjhunu!V22+Jodhpur!V22+Karauli!V22+Kota!V22+Nagaur!V22+Pali!V22+Pratapgarh!V22+Rajsamand!V22+'Sawai Madhopur'!V22+Sikar!V22+Sirohi!V22+'Sri Ganganagar'!V22+Tonk!V22+Udaipur!V22</f>
        <v>528</v>
      </c>
      <c r="W22" s="7">
        <f>Ajmer!W22+Alwar!W22+Banswara!W22+Baran!W22+Barmer!W22+Bharatpur!W22+Bhilwara!W22+Bikaner!W22+Bundi!W22+Chittorgarh!W22+Churu!W22+Dausa!W22+Dholpur!W22+Dungarpur!W22+Hanumangarh!W22+Jaipur!W22+Jaisalmer!W22+Jalore!W22+Jhalawar!W22+Jhunjhunu!W22+Jodhpur!W22+Karauli!W22+Kota!W22+Nagaur!W22+Pali!W22+Pratapgarh!W22+Rajsamand!W22+'Sawai Madhopur'!W22+Sikar!W22+Sirohi!W22+'Sri Ganganagar'!W22+Tonk!W22+Udaipur!W22</f>
        <v>50</v>
      </c>
      <c r="X22" s="7">
        <f>Ajmer!X22+Alwar!X22+Banswara!X22+Baran!X22+Barmer!X22+Bharatpur!X22+Bhilwara!X22+Bikaner!X22+Bundi!X22+Chittorgarh!X22+Churu!X22+Dausa!X22+Dholpur!X22+Dungarpur!X22+Hanumangarh!X22+Jaipur!X22+Jaisalmer!X22+Jalore!X22+Jhalawar!X22+Jhunjhunu!X22+Jodhpur!X22+Karauli!X22+Kota!X22+Nagaur!X22+Pali!X22+Pratapgarh!X22+Rajsamand!X22+'Sawai Madhopur'!X22+Sikar!X22+Sirohi!X22+'Sri Ganganagar'!X22+Tonk!X22+Udaipur!X22</f>
        <v>650</v>
      </c>
      <c r="Y22" s="7">
        <f>Ajmer!Y22+Alwar!Y22+Banswara!Y22+Baran!Y22+Barmer!Y22+Bharatpur!Y22+Bhilwara!Y22+Bikaner!Y22+Bundi!Y22+Chittorgarh!Y22+Churu!Y22+Dausa!Y22+Dholpur!Y22+Dungarpur!Y22+Hanumangarh!Y22+Jaipur!Y22+Jaisalmer!Y22+Jalore!Y22+Jhalawar!Y22+Jhunjhunu!Y22+Jodhpur!Y22+Karauli!Y22+Kota!Y22+Nagaur!Y22+Pali!Y22+Pratapgarh!Y22+Rajsamand!Y22+'Sawai Madhopur'!Y22+Sikar!Y22+Sirohi!Y22+'Sri Ganganagar'!Y22+Tonk!Y22+Udaipur!Y22</f>
        <v>7</v>
      </c>
      <c r="Z22" s="7">
        <f>Ajmer!Z22+Alwar!Z22+Banswara!Z22+Baran!Z22+Barmer!Z22+Bharatpur!Z22+Bhilwara!Z22+Bikaner!Z22+Bundi!Z22+Chittorgarh!Z22+Churu!Z22+Dausa!Z22+Dholpur!Z22+Dungarpur!Z22+Hanumangarh!Z22+Jaipur!Z22+Jaisalmer!Z22+Jalore!Z22+Jhalawar!Z22+Jhunjhunu!Z22+Jodhpur!Z22+Karauli!Z22+Kota!Z22+Nagaur!Z22+Pali!Z22+Pratapgarh!Z22+Rajsamand!Z22+'Sawai Madhopur'!Z22+Sikar!Z22+Sirohi!Z22+'Sri Ganganagar'!Z22+Tonk!Z22+Udaipur!Z22</f>
        <v>22</v>
      </c>
      <c r="AA22" s="7">
        <f>Ajmer!AA22+Alwar!AA22+Banswara!AA22+Baran!AA22+Barmer!AA22+Bharatpur!AA22+Bhilwara!AA22+Bikaner!AA22+Bundi!AA22+Chittorgarh!AA22+Churu!AA22+Dausa!AA22+Dholpur!AA22+Dungarpur!AA22+Hanumangarh!AA22+Jaipur!AA22+Jaisalmer!AA22+Jalore!AA22+Jhalawar!AA22+Jhunjhunu!AA22+Jodhpur!AA22+Karauli!AA22+Kota!AA22+Nagaur!AA22+Pali!AA22+Pratapgarh!AA22+Rajsamand!AA22+'Sawai Madhopur'!AA22+Sikar!AA22+Sirohi!AA22+'Sri Ganganagar'!AA22+Tonk!AA22+Udaipur!AA22</f>
        <v>0</v>
      </c>
      <c r="AB22" s="7">
        <f>Ajmer!AB22+Alwar!AB22+Banswara!AB22+Baran!AB22+Barmer!AB22+Bharatpur!AB22+Bhilwara!AB22+Bikaner!AB22+Bundi!AB22+Chittorgarh!AB22+Churu!AB22+Dausa!AB22+Dholpur!AB22+Dungarpur!AB22+Hanumangarh!AB22+Jaipur!AB22+Jaisalmer!AB22+Jalore!AB22+Jhalawar!AB22+Jhunjhunu!AB22+Jodhpur!AB22+Karauli!AB22+Kota!AB22+Nagaur!AB22+Pali!AB22+Pratapgarh!AB22+Rajsamand!AB22+'Sawai Madhopur'!AB22+Sikar!AB22+Sirohi!AB22+'Sri Ganganagar'!AB22+Tonk!AB22+Udaipur!AB22</f>
        <v>0</v>
      </c>
      <c r="AC22" s="7">
        <f>Ajmer!AC22+Alwar!AC22+Banswara!AC22+Baran!AC22+Barmer!AC22+Bharatpur!AC22+Bhilwara!AC22+Bikaner!AC22+Bundi!AC22+Chittorgarh!AC22+Churu!AC22+Dausa!AC22+Dholpur!AC22+Dungarpur!AC22+Hanumangarh!AC22+Jaipur!AC22+Jaisalmer!AC22+Jalore!AC22+Jhalawar!AC22+Jhunjhunu!AC22+Jodhpur!AC22+Karauli!AC22+Kota!AC22+Nagaur!AC22+Pali!AC22+Pratapgarh!AC22+Rajsamand!AC22+'Sawai Madhopur'!AC22+Sikar!AC22+Sirohi!AC22+'Sri Ganganagar'!AC22+Tonk!AC22+Udaipur!AC22</f>
        <v>0</v>
      </c>
      <c r="AD22" s="7">
        <f>Ajmer!AD22+Alwar!AD22+Banswara!AD22+Baran!AD22+Barmer!AD22+Bharatpur!AD22+Bhilwara!AD22+Bikaner!AD22+Bundi!AD22+Chittorgarh!AD22+Churu!AD22+Dausa!AD22+Dholpur!AD22+Dungarpur!AD22+Hanumangarh!AD22+Jaipur!AD22+Jaisalmer!AD22+Jalore!AD22+Jhalawar!AD22+Jhunjhunu!AD22+Jodhpur!AD22+Karauli!AD22+Kota!AD22+Nagaur!AD22+Pali!AD22+Pratapgarh!AD22+Rajsamand!AD22+'Sawai Madhopur'!AD22+Sikar!AD22+Sirohi!AD22+'Sri Ganganagar'!AD22+Tonk!AD22+Udaipur!AD22</f>
        <v>0</v>
      </c>
      <c r="AE22" s="8">
        <f t="shared" si="6"/>
        <v>180</v>
      </c>
      <c r="AF22" s="8">
        <f t="shared" si="7"/>
        <v>1200</v>
      </c>
      <c r="AG22" s="7">
        <f>Ajmer!AG22+Alwar!AG22+Banswara!AG22+Baran!AG22+Barmer!AG22+Bharatpur!AG22+Bhilwara!AG22+Bikaner!AG22+Bundi!AG22+Chittorgarh!AG22+Churu!AG22+Dausa!AG22+Dholpur!AG22+Dungarpur!AG22+Hanumangarh!AG22+Jaipur!AG22+Jaisalmer!AG22+Jalore!AG22+Jhalawar!AG22+Jhunjhunu!AG22+Jodhpur!AG22+Karauli!AG22+Kota!AG22+Nagaur!AG22+Pali!AG22+Pratapgarh!AG22+Rajsamand!AG22+'Sawai Madhopur'!AG22+Sikar!AG22+Sirohi!AG22+'Sri Ganganagar'!AG22+Tonk!AG22+Udaipur!AG22</f>
        <v>2</v>
      </c>
      <c r="AH22" s="7">
        <f>Ajmer!AH22+Alwar!AH22+Banswara!AH22+Baran!AH22+Barmer!AH22+Bharatpur!AH22+Bhilwara!AH22+Bikaner!AH22+Bundi!AH22+Chittorgarh!AH22+Churu!AH22+Dausa!AH22+Dholpur!AH22+Dungarpur!AH22+Hanumangarh!AH22+Jaipur!AH22+Jaisalmer!AH22+Jalore!AH22+Jhalawar!AH22+Jhunjhunu!AH22+Jodhpur!AH22+Karauli!AH22+Kota!AH22+Nagaur!AH22+Pali!AH22+Pratapgarh!AH22+Rajsamand!AH22+'Sawai Madhopur'!AH22+Sikar!AH22+Sirohi!AH22+'Sri Ganganagar'!AH22+Tonk!AH22+Udaipur!AH22</f>
        <v>5</v>
      </c>
      <c r="AI22" s="7">
        <f>Ajmer!AI22+Alwar!AI22+Banswara!AI22+Baran!AI22+Barmer!AI22+Bharatpur!AI22+Bhilwara!AI22+Bikaner!AI22+Bundi!AI22+Chittorgarh!AI22+Churu!AI22+Dausa!AI22+Dholpur!AI22+Dungarpur!AI22+Hanumangarh!AI22+Jaipur!AI22+Jaisalmer!AI22+Jalore!AI22+Jhalawar!AI22+Jhunjhunu!AI22+Jodhpur!AI22+Karauli!AI22+Kota!AI22+Nagaur!AI22+Pali!AI22+Pratapgarh!AI22+Rajsamand!AI22+'Sawai Madhopur'!AI22+Sikar!AI22+Sirohi!AI22+'Sri Ganganagar'!AI22+Tonk!AI22+Udaipur!AI22</f>
        <v>0</v>
      </c>
      <c r="AJ22" s="7">
        <f>Ajmer!AJ22+Alwar!AJ22+Banswara!AJ22+Baran!AJ22+Barmer!AJ22+Bharatpur!AJ22+Bhilwara!AJ22+Bikaner!AJ22+Bundi!AJ22+Chittorgarh!AJ22+Churu!AJ22+Dausa!AJ22+Dholpur!AJ22+Dungarpur!AJ22+Hanumangarh!AJ22+Jaipur!AJ22+Jaisalmer!AJ22+Jalore!AJ22+Jhalawar!AJ22+Jhunjhunu!AJ22+Jodhpur!AJ22+Karauli!AJ22+Kota!AJ22+Nagaur!AJ22+Pali!AJ22+Pratapgarh!AJ22+Rajsamand!AJ22+'Sawai Madhopur'!AJ22+Sikar!AJ22+Sirohi!AJ22+'Sri Ganganagar'!AJ22+Tonk!AJ22+Udaipur!AJ22</f>
        <v>0</v>
      </c>
      <c r="AK22" s="7">
        <f>Ajmer!AK22+Alwar!AK22+Banswara!AK22+Baran!AK22+Barmer!AK22+Bharatpur!AK22+Bhilwara!AK22+Bikaner!AK22+Bundi!AK22+Chittorgarh!AK22+Churu!AK22+Dausa!AK22+Dholpur!AK22+Dungarpur!AK22+Hanumangarh!AK22+Jaipur!AK22+Jaisalmer!AK22+Jalore!AK22+Jhalawar!AK22+Jhunjhunu!AK22+Jodhpur!AK22+Karauli!AK22+Kota!AK22+Nagaur!AK22+Pali!AK22+Pratapgarh!AK22+Rajsamand!AK22+'Sawai Madhopur'!AK22+Sikar!AK22+Sirohi!AK22+'Sri Ganganagar'!AK22+Tonk!AK22+Udaipur!AK22</f>
        <v>55</v>
      </c>
      <c r="AL22" s="7">
        <f>Ajmer!AL22+Alwar!AL22+Banswara!AL22+Baran!AL22+Barmer!AL22+Bharatpur!AL22+Bhilwara!AL22+Bikaner!AL22+Bundi!AL22+Chittorgarh!AL22+Churu!AL22+Dausa!AL22+Dholpur!AL22+Dungarpur!AL22+Hanumangarh!AL22+Jaipur!AL22+Jaisalmer!AL22+Jalore!AL22+Jhalawar!AL22+Jhunjhunu!AL22+Jodhpur!AL22+Karauli!AL22+Kota!AL22+Nagaur!AL22+Pali!AL22+Pratapgarh!AL22+Rajsamand!AL22+'Sawai Madhopur'!AL22+Sikar!AL22+Sirohi!AL22+'Sri Ganganagar'!AL22+Tonk!AL22+Udaipur!AL22</f>
        <v>505</v>
      </c>
      <c r="AM22" s="7">
        <f>Ajmer!AM22+Alwar!AM22+Banswara!AM22+Baran!AM22+Barmer!AM22+Bharatpur!AM22+Bhilwara!AM22+Bikaner!AM22+Bundi!AM22+Chittorgarh!AM22+Churu!AM22+Dausa!AM22+Dholpur!AM22+Dungarpur!AM22+Hanumangarh!AM22+Jaipur!AM22+Jaisalmer!AM22+Jalore!AM22+Jhalawar!AM22+Jhunjhunu!AM22+Jodhpur!AM22+Karauli!AM22+Kota!AM22+Nagaur!AM22+Pali!AM22+Pratapgarh!AM22+Rajsamand!AM22+'Sawai Madhopur'!AM22+Sikar!AM22+Sirohi!AM22+'Sri Ganganagar'!AM22+Tonk!AM22+Udaipur!AM22</f>
        <v>383</v>
      </c>
      <c r="AN22" s="7">
        <f>Ajmer!AN22+Alwar!AN22+Banswara!AN22+Baran!AN22+Barmer!AN22+Bharatpur!AN22+Bhilwara!AN22+Bikaner!AN22+Bundi!AN22+Chittorgarh!AN22+Churu!AN22+Dausa!AN22+Dholpur!AN22+Dungarpur!AN22+Hanumangarh!AN22+Jaipur!AN22+Jaisalmer!AN22+Jalore!AN22+Jhalawar!AN22+Jhunjhunu!AN22+Jodhpur!AN22+Karauli!AN22+Kota!AN22+Nagaur!AN22+Pali!AN22+Pratapgarh!AN22+Rajsamand!AN22+'Sawai Madhopur'!AN22+Sikar!AN22+Sirohi!AN22+'Sri Ganganagar'!AN22+Tonk!AN22+Udaipur!AN22</f>
        <v>6585</v>
      </c>
      <c r="AO22" s="7">
        <f>Ajmer!AO22+Alwar!AO22+Banswara!AO22+Baran!AO22+Barmer!AO22+Bharatpur!AO22+Bhilwara!AO22+Bikaner!AO22+Bundi!AO22+Chittorgarh!AO22+Churu!AO22+Dausa!AO22+Dholpur!AO22+Dungarpur!AO22+Hanumangarh!AO22+Jaipur!AO22+Jaisalmer!AO22+Jalore!AO22+Jhalawar!AO22+Jhunjhunu!AO22+Jodhpur!AO22+Karauli!AO22+Kota!AO22+Nagaur!AO22+Pali!AO22+Pratapgarh!AO22+Rajsamand!AO22+'Sawai Madhopur'!AO22+Sikar!AO22+Sirohi!AO22+'Sri Ganganagar'!AO22+Tonk!AO22+Udaipur!AO22</f>
        <v>50</v>
      </c>
      <c r="AP22" s="7">
        <f>Ajmer!AP22+Alwar!AP22+Banswara!AP22+Baran!AP22+Barmer!AP22+Bharatpur!AP22+Bhilwara!AP22+Bikaner!AP22+Bundi!AP22+Chittorgarh!AP22+Churu!AP22+Dausa!AP22+Dholpur!AP22+Dungarpur!AP22+Hanumangarh!AP22+Jaipur!AP22+Jaisalmer!AP22+Jalore!AP22+Jhalawar!AP22+Jhunjhunu!AP22+Jodhpur!AP22+Karauli!AP22+Kota!AP22+Nagaur!AP22+Pali!AP22+Pratapgarh!AP22+Rajsamand!AP22+'Sawai Madhopur'!AP22+Sikar!AP22+Sirohi!AP22+'Sri Ganganagar'!AP22+Tonk!AP22+Udaipur!AP22</f>
        <v>200</v>
      </c>
      <c r="AQ22" s="7">
        <f>Ajmer!AQ22+Alwar!AQ22+Banswara!AQ22+Baran!AQ22+Barmer!AQ22+Bharatpur!AQ22+Bhilwara!AQ22+Bikaner!AQ22+Bundi!AQ22+Chittorgarh!AQ22+Churu!AQ22+Dausa!AQ22+Dholpur!AQ22+Dungarpur!AQ22+Hanumangarh!AQ22+Jaipur!AQ22+Jaisalmer!AQ22+Jalore!AQ22+Jhalawar!AQ22+Jhunjhunu!AQ22+Jodhpur!AQ22+Karauli!AQ22+Kota!AQ22+Nagaur!AQ22+Pali!AQ22+Pratapgarh!AQ22+Rajsamand!AQ22+'Sawai Madhopur'!AQ22+Sikar!AQ22+Sirohi!AQ22+'Sri Ganganagar'!AQ22+Tonk!AQ22+Udaipur!AQ22</f>
        <v>120</v>
      </c>
      <c r="AR22" s="7">
        <f>Ajmer!AR22+Alwar!AR22+Banswara!AR22+Baran!AR22+Barmer!AR22+Bharatpur!AR22+Bhilwara!AR22+Bikaner!AR22+Bundi!AR22+Chittorgarh!AR22+Churu!AR22+Dausa!AR22+Dholpur!AR22+Dungarpur!AR22+Hanumangarh!AR22+Jaipur!AR22+Jaisalmer!AR22+Jalore!AR22+Jhalawar!AR22+Jhunjhunu!AR22+Jodhpur!AR22+Karauli!AR22+Kota!AR22+Nagaur!AR22+Pali!AR22+Pratapgarh!AR22+Rajsamand!AR22+'Sawai Madhopur'!AR22+Sikar!AR22+Sirohi!AR22+'Sri Ganganagar'!AR22+Tonk!AR22+Udaipur!AR22</f>
        <v>605</v>
      </c>
      <c r="AS22" s="7">
        <f>Ajmer!AS22+Alwar!AS22+Banswara!AS22+Baran!AS22+Barmer!AS22+Bharatpur!AS22+Bhilwara!AS22+Bikaner!AS22+Bundi!AS22+Chittorgarh!AS22+Churu!AS22+Dausa!AS22+Dholpur!AS22+Dungarpur!AS22+Hanumangarh!AS22+Jaipur!AS22+Jaisalmer!AS22+Jalore!AS22+Jhalawar!AS22+Jhunjhunu!AS22+Jodhpur!AS22+Karauli!AS22+Kota!AS22+Nagaur!AS22+Pali!AS22+Pratapgarh!AS22+Rajsamand!AS22+'Sawai Madhopur'!AS22+Sikar!AS22+Sirohi!AS22+'Sri Ganganagar'!AS22+Tonk!AS22+Udaipur!AS22</f>
        <v>22</v>
      </c>
      <c r="AT22" s="7">
        <f>Ajmer!AT22+Alwar!AT22+Banswara!AT22+Baran!AT22+Barmer!AT22+Bharatpur!AT22+Bhilwara!AT22+Bikaner!AT22+Bundi!AT22+Chittorgarh!AT22+Churu!AT22+Dausa!AT22+Dholpur!AT22+Dungarpur!AT22+Hanumangarh!AT22+Jaipur!AT22+Jaisalmer!AT22+Jalore!AT22+Jhalawar!AT22+Jhunjhunu!AT22+Jodhpur!AT22+Karauli!AT22+Kota!AT22+Nagaur!AT22+Pali!AT22+Pratapgarh!AT22+Rajsamand!AT22+'Sawai Madhopur'!AT22+Sikar!AT22+Sirohi!AT22+'Sri Ganganagar'!AT22+Tonk!AT22+Udaipur!AT22</f>
        <v>205</v>
      </c>
      <c r="AU22" s="7">
        <f t="shared" si="22"/>
        <v>630</v>
      </c>
      <c r="AV22" s="7">
        <f t="shared" si="23"/>
        <v>8100</v>
      </c>
      <c r="AW22" s="7">
        <f>Ajmer!AW22+Alwar!AW22+Banswara!AW22+Baran!AW22+Bharatpur!AW22+Bhilwara!AW22+Bikaner!AW22+Bundi!AW22+Chittorgarh!AW22+Churu!AW22+Dausa!AW22+Dholpur!AW22+Dungarpur!AW22+Hanumangarh!AW22+Jaipur!AW22+Jaisalmer!AW22+Jalore!AW22+Jhalawar!AW22+Jhunjhunu!AW22+Jodhpur!AW22+Karauli!AW22+Kota!AW22+Nagaur!AW22+Pali!AW22+Pratapgarh!AW22+Rajsamand!AW22+'Sawai Madhopur'!AW22+Sikar!AW22+Sirohi!AW22+'Sri Ganganagar'!AW22+Tonk!AW22+Udaipur!AW22</f>
        <v>24</v>
      </c>
      <c r="AX22" s="7">
        <f>Ajmer!AX22+Alwar!AX22+Banswara!AX22+Baran!AX22+Bharatpur!AX22+Bhilwara!AX22+Bikaner!AX22+Bundi!AX22+Chittorgarh!AX22+Churu!AX22+Dausa!AX22+Dholpur!AX22+Dungarpur!AX22+Hanumangarh!AX22+Jaipur!AX22+Jaisalmer!AX22+Jalore!AX22+Jhalawar!AX22+Jhunjhunu!AX22+Jodhpur!AX22+Karauli!AX22+Kota!AX22+Nagaur!AX22+Pali!AX22+Pratapgarh!AX22+Rajsamand!AX22+'Sawai Madhopur'!AX22+Sikar!AX22+Sirohi!AX22+'Sri Ganganagar'!AX22+Tonk!AX22+Udaipur!AX22</f>
        <v>91</v>
      </c>
      <c r="AY22" s="9">
        <f>O22+AE22+AU22</f>
        <v>842</v>
      </c>
      <c r="AZ22" s="9">
        <f t="shared" si="25"/>
        <v>9400</v>
      </c>
      <c r="BA22" s="7">
        <f>Ajmer!BA22+Alwar!BA22+Banswara!BA22+Baran!BA22+Barmer!BA22+Bharatpur!BA22+Bhilwara!BA22+Bikaner!BA22+Bundi!BA22+Chittorgarh!BA22+Churu!BA22+Dausa!BA22+Dholpur!BA22+Dungarpur!BA22+Hanumangarh!BA22+Jaipur!BA22+Jaisalmer!BA22+Jalore!BA22+Jhalawar!BA22+Jhunjhunu!BA22+Jodhpur!BA22+Karauli!BA22+Kota!BA22+Nagaur!BA22+Pali!BA22+Pratapgarh!BA22+Rajsamand!BA22+'Sawai Madhopur'!BA22+Sikar!BA22+Sirohi!BA22+'Sri Ganganagar'!BA22+Tonk!BA22+Udaipur!BA22</f>
        <v>0</v>
      </c>
      <c r="BB22" s="7">
        <f>Ajmer!BB22+Alwar!BB22+Banswara!BB22+Baran!BB22+Barmer!BB22+Bharatpur!BB22+Bhilwara!BB22+Bikaner!BB22+Bundi!BB22+Chittorgarh!BB22+Churu!BB22+Dausa!BB22+Dholpur!BB22+Dungarpur!BB22+Hanumangarh!BB22+Jaipur!BB22+Jaisalmer!BB22+Jalore!BB22+Jhalawar!BB22+Jhunjhunu!BB22+Jodhpur!BB22+Karauli!BB22+Kota!BB22+Nagaur!BB22+Pali!BB22+Pratapgarh!BB22+Rajsamand!BB22+'Sawai Madhopur'!BB22+Sikar!BB22+Sirohi!BB22+'Sri Ganganagar'!BB22+Tonk!BB22+Udaipur!BB22</f>
        <v>0</v>
      </c>
      <c r="BC22" s="7">
        <f>Ajmer!BC22+Alwar!BC22+Banswara!BC22+Baran!BC22+Barmer!BC22+Bharatpur!BC22+Bhilwara!BC22+Bikaner!BC22+Bundi!BC22+Chittorgarh!BC22+Churu!BC22+Dausa!BC22+Dholpur!BC22+Dungarpur!BC22+Hanumangarh!BC22+Jaipur!BC22+Jaisalmer!BC22+Jalore!BC22+Jhalawar!BC22+Jhunjhunu!BC22+Jodhpur!BC22+Karauli!BC22+Kota!BC22+Nagaur!BC22+Pali!BC22+Pratapgarh!BC22+Rajsamand!BC22+'Sawai Madhopur'!BC22+Sikar!BC22+Sirohi!BC22+'Sri Ganganagar'!BC22+Tonk!BC22+Udaipur!BC22</f>
        <v>0</v>
      </c>
      <c r="BD22" s="7">
        <f>Ajmer!BD22+Alwar!BD22+Banswara!BD22+Baran!BD22+Barmer!BD22+Bharatpur!BD22+Bhilwara!BD22+Bikaner!BD22+Bundi!BD22+Chittorgarh!BD22+Churu!BD22+Dausa!BD22+Dholpur!BD22+Dungarpur!BD22+Hanumangarh!BD22+Jaipur!BD22+Jaisalmer!BD22+Jalore!BD22+Jhalawar!BD22+Jhunjhunu!BD22+Jodhpur!BD22+Karauli!BD22+Kota!BD22+Nagaur!BD22+Pali!BD22+Pratapgarh!BD22+Rajsamand!BD22+'Sawai Madhopur'!BD22+Sikar!BD22+Sirohi!BD22+'Sri Ganganagar'!BD22+Tonk!BD22+Udaipur!BD22</f>
        <v>0</v>
      </c>
      <c r="BE22" s="7">
        <f>Ajmer!BE22+Alwar!BE22+Banswara!BE22+Baran!BE22+Barmer!BE22+Bharatpur!BE22+Bhilwara!BE22+Bikaner!BE22+Bundi!BE22+Chittorgarh!BE22+Churu!BE22+Dausa!BE22+Dholpur!BE22+Dungarpur!BE22+Hanumangarh!BE22+Jaipur!BE22+Jaisalmer!BE22+Jalore!BE22+Jhalawar!BE22+Jhunjhunu!BE22+Jodhpur!BE22+Karauli!BE22+Kota!BE22+Nagaur!BE22+Pali!BE22+Pratapgarh!BE22+Rajsamand!BE22+'Sawai Madhopur'!BE22+Sikar!BE22+Sirohi!BE22+'Sri Ganganagar'!BE22+Tonk!BE22+Udaipur!BE22</f>
        <v>2</v>
      </c>
      <c r="BF22" s="7">
        <f>Ajmer!BF22+Alwar!BF22+Banswara!BF22+Baran!BF22+Barmer!BF22+Bharatpur!BF22+Bhilwara!BF22+Bikaner!BF22+Bundi!BF22+Chittorgarh!BF22+Churu!BF22+Dausa!BF22+Dholpur!BF22+Dungarpur!BF22+Hanumangarh!BF22+Jaipur!BF22+Jaisalmer!BF22+Jalore!BF22+Jhalawar!BF22+Jhunjhunu!BF22+Jodhpur!BF22+Karauli!BF22+Kota!BF22+Nagaur!BF22+Pali!BF22+Pratapgarh!BF22+Rajsamand!BF22+'Sawai Madhopur'!BF22+Sikar!BF22+Sirohi!BF22+'Sri Ganganagar'!BF22+Tonk!BF22+Udaipur!BF22</f>
        <v>60</v>
      </c>
      <c r="BG22" s="7">
        <f>Ajmer!BG22+Alwar!BG22+Banswara!BG22+Baran!BG22+Barmer!BG22+Bharatpur!BG22+Bhilwara!BG22+Bikaner!BG22+Bundi!BG22+Chittorgarh!BG22+Churu!BG22+Dausa!BG22+Dholpur!BG22+Dungarpur!BG22+Hanumangarh!BG22+Jaipur!BG22+Jaisalmer!BG22+Jalore!BG22+Jhalawar!BG22+Jhunjhunu!BG22+Jodhpur!BG22+Karauli!BG22+Kota!BG22+Nagaur!BG22+Pali!BG22+Pratapgarh!BG22+Rajsamand!BG22+'Sawai Madhopur'!BG22+Sikar!BG22+Sirohi!BG22+'Sri Ganganagar'!BG22+Tonk!BG22+Udaipur!BG22</f>
        <v>115</v>
      </c>
      <c r="BH22" s="7">
        <f>Ajmer!BH22+Alwar!BH22+Banswara!BH22+Baran!BH22+Barmer!BH22+Bharatpur!BH22+Bhilwara!BH22+Bikaner!BH22+Bundi!BH22+Chittorgarh!BH22+Churu!BH22+Dausa!BH22+Dholpur!BH22+Dungarpur!BH22+Hanumangarh!BH22+Jaipur!BH22+Jaisalmer!BH22+Jalore!BH22+Jhalawar!BH22+Jhunjhunu!BH22+Jodhpur!BH22+Karauli!BH22+Kota!BH22+Nagaur!BH22+Pali!BH22+Pratapgarh!BH22+Rajsamand!BH22+'Sawai Madhopur'!BH22+Sikar!BH22+Sirohi!BH22+'Sri Ganganagar'!BH22+Tonk!BH22+Udaipur!BH22</f>
        <v>875</v>
      </c>
      <c r="BI22" s="7">
        <f>Ajmer!BI22+Alwar!BI22+Banswara!BI22+Baran!BI22+Barmer!BI22+Bharatpur!BI22+Bhilwara!BI22+Bikaner!BI22+Bundi!BI22+Chittorgarh!BI22+Churu!BI22+Dausa!BI22+Dholpur!BI22+Dungarpur!BI22+Hanumangarh!BI22+Jaipur!BI22+Jaisalmer!BI22+Jalore!BI22+Jhalawar!BI22+Jhunjhunu!BI22+Jodhpur!BI22+Karauli!BI22+Kota!BI22+Nagaur!BI22+Pali!BI22+Pratapgarh!BI22+Rajsamand!BI22+'Sawai Madhopur'!BI22+Sikar!BI22+Sirohi!BI22+'Sri Ganganagar'!BI22+Tonk!BI22+Udaipur!BI22</f>
        <v>143</v>
      </c>
      <c r="BJ22" s="7">
        <f>Ajmer!BJ22+Alwar!BJ22+Banswara!BJ22+Baran!BJ22+Barmer!BJ22+Bharatpur!BJ22+Bhilwara!BJ22+Bikaner!BJ22+Bundi!BJ22+Chittorgarh!BJ22+Churu!BJ22+Dausa!BJ22+Dholpur!BJ22+Dungarpur!BJ22+Hanumangarh!BJ22+Jaipur!BJ22+Jaisalmer!BJ22+Jalore!BJ22+Jhalawar!BJ22+Jhunjhunu!BJ22+Jodhpur!BJ22+Karauli!BJ22+Kota!BJ22+Nagaur!BJ22+Pali!BJ22+Pratapgarh!BJ22+Rajsamand!BJ22+'Sawai Madhopur'!BJ22+Sikar!BJ22+Sirohi!BJ22+'Sri Ganganagar'!BJ22+Tonk!BJ22+Udaipur!BJ22</f>
        <v>1285</v>
      </c>
      <c r="BK22" s="8">
        <f t="shared" si="12"/>
        <v>260</v>
      </c>
      <c r="BL22" s="8">
        <f t="shared" si="13"/>
        <v>2220</v>
      </c>
      <c r="BM22" s="8">
        <f t="shared" si="0"/>
        <v>1102</v>
      </c>
      <c r="BN22" s="8">
        <f t="shared" si="1"/>
        <v>11620</v>
      </c>
      <c r="BO22" s="7">
        <f>Ajmer!BO22+Alwar!BO22+Banswara!BO22+Baran!BO22+Barmer!BO22+Bharatpur!BO22+Bhilwara!BO22+Bikaner!BO22+Bundi!BO22+Chittorgarh!BO22+Churu!BO22+Dausa!BO22+Dholpur!BO22+Dungarpur!BO22+Hanumangarh!BO22+Jaipur!BO22+Jaisalmer!BO22+Jalore!BO22+Jhalawar!BO22+Jhunjhunu!BO22+Jodhpur!BO22+Karauli!BO22+Kota!BO22+Nagaur!BO22+Pali!BO22+Pratapgarh!BO22+Rajsamand!BO22+'Sawai Madhopur'!BO22+Sikar!BO22+Sirohi!BO22+'Sri Ganganagar'!BO22+Tonk!BO22+Udaipur!BO22</f>
        <v>200</v>
      </c>
      <c r="BP22" s="7">
        <f>Ajmer!BP22+Alwar!BP22+Banswara!BP22+Baran!BP22+Barmer!BP22+Bharatpur!BP22+Bhilwara!BP22+Bikaner!BP22+Bundi!BP22+Chittorgarh!BP22+Churu!BP22+Dausa!BP22+Dholpur!BP22+Dungarpur!BP22+Hanumangarh!BP22+Jaipur!BP22+Jaisalmer!BP22+Jalore!BP22+Jhalawar!BP22+Jhunjhunu!BP22+Jodhpur!BP22+Karauli!BP22+Kota!BP22+Nagaur!BP22+Pali!BP22+Pratapgarh!BP22+Rajsamand!BP22+'Sawai Madhopur'!BP22+Sikar!BP22+Sirohi!BP22+'Sri Ganganagar'!BP22+Tonk!BP22+Udaipur!BP22</f>
        <v>300</v>
      </c>
      <c r="BQ22" s="7">
        <f>Ajmer!BQ22+Alwar!BQ22+Banswara!BQ22+Baran!BQ22+Barmer!BQ22+Bharatpur!BQ22+Bhilwara!BQ22+Bikaner!BQ22+Bundi!BQ22+Chittorgarh!BQ22+Churu!BQ22+Dausa!BQ22+Dholpur!BQ22+Dungarpur!BQ22+Hanumangarh!BQ22+Jaipur!BQ22+Jaisalmer!BQ22+Jalore!BQ22+Jhalawar!BQ22+Jhunjhunu!BQ22+Jodhpur!BQ22+Karauli!BQ22+Kota!BQ22+Nagaur!BQ22+Pali!BQ22+Pratapgarh!BQ22+Rajsamand!BQ22+'Sawai Madhopur'!BQ22+Sikar!BQ22+Sirohi!BQ22+'Sri Ganganagar'!BQ22+Tonk!BQ22+Udaipur!BQ22</f>
        <v>12</v>
      </c>
      <c r="BR22" s="7">
        <f>Ajmer!BR22+Alwar!BR22+Banswara!BR22+Baran!BR22+Barmer!BR22+Bharatpur!BR22+Bhilwara!BR22+Bikaner!BR22+Bundi!BR22+Chittorgarh!BR22+Churu!BR22+Dausa!BR22+Dholpur!BR22+Dungarpur!BR22+Hanumangarh!BR22+Jaipur!BR22+Jaisalmer!BR22+Jalore!BR22+Jhalawar!BR22+Jhunjhunu!BR22+Jodhpur!BR22+Karauli!BR22+Kota!BR22+Nagaur!BR22+Pali!BR22+Pratapgarh!BR22+Rajsamand!BR22+'Sawai Madhopur'!BR22+Sikar!BR22+Sirohi!BR22+'Sri Ganganagar'!BR22+Tonk!BR22+Udaipur!BR22</f>
        <v>12</v>
      </c>
    </row>
    <row r="23" spans="1:95" s="10" customFormat="1" ht="18" customHeight="1" x14ac:dyDescent="0.25">
      <c r="A23" s="37">
        <v>16</v>
      </c>
      <c r="B23" s="12" t="s">
        <v>24</v>
      </c>
      <c r="C23" s="7">
        <f>Ajmer!C23+Alwar!C23+Banswara!C23+Baran!C23+Barmer!C23+Bharatpur!C23+Bhilwara!C23+Bikaner!C23+Bundi!C23+Chittorgarh!C23+Churu!C23+Dausa!C23+Dholpur!C23+Dungarpur!C23+Hanumangarh!C23+Jaipur!C23+Jaisalmer!C23+Jalore!C23+Jhalawar!C23+Jhunjhunu!C23+Jodhpur!C23+Karauli!C23+Kota!C23+Nagaur!C23+Pali!C23+Pratapgarh!C23+Rajsamand!C23+'Sawai Madhopur'!C23+Sikar!C23+Sirohi!C23+'Sri Ganganagar'!C23+Tonk!C23+Udaipur!C23</f>
        <v>200</v>
      </c>
      <c r="D23" s="7">
        <f>Ajmer!D23+Alwar!D23+Banswara!D23+Baran!D23+Barmer!D23+Bharatpur!D23+Bhilwara!D23+Bikaner!D23+Bundi!D23+Chittorgarh!D23+Churu!D23+Dausa!D23+Dholpur!D23+Dungarpur!D23+Hanumangarh!D23+Jaipur!D23+Jaisalmer!D23+Jalore!D23+Jhalawar!D23+Jhunjhunu!D23+Jodhpur!D23+Karauli!D23+Kota!D23+Nagaur!D23+Pali!D23+Pratapgarh!D23+Rajsamand!D23+'Sawai Madhopur'!D23+Sikar!D23+Sirohi!D23+'Sri Ganganagar'!D23+Tonk!D23+Udaipur!D23</f>
        <v>400</v>
      </c>
      <c r="E23" s="7">
        <f>Ajmer!E23+Alwar!E23+Banswara!E23+Baran!E23+Barmer!E23+Bharatpur!E23+Bhilwara!E23+Bikaner!E23+Bundi!E23+Chittorgarh!E23+Churu!E23+Dausa!E23+Dholpur!E23+Dungarpur!E23+Hanumangarh!E23+Jaipur!E23+Jaisalmer!E23+Jalore!E23+Jhalawar!E23+Jhunjhunu!E23+Jodhpur!E23+Karauli!E23+Kota!E23+Nagaur!E23+Pali!E23+Pratapgarh!E23+Rajsamand!E23+'Sawai Madhopur'!E23+Sikar!E23+Sirohi!E23+'Sri Ganganagar'!E23+Tonk!E23+Udaipur!E23</f>
        <v>0</v>
      </c>
      <c r="F23" s="7">
        <f>Ajmer!F23+Alwar!F23+Banswara!F23+Baran!F23+Barmer!F23+Bharatpur!F23+Bhilwara!F23+Bikaner!F23+Bundi!F23+Chittorgarh!F23+Churu!F23+Dausa!F23+Dholpur!F23+Dungarpur!F23+Hanumangarh!F23+Jaipur!F23+Jaisalmer!F23+Jalore!F23+Jhalawar!F23+Jhunjhunu!F23+Jodhpur!F23+Karauli!F23+Kota!F23+Nagaur!F23+Pali!F23+Pratapgarh!F23+Rajsamand!F23+'Sawai Madhopur'!F23+Sikar!F23+Sirohi!F23+'Sri Ganganagar'!F23+Tonk!F23+Udaipur!F23</f>
        <v>0</v>
      </c>
      <c r="G23" s="7">
        <f>Ajmer!G23+Alwar!G23+Banswara!G23+Baran!G23+Barmer!G23+Bharatpur!G23+Bhilwara!G23+Bikaner!G23+Bundi!G23+Chittorgarh!G23+Churu!G23+Dausa!G23+Dholpur!G23+Dungarpur!G23+Hanumangarh!G23+Jaipur!G23+Jaisalmer!G23+Jalore!G23+Jhalawar!G23+Jhunjhunu!G23+Jodhpur!G23+Karauli!G23+Kota!G23+Nagaur!G23+Pali!G23+Pratapgarh!G23+Rajsamand!G23+'Sawai Madhopur'!G23+Sikar!G23+Sirohi!G23+'Sri Ganganagar'!G23+Tonk!G23+Udaipur!G23</f>
        <v>0</v>
      </c>
      <c r="H23" s="7">
        <f>Ajmer!H23+Alwar!H23+Banswara!H23+Baran!H23+Barmer!H23+Bharatpur!H23+Bhilwara!H23+Bikaner!H23+Bundi!H23+Chittorgarh!H23+Churu!H23+Dausa!H23+Dholpur!H23+Dungarpur!H23+Hanumangarh!H23+Jaipur!H23+Jaisalmer!H23+Jalore!H23+Jhalawar!H23+Jhunjhunu!H23+Jodhpur!H23+Karauli!H23+Kota!H23+Nagaur!H23+Pali!H23+Pratapgarh!H23+Rajsamand!H23+'Sawai Madhopur'!H23+Sikar!H23+Sirohi!H23+'Sri Ganganagar'!H23+Tonk!H23+Udaipur!H23</f>
        <v>0</v>
      </c>
      <c r="I23" s="8">
        <f t="shared" si="2"/>
        <v>200</v>
      </c>
      <c r="J23" s="8">
        <f t="shared" si="3"/>
        <v>400</v>
      </c>
      <c r="K23" s="7">
        <f>Ajmer!K23+Alwar!K23+Banswara!K23+Baran!K23+Barmer!K23+Bharatpur!K23+Bhilwara!K23+Bikaner!K23+Bundi!K23+Chittorgarh!K23+Churu!K23+Dausa!K23+Dholpur!K23+Dungarpur!K23+Hanumangarh!K23+Jaipur!K23+Jaisalmer!K23+Jalore!K23+Jhalawar!K23+Jhunjhunu!K23+Jodhpur!K23+Karauli!K23+Kota!K23+Nagaur!K23+Pali!K23+Pratapgarh!K23+Rajsamand!K23+'Sawai Madhopur'!K23+Sikar!K23+Sirohi!K23+'Sri Ganganagar'!K23+Tonk!K23+Udaipur!K23</f>
        <v>0</v>
      </c>
      <c r="L23" s="7">
        <f>Ajmer!L23+Alwar!L23+Banswara!L23+Baran!L23+Barmer!L23+Bharatpur!L23+Bhilwara!L23+Bikaner!L23+Bundi!L23+Chittorgarh!L23+Churu!L23+Dausa!L23+Dholpur!L23+Dungarpur!L23+Hanumangarh!L23+Jaipur!L23+Jaisalmer!L23+Jalore!L23+Jhalawar!L23+Jhunjhunu!L23+Jodhpur!L23+Karauli!L23+Kota!L23+Nagaur!L23+Pali!L23+Pratapgarh!L23+Rajsamand!L23+'Sawai Madhopur'!L23+Sikar!L23+Sirohi!L23+'Sri Ganganagar'!L23+Tonk!L23+Udaipur!L23</f>
        <v>0</v>
      </c>
      <c r="M23" s="7">
        <f>Ajmer!M23+Alwar!M23+Banswara!M23+Baran!M23+Barmer!M23+Bharatpur!M23+Bhilwara!M23+Bikaner!M23+Bundi!M23+Chittorgarh!M23+Churu!M23+Dausa!M23+Dholpur!M23+Dungarpur!M23+Hanumangarh!M23+Jaipur!M23+Jaisalmer!M23+Jalore!M23+Jhalawar!M23+Jhunjhunu!M23+Jodhpur!M23+Karauli!M23+Kota!M23+Nagaur!M23+Pali!M23+Pratapgarh!M23+Rajsamand!M23+'Sawai Madhopur'!M23+Sikar!M23+Sirohi!M23+'Sri Ganganagar'!M23+Tonk!M23+Udaipur!M23</f>
        <v>0</v>
      </c>
      <c r="N23" s="7">
        <f>Ajmer!N23+Alwar!N23+Banswara!N23+Baran!N23+Barmer!N23+Bharatpur!N23+Bhilwara!N23+Bikaner!N23+Bundi!N23+Chittorgarh!N23+Churu!N23+Dausa!N23+Dholpur!N23+Dungarpur!N23+Hanumangarh!N23+Jaipur!N23+Jaisalmer!N23+Jalore!N23+Jhalawar!N23+Jhunjhunu!N23+Jodhpur!N23+Karauli!N23+Kota!N23+Nagaur!N23+Pali!N23+Pratapgarh!N23+Rajsamand!N23+'Sawai Madhopur'!N23+Sikar!N23+Sirohi!N23+'Sri Ganganagar'!N23+Tonk!N23+Udaipur!N23</f>
        <v>0</v>
      </c>
      <c r="O23" s="8">
        <f t="shared" si="4"/>
        <v>200</v>
      </c>
      <c r="P23" s="8">
        <f t="shared" si="5"/>
        <v>400</v>
      </c>
      <c r="Q23" s="7">
        <f>Ajmer!Q23+Alwar!Q23+Banswara!Q23+Baran!Q23+Barmer!Q23+Bharatpur!Q23+Bhilwara!Q23+Bikaner!Q23+Bundi!Q23+Chittorgarh!Q23+Churu!Q23+Dausa!Q23+Dholpur!Q23+Dungarpur!Q23+Hanumangarh!Q23+Jaipur!Q23+Jaisalmer!Q23+Jalore!Q23+Jhalawar!Q23+Jhunjhunu!Q23+Jodhpur!Q23+Karauli!Q23+Kota!Q23+Nagaur!Q23+Pali!Q23+Pratapgarh!Q23+Rajsamand!Q23+'Sawai Madhopur'!Q23+Sikar!Q23+Sirohi!Q23+'Sri Ganganagar'!Q23+Tonk!Q23+Udaipur!Q23</f>
        <v>0</v>
      </c>
      <c r="R23" s="7">
        <f>Ajmer!R23+Alwar!R23+Banswara!R23+Baran!R23+Barmer!R23+Bharatpur!R23+Bhilwara!R23+Bikaner!R23+Bundi!R23+Chittorgarh!R23+Churu!R23+Dausa!R23+Dholpur!R23+Dungarpur!R23+Hanumangarh!R23+Jaipur!R23+Jaisalmer!R23+Jalore!R23+Jhalawar!R23+Jhunjhunu!R23+Jodhpur!R23+Karauli!R23+Kota!R23+Nagaur!R23+Pali!R23+Pratapgarh!R23+Rajsamand!R23+'Sawai Madhopur'!R23+Sikar!R23+Sirohi!R23+'Sri Ganganagar'!R23+Tonk!R23+Udaipur!R23</f>
        <v>0</v>
      </c>
      <c r="S23" s="7">
        <f>Ajmer!S23+Alwar!S23+Banswara!S23+Baran!S23+Barmer!S23+Bharatpur!S23+Bhilwara!S23+Bikaner!S23+Bundi!S23+Chittorgarh!S23+Churu!S23+Dausa!S23+Dholpur!S23+Dungarpur!S23+Hanumangarh!S23+Jaipur!S23+Jaisalmer!S23+Jalore!S23+Jhalawar!S23+Jhunjhunu!S23+Jodhpur!S23+Karauli!S23+Kota!S23+Nagaur!S23+Pali!S23+Pratapgarh!S23+Rajsamand!S23+'Sawai Madhopur'!S23+Sikar!S23+Sirohi!S23+'Sri Ganganagar'!S23+Tonk!S23+Udaipur!S23</f>
        <v>0</v>
      </c>
      <c r="T23" s="7">
        <f>Ajmer!T23+Alwar!T23+Banswara!T23+Baran!T23+Barmer!T23+Bharatpur!T23+Bhilwara!T23+Bikaner!T23+Bundi!T23+Chittorgarh!T23+Churu!T23+Dausa!T23+Dholpur!T23+Dungarpur!T23+Hanumangarh!T23+Jaipur!T23+Jaisalmer!T23+Jalore!T23+Jhalawar!T23+Jhunjhunu!T23+Jodhpur!T23+Karauli!T23+Kota!T23+Nagaur!T23+Pali!T23+Pratapgarh!T23+Rajsamand!T23+'Sawai Madhopur'!T23+Sikar!T23+Sirohi!T23+'Sri Ganganagar'!T23+Tonk!T23+Udaipur!T23</f>
        <v>0</v>
      </c>
      <c r="U23" s="7">
        <f>Ajmer!U23+Alwar!U23+Banswara!U23+Baran!U23+Barmer!U23+Bharatpur!U23+Bhilwara!U23+Bikaner!U23+Bundi!U23+Chittorgarh!U23+Churu!U23+Dausa!U23+Dholpur!U23+Dungarpur!U23+Hanumangarh!U23+Jaipur!U23+Jaisalmer!U23+Jalore!U23+Jhalawar!U23+Jhunjhunu!U23+Jodhpur!U23+Karauli!U23+Kota!U23+Nagaur!U23+Pali!U23+Pratapgarh!U23+Rajsamand!U23+'Sawai Madhopur'!U23+Sikar!U23+Sirohi!U23+'Sri Ganganagar'!U23+Tonk!U23+Udaipur!U23</f>
        <v>25</v>
      </c>
      <c r="V23" s="7">
        <f>Ajmer!V23+Alwar!V23+Banswara!V23+Baran!V23+Barmer!V23+Bharatpur!V23+Bhilwara!V23+Bikaner!V23+Bundi!V23+Chittorgarh!V23+Churu!V23+Dausa!V23+Dholpur!V23+Dungarpur!V23+Hanumangarh!V23+Jaipur!V23+Jaisalmer!V23+Jalore!V23+Jhalawar!V23+Jhunjhunu!V23+Jodhpur!V23+Karauli!V23+Kota!V23+Nagaur!V23+Pali!V23+Pratapgarh!V23+Rajsamand!V23+'Sawai Madhopur'!V23+Sikar!V23+Sirohi!V23+'Sri Ganganagar'!V23+Tonk!V23+Udaipur!V23</f>
        <v>290</v>
      </c>
      <c r="W23" s="7">
        <f>Ajmer!W23+Alwar!W23+Banswara!W23+Baran!W23+Barmer!W23+Bharatpur!W23+Bhilwara!W23+Bikaner!W23+Bundi!W23+Chittorgarh!W23+Churu!W23+Dausa!W23+Dholpur!W23+Dungarpur!W23+Hanumangarh!W23+Jaipur!W23+Jaisalmer!W23+Jalore!W23+Jhalawar!W23+Jhunjhunu!W23+Jodhpur!W23+Karauli!W23+Kota!W23+Nagaur!W23+Pali!W23+Pratapgarh!W23+Rajsamand!W23+'Sawai Madhopur'!W23+Sikar!W23+Sirohi!W23+'Sri Ganganagar'!W23+Tonk!W23+Udaipur!W23</f>
        <v>20</v>
      </c>
      <c r="X23" s="7">
        <f>Ajmer!X23+Alwar!X23+Banswara!X23+Baran!X23+Barmer!X23+Bharatpur!X23+Bhilwara!X23+Bikaner!X23+Bundi!X23+Chittorgarh!X23+Churu!X23+Dausa!X23+Dholpur!X23+Dungarpur!X23+Hanumangarh!X23+Jaipur!X23+Jaisalmer!X23+Jalore!X23+Jhalawar!X23+Jhunjhunu!X23+Jodhpur!X23+Karauli!X23+Kota!X23+Nagaur!X23+Pali!X23+Pratapgarh!X23+Rajsamand!X23+'Sawai Madhopur'!X23+Sikar!X23+Sirohi!X23+'Sri Ganganagar'!X23+Tonk!X23+Udaipur!X23</f>
        <v>200</v>
      </c>
      <c r="Y23" s="7">
        <f>Ajmer!Y23+Alwar!Y23+Banswara!Y23+Baran!Y23+Barmer!Y23+Bharatpur!Y23+Bhilwara!Y23+Bikaner!Y23+Bundi!Y23+Chittorgarh!Y23+Churu!Y23+Dausa!Y23+Dholpur!Y23+Dungarpur!Y23+Hanumangarh!Y23+Jaipur!Y23+Jaisalmer!Y23+Jalore!Y23+Jhalawar!Y23+Jhunjhunu!Y23+Jodhpur!Y23+Karauli!Y23+Kota!Y23+Nagaur!Y23+Pali!Y23+Pratapgarh!Y23+Rajsamand!Y23+'Sawai Madhopur'!Y23+Sikar!Y23+Sirohi!Y23+'Sri Ganganagar'!Y23+Tonk!Y23+Udaipur!Y23</f>
        <v>5</v>
      </c>
      <c r="Z23" s="7">
        <f>Ajmer!Z23+Alwar!Z23+Banswara!Z23+Baran!Z23+Barmer!Z23+Bharatpur!Z23+Bhilwara!Z23+Bikaner!Z23+Bundi!Z23+Chittorgarh!Z23+Churu!Z23+Dausa!Z23+Dholpur!Z23+Dungarpur!Z23+Hanumangarh!Z23+Jaipur!Z23+Jaisalmer!Z23+Jalore!Z23+Jhalawar!Z23+Jhunjhunu!Z23+Jodhpur!Z23+Karauli!Z23+Kota!Z23+Nagaur!Z23+Pali!Z23+Pratapgarh!Z23+Rajsamand!Z23+'Sawai Madhopur'!Z23+Sikar!Z23+Sirohi!Z23+'Sri Ganganagar'!Z23+Tonk!Z23+Udaipur!Z23</f>
        <v>10</v>
      </c>
      <c r="AA23" s="7">
        <f>Ajmer!AA23+Alwar!AA23+Banswara!AA23+Baran!AA23+Barmer!AA23+Bharatpur!AA23+Bhilwara!AA23+Bikaner!AA23+Bundi!AA23+Chittorgarh!AA23+Churu!AA23+Dausa!AA23+Dholpur!AA23+Dungarpur!AA23+Hanumangarh!AA23+Jaipur!AA23+Jaisalmer!AA23+Jalore!AA23+Jhalawar!AA23+Jhunjhunu!AA23+Jodhpur!AA23+Karauli!AA23+Kota!AA23+Nagaur!AA23+Pali!AA23+Pratapgarh!AA23+Rajsamand!AA23+'Sawai Madhopur'!AA23+Sikar!AA23+Sirohi!AA23+'Sri Ganganagar'!AA23+Tonk!AA23+Udaipur!AA23</f>
        <v>0</v>
      </c>
      <c r="AB23" s="7">
        <f>Ajmer!AB23+Alwar!AB23+Banswara!AB23+Baran!AB23+Barmer!AB23+Bharatpur!AB23+Bhilwara!AB23+Bikaner!AB23+Bundi!AB23+Chittorgarh!AB23+Churu!AB23+Dausa!AB23+Dholpur!AB23+Dungarpur!AB23+Hanumangarh!AB23+Jaipur!AB23+Jaisalmer!AB23+Jalore!AB23+Jhalawar!AB23+Jhunjhunu!AB23+Jodhpur!AB23+Karauli!AB23+Kota!AB23+Nagaur!AB23+Pali!AB23+Pratapgarh!AB23+Rajsamand!AB23+'Sawai Madhopur'!AB23+Sikar!AB23+Sirohi!AB23+'Sri Ganganagar'!AB23+Tonk!AB23+Udaipur!AB23</f>
        <v>0</v>
      </c>
      <c r="AC23" s="7">
        <f>Ajmer!AC23+Alwar!AC23+Banswara!AC23+Baran!AC23+Barmer!AC23+Bharatpur!AC23+Bhilwara!AC23+Bikaner!AC23+Bundi!AC23+Chittorgarh!AC23+Churu!AC23+Dausa!AC23+Dholpur!AC23+Dungarpur!AC23+Hanumangarh!AC23+Jaipur!AC23+Jaisalmer!AC23+Jalore!AC23+Jhalawar!AC23+Jhunjhunu!AC23+Jodhpur!AC23+Karauli!AC23+Kota!AC23+Nagaur!AC23+Pali!AC23+Pratapgarh!AC23+Rajsamand!AC23+'Sawai Madhopur'!AC23+Sikar!AC23+Sirohi!AC23+'Sri Ganganagar'!AC23+Tonk!AC23+Udaipur!AC23</f>
        <v>0</v>
      </c>
      <c r="AD23" s="7">
        <f>Ajmer!AD23+Alwar!AD23+Banswara!AD23+Baran!AD23+Barmer!AD23+Bharatpur!AD23+Bhilwara!AD23+Bikaner!AD23+Bundi!AD23+Chittorgarh!AD23+Churu!AD23+Dausa!AD23+Dholpur!AD23+Dungarpur!AD23+Hanumangarh!AD23+Jaipur!AD23+Jaisalmer!AD23+Jalore!AD23+Jhalawar!AD23+Jhunjhunu!AD23+Jodhpur!AD23+Karauli!AD23+Kota!AD23+Nagaur!AD23+Pali!AD23+Pratapgarh!AD23+Rajsamand!AD23+'Sawai Madhopur'!AD23+Sikar!AD23+Sirohi!AD23+'Sri Ganganagar'!AD23+Tonk!AD23+Udaipur!AD23</f>
        <v>0</v>
      </c>
      <c r="AE23" s="8">
        <f t="shared" si="6"/>
        <v>50</v>
      </c>
      <c r="AF23" s="8">
        <f t="shared" si="7"/>
        <v>500</v>
      </c>
      <c r="AG23" s="7">
        <f>Ajmer!AG23+Alwar!AG23+Banswara!AG23+Baran!AG23+Barmer!AG23+Bharatpur!AG23+Bhilwara!AG23+Bikaner!AG23+Bundi!AG23+Chittorgarh!AG23+Churu!AG23+Dausa!AG23+Dholpur!AG23+Dungarpur!AG23+Hanumangarh!AG23+Jaipur!AG23+Jaisalmer!AG23+Jalore!AG23+Jhalawar!AG23+Jhunjhunu!AG23+Jodhpur!AG23+Karauli!AG23+Kota!AG23+Nagaur!AG23+Pali!AG23+Pratapgarh!AG23+Rajsamand!AG23+'Sawai Madhopur'!AG23+Sikar!AG23+Sirohi!AG23+'Sri Ganganagar'!AG23+Tonk!AG23+Udaipur!AG23</f>
        <v>1</v>
      </c>
      <c r="AH23" s="7">
        <f>Ajmer!AH23+Alwar!AH23+Banswara!AH23+Baran!AH23+Barmer!AH23+Bharatpur!AH23+Bhilwara!AH23+Bikaner!AH23+Bundi!AH23+Chittorgarh!AH23+Churu!AH23+Dausa!AH23+Dholpur!AH23+Dungarpur!AH23+Hanumangarh!AH23+Jaipur!AH23+Jaisalmer!AH23+Jalore!AH23+Jhalawar!AH23+Jhunjhunu!AH23+Jodhpur!AH23+Karauli!AH23+Kota!AH23+Nagaur!AH23+Pali!AH23+Pratapgarh!AH23+Rajsamand!AH23+'Sawai Madhopur'!AH23+Sikar!AH23+Sirohi!AH23+'Sri Ganganagar'!AH23+Tonk!AH23+Udaipur!AH23</f>
        <v>2</v>
      </c>
      <c r="AI23" s="7">
        <f>Ajmer!AI23+Alwar!AI23+Banswara!AI23+Baran!AI23+Barmer!AI23+Bharatpur!AI23+Bhilwara!AI23+Bikaner!AI23+Bundi!AI23+Chittorgarh!AI23+Churu!AI23+Dausa!AI23+Dholpur!AI23+Dungarpur!AI23+Hanumangarh!AI23+Jaipur!AI23+Jaisalmer!AI23+Jalore!AI23+Jhalawar!AI23+Jhunjhunu!AI23+Jodhpur!AI23+Karauli!AI23+Kota!AI23+Nagaur!AI23+Pali!AI23+Pratapgarh!AI23+Rajsamand!AI23+'Sawai Madhopur'!AI23+Sikar!AI23+Sirohi!AI23+'Sri Ganganagar'!AI23+Tonk!AI23+Udaipur!AI23</f>
        <v>0</v>
      </c>
      <c r="AJ23" s="7">
        <f>Ajmer!AJ23+Alwar!AJ23+Banswara!AJ23+Baran!AJ23+Barmer!AJ23+Bharatpur!AJ23+Bhilwara!AJ23+Bikaner!AJ23+Bundi!AJ23+Chittorgarh!AJ23+Churu!AJ23+Dausa!AJ23+Dholpur!AJ23+Dungarpur!AJ23+Hanumangarh!AJ23+Jaipur!AJ23+Jaisalmer!AJ23+Jalore!AJ23+Jhalawar!AJ23+Jhunjhunu!AJ23+Jodhpur!AJ23+Karauli!AJ23+Kota!AJ23+Nagaur!AJ23+Pali!AJ23+Pratapgarh!AJ23+Rajsamand!AJ23+'Sawai Madhopur'!AJ23+Sikar!AJ23+Sirohi!AJ23+'Sri Ganganagar'!AJ23+Tonk!AJ23+Udaipur!AJ23</f>
        <v>0</v>
      </c>
      <c r="AK23" s="7">
        <f>Ajmer!AK23+Alwar!AK23+Banswara!AK23+Baran!AK23+Barmer!AK23+Bharatpur!AK23+Bhilwara!AK23+Bikaner!AK23+Bundi!AK23+Chittorgarh!AK23+Churu!AK23+Dausa!AK23+Dholpur!AK23+Dungarpur!AK23+Hanumangarh!AK23+Jaipur!AK23+Jaisalmer!AK23+Jalore!AK23+Jhalawar!AK23+Jhunjhunu!AK23+Jodhpur!AK23+Karauli!AK23+Kota!AK23+Nagaur!AK23+Pali!AK23+Pratapgarh!AK23+Rajsamand!AK23+'Sawai Madhopur'!AK23+Sikar!AK23+Sirohi!AK23+'Sri Ganganagar'!AK23+Tonk!AK23+Udaipur!AK23</f>
        <v>2</v>
      </c>
      <c r="AL23" s="7">
        <f>Ajmer!AL23+Alwar!AL23+Banswara!AL23+Baran!AL23+Barmer!AL23+Bharatpur!AL23+Bhilwara!AL23+Bikaner!AL23+Bundi!AL23+Chittorgarh!AL23+Churu!AL23+Dausa!AL23+Dholpur!AL23+Dungarpur!AL23+Hanumangarh!AL23+Jaipur!AL23+Jaisalmer!AL23+Jalore!AL23+Jhalawar!AL23+Jhunjhunu!AL23+Jodhpur!AL23+Karauli!AL23+Kota!AL23+Nagaur!AL23+Pali!AL23+Pratapgarh!AL23+Rajsamand!AL23+'Sawai Madhopur'!AL23+Sikar!AL23+Sirohi!AL23+'Sri Ganganagar'!AL23+Tonk!AL23+Udaipur!AL23</f>
        <v>10</v>
      </c>
      <c r="AM23" s="7">
        <f>Ajmer!AM23+Alwar!AM23+Banswara!AM23+Baran!AM23+Barmer!AM23+Bharatpur!AM23+Bhilwara!AM23+Bikaner!AM23+Bundi!AM23+Chittorgarh!AM23+Churu!AM23+Dausa!AM23+Dholpur!AM23+Dungarpur!AM23+Hanumangarh!AM23+Jaipur!AM23+Jaisalmer!AM23+Jalore!AM23+Jhalawar!AM23+Jhunjhunu!AM23+Jodhpur!AM23+Karauli!AM23+Kota!AM23+Nagaur!AM23+Pali!AM23+Pratapgarh!AM23+Rajsamand!AM23+'Sawai Madhopur'!AM23+Sikar!AM23+Sirohi!AM23+'Sri Ganganagar'!AM23+Tonk!AM23+Udaipur!AM23</f>
        <v>25</v>
      </c>
      <c r="AN23" s="7">
        <f>Ajmer!AN23+Alwar!AN23+Banswara!AN23+Baran!AN23+Barmer!AN23+Bharatpur!AN23+Bhilwara!AN23+Bikaner!AN23+Bundi!AN23+Chittorgarh!AN23+Churu!AN23+Dausa!AN23+Dholpur!AN23+Dungarpur!AN23+Hanumangarh!AN23+Jaipur!AN23+Jaisalmer!AN23+Jalore!AN23+Jhalawar!AN23+Jhunjhunu!AN23+Jodhpur!AN23+Karauli!AN23+Kota!AN23+Nagaur!AN23+Pali!AN23+Pratapgarh!AN23+Rajsamand!AN23+'Sawai Madhopur'!AN23+Sikar!AN23+Sirohi!AN23+'Sri Ganganagar'!AN23+Tonk!AN23+Udaipur!AN23</f>
        <v>450</v>
      </c>
      <c r="AO23" s="7">
        <f>Ajmer!AO23+Alwar!AO23+Banswara!AO23+Baran!AO23+Barmer!AO23+Bharatpur!AO23+Bhilwara!AO23+Bikaner!AO23+Bundi!AO23+Chittorgarh!AO23+Churu!AO23+Dausa!AO23+Dholpur!AO23+Dungarpur!AO23+Hanumangarh!AO23+Jaipur!AO23+Jaisalmer!AO23+Jalore!AO23+Jhalawar!AO23+Jhunjhunu!AO23+Jodhpur!AO23+Karauli!AO23+Kota!AO23+Nagaur!AO23+Pali!AO23+Pratapgarh!AO23+Rajsamand!AO23+'Sawai Madhopur'!AO23+Sikar!AO23+Sirohi!AO23+'Sri Ganganagar'!AO23+Tonk!AO23+Udaipur!AO23</f>
        <v>5</v>
      </c>
      <c r="AP23" s="7">
        <f>Ajmer!AP23+Alwar!AP23+Banswara!AP23+Baran!AP23+Barmer!AP23+Bharatpur!AP23+Bhilwara!AP23+Bikaner!AP23+Bundi!AP23+Chittorgarh!AP23+Churu!AP23+Dausa!AP23+Dholpur!AP23+Dungarpur!AP23+Hanumangarh!AP23+Jaipur!AP23+Jaisalmer!AP23+Jalore!AP23+Jhalawar!AP23+Jhunjhunu!AP23+Jodhpur!AP23+Karauli!AP23+Kota!AP23+Nagaur!AP23+Pali!AP23+Pratapgarh!AP23+Rajsamand!AP23+'Sawai Madhopur'!AP23+Sikar!AP23+Sirohi!AP23+'Sri Ganganagar'!AP23+Tonk!AP23+Udaipur!AP23</f>
        <v>10</v>
      </c>
      <c r="AQ23" s="7">
        <f>Ajmer!AQ23+Alwar!AQ23+Banswara!AQ23+Baran!AQ23+Barmer!AQ23+Bharatpur!AQ23+Bhilwara!AQ23+Bikaner!AQ23+Bundi!AQ23+Chittorgarh!AQ23+Churu!AQ23+Dausa!AQ23+Dholpur!AQ23+Dungarpur!AQ23+Hanumangarh!AQ23+Jaipur!AQ23+Jaisalmer!AQ23+Jalore!AQ23+Jhalawar!AQ23+Jhunjhunu!AQ23+Jodhpur!AQ23+Karauli!AQ23+Kota!AQ23+Nagaur!AQ23+Pali!AQ23+Pratapgarh!AQ23+Rajsamand!AQ23+'Sawai Madhopur'!AQ23+Sikar!AQ23+Sirohi!AQ23+'Sri Ganganagar'!AQ23+Tonk!AQ23+Udaipur!AQ23</f>
        <v>23</v>
      </c>
      <c r="AR23" s="7">
        <f>Ajmer!AR23+Alwar!AR23+Banswara!AR23+Baran!AR23+Barmer!AR23+Bharatpur!AR23+Bhilwara!AR23+Bikaner!AR23+Bundi!AR23+Chittorgarh!AR23+Churu!AR23+Dausa!AR23+Dholpur!AR23+Dungarpur!AR23+Hanumangarh!AR23+Jaipur!AR23+Jaisalmer!AR23+Jalore!AR23+Jhalawar!AR23+Jhunjhunu!AR23+Jodhpur!AR23+Karauli!AR23+Kota!AR23+Nagaur!AR23+Pali!AR23+Pratapgarh!AR23+Rajsamand!AR23+'Sawai Madhopur'!AR23+Sikar!AR23+Sirohi!AR23+'Sri Ganganagar'!AR23+Tonk!AR23+Udaipur!AR23</f>
        <v>210</v>
      </c>
      <c r="AS23" s="7">
        <f>Ajmer!AS23+Alwar!AS23+Banswara!AS23+Baran!AS23+Barmer!AS23+Bharatpur!AS23+Bhilwara!AS23+Bikaner!AS23+Bundi!AS23+Chittorgarh!AS23+Churu!AS23+Dausa!AS23+Dholpur!AS23+Dungarpur!AS23+Hanumangarh!AS23+Jaipur!AS23+Jaisalmer!AS23+Jalore!AS23+Jhalawar!AS23+Jhunjhunu!AS23+Jodhpur!AS23+Karauli!AS23+Kota!AS23+Nagaur!AS23+Pali!AS23+Pratapgarh!AS23+Rajsamand!AS23+'Sawai Madhopur'!AS23+Sikar!AS23+Sirohi!AS23+'Sri Ganganagar'!AS23+Tonk!AS23+Udaipur!AS23</f>
        <v>5</v>
      </c>
      <c r="AT23" s="7">
        <f>Ajmer!AT23+Alwar!AT23+Banswara!AT23+Baran!AT23+Barmer!AT23+Bharatpur!AT23+Bhilwara!AT23+Bikaner!AT23+Bundi!AT23+Chittorgarh!AT23+Churu!AT23+Dausa!AT23+Dholpur!AT23+Dungarpur!AT23+Hanumangarh!AT23+Jaipur!AT23+Jaisalmer!AT23+Jalore!AT23+Jhalawar!AT23+Jhunjhunu!AT23+Jodhpur!AT23+Karauli!AT23+Kota!AT23+Nagaur!AT23+Pali!AT23+Pratapgarh!AT23+Rajsamand!AT23+'Sawai Madhopur'!AT23+Sikar!AT23+Sirohi!AT23+'Sri Ganganagar'!AT23+Tonk!AT23+Udaipur!AT23</f>
        <v>20</v>
      </c>
      <c r="AU23" s="7">
        <f t="shared" si="22"/>
        <v>60</v>
      </c>
      <c r="AV23" s="7">
        <f t="shared" si="23"/>
        <v>700</v>
      </c>
      <c r="AW23" s="7">
        <f>Ajmer!AW23+Alwar!AW23+Banswara!AW23+Baran!AW23+Bharatpur!AW23+Bhilwara!AW23+Bikaner!AW23+Bundi!AW23+Chittorgarh!AW23+Churu!AW23+Dausa!AW23+Dholpur!AW23+Dungarpur!AW23+Hanumangarh!AW23+Jaipur!AW23+Jaisalmer!AW23+Jalore!AW23+Jhalawar!AW23+Jhunjhunu!AW23+Jodhpur!AW23+Karauli!AW23+Kota!AW23+Nagaur!AW23+Pali!AW23+Pratapgarh!AW23+Rajsamand!AW23+'Sawai Madhopur'!AW23+Sikar!AW23+Sirohi!AW23+'Sri Ganganagar'!AW23+Tonk!AW23+Udaipur!AW23</f>
        <v>0.6</v>
      </c>
      <c r="AX23" s="7">
        <f>Ajmer!AX23+Alwar!AX23+Banswara!AX23+Baran!AX23+Bharatpur!AX23+Bhilwara!AX23+Bikaner!AX23+Bundi!AX23+Chittorgarh!AX23+Churu!AX23+Dausa!AX23+Dholpur!AX23+Dungarpur!AX23+Hanumangarh!AX23+Jaipur!AX23+Jaisalmer!AX23+Jalore!AX23+Jhalawar!AX23+Jhunjhunu!AX23+Jodhpur!AX23+Karauli!AX23+Kota!AX23+Nagaur!AX23+Pali!AX23+Pratapgarh!AX23+Rajsamand!AX23+'Sawai Madhopur'!AX23+Sikar!AX23+Sirohi!AX23+'Sri Ganganagar'!AX23+Tonk!AX23+Udaipur!AX23</f>
        <v>0.9</v>
      </c>
      <c r="AY23" s="9">
        <f t="shared" si="24"/>
        <v>310</v>
      </c>
      <c r="AZ23" s="9">
        <f t="shared" si="25"/>
        <v>1600</v>
      </c>
      <c r="BA23" s="7">
        <f>Ajmer!BA23+Alwar!BA23+Banswara!BA23+Baran!BA23+Barmer!BA23+Bharatpur!BA23+Bhilwara!BA23+Bikaner!BA23+Bundi!BA23+Chittorgarh!BA23+Churu!BA23+Dausa!BA23+Dholpur!BA23+Dungarpur!BA23+Hanumangarh!BA23+Jaipur!BA23+Jaisalmer!BA23+Jalore!BA23+Jhalawar!BA23+Jhunjhunu!BA23+Jodhpur!BA23+Karauli!BA23+Kota!BA23+Nagaur!BA23+Pali!BA23+Pratapgarh!BA23+Rajsamand!BA23+'Sawai Madhopur'!BA23+Sikar!BA23+Sirohi!BA23+'Sri Ganganagar'!BA23+Tonk!BA23+Udaipur!BA23</f>
        <v>0</v>
      </c>
      <c r="BB23" s="7">
        <f>Ajmer!BB23+Alwar!BB23+Banswara!BB23+Baran!BB23+Barmer!BB23+Bharatpur!BB23+Bhilwara!BB23+Bikaner!BB23+Bundi!BB23+Chittorgarh!BB23+Churu!BB23+Dausa!BB23+Dholpur!BB23+Dungarpur!BB23+Hanumangarh!BB23+Jaipur!BB23+Jaisalmer!BB23+Jalore!BB23+Jhalawar!BB23+Jhunjhunu!BB23+Jodhpur!BB23+Karauli!BB23+Kota!BB23+Nagaur!BB23+Pali!BB23+Pratapgarh!BB23+Rajsamand!BB23+'Sawai Madhopur'!BB23+Sikar!BB23+Sirohi!BB23+'Sri Ganganagar'!BB23+Tonk!BB23+Udaipur!BB23</f>
        <v>0</v>
      </c>
      <c r="BC23" s="7">
        <f>Ajmer!BC23+Alwar!BC23+Banswara!BC23+Baran!BC23+Barmer!BC23+Bharatpur!BC23+Bhilwara!BC23+Bikaner!BC23+Bundi!BC23+Chittorgarh!BC23+Churu!BC23+Dausa!BC23+Dholpur!BC23+Dungarpur!BC23+Hanumangarh!BC23+Jaipur!BC23+Jaisalmer!BC23+Jalore!BC23+Jhalawar!BC23+Jhunjhunu!BC23+Jodhpur!BC23+Karauli!BC23+Kota!BC23+Nagaur!BC23+Pali!BC23+Pratapgarh!BC23+Rajsamand!BC23+'Sawai Madhopur'!BC23+Sikar!BC23+Sirohi!BC23+'Sri Ganganagar'!BC23+Tonk!BC23+Udaipur!BC23</f>
        <v>0</v>
      </c>
      <c r="BD23" s="7">
        <f>Ajmer!BD23+Alwar!BD23+Banswara!BD23+Baran!BD23+Barmer!BD23+Bharatpur!BD23+Bhilwara!BD23+Bikaner!BD23+Bundi!BD23+Chittorgarh!BD23+Churu!BD23+Dausa!BD23+Dholpur!BD23+Dungarpur!BD23+Hanumangarh!BD23+Jaipur!BD23+Jaisalmer!BD23+Jalore!BD23+Jhalawar!BD23+Jhunjhunu!BD23+Jodhpur!BD23+Karauli!BD23+Kota!BD23+Nagaur!BD23+Pali!BD23+Pratapgarh!BD23+Rajsamand!BD23+'Sawai Madhopur'!BD23+Sikar!BD23+Sirohi!BD23+'Sri Ganganagar'!BD23+Tonk!BD23+Udaipur!BD23</f>
        <v>0</v>
      </c>
      <c r="BE23" s="7">
        <f>Ajmer!BE23+Alwar!BE23+Banswara!BE23+Baran!BE23+Barmer!BE23+Bharatpur!BE23+Bhilwara!BE23+Bikaner!BE23+Bundi!BE23+Chittorgarh!BE23+Churu!BE23+Dausa!BE23+Dholpur!BE23+Dungarpur!BE23+Hanumangarh!BE23+Jaipur!BE23+Jaisalmer!BE23+Jalore!BE23+Jhalawar!BE23+Jhunjhunu!BE23+Jodhpur!BE23+Karauli!BE23+Kota!BE23+Nagaur!BE23+Pali!BE23+Pratapgarh!BE23+Rajsamand!BE23+'Sawai Madhopur'!BE23+Sikar!BE23+Sirohi!BE23+'Sri Ganganagar'!BE23+Tonk!BE23+Udaipur!BE23</f>
        <v>0</v>
      </c>
      <c r="BF23" s="7">
        <f>Ajmer!BF23+Alwar!BF23+Banswara!BF23+Baran!BF23+Barmer!BF23+Bharatpur!BF23+Bhilwara!BF23+Bikaner!BF23+Bundi!BF23+Chittorgarh!BF23+Churu!BF23+Dausa!BF23+Dholpur!BF23+Dungarpur!BF23+Hanumangarh!BF23+Jaipur!BF23+Jaisalmer!BF23+Jalore!BF23+Jhalawar!BF23+Jhunjhunu!BF23+Jodhpur!BF23+Karauli!BF23+Kota!BF23+Nagaur!BF23+Pali!BF23+Pratapgarh!BF23+Rajsamand!BF23+'Sawai Madhopur'!BF23+Sikar!BF23+Sirohi!BF23+'Sri Ganganagar'!BF23+Tonk!BF23+Udaipur!BF23</f>
        <v>0</v>
      </c>
      <c r="BG23" s="7">
        <f>Ajmer!BG23+Alwar!BG23+Banswara!BG23+Baran!BG23+Barmer!BG23+Bharatpur!BG23+Bhilwara!BG23+Bikaner!BG23+Bundi!BG23+Chittorgarh!BG23+Churu!BG23+Dausa!BG23+Dholpur!BG23+Dungarpur!BG23+Hanumangarh!BG23+Jaipur!BG23+Jaisalmer!BG23+Jalore!BG23+Jhalawar!BG23+Jhunjhunu!BG23+Jodhpur!BG23+Karauli!BG23+Kota!BG23+Nagaur!BG23+Pali!BG23+Pratapgarh!BG23+Rajsamand!BG23+'Sawai Madhopur'!BG23+Sikar!BG23+Sirohi!BG23+'Sri Ganganagar'!BG23+Tonk!BG23+Udaipur!BG23</f>
        <v>20</v>
      </c>
      <c r="BH23" s="7">
        <f>Ajmer!BH23+Alwar!BH23+Banswara!BH23+Baran!BH23+Barmer!BH23+Bharatpur!BH23+Bhilwara!BH23+Bikaner!BH23+Bundi!BH23+Chittorgarh!BH23+Churu!BH23+Dausa!BH23+Dholpur!BH23+Dungarpur!BH23+Hanumangarh!BH23+Jaipur!BH23+Jaisalmer!BH23+Jalore!BH23+Jhalawar!BH23+Jhunjhunu!BH23+Jodhpur!BH23+Karauli!BH23+Kota!BH23+Nagaur!BH23+Pali!BH23+Pratapgarh!BH23+Rajsamand!BH23+'Sawai Madhopur'!BH23+Sikar!BH23+Sirohi!BH23+'Sri Ganganagar'!BH23+Tonk!BH23+Udaipur!BH23</f>
        <v>210</v>
      </c>
      <c r="BI23" s="7">
        <f>Ajmer!BI23+Alwar!BI23+Banswara!BI23+Baran!BI23+Barmer!BI23+Bharatpur!BI23+Bhilwara!BI23+Bikaner!BI23+Bundi!BI23+Chittorgarh!BI23+Churu!BI23+Dausa!BI23+Dholpur!BI23+Dungarpur!BI23+Hanumangarh!BI23+Jaipur!BI23+Jaisalmer!BI23+Jalore!BI23+Jhalawar!BI23+Jhunjhunu!BI23+Jodhpur!BI23+Karauli!BI23+Kota!BI23+Nagaur!BI23+Pali!BI23+Pratapgarh!BI23+Rajsamand!BI23+'Sawai Madhopur'!BI23+Sikar!BI23+Sirohi!BI23+'Sri Ganganagar'!BI23+Tonk!BI23+Udaipur!BI23</f>
        <v>10</v>
      </c>
      <c r="BJ23" s="7">
        <f>Ajmer!BJ23+Alwar!BJ23+Banswara!BJ23+Baran!BJ23+Barmer!BJ23+Bharatpur!BJ23+Bhilwara!BJ23+Bikaner!BJ23+Bundi!BJ23+Chittorgarh!BJ23+Churu!BJ23+Dausa!BJ23+Dholpur!BJ23+Dungarpur!BJ23+Hanumangarh!BJ23+Jaipur!BJ23+Jaisalmer!BJ23+Jalore!BJ23+Jhalawar!BJ23+Jhunjhunu!BJ23+Jodhpur!BJ23+Karauli!BJ23+Kota!BJ23+Nagaur!BJ23+Pali!BJ23+Pratapgarh!BJ23+Rajsamand!BJ23+'Sawai Madhopur'!BJ23+Sikar!BJ23+Sirohi!BJ23+'Sri Ganganagar'!BJ23+Tonk!BJ23+Udaipur!BJ23</f>
        <v>50</v>
      </c>
      <c r="BK23" s="8">
        <f t="shared" si="12"/>
        <v>30</v>
      </c>
      <c r="BL23" s="8">
        <f t="shared" si="13"/>
        <v>260</v>
      </c>
      <c r="BM23" s="8">
        <f t="shared" si="0"/>
        <v>340</v>
      </c>
      <c r="BN23" s="8">
        <f t="shared" si="1"/>
        <v>1860</v>
      </c>
      <c r="BO23" s="7">
        <f>Ajmer!BO23+Alwar!BO23+Banswara!BO23+Baran!BO23+Barmer!BO23+Bharatpur!BO23+Bhilwara!BO23+Bikaner!BO23+Bundi!BO23+Chittorgarh!BO23+Churu!BO23+Dausa!BO23+Dholpur!BO23+Dungarpur!BO23+Hanumangarh!BO23+Jaipur!BO23+Jaisalmer!BO23+Jalore!BO23+Jhalawar!BO23+Jhunjhunu!BO23+Jodhpur!BO23+Karauli!BO23+Kota!BO23+Nagaur!BO23+Pali!BO23+Pratapgarh!BO23+Rajsamand!BO23+'Sawai Madhopur'!BO23+Sikar!BO23+Sirohi!BO23+'Sri Ganganagar'!BO23+Tonk!BO23+Udaipur!BO23</f>
        <v>70</v>
      </c>
      <c r="BP23" s="7">
        <f>Ajmer!BP23+Alwar!BP23+Banswara!BP23+Baran!BP23+Barmer!BP23+Bharatpur!BP23+Bhilwara!BP23+Bikaner!BP23+Bundi!BP23+Chittorgarh!BP23+Churu!BP23+Dausa!BP23+Dholpur!BP23+Dungarpur!BP23+Hanumangarh!BP23+Jaipur!BP23+Jaisalmer!BP23+Jalore!BP23+Jhalawar!BP23+Jhunjhunu!BP23+Jodhpur!BP23+Karauli!BP23+Kota!BP23+Nagaur!BP23+Pali!BP23+Pratapgarh!BP23+Rajsamand!BP23+'Sawai Madhopur'!BP23+Sikar!BP23+Sirohi!BP23+'Sri Ganganagar'!BP23+Tonk!BP23+Udaipur!BP23</f>
        <v>140</v>
      </c>
      <c r="BQ23" s="7">
        <f>Ajmer!BQ23+Alwar!BQ23+Banswara!BQ23+Baran!BQ23+Barmer!BQ23+Bharatpur!BQ23+Bhilwara!BQ23+Bikaner!BQ23+Bundi!BQ23+Chittorgarh!BQ23+Churu!BQ23+Dausa!BQ23+Dholpur!BQ23+Dungarpur!BQ23+Hanumangarh!BQ23+Jaipur!BQ23+Jaisalmer!BQ23+Jalore!BQ23+Jhalawar!BQ23+Jhunjhunu!BQ23+Jodhpur!BQ23+Karauli!BQ23+Kota!BQ23+Nagaur!BQ23+Pali!BQ23+Pratapgarh!BQ23+Rajsamand!BQ23+'Sawai Madhopur'!BQ23+Sikar!BQ23+Sirohi!BQ23+'Sri Ganganagar'!BQ23+Tonk!BQ23+Udaipur!BQ23</f>
        <v>5</v>
      </c>
      <c r="BR23" s="7">
        <f>Ajmer!BR23+Alwar!BR23+Banswara!BR23+Baran!BR23+Barmer!BR23+Bharatpur!BR23+Bhilwara!BR23+Bikaner!BR23+Bundi!BR23+Chittorgarh!BR23+Churu!BR23+Dausa!BR23+Dholpur!BR23+Dungarpur!BR23+Hanumangarh!BR23+Jaipur!BR23+Jaisalmer!BR23+Jalore!BR23+Jhalawar!BR23+Jhunjhunu!BR23+Jodhpur!BR23+Karauli!BR23+Kota!BR23+Nagaur!BR23+Pali!BR23+Pratapgarh!BR23+Rajsamand!BR23+'Sawai Madhopur'!BR23+Sikar!BR23+Sirohi!BR23+'Sri Ganganagar'!BR23+Tonk!BR23+Udaipur!BR23</f>
        <v>13</v>
      </c>
    </row>
    <row r="24" spans="1:95" s="19" customFormat="1" ht="18" customHeight="1" x14ac:dyDescent="0.25">
      <c r="A24" s="37">
        <v>17</v>
      </c>
      <c r="B24" s="6" t="s">
        <v>97</v>
      </c>
      <c r="C24" s="7">
        <f>Ajmer!C24+Alwar!C24+Banswara!C24+Baran!C24+Barmer!C24+Bharatpur!C24+Bhilwara!C24+Bikaner!C24+Bundi!C24+Chittorgarh!C24+Churu!C24+Dausa!C24+Dholpur!C24+Dungarpur!C24+Hanumangarh!C24+Jaipur!C24+Jaisalmer!C24+Jalore!C24+Jhalawar!C24+Jhunjhunu!C24+Jodhpur!C24+Karauli!C24+Kota!C24+Nagaur!C24+Pali!C24+Pratapgarh!C24+Rajsamand!C24+'Sawai Madhopur'!C24+Sikar!C24+Sirohi!C24+'Sri Ganganagar'!C24+Tonk!C24+Udaipur!C24</f>
        <v>1887.9712517030302</v>
      </c>
      <c r="D24" s="7">
        <f>Ajmer!D24+Alwar!D24+Banswara!D24+Baran!D24+Barmer!D24+Bharatpur!D24+Bhilwara!D24+Bikaner!D24+Bundi!D24+Chittorgarh!D24+Churu!D24+Dausa!D24+Dholpur!D24+Dungarpur!D24+Hanumangarh!D24+Jaipur!D24+Jaisalmer!D24+Jalore!D24+Jhalawar!D24+Jhunjhunu!D24+Jodhpur!D24+Karauli!D24+Kota!D24+Nagaur!D24+Pali!D24+Pratapgarh!D24+Rajsamand!D24+'Sawai Madhopur'!D24+Sikar!D24+Sirohi!D24+'Sri Ganganagar'!D24+Tonk!D24+Udaipur!D24</f>
        <v>716.70513061999998</v>
      </c>
      <c r="E24" s="7">
        <f>Ajmer!E24+Alwar!E24+Banswara!E24+Baran!E24+Barmer!E24+Bharatpur!E24+Bhilwara!E24+Bikaner!E24+Bundi!E24+Chittorgarh!E24+Churu!E24+Dausa!E24+Dholpur!E24+Dungarpur!E24+Hanumangarh!E24+Jaipur!E24+Jaisalmer!E24+Jalore!E24+Jhalawar!E24+Jhunjhunu!E24+Jodhpur!E24+Karauli!E24+Kota!E24+Nagaur!E24+Pali!E24+Pratapgarh!E24+Rajsamand!E24+'Sawai Madhopur'!E24+Sikar!E24+Sirohi!E24+'Sri Ganganagar'!E24+Tonk!E24+Udaipur!E24</f>
        <v>89.514521766481153</v>
      </c>
      <c r="F24" s="7">
        <f>Ajmer!F24+Alwar!F24+Banswara!F24+Baran!F24+Barmer!F24+Bharatpur!F24+Bhilwara!F24+Bikaner!F24+Bundi!F24+Chittorgarh!F24+Churu!F24+Dausa!F24+Dholpur!F24+Dungarpur!F24+Hanumangarh!F24+Jaipur!F24+Jaisalmer!F24+Jalore!F24+Jhalawar!F24+Jhunjhunu!F24+Jodhpur!F24+Karauli!F24+Kota!F24+Nagaur!F24+Pali!F24+Pratapgarh!F24+Rajsamand!F24+'Sawai Madhopur'!F24+Sikar!F24+Sirohi!F24+'Sri Ganganagar'!F24+Tonk!F24+Udaipur!F24</f>
        <v>290.2979218293878</v>
      </c>
      <c r="G24" s="7">
        <f>Ajmer!G24+Alwar!G24+Banswara!G24+Baran!G24+Barmer!G24+Bharatpur!G24+Bhilwara!G24+Bikaner!G24+Bundi!G24+Chittorgarh!G24+Churu!G24+Dausa!G24+Dholpur!G24+Dungarpur!G24+Hanumangarh!G24+Jaipur!G24+Jaisalmer!G24+Jalore!G24+Jhalawar!G24+Jhunjhunu!G24+Jodhpur!G24+Karauli!G24+Kota!G24+Nagaur!G24+Pali!G24+Pratapgarh!G24+Rajsamand!G24+'Sawai Madhopur'!G24+Sikar!G24+Sirohi!G24+'Sri Ganganagar'!G24+Tonk!G24+Udaipur!G24</f>
        <v>15.118491032776747</v>
      </c>
      <c r="H24" s="7">
        <f>Ajmer!H24+Alwar!H24+Banswara!H24+Baran!H24+Barmer!H24+Bharatpur!H24+Bhilwara!H24+Bikaner!H24+Bundi!H24+Chittorgarh!H24+Churu!H24+Dausa!H24+Dholpur!H24+Dungarpur!H24+Hanumangarh!H24+Jaipur!H24+Jaisalmer!H24+Jalore!H24+Jhalawar!H24+Jhunjhunu!H24+Jodhpur!H24+Karauli!H24+Kota!H24+Nagaur!H24+Pali!H24+Pratapgarh!H24+Rajsamand!H24+'Sawai Madhopur'!H24+Sikar!H24+Sirohi!H24+'Sri Ganganagar'!H24+Tonk!H24+Udaipur!H24</f>
        <v>78.691020408163268</v>
      </c>
      <c r="I24" s="8">
        <f t="shared" si="2"/>
        <v>1992.6042645022883</v>
      </c>
      <c r="J24" s="8">
        <f t="shared" si="3"/>
        <v>1085.694072857551</v>
      </c>
      <c r="K24" s="7">
        <f>Ajmer!K24+Alwar!K24+Banswara!K24+Baran!K24+Barmer!K24+Bharatpur!K24+Bhilwara!K24+Bikaner!K24+Bundi!K24+Chittorgarh!K24+Churu!K24+Dausa!K24+Dholpur!K24+Dungarpur!K24+Hanumangarh!K24+Jaipur!K24+Jaisalmer!K24+Jalore!K24+Jhalawar!K24+Jhunjhunu!K24+Jodhpur!K24+Karauli!K24+Kota!K24+Nagaur!K24+Pali!K24+Pratapgarh!K24+Rajsamand!K24+'Sawai Madhopur'!K24+Sikar!K24+Sirohi!K24+'Sri Ganganagar'!K24+Tonk!K24+Udaipur!K24</f>
        <v>25.947183809523807</v>
      </c>
      <c r="L24" s="7">
        <f>Ajmer!L24+Alwar!L24+Banswara!L24+Baran!L24+Barmer!L24+Bharatpur!L24+Bhilwara!L24+Bikaner!L24+Bundi!L24+Chittorgarh!L24+Churu!L24+Dausa!L24+Dholpur!L24+Dungarpur!L24+Hanumangarh!L24+Jaipur!L24+Jaisalmer!L24+Jalore!L24+Jhalawar!L24+Jhunjhunu!L24+Jodhpur!L24+Karauli!L24+Kota!L24+Nagaur!L24+Pali!L24+Pratapgarh!L24+Rajsamand!L24+'Sawai Madhopur'!L24+Sikar!L24+Sirohi!L24+'Sri Ganganagar'!L24+Tonk!L24+Udaipur!L24</f>
        <v>89.625706571428566</v>
      </c>
      <c r="M24" s="7">
        <f>Ajmer!M24+Alwar!M24+Banswara!M24+Baran!M24+Barmer!M24+Bharatpur!M24+Bhilwara!M24+Bikaner!M24+Bundi!M24+Chittorgarh!M24+Churu!M24+Dausa!M24+Dholpur!M24+Dungarpur!M24+Hanumangarh!M24+Jaipur!M24+Jaisalmer!M24+Jalore!M24+Jhalawar!M24+Jhunjhunu!M24+Jodhpur!M24+Karauli!M24+Kota!M24+Nagaur!M24+Pali!M24+Pratapgarh!M24+Rajsamand!M24+'Sawai Madhopur'!M24+Sikar!M24+Sirohi!M24+'Sri Ganganagar'!M24+Tonk!M24+Udaipur!M24</f>
        <v>18.660156941001858</v>
      </c>
      <c r="N24" s="7">
        <f>Ajmer!N24+Alwar!N24+Banswara!N24+Baran!N24+Barmer!N24+Bharatpur!N24+Bhilwara!N24+Bikaner!N24+Bundi!N24+Chittorgarh!N24+Churu!N24+Dausa!N24+Dholpur!N24+Dungarpur!N24+Hanumangarh!N24+Jaipur!N24+Jaisalmer!N24+Jalore!N24+Jhalawar!N24+Jhunjhunu!N24+Jodhpur!N24+Karauli!N24+Kota!N24+Nagaur!N24+Pali!N24+Pratapgarh!N24+Rajsamand!N24+'Sawai Madhopur'!N24+Sikar!N24+Sirohi!N24+'Sri Ganganagar'!N24+Tonk!N24+Udaipur!N24</f>
        <v>72.278517905306131</v>
      </c>
      <c r="O24" s="8">
        <f t="shared" si="4"/>
        <v>2037.2116052528138</v>
      </c>
      <c r="P24" s="8">
        <f t="shared" si="5"/>
        <v>1247.5982973342857</v>
      </c>
      <c r="Q24" s="7">
        <f>Ajmer!Q24+Alwar!Q24+Banswara!Q24+Baran!Q24+Barmer!Q24+Bharatpur!Q24+Bhilwara!Q24+Bikaner!Q24+Bundi!Q24+Chittorgarh!Q24+Churu!Q24+Dausa!Q24+Dholpur!Q24+Dungarpur!Q24+Hanumangarh!Q24+Jaipur!Q24+Jaisalmer!Q24+Jalore!Q24+Jhalawar!Q24+Jhunjhunu!Q24+Jodhpur!Q24+Karauli!Q24+Kota!Q24+Nagaur!Q24+Pali!Q24+Pratapgarh!Q24+Rajsamand!Q24+'Sawai Madhopur'!Q24+Sikar!Q24+Sirohi!Q24+'Sri Ganganagar'!Q24+Tonk!Q24+Udaipur!Q24</f>
        <v>15.660156941001857</v>
      </c>
      <c r="R24" s="7">
        <f>Ajmer!R24+Alwar!R24+Banswara!R24+Baran!R24+Barmer!R24+Bharatpur!R24+Bhilwara!R24+Bikaner!R24+Bundi!R24+Chittorgarh!R24+Churu!R24+Dausa!R24+Dholpur!R24+Dungarpur!R24+Hanumangarh!R24+Jaipur!R24+Jaisalmer!R24+Jalore!R24+Jhalawar!R24+Jhunjhunu!R24+Jodhpur!R24+Karauli!R24+Kota!R24+Nagaur!R24+Pali!R24+Pratapgarh!R24+Rajsamand!R24+'Sawai Madhopur'!R24+Sikar!R24+Sirohi!R24+'Sri Ganganagar'!R24+Tonk!R24+Udaipur!R24</f>
        <v>58.278517905306124</v>
      </c>
      <c r="S24" s="7">
        <f>Ajmer!S24+Alwar!S24+Banswara!S24+Baran!S24+Barmer!S24+Bharatpur!S24+Bhilwara!S24+Bikaner!S24+Bundi!S24+Chittorgarh!S24+Churu!S24+Dausa!S24+Dholpur!S24+Dungarpur!S24+Hanumangarh!S24+Jaipur!S24+Jaisalmer!S24+Jalore!S24+Jhalawar!S24+Jhunjhunu!S24+Jodhpur!S24+Karauli!S24+Kota!S24+Nagaur!S24+Pali!S24+Pratapgarh!S24+Rajsamand!S24+'Sawai Madhopur'!S24+Sikar!S24+Sirohi!S24+'Sri Ganganagar'!S24+Tonk!S24+Udaipur!S24</f>
        <v>961.92696315168837</v>
      </c>
      <c r="T24" s="7">
        <f>Ajmer!T24+Alwar!T24+Banswara!T24+Baran!T24+Barmer!T24+Bharatpur!T24+Bhilwara!T24+Bikaner!T24+Bundi!T24+Chittorgarh!T24+Churu!T24+Dausa!T24+Dholpur!T24+Dungarpur!T24+Hanumangarh!T24+Jaipur!T24+Jaisalmer!T24+Jalore!T24+Jhalawar!T24+Jhunjhunu!T24+Jodhpur!T24+Karauli!T24+Kota!T24+Nagaur!T24+Pali!T24+Pratapgarh!T24+Rajsamand!T24+'Sawai Madhopur'!T24+Sikar!T24+Sirohi!T24+'Sri Ganganagar'!T24+Tonk!T24+Udaipur!T24</f>
        <v>782.15897840057141</v>
      </c>
      <c r="U24" s="7">
        <f>Ajmer!U24+Alwar!U24+Banswara!U24+Baran!U24+Barmer!U24+Bharatpur!U24+Bhilwara!U24+Bikaner!U24+Bundi!U24+Chittorgarh!U24+Churu!U24+Dausa!U24+Dholpur!U24+Dungarpur!U24+Hanumangarh!U24+Jaipur!U24+Jaisalmer!U24+Jalore!U24+Jhalawar!U24+Jhunjhunu!U24+Jodhpur!U24+Karauli!U24+Kota!U24+Nagaur!U24+Pali!U24+Pratapgarh!U24+Rajsamand!U24+'Sawai Madhopur'!U24+Sikar!U24+Sirohi!U24+'Sri Ganganagar'!U24+Tonk!U24+Udaipur!U24</f>
        <v>1429.878479054993</v>
      </c>
      <c r="V24" s="7">
        <f>Ajmer!V24+Alwar!V24+Banswara!V24+Baran!V24+Barmer!V24+Bharatpur!V24+Bhilwara!V24+Bikaner!V24+Bundi!V24+Chittorgarh!V24+Churu!V24+Dausa!V24+Dholpur!V24+Dungarpur!V24+Hanumangarh!V24+Jaipur!V24+Jaisalmer!V24+Jalore!V24+Jhalawar!V24+Jhunjhunu!V24+Jodhpur!V24+Karauli!V24+Kota!V24+Nagaur!V24+Pali!V24+Pratapgarh!V24+Rajsamand!V24+'Sawai Madhopur'!V24+Sikar!V24+Sirohi!V24+'Sri Ganganagar'!V24+Tonk!V24+Udaipur!V24</f>
        <v>7884.2989808814773</v>
      </c>
      <c r="W24" s="7">
        <f>Ajmer!W24+Alwar!W24+Banswara!W24+Baran!W24+Barmer!W24+Bharatpur!W24+Bhilwara!W24+Bikaner!W24+Bundi!W24+Chittorgarh!W24+Churu!W24+Dausa!W24+Dholpur!W24+Dungarpur!W24+Hanumangarh!W24+Jaipur!W24+Jaisalmer!W24+Jalore!W24+Jhalawar!W24+Jhunjhunu!W24+Jodhpur!W24+Karauli!W24+Kota!W24+Nagaur!W24+Pali!W24+Pratapgarh!W24+Rajsamand!W24+'Sawai Madhopur'!W24+Sikar!W24+Sirohi!W24+'Sri Ganganagar'!W24+Tonk!W24+Udaipur!W24</f>
        <v>606.75604062837465</v>
      </c>
      <c r="X24" s="7">
        <f>Ajmer!X24+Alwar!X24+Banswara!X24+Baran!X24+Barmer!X24+Bharatpur!X24+Bhilwara!X24+Bikaner!X24+Bundi!X24+Chittorgarh!X24+Churu!X24+Dausa!X24+Dholpur!X24+Dungarpur!X24+Hanumangarh!X24+Jaipur!X24+Jaisalmer!X24+Jalore!X24+Jhalawar!X24+Jhunjhunu!X24+Jodhpur!X24+Karauli!X24+Kota!X24+Nagaur!X24+Pali!X24+Pratapgarh!X24+Rajsamand!X24+'Sawai Madhopur'!X24+Sikar!X24+Sirohi!X24+'Sri Ganganagar'!X24+Tonk!X24+Udaipur!X24</f>
        <v>3533.3949340736363</v>
      </c>
      <c r="Y24" s="7">
        <f>Ajmer!Y24+Alwar!Y24+Banswara!Y24+Baran!Y24+Barmer!Y24+Bharatpur!Y24+Bhilwara!Y24+Bikaner!Y24+Bundi!Y24+Chittorgarh!Y24+Churu!Y24+Dausa!Y24+Dholpur!Y24+Dungarpur!Y24+Hanumangarh!Y24+Jaipur!Y24+Jaisalmer!Y24+Jalore!Y24+Jhalawar!Y24+Jhunjhunu!Y24+Jodhpur!Y24+Karauli!Y24+Kota!Y24+Nagaur!Y24+Pali!Y24+Pratapgarh!Y24+Rajsamand!Y24+'Sawai Madhopur'!Y24+Sikar!Y24+Sirohi!Y24+'Sri Ganganagar'!Y24+Tonk!Y24+Udaipur!Y24</f>
        <v>39.020909090909093</v>
      </c>
      <c r="Z24" s="7">
        <f>Ajmer!Z24+Alwar!Z24+Banswara!Z24+Baran!Z24+Barmer!Z24+Bharatpur!Z24+Bhilwara!Z24+Bikaner!Z24+Bundi!Z24+Chittorgarh!Z24+Churu!Z24+Dausa!Z24+Dholpur!Z24+Dungarpur!Z24+Hanumangarh!Z24+Jaipur!Z24+Jaisalmer!Z24+Jalore!Z24+Jhalawar!Z24+Jhunjhunu!Z24+Jodhpur!Z24+Karauli!Z24+Kota!Z24+Nagaur!Z24+Pali!Z24+Pratapgarh!Z24+Rajsamand!Z24+'Sawai Madhopur'!Z24+Sikar!Z24+Sirohi!Z24+'Sri Ganganagar'!Z24+Tonk!Z24+Udaipur!Z24</f>
        <v>68.668999999999997</v>
      </c>
      <c r="AA24" s="7">
        <f>Ajmer!AA24+Alwar!AA24+Banswara!AA24+Baran!AA24+Barmer!AA24+Bharatpur!AA24+Bhilwara!AA24+Bikaner!AA24+Bundi!AA24+Chittorgarh!AA24+Churu!AA24+Dausa!AA24+Dholpur!AA24+Dungarpur!AA24+Hanumangarh!AA24+Jaipur!AA24+Jaisalmer!AA24+Jalore!AA24+Jhalawar!AA24+Jhunjhunu!AA24+Jodhpur!AA24+Karauli!AA24+Kota!AA24+Nagaur!AA24+Pali!AA24+Pratapgarh!AA24+Rajsamand!AA24+'Sawai Madhopur'!AA24+Sikar!AA24+Sirohi!AA24+'Sri Ganganagar'!AA24+Tonk!AA24+Udaipur!AA24</f>
        <v>3.2669936147186154</v>
      </c>
      <c r="AB24" s="7">
        <f>Ajmer!AB24+Alwar!AB24+Banswara!AB24+Baran!AB24+Barmer!AB24+Bharatpur!AB24+Bhilwara!AB24+Bikaner!AB24+Bundi!AB24+Chittorgarh!AB24+Churu!AB24+Dausa!AB24+Dholpur!AB24+Dungarpur!AB24+Hanumangarh!AB24+Jaipur!AB24+Jaisalmer!AB24+Jalore!AB24+Jhalawar!AB24+Jhunjhunu!AB24+Jodhpur!AB24+Karauli!AB24+Kota!AB24+Nagaur!AB24+Pali!AB24+Pratapgarh!AB24+Rajsamand!AB24+'Sawai Madhopur'!AB24+Sikar!AB24+Sirohi!AB24+'Sri Ganganagar'!AB24+Tonk!AB24+Udaipur!AB24</f>
        <v>10.78107892857143</v>
      </c>
      <c r="AC24" s="7">
        <f>Ajmer!AC24+Alwar!AC24+Banswara!AC24+Baran!AC24+Barmer!AC24+Bharatpur!AC24+Bhilwara!AC24+Bikaner!AC24+Bundi!AC24+Chittorgarh!AC24+Churu!AC24+Dausa!AC24+Dholpur!AC24+Dungarpur!AC24+Hanumangarh!AC24+Jaipur!AC24+Jaisalmer!AC24+Jalore!AC24+Jhalawar!AC24+Jhunjhunu!AC24+Jodhpur!AC24+Karauli!AC24+Kota!AC24+Nagaur!AC24+Pali!AC24+Pratapgarh!AC24+Rajsamand!AC24+'Sawai Madhopur'!AC24+Sikar!AC24+Sirohi!AC24+'Sri Ganganagar'!AC24+Tonk!AC24+Udaipur!AC24</f>
        <v>19.292429914141422</v>
      </c>
      <c r="AD24" s="7">
        <f>Ajmer!AD24+Alwar!AD24+Banswara!AD24+Baran!AD24+Barmer!AD24+Bharatpur!AD24+Bhilwara!AD24+Bikaner!AD24+Bundi!AD24+Chittorgarh!AD24+Churu!AD24+Dausa!AD24+Dholpur!AD24+Dungarpur!AD24+Hanumangarh!AD24+Jaipur!AD24+Jaisalmer!AD24+Jalore!AD24+Jhalawar!AD24+Jhunjhunu!AD24+Jodhpur!AD24+Karauli!AD24+Kota!AD24+Nagaur!AD24+Pali!AD24+Pratapgarh!AD24+Rajsamand!AD24+'Sawai Madhopur'!AD24+Sikar!AD24+Sirohi!AD24+'Sri Ganganagar'!AD24+Tonk!AD24+Udaipur!AD24</f>
        <v>400.06501871666671</v>
      </c>
      <c r="AE24" s="8">
        <f t="shared" si="6"/>
        <v>2098.2148523031369</v>
      </c>
      <c r="AF24" s="8">
        <f t="shared" si="7"/>
        <v>11897.209012600353</v>
      </c>
      <c r="AG24" s="7">
        <f>Ajmer!AG24+Alwar!AG24+Banswara!AG24+Baran!AG24+Barmer!AG24+Bharatpur!AG24+Bhilwara!AG24+Bikaner!AG24+Bundi!AG24+Chittorgarh!AG24+Churu!AG24+Dausa!AG24+Dholpur!AG24+Dungarpur!AG24+Hanumangarh!AG24+Jaipur!AG24+Jaisalmer!AG24+Jalore!AG24+Jhalawar!AG24+Jhunjhunu!AG24+Jodhpur!AG24+Karauli!AG24+Kota!AG24+Nagaur!AG24+Pali!AG24+Pratapgarh!AG24+Rajsamand!AG24+'Sawai Madhopur'!AG24+Sikar!AG24+Sirohi!AG24+'Sri Ganganagar'!AG24+Tonk!AG24+Udaipur!AG24</f>
        <v>11.420909090909092</v>
      </c>
      <c r="AH24" s="7">
        <f>Ajmer!AH24+Alwar!AH24+Banswara!AH24+Baran!AH24+Barmer!AH24+Bharatpur!AH24+Bhilwara!AH24+Bikaner!AH24+Bundi!AH24+Chittorgarh!AH24+Churu!AH24+Dausa!AH24+Dholpur!AH24+Dungarpur!AH24+Hanumangarh!AH24+Jaipur!AH24+Jaisalmer!AH24+Jalore!AH24+Jhalawar!AH24+Jhunjhunu!AH24+Jodhpur!AH24+Karauli!AH24+Kota!AH24+Nagaur!AH24+Pali!AH24+Pratapgarh!AH24+Rajsamand!AH24+'Sawai Madhopur'!AH24+Sikar!AH24+Sirohi!AH24+'Sri Ganganagar'!AH24+Tonk!AH24+Udaipur!AH24</f>
        <v>20.669</v>
      </c>
      <c r="AI24" s="7">
        <f>Ajmer!AI24+Alwar!AI24+Banswara!AI24+Baran!AI24+Barmer!AI24+Bharatpur!AI24+Bhilwara!AI24+Bikaner!AI24+Bundi!AI24+Chittorgarh!AI24+Churu!AI24+Dausa!AI24+Dholpur!AI24+Dungarpur!AI24+Hanumangarh!AI24+Jaipur!AI24+Jaisalmer!AI24+Jalore!AI24+Jhalawar!AI24+Jhunjhunu!AI24+Jodhpur!AI24+Karauli!AI24+Kota!AI24+Nagaur!AI24+Pali!AI24+Pratapgarh!AI24+Rajsamand!AI24+'Sawai Madhopur'!AI24+Sikar!AI24+Sirohi!AI24+'Sri Ganganagar'!AI24+Tonk!AI24+Udaipur!AI24</f>
        <v>0</v>
      </c>
      <c r="AJ24" s="7">
        <f>Ajmer!AJ24+Alwar!AJ24+Banswara!AJ24+Baran!AJ24+Barmer!AJ24+Bharatpur!AJ24+Bhilwara!AJ24+Bikaner!AJ24+Bundi!AJ24+Chittorgarh!AJ24+Churu!AJ24+Dausa!AJ24+Dholpur!AJ24+Dungarpur!AJ24+Hanumangarh!AJ24+Jaipur!AJ24+Jaisalmer!AJ24+Jalore!AJ24+Jhalawar!AJ24+Jhunjhunu!AJ24+Jodhpur!AJ24+Karauli!AJ24+Kota!AJ24+Nagaur!AJ24+Pali!AJ24+Pratapgarh!AJ24+Rajsamand!AJ24+'Sawai Madhopur'!AJ24+Sikar!AJ24+Sirohi!AJ24+'Sri Ganganagar'!AJ24+Tonk!AJ24+Udaipur!AJ24</f>
        <v>0</v>
      </c>
      <c r="AK24" s="7">
        <f>Ajmer!AK24+Alwar!AK24+Banswara!AK24+Baran!AK24+Barmer!AK24+Bharatpur!AK24+Bhilwara!AK24+Bikaner!AK24+Bundi!AK24+Chittorgarh!AK24+Churu!AK24+Dausa!AK24+Dholpur!AK24+Dungarpur!AK24+Hanumangarh!AK24+Jaipur!AK24+Jaisalmer!AK24+Jalore!AK24+Jhalawar!AK24+Jhunjhunu!AK24+Jodhpur!AK24+Karauli!AK24+Kota!AK24+Nagaur!AK24+Pali!AK24+Pratapgarh!AK24+Rajsamand!AK24+'Sawai Madhopur'!AK24+Sikar!AK24+Sirohi!AK24+'Sri Ganganagar'!AK24+Tonk!AK24+Udaipur!AK24</f>
        <v>35.630011866326818</v>
      </c>
      <c r="AL24" s="7">
        <f>Ajmer!AL24+Alwar!AL24+Banswara!AL24+Baran!AL24+Barmer!AL24+Bharatpur!AL24+Bhilwara!AL24+Bikaner!AL24+Bundi!AL24+Chittorgarh!AL24+Churu!AL24+Dausa!AL24+Dholpur!AL24+Dungarpur!AL24+Hanumangarh!AL24+Jaipur!AL24+Jaisalmer!AL24+Jalore!AL24+Jhalawar!AL24+Jhunjhunu!AL24+Jodhpur!AL24+Karauli!AL24+Kota!AL24+Nagaur!AL24+Pali!AL24+Pratapgarh!AL24+Rajsamand!AL24+'Sawai Madhopur'!AL24+Sikar!AL24+Sirohi!AL24+'Sri Ganganagar'!AL24+Tonk!AL24+Udaipur!AL24</f>
        <v>130.07903915887852</v>
      </c>
      <c r="AM24" s="7">
        <f>Ajmer!AM24+Alwar!AM24+Banswara!AM24+Baran!AM24+Barmer!AM24+Bharatpur!AM24+Bhilwara!AM24+Bikaner!AM24+Bundi!AM24+Chittorgarh!AM24+Churu!AM24+Dausa!AM24+Dholpur!AM24+Dungarpur!AM24+Hanumangarh!AM24+Jaipur!AM24+Jaisalmer!AM24+Jalore!AM24+Jhalawar!AM24+Jhunjhunu!AM24+Jodhpur!AM24+Karauli!AM24+Kota!AM24+Nagaur!AM24+Pali!AM24+Pratapgarh!AM24+Rajsamand!AM24+'Sawai Madhopur'!AM24+Sikar!AM24+Sirohi!AM24+'Sri Ganganagar'!AM24+Tonk!AM24+Udaipur!AM24</f>
        <v>220.28442281322572</v>
      </c>
      <c r="AN24" s="7">
        <f>Ajmer!AN24+Alwar!AN24+Banswara!AN24+Baran!AN24+Barmer!AN24+Bharatpur!AN24+Bhilwara!AN24+Bikaner!AN24+Bundi!AN24+Chittorgarh!AN24+Churu!AN24+Dausa!AN24+Dholpur!AN24+Dungarpur!AN24+Hanumangarh!AN24+Jaipur!AN24+Jaisalmer!AN24+Jalore!AN24+Jhalawar!AN24+Jhunjhunu!AN24+Jodhpur!AN24+Karauli!AN24+Kota!AN24+Nagaur!AN24+Pali!AN24+Pratapgarh!AN24+Rajsamand!AN24+'Sawai Madhopur'!AN24+Sikar!AN24+Sirohi!AN24+'Sri Ganganagar'!AN24+Tonk!AN24+Udaipur!AN24</f>
        <v>2255.038595283645</v>
      </c>
      <c r="AO24" s="7">
        <f>Ajmer!AO24+Alwar!AO24+Banswara!AO24+Baran!AO24+Barmer!AO24+Bharatpur!AO24+Bhilwara!AO24+Bikaner!AO24+Bundi!AO24+Chittorgarh!AO24+Churu!AO24+Dausa!AO24+Dholpur!AO24+Dungarpur!AO24+Hanumangarh!AO24+Jaipur!AO24+Jaisalmer!AO24+Jalore!AO24+Jhalawar!AO24+Jhunjhunu!AO24+Jodhpur!AO24+Karauli!AO24+Kota!AO24+Nagaur!AO24+Pali!AO24+Pratapgarh!AO24+Rajsamand!AO24+'Sawai Madhopur'!AO24+Sikar!AO24+Sirohi!AO24+'Sri Ganganagar'!AO24+Tonk!AO24+Udaipur!AO24</f>
        <v>13</v>
      </c>
      <c r="AP24" s="7">
        <f>Ajmer!AP24+Alwar!AP24+Banswara!AP24+Baran!AP24+Barmer!AP24+Bharatpur!AP24+Bhilwara!AP24+Bikaner!AP24+Bundi!AP24+Chittorgarh!AP24+Churu!AP24+Dausa!AP24+Dholpur!AP24+Dungarpur!AP24+Hanumangarh!AP24+Jaipur!AP24+Jaisalmer!AP24+Jalore!AP24+Jhalawar!AP24+Jhunjhunu!AP24+Jodhpur!AP24+Karauli!AP24+Kota!AP24+Nagaur!AP24+Pali!AP24+Pratapgarh!AP24+Rajsamand!AP24+'Sawai Madhopur'!AP24+Sikar!AP24+Sirohi!AP24+'Sri Ganganagar'!AP24+Tonk!AP24+Udaipur!AP24</f>
        <v>36.065777780373828</v>
      </c>
      <c r="AQ24" s="7">
        <f>Ajmer!AQ24+Alwar!AQ24+Banswara!AQ24+Baran!AQ24+Barmer!AQ24+Bharatpur!AQ24+Bhilwara!AQ24+Bikaner!AQ24+Bundi!AQ24+Chittorgarh!AQ24+Churu!AQ24+Dausa!AQ24+Dholpur!AQ24+Dungarpur!AQ24+Hanumangarh!AQ24+Jaipur!AQ24+Jaisalmer!AQ24+Jalore!AQ24+Jhalawar!AQ24+Jhunjhunu!AQ24+Jodhpur!AQ24+Karauli!AQ24+Kota!AQ24+Nagaur!AQ24+Pali!AQ24+Pratapgarh!AQ24+Rajsamand!AQ24+'Sawai Madhopur'!AQ24+Sikar!AQ24+Sirohi!AQ24+'Sri Ganganagar'!AQ24+Tonk!AQ24+Udaipur!AQ24</f>
        <v>201.17249044372295</v>
      </c>
      <c r="AR24" s="7">
        <f>Ajmer!AR24+Alwar!AR24+Banswara!AR24+Baran!AR24+Barmer!AR24+Bharatpur!AR24+Bhilwara!AR24+Bikaner!AR24+Bundi!AR24+Chittorgarh!AR24+Churu!AR24+Dausa!AR24+Dholpur!AR24+Dungarpur!AR24+Hanumangarh!AR24+Jaipur!AR24+Jaisalmer!AR24+Jalore!AR24+Jhalawar!AR24+Jhunjhunu!AR24+Jodhpur!AR24+Karauli!AR24+Kota!AR24+Nagaur!AR24+Pali!AR24+Pratapgarh!AR24+Rajsamand!AR24+'Sawai Madhopur'!AR24+Sikar!AR24+Sirohi!AR24+'Sri Ganganagar'!AR24+Tonk!AR24+Udaipur!AR24</f>
        <v>368.66921846428568</v>
      </c>
      <c r="AS24" s="7">
        <f>Ajmer!AS24+Alwar!AS24+Banswara!AS24+Baran!AS24+Barmer!AS24+Bharatpur!AS24+Bhilwara!AS24+Bikaner!AS24+Bundi!AS24+Chittorgarh!AS24+Churu!AS24+Dausa!AS24+Dholpur!AS24+Dungarpur!AS24+Hanumangarh!AS24+Jaipur!AS24+Jaisalmer!AS24+Jalore!AS24+Jhalawar!AS24+Jhunjhunu!AS24+Jodhpur!AS24+Karauli!AS24+Kota!AS24+Nagaur!AS24+Pali!AS24+Pratapgarh!AS24+Rajsamand!AS24+'Sawai Madhopur'!AS24+Sikar!AS24+Sirohi!AS24+'Sri Ganganagar'!AS24+Tonk!AS24+Udaipur!AS24</f>
        <v>12.084326762956669</v>
      </c>
      <c r="AT24" s="7">
        <f>Ajmer!AT24+Alwar!AT24+Banswara!AT24+Baran!AT24+Barmer!AT24+Bharatpur!AT24+Bhilwara!AT24+Bikaner!AT24+Bundi!AT24+Chittorgarh!AT24+Churu!AT24+Dausa!AT24+Dholpur!AT24+Dungarpur!AT24+Hanumangarh!AT24+Jaipur!AT24+Jaisalmer!AT24+Jalore!AT24+Jhalawar!AT24+Jhunjhunu!AT24+Jodhpur!AT24+Karauli!AT24+Kota!AT24+Nagaur!AT24+Pali!AT24+Pratapgarh!AT24+Rajsamand!AT24+'Sawai Madhopur'!AT24+Sikar!AT24+Sirohi!AT24+'Sri Ganganagar'!AT24+Tonk!AT24+Udaipur!AT24</f>
        <v>40.278278317757007</v>
      </c>
      <c r="AU24" s="7">
        <f t="shared" si="22"/>
        <v>482.17125188623214</v>
      </c>
      <c r="AV24" s="7">
        <f t="shared" si="23"/>
        <v>2830.1309090049403</v>
      </c>
      <c r="AW24" s="7">
        <f>Ajmer!AW24+Alwar!AW24+Banswara!AW24+Baran!AW24+Bharatpur!AW24+Bhilwara!AW24+Bikaner!AW24+Bundi!AW24+Chittorgarh!AW24+Churu!AW24+Dausa!AW24+Dholpur!AW24+Dungarpur!AW24+Hanumangarh!AW24+Jaipur!AW24+Jaisalmer!AW24+Jalore!AW24+Jhalawar!AW24+Jhunjhunu!AW24+Jodhpur!AW24+Karauli!AW24+Kota!AW24+Nagaur!AW24+Pali!AW24+Pratapgarh!AW24+Rajsamand!AW24+'Sawai Madhopur'!AW24+Sikar!AW24+Sirohi!AW24+'Sri Ganganagar'!AW24+Tonk!AW24+Udaipur!AW24</f>
        <v>37.172490443722936</v>
      </c>
      <c r="AX24" s="7">
        <f>Ajmer!AX24+Alwar!AX24+Banswara!AX24+Baran!AX24+Bharatpur!AX24+Bhilwara!AX24+Bikaner!AX24+Bundi!AX24+Chittorgarh!AX24+Churu!AX24+Dausa!AX24+Dholpur!AX24+Dungarpur!AX24+Hanumangarh!AX24+Jaipur!AX24+Jaisalmer!AX24+Jalore!AX24+Jhalawar!AX24+Jhunjhunu!AX24+Jodhpur!AX24+Karauli!AX24+Kota!AX24+Nagaur!AX24+Pali!AX24+Pratapgarh!AX24+Rajsamand!AX24+'Sawai Madhopur'!AX24+Sikar!AX24+Sirohi!AX24+'Sri Ganganagar'!AX24+Tonk!AX24+Udaipur!AX24</f>
        <v>77.719218464285703</v>
      </c>
      <c r="AY24" s="9">
        <f t="shared" si="24"/>
        <v>4617.5977094421833</v>
      </c>
      <c r="AZ24" s="9">
        <f t="shared" si="25"/>
        <v>15974.938218939578</v>
      </c>
      <c r="BA24" s="7">
        <f>Ajmer!BA24+Alwar!BA24+Banswara!BA24+Baran!BA24+Barmer!BA24+Bharatpur!BA24+Bhilwara!BA24+Bikaner!BA24+Bundi!BA24+Chittorgarh!BA24+Churu!BA24+Dausa!BA24+Dholpur!BA24+Dungarpur!BA24+Hanumangarh!BA24+Jaipur!BA24+Jaisalmer!BA24+Jalore!BA24+Jhalawar!BA24+Jhunjhunu!BA24+Jodhpur!BA24+Karauli!BA24+Kota!BA24+Nagaur!BA24+Pali!BA24+Pratapgarh!BA24+Rajsamand!BA24+'Sawai Madhopur'!BA24+Sikar!BA24+Sirohi!BA24+'Sri Ganganagar'!BA24+Tonk!BA24+Udaipur!BA24</f>
        <v>7</v>
      </c>
      <c r="BB24" s="7">
        <f>Ajmer!BB24+Alwar!BB24+Banswara!BB24+Baran!BB24+Barmer!BB24+Bharatpur!BB24+Bhilwara!BB24+Bikaner!BB24+Bundi!BB24+Chittorgarh!BB24+Churu!BB24+Dausa!BB24+Dholpur!BB24+Dungarpur!BB24+Hanumangarh!BB24+Jaipur!BB24+Jaisalmer!BB24+Jalore!BB24+Jhalawar!BB24+Jhunjhunu!BB24+Jodhpur!BB24+Karauli!BB24+Kota!BB24+Nagaur!BB24+Pali!BB24+Pratapgarh!BB24+Rajsamand!BB24+'Sawai Madhopur'!BB24+Sikar!BB24+Sirohi!BB24+'Sri Ganganagar'!BB24+Tonk!BB24+Udaipur!BB24</f>
        <v>37</v>
      </c>
      <c r="BC24" s="7">
        <f>Ajmer!BC24+Alwar!BC24+Banswara!BC24+Baran!BC24+Barmer!BC24+Bharatpur!BC24+Bhilwara!BC24+Bikaner!BC24+Bundi!BC24+Chittorgarh!BC24+Churu!BC24+Dausa!BC24+Dholpur!BC24+Dungarpur!BC24+Hanumangarh!BC24+Jaipur!BC24+Jaisalmer!BC24+Jalore!BC24+Jhalawar!BC24+Jhunjhunu!BC24+Jodhpur!BC24+Karauli!BC24+Kota!BC24+Nagaur!BC24+Pali!BC24+Pratapgarh!BC24+Rajsamand!BC24+'Sawai Madhopur'!BC24+Sikar!BC24+Sirohi!BC24+'Sri Ganganagar'!BC24+Tonk!BC24+Udaipur!BC24</f>
        <v>2</v>
      </c>
      <c r="BD24" s="7">
        <f>Ajmer!BD24+Alwar!BD24+Banswara!BD24+Baran!BD24+Barmer!BD24+Bharatpur!BD24+Bhilwara!BD24+Bikaner!BD24+Bundi!BD24+Chittorgarh!BD24+Churu!BD24+Dausa!BD24+Dholpur!BD24+Dungarpur!BD24+Hanumangarh!BD24+Jaipur!BD24+Jaisalmer!BD24+Jalore!BD24+Jhalawar!BD24+Jhunjhunu!BD24+Jodhpur!BD24+Karauli!BD24+Kota!BD24+Nagaur!BD24+Pali!BD24+Pratapgarh!BD24+Rajsamand!BD24+'Sawai Madhopur'!BD24+Sikar!BD24+Sirohi!BD24+'Sri Ganganagar'!BD24+Tonk!BD24+Udaipur!BD24</f>
        <v>52</v>
      </c>
      <c r="BE24" s="7">
        <f>Ajmer!BE24+Alwar!BE24+Banswara!BE24+Baran!BE24+Barmer!BE24+Bharatpur!BE24+Bhilwara!BE24+Bikaner!BE24+Bundi!BE24+Chittorgarh!BE24+Churu!BE24+Dausa!BE24+Dholpur!BE24+Dungarpur!BE24+Hanumangarh!BE24+Jaipur!BE24+Jaisalmer!BE24+Jalore!BE24+Jhalawar!BE24+Jhunjhunu!BE24+Jodhpur!BE24+Karauli!BE24+Kota!BE24+Nagaur!BE24+Pali!BE24+Pratapgarh!BE24+Rajsamand!BE24+'Sawai Madhopur'!BE24+Sikar!BE24+Sirohi!BE24+'Sri Ganganagar'!BE24+Tonk!BE24+Udaipur!BE24</f>
        <v>5</v>
      </c>
      <c r="BF24" s="7">
        <f>Ajmer!BF24+Alwar!BF24+Banswara!BF24+Baran!BF24+Barmer!BF24+Bharatpur!BF24+Bhilwara!BF24+Bikaner!BF24+Bundi!BF24+Chittorgarh!BF24+Churu!BF24+Dausa!BF24+Dholpur!BF24+Dungarpur!BF24+Hanumangarh!BF24+Jaipur!BF24+Jaisalmer!BF24+Jalore!BF24+Jhalawar!BF24+Jhunjhunu!BF24+Jodhpur!BF24+Karauli!BF24+Kota!BF24+Nagaur!BF24+Pali!BF24+Pratapgarh!BF24+Rajsamand!BF24+'Sawai Madhopur'!BF24+Sikar!BF24+Sirohi!BF24+'Sri Ganganagar'!BF24+Tonk!BF24+Udaipur!BF24</f>
        <v>153</v>
      </c>
      <c r="BG24" s="7">
        <f>Ajmer!BG24+Alwar!BG24+Banswara!BG24+Baran!BG24+Barmer!BG24+Bharatpur!BG24+Bhilwara!BG24+Bikaner!BG24+Bundi!BG24+Chittorgarh!BG24+Churu!BG24+Dausa!BG24+Dholpur!BG24+Dungarpur!BG24+Hanumangarh!BG24+Jaipur!BG24+Jaisalmer!BG24+Jalore!BG24+Jhalawar!BG24+Jhunjhunu!BG24+Jodhpur!BG24+Karauli!BG24+Kota!BG24+Nagaur!BG24+Pali!BG24+Pratapgarh!BG24+Rajsamand!BG24+'Sawai Madhopur'!BG24+Sikar!BG24+Sirohi!BG24+'Sri Ganganagar'!BG24+Tonk!BG24+Udaipur!BG24</f>
        <v>216</v>
      </c>
      <c r="BH24" s="7">
        <f>Ajmer!BH24+Alwar!BH24+Banswara!BH24+Baran!BH24+Barmer!BH24+Bharatpur!BH24+Bhilwara!BH24+Bikaner!BH24+Bundi!BH24+Chittorgarh!BH24+Churu!BH24+Dausa!BH24+Dholpur!BH24+Dungarpur!BH24+Hanumangarh!BH24+Jaipur!BH24+Jaisalmer!BH24+Jalore!BH24+Jhalawar!BH24+Jhunjhunu!BH24+Jodhpur!BH24+Karauli!BH24+Kota!BH24+Nagaur!BH24+Pali!BH24+Pratapgarh!BH24+Rajsamand!BH24+'Sawai Madhopur'!BH24+Sikar!BH24+Sirohi!BH24+'Sri Ganganagar'!BH24+Tonk!BH24+Udaipur!BH24</f>
        <v>656</v>
      </c>
      <c r="BI24" s="7">
        <f>Ajmer!BI24+Alwar!BI24+Banswara!BI24+Baran!BI24+Barmer!BI24+Bharatpur!BI24+Bhilwara!BI24+Bikaner!BI24+Bundi!BI24+Chittorgarh!BI24+Churu!BI24+Dausa!BI24+Dholpur!BI24+Dungarpur!BI24+Hanumangarh!BI24+Jaipur!BI24+Jaisalmer!BI24+Jalore!BI24+Jhalawar!BI24+Jhunjhunu!BI24+Jodhpur!BI24+Karauli!BI24+Kota!BI24+Nagaur!BI24+Pali!BI24+Pratapgarh!BI24+Rajsamand!BI24+'Sawai Madhopur'!BI24+Sikar!BI24+Sirohi!BI24+'Sri Ganganagar'!BI24+Tonk!BI24+Udaipur!BI24</f>
        <v>561</v>
      </c>
      <c r="BJ24" s="7">
        <f>Ajmer!BJ24+Alwar!BJ24+Banswara!BJ24+Baran!BJ24+Barmer!BJ24+Bharatpur!BJ24+Bhilwara!BJ24+Bikaner!BJ24+Bundi!BJ24+Chittorgarh!BJ24+Churu!BJ24+Dausa!BJ24+Dholpur!BJ24+Dungarpur!BJ24+Hanumangarh!BJ24+Jaipur!BJ24+Jaisalmer!BJ24+Jalore!BJ24+Jhalawar!BJ24+Jhunjhunu!BJ24+Jodhpur!BJ24+Karauli!BJ24+Kota!BJ24+Nagaur!BJ24+Pali!BJ24+Pratapgarh!BJ24+Rajsamand!BJ24+'Sawai Madhopur'!BJ24+Sikar!BJ24+Sirohi!BJ24+'Sri Ganganagar'!BJ24+Tonk!BJ24+Udaipur!BJ24</f>
        <v>2231</v>
      </c>
      <c r="BK24" s="8">
        <f t="shared" si="12"/>
        <v>791</v>
      </c>
      <c r="BL24" s="8">
        <f t="shared" si="13"/>
        <v>3129</v>
      </c>
      <c r="BM24" s="8">
        <f t="shared" si="0"/>
        <v>5408.5977094421833</v>
      </c>
      <c r="BN24" s="8">
        <f t="shared" si="1"/>
        <v>19103.938218939576</v>
      </c>
      <c r="BO24" s="7">
        <f>Ajmer!BO24+Alwar!BO24+Banswara!BO24+Baran!BO24+Barmer!BO24+Bharatpur!BO24+Bhilwara!BO24+Bikaner!BO24+Bundi!BO24+Chittorgarh!BO24+Churu!BO24+Dausa!BO24+Dholpur!BO24+Dungarpur!BO24+Hanumangarh!BO24+Jaipur!BO24+Jaisalmer!BO24+Jalore!BO24+Jhalawar!BO24+Jhunjhunu!BO24+Jodhpur!BO24+Karauli!BO24+Kota!BO24+Nagaur!BO24+Pali!BO24+Pratapgarh!BO24+Rajsamand!BO24+'Sawai Madhopur'!BO24+Sikar!BO24+Sirohi!BO24+'Sri Ganganagar'!BO24+Tonk!BO24+Udaipur!BO24</f>
        <v>623.36176421029018</v>
      </c>
      <c r="BP24" s="7">
        <f>Ajmer!BP24+Alwar!BP24+Banswara!BP24+Baran!BP24+Barmer!BP24+Bharatpur!BP24+Bhilwara!BP24+Bikaner!BP24+Bundi!BP24+Chittorgarh!BP24+Churu!BP24+Dausa!BP24+Dholpur!BP24+Dungarpur!BP24+Hanumangarh!BP24+Jaipur!BP24+Jaisalmer!BP24+Jalore!BP24+Jhalawar!BP24+Jhunjhunu!BP24+Jodhpur!BP24+Karauli!BP24+Kota!BP24+Nagaur!BP24+Pali!BP24+Pratapgarh!BP24+Rajsamand!BP24+'Sawai Madhopur'!BP24+Sikar!BP24+Sirohi!BP24+'Sri Ganganagar'!BP24+Tonk!BP24+Udaipur!BP24</f>
        <v>1184.9938218939578</v>
      </c>
      <c r="BQ24" s="7">
        <f>Ajmer!BQ24+Alwar!BQ24+Banswara!BQ24+Baran!BQ24+Barmer!BQ24+Bharatpur!BQ24+Bhilwara!BQ24+Bikaner!BQ24+Bundi!BQ24+Chittorgarh!BQ24+Churu!BQ24+Dausa!BQ24+Dholpur!BQ24+Dungarpur!BQ24+Hanumangarh!BQ24+Jaipur!BQ24+Jaisalmer!BQ24+Jalore!BQ24+Jhalawar!BQ24+Jhunjhunu!BQ24+Jodhpur!BQ24+Karauli!BQ24+Kota!BQ24+Nagaur!BQ24+Pali!BQ24+Pratapgarh!BQ24+Rajsamand!BQ24+'Sawai Madhopur'!BQ24+Sikar!BQ24+Sirohi!BQ24+'Sri Ganganagar'!BQ24+Tonk!BQ24+Udaipur!BQ24</f>
        <v>103.81705852617414</v>
      </c>
      <c r="BR24" s="7">
        <f>Ajmer!BR24+Alwar!BR24+Banswara!BR24+Baran!BR24+Barmer!BR24+Bharatpur!BR24+Bhilwara!BR24+Bikaner!BR24+Bundi!BR24+Chittorgarh!BR24+Churu!BR24+Dausa!BR24+Dholpur!BR24+Dungarpur!BR24+Hanumangarh!BR24+Jaipur!BR24+Jaisalmer!BR24+Jalore!BR24+Jhalawar!BR24+Jhunjhunu!BR24+Jodhpur!BR24+Karauli!BR24+Kota!BR24+Nagaur!BR24+Pali!BR24+Pratapgarh!BR24+Rajsamand!BR24+'Sawai Madhopur'!BR24+Sikar!BR24+Sirohi!BR24+'Sri Ganganagar'!BR24+Tonk!BR24+Udaipur!BR24</f>
        <v>195.39629313637465</v>
      </c>
    </row>
    <row r="25" spans="1:95" s="19" customFormat="1" ht="18" customHeight="1" x14ac:dyDescent="0.25">
      <c r="A25" s="37">
        <v>18</v>
      </c>
      <c r="B25" s="6" t="s">
        <v>25</v>
      </c>
      <c r="C25" s="7">
        <f>Ajmer!C25+Alwar!C25+Banswara!C25+Baran!C25+Barmer!C25+Bharatpur!C25+Bhilwara!C25+Bikaner!C25+Bundi!C25+Chittorgarh!C25+Churu!C25+Dausa!C25+Dholpur!C25+Dungarpur!C25+Hanumangarh!C25+Jaipur!C25+Jaisalmer!C25+Jalore!C25+Jhalawar!C25+Jhunjhunu!C25+Jodhpur!C25+Karauli!C25+Kota!C25+Nagaur!C25+Pali!C25+Pratapgarh!C25+Rajsamand!C25+'Sawai Madhopur'!C25+Sikar!C25+Sirohi!C25+'Sri Ganganagar'!C25+Tonk!C25+Udaipur!C25</f>
        <v>0</v>
      </c>
      <c r="D25" s="7">
        <f>Ajmer!D25+Alwar!D25+Banswara!D25+Baran!D25+Barmer!D25+Bharatpur!D25+Bhilwara!D25+Bikaner!D25+Bundi!D25+Chittorgarh!D25+Churu!D25+Dausa!D25+Dholpur!D25+Dungarpur!D25+Hanumangarh!D25+Jaipur!D25+Jaisalmer!D25+Jalore!D25+Jhalawar!D25+Jhunjhunu!D25+Jodhpur!D25+Karauli!D25+Kota!D25+Nagaur!D25+Pali!D25+Pratapgarh!D25+Rajsamand!D25+'Sawai Madhopur'!D25+Sikar!D25+Sirohi!D25+'Sri Ganganagar'!D25+Tonk!D25+Udaipur!D25</f>
        <v>0</v>
      </c>
      <c r="E25" s="7">
        <f>Ajmer!E25+Alwar!E25+Banswara!E25+Baran!E25+Barmer!E25+Bharatpur!E25+Bhilwara!E25+Bikaner!E25+Bundi!E25+Chittorgarh!E25+Churu!E25+Dausa!E25+Dholpur!E25+Dungarpur!E25+Hanumangarh!E25+Jaipur!E25+Jaisalmer!E25+Jalore!E25+Jhalawar!E25+Jhunjhunu!E25+Jodhpur!E25+Karauli!E25+Kota!E25+Nagaur!E25+Pali!E25+Pratapgarh!E25+Rajsamand!E25+'Sawai Madhopur'!E25+Sikar!E25+Sirohi!E25+'Sri Ganganagar'!E25+Tonk!E25+Udaipur!E25</f>
        <v>0</v>
      </c>
      <c r="F25" s="7">
        <f>Ajmer!F25+Alwar!F25+Banswara!F25+Baran!F25+Barmer!F25+Bharatpur!F25+Bhilwara!F25+Bikaner!F25+Bundi!F25+Chittorgarh!F25+Churu!F25+Dausa!F25+Dholpur!F25+Dungarpur!F25+Hanumangarh!F25+Jaipur!F25+Jaisalmer!F25+Jalore!F25+Jhalawar!F25+Jhunjhunu!F25+Jodhpur!F25+Karauli!F25+Kota!F25+Nagaur!F25+Pali!F25+Pratapgarh!F25+Rajsamand!F25+'Sawai Madhopur'!F25+Sikar!F25+Sirohi!F25+'Sri Ganganagar'!F25+Tonk!F25+Udaipur!F25</f>
        <v>0</v>
      </c>
      <c r="G25" s="7">
        <f>Ajmer!G25+Alwar!G25+Banswara!G25+Baran!G25+Barmer!G25+Bharatpur!G25+Bhilwara!G25+Bikaner!G25+Bundi!G25+Chittorgarh!G25+Churu!G25+Dausa!G25+Dholpur!G25+Dungarpur!G25+Hanumangarh!G25+Jaipur!G25+Jaisalmer!G25+Jalore!G25+Jhalawar!G25+Jhunjhunu!G25+Jodhpur!G25+Karauli!G25+Kota!G25+Nagaur!G25+Pali!G25+Pratapgarh!G25+Rajsamand!G25+'Sawai Madhopur'!G25+Sikar!G25+Sirohi!G25+'Sri Ganganagar'!G25+Tonk!G25+Udaipur!G25</f>
        <v>0</v>
      </c>
      <c r="H25" s="7">
        <f>Ajmer!H25+Alwar!H25+Banswara!H25+Baran!H25+Barmer!H25+Bharatpur!H25+Bhilwara!H25+Bikaner!H25+Bundi!H25+Chittorgarh!H25+Churu!H25+Dausa!H25+Dholpur!H25+Dungarpur!H25+Hanumangarh!H25+Jaipur!H25+Jaisalmer!H25+Jalore!H25+Jhalawar!H25+Jhunjhunu!H25+Jodhpur!H25+Karauli!H25+Kota!H25+Nagaur!H25+Pali!H25+Pratapgarh!H25+Rajsamand!H25+'Sawai Madhopur'!H25+Sikar!H25+Sirohi!H25+'Sri Ganganagar'!H25+Tonk!H25+Udaipur!H25</f>
        <v>0</v>
      </c>
      <c r="I25" s="8">
        <f t="shared" si="2"/>
        <v>0</v>
      </c>
      <c r="J25" s="8">
        <f t="shared" si="3"/>
        <v>0</v>
      </c>
      <c r="K25" s="7">
        <f>Ajmer!K25+Alwar!K25+Banswara!K25+Baran!K25+Barmer!K25+Bharatpur!K25+Bhilwara!K25+Bikaner!K25+Bundi!K25+Chittorgarh!K25+Churu!K25+Dausa!K25+Dholpur!K25+Dungarpur!K25+Hanumangarh!K25+Jaipur!K25+Jaisalmer!K25+Jalore!K25+Jhalawar!K25+Jhunjhunu!K25+Jodhpur!K25+Karauli!K25+Kota!K25+Nagaur!K25+Pali!K25+Pratapgarh!K25+Rajsamand!K25+'Sawai Madhopur'!K25+Sikar!K25+Sirohi!K25+'Sri Ganganagar'!K25+Tonk!K25+Udaipur!K25</f>
        <v>0</v>
      </c>
      <c r="L25" s="7">
        <f>Ajmer!L25+Alwar!L25+Banswara!L25+Baran!L25+Barmer!L25+Bharatpur!L25+Bhilwara!L25+Bikaner!L25+Bundi!L25+Chittorgarh!L25+Churu!L25+Dausa!L25+Dholpur!L25+Dungarpur!L25+Hanumangarh!L25+Jaipur!L25+Jaisalmer!L25+Jalore!L25+Jhalawar!L25+Jhunjhunu!L25+Jodhpur!L25+Karauli!L25+Kota!L25+Nagaur!L25+Pali!L25+Pratapgarh!L25+Rajsamand!L25+'Sawai Madhopur'!L25+Sikar!L25+Sirohi!L25+'Sri Ganganagar'!L25+Tonk!L25+Udaipur!L25</f>
        <v>0</v>
      </c>
      <c r="M25" s="7">
        <f>Ajmer!M25+Alwar!M25+Banswara!M25+Baran!M25+Barmer!M25+Bharatpur!M25+Bhilwara!M25+Bikaner!M25+Bundi!M25+Chittorgarh!M25+Churu!M25+Dausa!M25+Dholpur!M25+Dungarpur!M25+Hanumangarh!M25+Jaipur!M25+Jaisalmer!M25+Jalore!M25+Jhalawar!M25+Jhunjhunu!M25+Jodhpur!M25+Karauli!M25+Kota!M25+Nagaur!M25+Pali!M25+Pratapgarh!M25+Rajsamand!M25+'Sawai Madhopur'!M25+Sikar!M25+Sirohi!M25+'Sri Ganganagar'!M25+Tonk!M25+Udaipur!M25</f>
        <v>0</v>
      </c>
      <c r="N25" s="7">
        <f>Ajmer!N25+Alwar!N25+Banswara!N25+Baran!N25+Barmer!N25+Bharatpur!N25+Bhilwara!N25+Bikaner!N25+Bundi!N25+Chittorgarh!N25+Churu!N25+Dausa!N25+Dholpur!N25+Dungarpur!N25+Hanumangarh!N25+Jaipur!N25+Jaisalmer!N25+Jalore!N25+Jhalawar!N25+Jhunjhunu!N25+Jodhpur!N25+Karauli!N25+Kota!N25+Nagaur!N25+Pali!N25+Pratapgarh!N25+Rajsamand!N25+'Sawai Madhopur'!N25+Sikar!N25+Sirohi!N25+'Sri Ganganagar'!N25+Tonk!N25+Udaipur!N25</f>
        <v>0</v>
      </c>
      <c r="O25" s="8">
        <f t="shared" si="4"/>
        <v>0</v>
      </c>
      <c r="P25" s="8">
        <f t="shared" si="5"/>
        <v>0</v>
      </c>
      <c r="Q25" s="7">
        <f>Ajmer!Q25+Alwar!Q25+Banswara!Q25+Baran!Q25+Barmer!Q25+Bharatpur!Q25+Bhilwara!Q25+Bikaner!Q25+Bundi!Q25+Chittorgarh!Q25+Churu!Q25+Dausa!Q25+Dholpur!Q25+Dungarpur!Q25+Hanumangarh!Q25+Jaipur!Q25+Jaisalmer!Q25+Jalore!Q25+Jhalawar!Q25+Jhunjhunu!Q25+Jodhpur!Q25+Karauli!Q25+Kota!Q25+Nagaur!Q25+Pali!Q25+Pratapgarh!Q25+Rajsamand!Q25+'Sawai Madhopur'!Q25+Sikar!Q25+Sirohi!Q25+'Sri Ganganagar'!Q25+Tonk!Q25+Udaipur!Q25</f>
        <v>0</v>
      </c>
      <c r="R25" s="7">
        <f>Ajmer!R25+Alwar!R25+Banswara!R25+Baran!R25+Barmer!R25+Bharatpur!R25+Bhilwara!R25+Bikaner!R25+Bundi!R25+Chittorgarh!R25+Churu!R25+Dausa!R25+Dholpur!R25+Dungarpur!R25+Hanumangarh!R25+Jaipur!R25+Jaisalmer!R25+Jalore!R25+Jhalawar!R25+Jhunjhunu!R25+Jodhpur!R25+Karauli!R25+Kota!R25+Nagaur!R25+Pali!R25+Pratapgarh!R25+Rajsamand!R25+'Sawai Madhopur'!R25+Sikar!R25+Sirohi!R25+'Sri Ganganagar'!R25+Tonk!R25+Udaipur!R25</f>
        <v>0</v>
      </c>
      <c r="S25" s="7">
        <f>Ajmer!S25+Alwar!S25+Banswara!S25+Baran!S25+Barmer!S25+Bharatpur!S25+Bhilwara!S25+Bikaner!S25+Bundi!S25+Chittorgarh!S25+Churu!S25+Dausa!S25+Dholpur!S25+Dungarpur!S25+Hanumangarh!S25+Jaipur!S25+Jaisalmer!S25+Jalore!S25+Jhalawar!S25+Jhunjhunu!S25+Jodhpur!S25+Karauli!S25+Kota!S25+Nagaur!S25+Pali!S25+Pratapgarh!S25+Rajsamand!S25+'Sawai Madhopur'!S25+Sikar!S25+Sirohi!S25+'Sri Ganganagar'!S25+Tonk!S25+Udaipur!S25</f>
        <v>0</v>
      </c>
      <c r="T25" s="7">
        <f>Ajmer!T25+Alwar!T25+Banswara!T25+Baran!T25+Barmer!T25+Bharatpur!T25+Bhilwara!T25+Bikaner!T25+Bundi!T25+Chittorgarh!T25+Churu!T25+Dausa!T25+Dholpur!T25+Dungarpur!T25+Hanumangarh!T25+Jaipur!T25+Jaisalmer!T25+Jalore!T25+Jhalawar!T25+Jhunjhunu!T25+Jodhpur!T25+Karauli!T25+Kota!T25+Nagaur!T25+Pali!T25+Pratapgarh!T25+Rajsamand!T25+'Sawai Madhopur'!T25+Sikar!T25+Sirohi!T25+'Sri Ganganagar'!T25+Tonk!T25+Udaipur!T25</f>
        <v>0</v>
      </c>
      <c r="U25" s="7">
        <f>Ajmer!U25+Alwar!U25+Banswara!U25+Baran!U25+Barmer!U25+Bharatpur!U25+Bhilwara!U25+Bikaner!U25+Bundi!U25+Chittorgarh!U25+Churu!U25+Dausa!U25+Dholpur!U25+Dungarpur!U25+Hanumangarh!U25+Jaipur!U25+Jaisalmer!U25+Jalore!U25+Jhalawar!U25+Jhunjhunu!U25+Jodhpur!U25+Karauli!U25+Kota!U25+Nagaur!U25+Pali!U25+Pratapgarh!U25+Rajsamand!U25+'Sawai Madhopur'!U25+Sikar!U25+Sirohi!U25+'Sri Ganganagar'!U25+Tonk!U25+Udaipur!U25</f>
        <v>40</v>
      </c>
      <c r="V25" s="7">
        <f>Ajmer!V25+Alwar!V25+Banswara!V25+Baran!V25+Barmer!V25+Bharatpur!V25+Bhilwara!V25+Bikaner!V25+Bundi!V25+Chittorgarh!V25+Churu!V25+Dausa!V25+Dholpur!V25+Dungarpur!V25+Hanumangarh!V25+Jaipur!V25+Jaisalmer!V25+Jalore!V25+Jhalawar!V25+Jhunjhunu!V25+Jodhpur!V25+Karauli!V25+Kota!V25+Nagaur!V25+Pali!V25+Pratapgarh!V25+Rajsamand!V25+'Sawai Madhopur'!V25+Sikar!V25+Sirohi!V25+'Sri Ganganagar'!V25+Tonk!V25+Udaipur!V25</f>
        <v>375</v>
      </c>
      <c r="W25" s="7">
        <f>Ajmer!W25+Alwar!W25+Banswara!W25+Baran!W25+Barmer!W25+Bharatpur!W25+Bhilwara!W25+Bikaner!W25+Bundi!W25+Chittorgarh!W25+Churu!W25+Dausa!W25+Dholpur!W25+Dungarpur!W25+Hanumangarh!W25+Jaipur!W25+Jaisalmer!W25+Jalore!W25+Jhalawar!W25+Jhunjhunu!W25+Jodhpur!W25+Karauli!W25+Kota!W25+Nagaur!W25+Pali!W25+Pratapgarh!W25+Rajsamand!W25+'Sawai Madhopur'!W25+Sikar!W25+Sirohi!W25+'Sri Ganganagar'!W25+Tonk!W25+Udaipur!W25</f>
        <v>20</v>
      </c>
      <c r="X25" s="7">
        <f>Ajmer!X25+Alwar!X25+Banswara!X25+Baran!X25+Barmer!X25+Bharatpur!X25+Bhilwara!X25+Bikaner!X25+Bundi!X25+Chittorgarh!X25+Churu!X25+Dausa!X25+Dholpur!X25+Dungarpur!X25+Hanumangarh!X25+Jaipur!X25+Jaisalmer!X25+Jalore!X25+Jhalawar!X25+Jhunjhunu!X25+Jodhpur!X25+Karauli!X25+Kota!X25+Nagaur!X25+Pali!X25+Pratapgarh!X25+Rajsamand!X25+'Sawai Madhopur'!X25+Sikar!X25+Sirohi!X25+'Sri Ganganagar'!X25+Tonk!X25+Udaipur!X25</f>
        <v>110</v>
      </c>
      <c r="Y25" s="7">
        <f>Ajmer!Y25+Alwar!Y25+Banswara!Y25+Baran!Y25+Barmer!Y25+Bharatpur!Y25+Bhilwara!Y25+Bikaner!Y25+Bundi!Y25+Chittorgarh!Y25+Churu!Y25+Dausa!Y25+Dholpur!Y25+Dungarpur!Y25+Hanumangarh!Y25+Jaipur!Y25+Jaisalmer!Y25+Jalore!Y25+Jhalawar!Y25+Jhunjhunu!Y25+Jodhpur!Y25+Karauli!Y25+Kota!Y25+Nagaur!Y25+Pali!Y25+Pratapgarh!Y25+Rajsamand!Y25+'Sawai Madhopur'!Y25+Sikar!Y25+Sirohi!Y25+'Sri Ganganagar'!Y25+Tonk!Y25+Udaipur!Y25</f>
        <v>10</v>
      </c>
      <c r="Z25" s="7">
        <f>Ajmer!Z25+Alwar!Z25+Banswara!Z25+Baran!Z25+Barmer!Z25+Bharatpur!Z25+Bhilwara!Z25+Bikaner!Z25+Bundi!Z25+Chittorgarh!Z25+Churu!Z25+Dausa!Z25+Dholpur!Z25+Dungarpur!Z25+Hanumangarh!Z25+Jaipur!Z25+Jaisalmer!Z25+Jalore!Z25+Jhalawar!Z25+Jhunjhunu!Z25+Jodhpur!Z25+Karauli!Z25+Kota!Z25+Nagaur!Z25+Pali!Z25+Pratapgarh!Z25+Rajsamand!Z25+'Sawai Madhopur'!Z25+Sikar!Z25+Sirohi!Z25+'Sri Ganganagar'!Z25+Tonk!Z25+Udaipur!Z25</f>
        <v>15</v>
      </c>
      <c r="AA25" s="7">
        <f>Ajmer!AA25+Alwar!AA25+Banswara!AA25+Baran!AA25+Barmer!AA25+Bharatpur!AA25+Bhilwara!AA25+Bikaner!AA25+Bundi!AA25+Chittorgarh!AA25+Churu!AA25+Dausa!AA25+Dholpur!AA25+Dungarpur!AA25+Hanumangarh!AA25+Jaipur!AA25+Jaisalmer!AA25+Jalore!AA25+Jhalawar!AA25+Jhunjhunu!AA25+Jodhpur!AA25+Karauli!AA25+Kota!AA25+Nagaur!AA25+Pali!AA25+Pratapgarh!AA25+Rajsamand!AA25+'Sawai Madhopur'!AA25+Sikar!AA25+Sirohi!AA25+'Sri Ganganagar'!AA25+Tonk!AA25+Udaipur!AA25</f>
        <v>0</v>
      </c>
      <c r="AB25" s="7">
        <f>Ajmer!AB25+Alwar!AB25+Banswara!AB25+Baran!AB25+Barmer!AB25+Bharatpur!AB25+Bhilwara!AB25+Bikaner!AB25+Bundi!AB25+Chittorgarh!AB25+Churu!AB25+Dausa!AB25+Dholpur!AB25+Dungarpur!AB25+Hanumangarh!AB25+Jaipur!AB25+Jaisalmer!AB25+Jalore!AB25+Jhalawar!AB25+Jhunjhunu!AB25+Jodhpur!AB25+Karauli!AB25+Kota!AB25+Nagaur!AB25+Pali!AB25+Pratapgarh!AB25+Rajsamand!AB25+'Sawai Madhopur'!AB25+Sikar!AB25+Sirohi!AB25+'Sri Ganganagar'!AB25+Tonk!AB25+Udaipur!AB25</f>
        <v>0</v>
      </c>
      <c r="AC25" s="7">
        <f>Ajmer!AC25+Alwar!AC25+Banswara!AC25+Baran!AC25+Barmer!AC25+Bharatpur!AC25+Bhilwara!AC25+Bikaner!AC25+Bundi!AC25+Chittorgarh!AC25+Churu!AC25+Dausa!AC25+Dholpur!AC25+Dungarpur!AC25+Hanumangarh!AC25+Jaipur!AC25+Jaisalmer!AC25+Jalore!AC25+Jhalawar!AC25+Jhunjhunu!AC25+Jodhpur!AC25+Karauli!AC25+Kota!AC25+Nagaur!AC25+Pali!AC25+Pratapgarh!AC25+Rajsamand!AC25+'Sawai Madhopur'!AC25+Sikar!AC25+Sirohi!AC25+'Sri Ganganagar'!AC25+Tonk!AC25+Udaipur!AC25</f>
        <v>0</v>
      </c>
      <c r="AD25" s="7">
        <f>Ajmer!AD25+Alwar!AD25+Banswara!AD25+Baran!AD25+Barmer!AD25+Bharatpur!AD25+Bhilwara!AD25+Bikaner!AD25+Bundi!AD25+Chittorgarh!AD25+Churu!AD25+Dausa!AD25+Dholpur!AD25+Dungarpur!AD25+Hanumangarh!AD25+Jaipur!AD25+Jaisalmer!AD25+Jalore!AD25+Jhalawar!AD25+Jhunjhunu!AD25+Jodhpur!AD25+Karauli!AD25+Kota!AD25+Nagaur!AD25+Pali!AD25+Pratapgarh!AD25+Rajsamand!AD25+'Sawai Madhopur'!AD25+Sikar!AD25+Sirohi!AD25+'Sri Ganganagar'!AD25+Tonk!AD25+Udaipur!AD25</f>
        <v>0</v>
      </c>
      <c r="AE25" s="8">
        <f t="shared" si="6"/>
        <v>70</v>
      </c>
      <c r="AF25" s="8">
        <f t="shared" si="7"/>
        <v>500</v>
      </c>
      <c r="AG25" s="7">
        <f>Ajmer!AG25+Alwar!AG25+Banswara!AG25+Baran!AG25+Barmer!AG25+Bharatpur!AG25+Bhilwara!AG25+Bikaner!AG25+Bundi!AG25+Chittorgarh!AG25+Churu!AG25+Dausa!AG25+Dholpur!AG25+Dungarpur!AG25+Hanumangarh!AG25+Jaipur!AG25+Jaisalmer!AG25+Jalore!AG25+Jhalawar!AG25+Jhunjhunu!AG25+Jodhpur!AG25+Karauli!AG25+Kota!AG25+Nagaur!AG25+Pali!AG25+Pratapgarh!AG25+Rajsamand!AG25+'Sawai Madhopur'!AG25+Sikar!AG25+Sirohi!AG25+'Sri Ganganagar'!AG25+Tonk!AG25+Udaipur!AG25</f>
        <v>3</v>
      </c>
      <c r="AH25" s="7">
        <f>Ajmer!AH25+Alwar!AH25+Banswara!AH25+Baran!AH25+Barmer!AH25+Bharatpur!AH25+Bhilwara!AH25+Bikaner!AH25+Bundi!AH25+Chittorgarh!AH25+Churu!AH25+Dausa!AH25+Dholpur!AH25+Dungarpur!AH25+Hanumangarh!AH25+Jaipur!AH25+Jaisalmer!AH25+Jalore!AH25+Jhalawar!AH25+Jhunjhunu!AH25+Jodhpur!AH25+Karauli!AH25+Kota!AH25+Nagaur!AH25+Pali!AH25+Pratapgarh!AH25+Rajsamand!AH25+'Sawai Madhopur'!AH25+Sikar!AH25+Sirohi!AH25+'Sri Ganganagar'!AH25+Tonk!AH25+Udaipur!AH25</f>
        <v>4</v>
      </c>
      <c r="AI25" s="7">
        <f>Ajmer!AI25+Alwar!AI25+Banswara!AI25+Baran!AI25+Barmer!AI25+Bharatpur!AI25+Bhilwara!AI25+Bikaner!AI25+Bundi!AI25+Chittorgarh!AI25+Churu!AI25+Dausa!AI25+Dholpur!AI25+Dungarpur!AI25+Hanumangarh!AI25+Jaipur!AI25+Jaisalmer!AI25+Jalore!AI25+Jhalawar!AI25+Jhunjhunu!AI25+Jodhpur!AI25+Karauli!AI25+Kota!AI25+Nagaur!AI25+Pali!AI25+Pratapgarh!AI25+Rajsamand!AI25+'Sawai Madhopur'!AI25+Sikar!AI25+Sirohi!AI25+'Sri Ganganagar'!AI25+Tonk!AI25+Udaipur!AI25</f>
        <v>0</v>
      </c>
      <c r="AJ25" s="7">
        <f>Ajmer!AJ25+Alwar!AJ25+Banswara!AJ25+Baran!AJ25+Barmer!AJ25+Bharatpur!AJ25+Bhilwara!AJ25+Bikaner!AJ25+Bundi!AJ25+Chittorgarh!AJ25+Churu!AJ25+Dausa!AJ25+Dholpur!AJ25+Dungarpur!AJ25+Hanumangarh!AJ25+Jaipur!AJ25+Jaisalmer!AJ25+Jalore!AJ25+Jhalawar!AJ25+Jhunjhunu!AJ25+Jodhpur!AJ25+Karauli!AJ25+Kota!AJ25+Nagaur!AJ25+Pali!AJ25+Pratapgarh!AJ25+Rajsamand!AJ25+'Sawai Madhopur'!AJ25+Sikar!AJ25+Sirohi!AJ25+'Sri Ganganagar'!AJ25+Tonk!AJ25+Udaipur!AJ25</f>
        <v>0</v>
      </c>
      <c r="AK25" s="7">
        <f>Ajmer!AK25+Alwar!AK25+Banswara!AK25+Baran!AK25+Barmer!AK25+Bharatpur!AK25+Bhilwara!AK25+Bikaner!AK25+Bundi!AK25+Chittorgarh!AK25+Churu!AK25+Dausa!AK25+Dholpur!AK25+Dungarpur!AK25+Hanumangarh!AK25+Jaipur!AK25+Jaisalmer!AK25+Jalore!AK25+Jhalawar!AK25+Jhunjhunu!AK25+Jodhpur!AK25+Karauli!AK25+Kota!AK25+Nagaur!AK25+Pali!AK25+Pratapgarh!AK25+Rajsamand!AK25+'Sawai Madhopur'!AK25+Sikar!AK25+Sirohi!AK25+'Sri Ganganagar'!AK25+Tonk!AK25+Udaipur!AK25</f>
        <v>7</v>
      </c>
      <c r="AL25" s="7">
        <f>Ajmer!AL25+Alwar!AL25+Banswara!AL25+Baran!AL25+Barmer!AL25+Bharatpur!AL25+Bhilwara!AL25+Bikaner!AL25+Bundi!AL25+Chittorgarh!AL25+Churu!AL25+Dausa!AL25+Dholpur!AL25+Dungarpur!AL25+Hanumangarh!AL25+Jaipur!AL25+Jaisalmer!AL25+Jalore!AL25+Jhalawar!AL25+Jhunjhunu!AL25+Jodhpur!AL25+Karauli!AL25+Kota!AL25+Nagaur!AL25+Pali!AL25+Pratapgarh!AL25+Rajsamand!AL25+'Sawai Madhopur'!AL25+Sikar!AL25+Sirohi!AL25+'Sri Ganganagar'!AL25+Tonk!AL25+Udaipur!AL25</f>
        <v>15</v>
      </c>
      <c r="AM25" s="7">
        <f>Ajmer!AM25+Alwar!AM25+Banswara!AM25+Baran!AM25+Barmer!AM25+Bharatpur!AM25+Bhilwara!AM25+Bikaner!AM25+Bundi!AM25+Chittorgarh!AM25+Churu!AM25+Dausa!AM25+Dholpur!AM25+Dungarpur!AM25+Hanumangarh!AM25+Jaipur!AM25+Jaisalmer!AM25+Jalore!AM25+Jhalawar!AM25+Jhunjhunu!AM25+Jodhpur!AM25+Karauli!AM25+Kota!AM25+Nagaur!AM25+Pali!AM25+Pratapgarh!AM25+Rajsamand!AM25+'Sawai Madhopur'!AM25+Sikar!AM25+Sirohi!AM25+'Sri Ganganagar'!AM25+Tonk!AM25+Udaipur!AM25</f>
        <v>28</v>
      </c>
      <c r="AN25" s="7">
        <f>Ajmer!AN25+Alwar!AN25+Banswara!AN25+Baran!AN25+Barmer!AN25+Bharatpur!AN25+Bhilwara!AN25+Bikaner!AN25+Bundi!AN25+Chittorgarh!AN25+Churu!AN25+Dausa!AN25+Dholpur!AN25+Dungarpur!AN25+Hanumangarh!AN25+Jaipur!AN25+Jaisalmer!AN25+Jalore!AN25+Jhalawar!AN25+Jhunjhunu!AN25+Jodhpur!AN25+Karauli!AN25+Kota!AN25+Nagaur!AN25+Pali!AN25+Pratapgarh!AN25+Rajsamand!AN25+'Sawai Madhopur'!AN25+Sikar!AN25+Sirohi!AN25+'Sri Ganganagar'!AN25+Tonk!AN25+Udaipur!AN25</f>
        <v>255</v>
      </c>
      <c r="AO25" s="7">
        <f>Ajmer!AO25+Alwar!AO25+Banswara!AO25+Baran!AO25+Barmer!AO25+Bharatpur!AO25+Bhilwara!AO25+Bikaner!AO25+Bundi!AO25+Chittorgarh!AO25+Churu!AO25+Dausa!AO25+Dholpur!AO25+Dungarpur!AO25+Hanumangarh!AO25+Jaipur!AO25+Jaisalmer!AO25+Jalore!AO25+Jhalawar!AO25+Jhunjhunu!AO25+Jodhpur!AO25+Karauli!AO25+Kota!AO25+Nagaur!AO25+Pali!AO25+Pratapgarh!AO25+Rajsamand!AO25+'Sawai Madhopur'!AO25+Sikar!AO25+Sirohi!AO25+'Sri Ganganagar'!AO25+Tonk!AO25+Udaipur!AO25</f>
        <v>6</v>
      </c>
      <c r="AP25" s="7">
        <f>Ajmer!AP25+Alwar!AP25+Banswara!AP25+Baran!AP25+Barmer!AP25+Bharatpur!AP25+Bhilwara!AP25+Bikaner!AP25+Bundi!AP25+Chittorgarh!AP25+Churu!AP25+Dausa!AP25+Dholpur!AP25+Dungarpur!AP25+Hanumangarh!AP25+Jaipur!AP25+Jaisalmer!AP25+Jalore!AP25+Jhalawar!AP25+Jhunjhunu!AP25+Jodhpur!AP25+Karauli!AP25+Kota!AP25+Nagaur!AP25+Pali!AP25+Pratapgarh!AP25+Rajsamand!AP25+'Sawai Madhopur'!AP25+Sikar!AP25+Sirohi!AP25+'Sri Ganganagar'!AP25+Tonk!AP25+Udaipur!AP25</f>
        <v>11</v>
      </c>
      <c r="AQ25" s="7">
        <f>Ajmer!AQ25+Alwar!AQ25+Banswara!AQ25+Baran!AQ25+Barmer!AQ25+Bharatpur!AQ25+Bhilwara!AQ25+Bikaner!AQ25+Bundi!AQ25+Chittorgarh!AQ25+Churu!AQ25+Dausa!AQ25+Dholpur!AQ25+Dungarpur!AQ25+Hanumangarh!AQ25+Jaipur!AQ25+Jaisalmer!AQ25+Jalore!AQ25+Jhalawar!AQ25+Jhunjhunu!AQ25+Jodhpur!AQ25+Karauli!AQ25+Kota!AQ25+Nagaur!AQ25+Pali!AQ25+Pratapgarh!AQ25+Rajsamand!AQ25+'Sawai Madhopur'!AQ25+Sikar!AQ25+Sirohi!AQ25+'Sri Ganganagar'!AQ25+Tonk!AQ25+Udaipur!AQ25</f>
        <v>7</v>
      </c>
      <c r="AR25" s="7">
        <f>Ajmer!AR25+Alwar!AR25+Banswara!AR25+Baran!AR25+Barmer!AR25+Bharatpur!AR25+Bhilwara!AR25+Bikaner!AR25+Bundi!AR25+Chittorgarh!AR25+Churu!AR25+Dausa!AR25+Dholpur!AR25+Dungarpur!AR25+Hanumangarh!AR25+Jaipur!AR25+Jaisalmer!AR25+Jalore!AR25+Jhalawar!AR25+Jhunjhunu!AR25+Jodhpur!AR25+Karauli!AR25+Kota!AR25+Nagaur!AR25+Pali!AR25+Pratapgarh!AR25+Rajsamand!AR25+'Sawai Madhopur'!AR25+Sikar!AR25+Sirohi!AR25+'Sri Ganganagar'!AR25+Tonk!AR25+Udaipur!AR25</f>
        <v>12</v>
      </c>
      <c r="AS25" s="7">
        <f>Ajmer!AS25+Alwar!AS25+Banswara!AS25+Baran!AS25+Barmer!AS25+Bharatpur!AS25+Bhilwara!AS25+Bikaner!AS25+Bundi!AS25+Chittorgarh!AS25+Churu!AS25+Dausa!AS25+Dholpur!AS25+Dungarpur!AS25+Hanumangarh!AS25+Jaipur!AS25+Jaisalmer!AS25+Jalore!AS25+Jhalawar!AS25+Jhunjhunu!AS25+Jodhpur!AS25+Karauli!AS25+Kota!AS25+Nagaur!AS25+Pali!AS25+Pratapgarh!AS25+Rajsamand!AS25+'Sawai Madhopur'!AS25+Sikar!AS25+Sirohi!AS25+'Sri Ganganagar'!AS25+Tonk!AS25+Udaipur!AS25</f>
        <v>2</v>
      </c>
      <c r="AT25" s="7">
        <f>Ajmer!AT25+Alwar!AT25+Banswara!AT25+Baran!AT25+Barmer!AT25+Bharatpur!AT25+Bhilwara!AT25+Bikaner!AT25+Bundi!AT25+Chittorgarh!AT25+Churu!AT25+Dausa!AT25+Dholpur!AT25+Dungarpur!AT25+Hanumangarh!AT25+Jaipur!AT25+Jaisalmer!AT25+Jalore!AT25+Jhalawar!AT25+Jhunjhunu!AT25+Jodhpur!AT25+Karauli!AT25+Kota!AT25+Nagaur!AT25+Pali!AT25+Pratapgarh!AT25+Rajsamand!AT25+'Sawai Madhopur'!AT25+Sikar!AT25+Sirohi!AT25+'Sri Ganganagar'!AT25+Tonk!AT25+Udaipur!AT25</f>
        <v>7</v>
      </c>
      <c r="AU25" s="7">
        <f t="shared" si="22"/>
        <v>50</v>
      </c>
      <c r="AV25" s="7">
        <f t="shared" si="23"/>
        <v>300</v>
      </c>
      <c r="AW25" s="7">
        <f>Ajmer!AW25+Alwar!AW25+Banswara!AW25+Baran!AW25+Bharatpur!AW25+Bhilwara!AW25+Bikaner!AW25+Bundi!AW25+Chittorgarh!AW25+Churu!AW25+Dausa!AW25+Dholpur!AW25+Dungarpur!AW25+Hanumangarh!AW25+Jaipur!AW25+Jaisalmer!AW25+Jalore!AW25+Jhalawar!AW25+Jhunjhunu!AW25+Jodhpur!AW25+Karauli!AW25+Kota!AW25+Nagaur!AW25+Pali!AW25+Pratapgarh!AW25+Rajsamand!AW25+'Sawai Madhopur'!AW25+Sikar!AW25+Sirohi!AW25+'Sri Ganganagar'!AW25+Tonk!AW25+Udaipur!AW25</f>
        <v>1.4</v>
      </c>
      <c r="AX25" s="7">
        <f>Ajmer!AX25+Alwar!AX25+Banswara!AX25+Baran!AX25+Bharatpur!AX25+Bhilwara!AX25+Bikaner!AX25+Bundi!AX25+Chittorgarh!AX25+Churu!AX25+Dausa!AX25+Dholpur!AX25+Dungarpur!AX25+Hanumangarh!AX25+Jaipur!AX25+Jaisalmer!AX25+Jalore!AX25+Jhalawar!AX25+Jhunjhunu!AX25+Jodhpur!AX25+Karauli!AX25+Kota!AX25+Nagaur!AX25+Pali!AX25+Pratapgarh!AX25+Rajsamand!AX25+'Sawai Madhopur'!AX25+Sikar!AX25+Sirohi!AX25+'Sri Ganganagar'!AX25+Tonk!AX25+Udaipur!AX25</f>
        <v>1.18</v>
      </c>
      <c r="AY25" s="9">
        <f t="shared" si="24"/>
        <v>120</v>
      </c>
      <c r="AZ25" s="9">
        <f t="shared" si="25"/>
        <v>800</v>
      </c>
      <c r="BA25" s="7">
        <f>Ajmer!BA25+Alwar!BA25+Banswara!BA25+Baran!BA25+Barmer!BA25+Bharatpur!BA25+Bhilwara!BA25+Bikaner!BA25+Bundi!BA25+Chittorgarh!BA25+Churu!BA25+Dausa!BA25+Dholpur!BA25+Dungarpur!BA25+Hanumangarh!BA25+Jaipur!BA25+Jaisalmer!BA25+Jalore!BA25+Jhalawar!BA25+Jhunjhunu!BA25+Jodhpur!BA25+Karauli!BA25+Kota!BA25+Nagaur!BA25+Pali!BA25+Pratapgarh!BA25+Rajsamand!BA25+'Sawai Madhopur'!BA25+Sikar!BA25+Sirohi!BA25+'Sri Ganganagar'!BA25+Tonk!BA25+Udaipur!BA25</f>
        <v>0</v>
      </c>
      <c r="BB25" s="7">
        <f>Ajmer!BB25+Alwar!BB25+Banswara!BB25+Baran!BB25+Barmer!BB25+Bharatpur!BB25+Bhilwara!BB25+Bikaner!BB25+Bundi!BB25+Chittorgarh!BB25+Churu!BB25+Dausa!BB25+Dholpur!BB25+Dungarpur!BB25+Hanumangarh!BB25+Jaipur!BB25+Jaisalmer!BB25+Jalore!BB25+Jhalawar!BB25+Jhunjhunu!BB25+Jodhpur!BB25+Karauli!BB25+Kota!BB25+Nagaur!BB25+Pali!BB25+Pratapgarh!BB25+Rajsamand!BB25+'Sawai Madhopur'!BB25+Sikar!BB25+Sirohi!BB25+'Sri Ganganagar'!BB25+Tonk!BB25+Udaipur!BB25</f>
        <v>0</v>
      </c>
      <c r="BC25" s="7">
        <f>Ajmer!BC25+Alwar!BC25+Banswara!BC25+Baran!BC25+Barmer!BC25+Bharatpur!BC25+Bhilwara!BC25+Bikaner!BC25+Bundi!BC25+Chittorgarh!BC25+Churu!BC25+Dausa!BC25+Dholpur!BC25+Dungarpur!BC25+Hanumangarh!BC25+Jaipur!BC25+Jaisalmer!BC25+Jalore!BC25+Jhalawar!BC25+Jhunjhunu!BC25+Jodhpur!BC25+Karauli!BC25+Kota!BC25+Nagaur!BC25+Pali!BC25+Pratapgarh!BC25+Rajsamand!BC25+'Sawai Madhopur'!BC25+Sikar!BC25+Sirohi!BC25+'Sri Ganganagar'!BC25+Tonk!BC25+Udaipur!BC25</f>
        <v>0</v>
      </c>
      <c r="BD25" s="7">
        <f>Ajmer!BD25+Alwar!BD25+Banswara!BD25+Baran!BD25+Barmer!BD25+Bharatpur!BD25+Bhilwara!BD25+Bikaner!BD25+Bundi!BD25+Chittorgarh!BD25+Churu!BD25+Dausa!BD25+Dholpur!BD25+Dungarpur!BD25+Hanumangarh!BD25+Jaipur!BD25+Jaisalmer!BD25+Jalore!BD25+Jhalawar!BD25+Jhunjhunu!BD25+Jodhpur!BD25+Karauli!BD25+Kota!BD25+Nagaur!BD25+Pali!BD25+Pratapgarh!BD25+Rajsamand!BD25+'Sawai Madhopur'!BD25+Sikar!BD25+Sirohi!BD25+'Sri Ganganagar'!BD25+Tonk!BD25+Udaipur!BD25</f>
        <v>0</v>
      </c>
      <c r="BE25" s="7">
        <f>Ajmer!BE25+Alwar!BE25+Banswara!BE25+Baran!BE25+Barmer!BE25+Bharatpur!BE25+Bhilwara!BE25+Bikaner!BE25+Bundi!BE25+Chittorgarh!BE25+Churu!BE25+Dausa!BE25+Dholpur!BE25+Dungarpur!BE25+Hanumangarh!BE25+Jaipur!BE25+Jaisalmer!BE25+Jalore!BE25+Jhalawar!BE25+Jhunjhunu!BE25+Jodhpur!BE25+Karauli!BE25+Kota!BE25+Nagaur!BE25+Pali!BE25+Pratapgarh!BE25+Rajsamand!BE25+'Sawai Madhopur'!BE25+Sikar!BE25+Sirohi!BE25+'Sri Ganganagar'!BE25+Tonk!BE25+Udaipur!BE25</f>
        <v>1</v>
      </c>
      <c r="BF25" s="7">
        <f>Ajmer!BF25+Alwar!BF25+Banswara!BF25+Baran!BF25+Barmer!BF25+Bharatpur!BF25+Bhilwara!BF25+Bikaner!BF25+Bundi!BF25+Chittorgarh!BF25+Churu!BF25+Dausa!BF25+Dholpur!BF25+Dungarpur!BF25+Hanumangarh!BF25+Jaipur!BF25+Jaisalmer!BF25+Jalore!BF25+Jhalawar!BF25+Jhunjhunu!BF25+Jodhpur!BF25+Karauli!BF25+Kota!BF25+Nagaur!BF25+Pali!BF25+Pratapgarh!BF25+Rajsamand!BF25+'Sawai Madhopur'!BF25+Sikar!BF25+Sirohi!BF25+'Sri Ganganagar'!BF25+Tonk!BF25+Udaipur!BF25</f>
        <v>30</v>
      </c>
      <c r="BG25" s="7">
        <f>Ajmer!BG25+Alwar!BG25+Banswara!BG25+Baran!BG25+Barmer!BG25+Bharatpur!BG25+Bhilwara!BG25+Bikaner!BG25+Bundi!BG25+Chittorgarh!BG25+Churu!BG25+Dausa!BG25+Dholpur!BG25+Dungarpur!BG25+Hanumangarh!BG25+Jaipur!BG25+Jaisalmer!BG25+Jalore!BG25+Jhalawar!BG25+Jhunjhunu!BG25+Jodhpur!BG25+Karauli!BG25+Kota!BG25+Nagaur!BG25+Pali!BG25+Pratapgarh!BG25+Rajsamand!BG25+'Sawai Madhopur'!BG25+Sikar!BG25+Sirohi!BG25+'Sri Ganganagar'!BG25+Tonk!BG25+Udaipur!BG25</f>
        <v>90</v>
      </c>
      <c r="BH25" s="7">
        <f>Ajmer!BH25+Alwar!BH25+Banswara!BH25+Baran!BH25+Barmer!BH25+Bharatpur!BH25+Bhilwara!BH25+Bikaner!BH25+Bundi!BH25+Chittorgarh!BH25+Churu!BH25+Dausa!BH25+Dholpur!BH25+Dungarpur!BH25+Hanumangarh!BH25+Jaipur!BH25+Jaisalmer!BH25+Jalore!BH25+Jhalawar!BH25+Jhunjhunu!BH25+Jodhpur!BH25+Karauli!BH25+Kota!BH25+Nagaur!BH25+Pali!BH25+Pratapgarh!BH25+Rajsamand!BH25+'Sawai Madhopur'!BH25+Sikar!BH25+Sirohi!BH25+'Sri Ganganagar'!BH25+Tonk!BH25+Udaipur!BH25</f>
        <v>190</v>
      </c>
      <c r="BI25" s="7">
        <f>Ajmer!BI25+Alwar!BI25+Banswara!BI25+Baran!BI25+Barmer!BI25+Bharatpur!BI25+Bhilwara!BI25+Bikaner!BI25+Bundi!BI25+Chittorgarh!BI25+Churu!BI25+Dausa!BI25+Dholpur!BI25+Dungarpur!BI25+Hanumangarh!BI25+Jaipur!BI25+Jaisalmer!BI25+Jalore!BI25+Jhalawar!BI25+Jhunjhunu!BI25+Jodhpur!BI25+Karauli!BI25+Kota!BI25+Nagaur!BI25+Pali!BI25+Pratapgarh!BI25+Rajsamand!BI25+'Sawai Madhopur'!BI25+Sikar!BI25+Sirohi!BI25+'Sri Ganganagar'!BI25+Tonk!BI25+Udaipur!BI25</f>
        <v>109</v>
      </c>
      <c r="BJ25" s="7">
        <f>Ajmer!BJ25+Alwar!BJ25+Banswara!BJ25+Baran!BJ25+Barmer!BJ25+Bharatpur!BJ25+Bhilwara!BJ25+Bikaner!BJ25+Bundi!BJ25+Chittorgarh!BJ25+Churu!BJ25+Dausa!BJ25+Dholpur!BJ25+Dungarpur!BJ25+Hanumangarh!BJ25+Jaipur!BJ25+Jaisalmer!BJ25+Jalore!BJ25+Jhalawar!BJ25+Jhunjhunu!BJ25+Jodhpur!BJ25+Karauli!BJ25+Kota!BJ25+Nagaur!BJ25+Pali!BJ25+Pratapgarh!BJ25+Rajsamand!BJ25+'Sawai Madhopur'!BJ25+Sikar!BJ25+Sirohi!BJ25+'Sri Ganganagar'!BJ25+Tonk!BJ25+Udaipur!BJ25</f>
        <v>340</v>
      </c>
      <c r="BK25" s="8">
        <f t="shared" si="12"/>
        <v>200</v>
      </c>
      <c r="BL25" s="8">
        <f t="shared" si="13"/>
        <v>560</v>
      </c>
      <c r="BM25" s="8">
        <f t="shared" si="0"/>
        <v>320</v>
      </c>
      <c r="BN25" s="8">
        <f t="shared" si="1"/>
        <v>1360</v>
      </c>
      <c r="BO25" s="7">
        <f>Ajmer!BO25+Alwar!BO25+Banswara!BO25+Baran!BO25+Barmer!BO25+Bharatpur!BO25+Bhilwara!BO25+Bikaner!BO25+Bundi!BO25+Chittorgarh!BO25+Churu!BO25+Dausa!BO25+Dholpur!BO25+Dungarpur!BO25+Hanumangarh!BO25+Jaipur!BO25+Jaisalmer!BO25+Jalore!BO25+Jhalawar!BO25+Jhunjhunu!BO25+Jodhpur!BO25+Karauli!BO25+Kota!BO25+Nagaur!BO25+Pali!BO25+Pratapgarh!BO25+Rajsamand!BO25+'Sawai Madhopur'!BO25+Sikar!BO25+Sirohi!BO25+'Sri Ganganagar'!BO25+Tonk!BO25+Udaipur!BO25</f>
        <v>90</v>
      </c>
      <c r="BP25" s="7">
        <f>Ajmer!BP25+Alwar!BP25+Banswara!BP25+Baran!BP25+Barmer!BP25+Bharatpur!BP25+Bhilwara!BP25+Bikaner!BP25+Bundi!BP25+Chittorgarh!BP25+Churu!BP25+Dausa!BP25+Dholpur!BP25+Dungarpur!BP25+Hanumangarh!BP25+Jaipur!BP25+Jaisalmer!BP25+Jalore!BP25+Jhalawar!BP25+Jhunjhunu!BP25+Jodhpur!BP25+Karauli!BP25+Kota!BP25+Nagaur!BP25+Pali!BP25+Pratapgarh!BP25+Rajsamand!BP25+'Sawai Madhopur'!BP25+Sikar!BP25+Sirohi!BP25+'Sri Ganganagar'!BP25+Tonk!BP25+Udaipur!BP25</f>
        <v>360</v>
      </c>
      <c r="BQ25" s="7">
        <f>Ajmer!BQ25+Alwar!BQ25+Banswara!BQ25+Baran!BQ25+Barmer!BQ25+Bharatpur!BQ25+Bhilwara!BQ25+Bikaner!BQ25+Bundi!BQ25+Chittorgarh!BQ25+Churu!BQ25+Dausa!BQ25+Dholpur!BQ25+Dungarpur!BQ25+Hanumangarh!BQ25+Jaipur!BQ25+Jaisalmer!BQ25+Jalore!BQ25+Jhalawar!BQ25+Jhunjhunu!BQ25+Jodhpur!BQ25+Karauli!BQ25+Kota!BQ25+Nagaur!BQ25+Pali!BQ25+Pratapgarh!BQ25+Rajsamand!BQ25+'Sawai Madhopur'!BQ25+Sikar!BQ25+Sirohi!BQ25+'Sri Ganganagar'!BQ25+Tonk!BQ25+Udaipur!BQ25</f>
        <v>7</v>
      </c>
      <c r="BR25" s="7">
        <f>Ajmer!BR25+Alwar!BR25+Banswara!BR25+Baran!BR25+Barmer!BR25+Bharatpur!BR25+Bhilwara!BR25+Bikaner!BR25+Bundi!BR25+Chittorgarh!BR25+Churu!BR25+Dausa!BR25+Dholpur!BR25+Dungarpur!BR25+Hanumangarh!BR25+Jaipur!BR25+Jaisalmer!BR25+Jalore!BR25+Jhalawar!BR25+Jhunjhunu!BR25+Jodhpur!BR25+Karauli!BR25+Kota!BR25+Nagaur!BR25+Pali!BR25+Pratapgarh!BR25+Rajsamand!BR25+'Sawai Madhopur'!BR25+Sikar!BR25+Sirohi!BR25+'Sri Ganganagar'!BR25+Tonk!BR25+Udaipur!BR25</f>
        <v>7</v>
      </c>
    </row>
    <row r="26" spans="1:95" s="19" customFormat="1" ht="18" customHeight="1" x14ac:dyDescent="0.25">
      <c r="A26" s="37">
        <v>19</v>
      </c>
      <c r="B26" s="6" t="s">
        <v>26</v>
      </c>
      <c r="C26" s="7">
        <f>Ajmer!C26+Alwar!C26+Banswara!C26+Baran!C26+Barmer!C26+Bharatpur!C26+Bhilwara!C26+Bikaner!C26+Bundi!C26+Chittorgarh!C26+Churu!C26+Dausa!C26+Dholpur!C26+Dungarpur!C26+Hanumangarh!C26+Jaipur!C26+Jaisalmer!C26+Jalore!C26+Jhalawar!C26+Jhunjhunu!C26+Jodhpur!C26+Karauli!C26+Kota!C26+Nagaur!C26+Pali!C26+Pratapgarh!C26+Rajsamand!C26+'Sawai Madhopur'!C26+Sikar!C26+Sirohi!C26+'Sri Ganganagar'!C26+Tonk!C26+Udaipur!C26</f>
        <v>0</v>
      </c>
      <c r="D26" s="7">
        <f>Ajmer!D26+Alwar!D26+Banswara!D26+Baran!D26+Barmer!D26+Bharatpur!D26+Bhilwara!D26+Bikaner!D26+Bundi!D26+Chittorgarh!D26+Churu!D26+Dausa!D26+Dholpur!D26+Dungarpur!D26+Hanumangarh!D26+Jaipur!D26+Jaisalmer!D26+Jalore!D26+Jhalawar!D26+Jhunjhunu!D26+Jodhpur!D26+Karauli!D26+Kota!D26+Nagaur!D26+Pali!D26+Pratapgarh!D26+Rajsamand!D26+'Sawai Madhopur'!D26+Sikar!D26+Sirohi!D26+'Sri Ganganagar'!D26+Tonk!D26+Udaipur!D26</f>
        <v>0</v>
      </c>
      <c r="E26" s="7">
        <f>Ajmer!E26+Alwar!E26+Banswara!E26+Baran!E26+Barmer!E26+Bharatpur!E26+Bhilwara!E26+Bikaner!E26+Bundi!E26+Chittorgarh!E26+Churu!E26+Dausa!E26+Dholpur!E26+Dungarpur!E26+Hanumangarh!E26+Jaipur!E26+Jaisalmer!E26+Jalore!E26+Jhalawar!E26+Jhunjhunu!E26+Jodhpur!E26+Karauli!E26+Kota!E26+Nagaur!E26+Pali!E26+Pratapgarh!E26+Rajsamand!E26+'Sawai Madhopur'!E26+Sikar!E26+Sirohi!E26+'Sri Ganganagar'!E26+Tonk!E26+Udaipur!E26</f>
        <v>35</v>
      </c>
      <c r="F26" s="7">
        <f>Ajmer!F26+Alwar!F26+Banswara!F26+Baran!F26+Barmer!F26+Bharatpur!F26+Bhilwara!F26+Bikaner!F26+Bundi!F26+Chittorgarh!F26+Churu!F26+Dausa!F26+Dholpur!F26+Dungarpur!F26+Hanumangarh!F26+Jaipur!F26+Jaisalmer!F26+Jalore!F26+Jhalawar!F26+Jhunjhunu!F26+Jodhpur!F26+Karauli!F26+Kota!F26+Nagaur!F26+Pali!F26+Pratapgarh!F26+Rajsamand!F26+'Sawai Madhopur'!F26+Sikar!F26+Sirohi!F26+'Sri Ganganagar'!F26+Tonk!F26+Udaipur!F26</f>
        <v>730</v>
      </c>
      <c r="G26" s="7">
        <f>Ajmer!G26+Alwar!G26+Banswara!G26+Baran!G26+Barmer!G26+Bharatpur!G26+Bhilwara!G26+Bikaner!G26+Bundi!G26+Chittorgarh!G26+Churu!G26+Dausa!G26+Dholpur!G26+Dungarpur!G26+Hanumangarh!G26+Jaipur!G26+Jaisalmer!G26+Jalore!G26+Jhalawar!G26+Jhunjhunu!G26+Jodhpur!G26+Karauli!G26+Kota!G26+Nagaur!G26+Pali!G26+Pratapgarh!G26+Rajsamand!G26+'Sawai Madhopur'!G26+Sikar!G26+Sirohi!G26+'Sri Ganganagar'!G26+Tonk!G26+Udaipur!G26</f>
        <v>0</v>
      </c>
      <c r="H26" s="7">
        <f>Ajmer!H26+Alwar!H26+Banswara!H26+Baran!H26+Barmer!H26+Bharatpur!H26+Bhilwara!H26+Bikaner!H26+Bundi!H26+Chittorgarh!H26+Churu!H26+Dausa!H26+Dholpur!H26+Dungarpur!H26+Hanumangarh!H26+Jaipur!H26+Jaisalmer!H26+Jalore!H26+Jhalawar!H26+Jhunjhunu!H26+Jodhpur!H26+Karauli!H26+Kota!H26+Nagaur!H26+Pali!H26+Pratapgarh!H26+Rajsamand!H26+'Sawai Madhopur'!H26+Sikar!H26+Sirohi!H26+'Sri Ganganagar'!H26+Tonk!H26+Udaipur!H26</f>
        <v>0</v>
      </c>
      <c r="I26" s="8">
        <f t="shared" si="2"/>
        <v>35</v>
      </c>
      <c r="J26" s="8">
        <f t="shared" si="3"/>
        <v>730</v>
      </c>
      <c r="K26" s="7">
        <f>Ajmer!K26+Alwar!K26+Banswara!K26+Baran!K26+Barmer!K26+Bharatpur!K26+Bhilwara!K26+Bikaner!K26+Bundi!K26+Chittorgarh!K26+Churu!K26+Dausa!K26+Dholpur!K26+Dungarpur!K26+Hanumangarh!K26+Jaipur!K26+Jaisalmer!K26+Jalore!K26+Jhalawar!K26+Jhunjhunu!K26+Jodhpur!K26+Karauli!K26+Kota!K26+Nagaur!K26+Pali!K26+Pratapgarh!K26+Rajsamand!K26+'Sawai Madhopur'!K26+Sikar!K26+Sirohi!K26+'Sri Ganganagar'!K26+Tonk!K26+Udaipur!K26</f>
        <v>8</v>
      </c>
      <c r="L26" s="7">
        <f>Ajmer!L26+Alwar!L26+Banswara!L26+Baran!L26+Barmer!L26+Bharatpur!L26+Bhilwara!L26+Bikaner!L26+Bundi!L26+Chittorgarh!L26+Churu!L26+Dausa!L26+Dholpur!L26+Dungarpur!L26+Hanumangarh!L26+Jaipur!L26+Jaisalmer!L26+Jalore!L26+Jhalawar!L26+Jhunjhunu!L26+Jodhpur!L26+Karauli!L26+Kota!L26+Nagaur!L26+Pali!L26+Pratapgarh!L26+Rajsamand!L26+'Sawai Madhopur'!L26+Sikar!L26+Sirohi!L26+'Sri Ganganagar'!L26+Tonk!L26+Udaipur!L26</f>
        <v>30</v>
      </c>
      <c r="M26" s="7">
        <f>Ajmer!M26+Alwar!M26+Banswara!M26+Baran!M26+Barmer!M26+Bharatpur!M26+Bhilwara!M26+Bikaner!M26+Bundi!M26+Chittorgarh!M26+Churu!M26+Dausa!M26+Dholpur!M26+Dungarpur!M26+Hanumangarh!M26+Jaipur!M26+Jaisalmer!M26+Jalore!M26+Jhalawar!M26+Jhunjhunu!M26+Jodhpur!M26+Karauli!M26+Kota!M26+Nagaur!M26+Pali!M26+Pratapgarh!M26+Rajsamand!M26+'Sawai Madhopur'!M26+Sikar!M26+Sirohi!M26+'Sri Ganganagar'!M26+Tonk!M26+Udaipur!M26</f>
        <v>19</v>
      </c>
      <c r="N26" s="7">
        <f>Ajmer!N26+Alwar!N26+Banswara!N26+Baran!N26+Barmer!N26+Bharatpur!N26+Bhilwara!N26+Bikaner!N26+Bundi!N26+Chittorgarh!N26+Churu!N26+Dausa!N26+Dholpur!N26+Dungarpur!N26+Hanumangarh!N26+Jaipur!N26+Jaisalmer!N26+Jalore!N26+Jhalawar!N26+Jhunjhunu!N26+Jodhpur!N26+Karauli!N26+Kota!N26+Nagaur!N26+Pali!N26+Pratapgarh!N26+Rajsamand!N26+'Sawai Madhopur'!N26+Sikar!N26+Sirohi!N26+'Sri Ganganagar'!N26+Tonk!N26+Udaipur!N26</f>
        <v>217</v>
      </c>
      <c r="O26" s="8">
        <f t="shared" si="4"/>
        <v>62</v>
      </c>
      <c r="P26" s="8">
        <f t="shared" si="5"/>
        <v>977</v>
      </c>
      <c r="Q26" s="7">
        <f>Ajmer!Q26+Alwar!Q26+Banswara!Q26+Baran!Q26+Barmer!Q26+Bharatpur!Q26+Bhilwara!Q26+Bikaner!Q26+Bundi!Q26+Chittorgarh!Q26+Churu!Q26+Dausa!Q26+Dholpur!Q26+Dungarpur!Q26+Hanumangarh!Q26+Jaipur!Q26+Jaisalmer!Q26+Jalore!Q26+Jhalawar!Q26+Jhunjhunu!Q26+Jodhpur!Q26+Karauli!Q26+Kota!Q26+Nagaur!Q26+Pali!Q26+Pratapgarh!Q26+Rajsamand!Q26+'Sawai Madhopur'!Q26+Sikar!Q26+Sirohi!Q26+'Sri Ganganagar'!Q26+Tonk!Q26+Udaipur!Q26</f>
        <v>2</v>
      </c>
      <c r="R26" s="7">
        <f>Ajmer!R26+Alwar!R26+Banswara!R26+Baran!R26+Barmer!R26+Bharatpur!R26+Bhilwara!R26+Bikaner!R26+Bundi!R26+Chittorgarh!R26+Churu!R26+Dausa!R26+Dholpur!R26+Dungarpur!R26+Hanumangarh!R26+Jaipur!R26+Jaisalmer!R26+Jalore!R26+Jhalawar!R26+Jhunjhunu!R26+Jodhpur!R26+Karauli!R26+Kota!R26+Nagaur!R26+Pali!R26+Pratapgarh!R26+Rajsamand!R26+'Sawai Madhopur'!R26+Sikar!R26+Sirohi!R26+'Sri Ganganagar'!R26+Tonk!R26+Udaipur!R26</f>
        <v>4</v>
      </c>
      <c r="S26" s="7">
        <f>Ajmer!S26+Alwar!S26+Banswara!S26+Baran!S26+Barmer!S26+Bharatpur!S26+Bhilwara!S26+Bikaner!S26+Bundi!S26+Chittorgarh!S26+Churu!S26+Dausa!S26+Dholpur!S26+Dungarpur!S26+Hanumangarh!S26+Jaipur!S26+Jaisalmer!S26+Jalore!S26+Jhalawar!S26+Jhunjhunu!S26+Jodhpur!S26+Karauli!S26+Kota!S26+Nagaur!S26+Pali!S26+Pratapgarh!S26+Rajsamand!S26+'Sawai Madhopur'!S26+Sikar!S26+Sirohi!S26+'Sri Ganganagar'!S26+Tonk!S26+Udaipur!S26</f>
        <v>19</v>
      </c>
      <c r="T26" s="7">
        <f>Ajmer!T26+Alwar!T26+Banswara!T26+Baran!T26+Barmer!T26+Bharatpur!T26+Bhilwara!T26+Bikaner!T26+Bundi!T26+Chittorgarh!T26+Churu!T26+Dausa!T26+Dholpur!T26+Dungarpur!T26+Hanumangarh!T26+Jaipur!T26+Jaisalmer!T26+Jalore!T26+Jhalawar!T26+Jhunjhunu!T26+Jodhpur!T26+Karauli!T26+Kota!T26+Nagaur!T26+Pali!T26+Pratapgarh!T26+Rajsamand!T26+'Sawai Madhopur'!T26+Sikar!T26+Sirohi!T26+'Sri Ganganagar'!T26+Tonk!T26+Udaipur!T26</f>
        <v>89</v>
      </c>
      <c r="U26" s="7">
        <f>Ajmer!U26+Alwar!U26+Banswara!U26+Baran!U26+Barmer!U26+Bharatpur!U26+Bhilwara!U26+Bikaner!U26+Bundi!U26+Chittorgarh!U26+Churu!U26+Dausa!U26+Dholpur!U26+Dungarpur!U26+Hanumangarh!U26+Jaipur!U26+Jaisalmer!U26+Jalore!U26+Jhalawar!U26+Jhunjhunu!U26+Jodhpur!U26+Karauli!U26+Kota!U26+Nagaur!U26+Pali!U26+Pratapgarh!U26+Rajsamand!U26+'Sawai Madhopur'!U26+Sikar!U26+Sirohi!U26+'Sri Ganganagar'!U26+Tonk!U26+Udaipur!U26</f>
        <v>625</v>
      </c>
      <c r="V26" s="7">
        <f>Ajmer!V26+Alwar!V26+Banswara!V26+Baran!V26+Barmer!V26+Bharatpur!V26+Bhilwara!V26+Bikaner!V26+Bundi!V26+Chittorgarh!V26+Churu!V26+Dausa!V26+Dholpur!V26+Dungarpur!V26+Hanumangarh!V26+Jaipur!V26+Jaisalmer!V26+Jalore!V26+Jhalawar!V26+Jhunjhunu!V26+Jodhpur!V26+Karauli!V26+Kota!V26+Nagaur!V26+Pali!V26+Pratapgarh!V26+Rajsamand!V26+'Sawai Madhopur'!V26+Sikar!V26+Sirohi!V26+'Sri Ganganagar'!V26+Tonk!V26+Udaipur!V26</f>
        <v>7473</v>
      </c>
      <c r="W26" s="7">
        <f>Ajmer!W26+Alwar!W26+Banswara!W26+Baran!W26+Barmer!W26+Bharatpur!W26+Bhilwara!W26+Bikaner!W26+Bundi!W26+Chittorgarh!W26+Churu!W26+Dausa!W26+Dholpur!W26+Dungarpur!W26+Hanumangarh!W26+Jaipur!W26+Jaisalmer!W26+Jalore!W26+Jhalawar!W26+Jhunjhunu!W26+Jodhpur!W26+Karauli!W26+Kota!W26+Nagaur!W26+Pali!W26+Pratapgarh!W26+Rajsamand!W26+'Sawai Madhopur'!W26+Sikar!W26+Sirohi!W26+'Sri Ganganagar'!W26+Tonk!W26+Udaipur!W26</f>
        <v>249</v>
      </c>
      <c r="X26" s="7">
        <f>Ajmer!X26+Alwar!X26+Banswara!X26+Baran!X26+Barmer!X26+Bharatpur!X26+Bhilwara!X26+Bikaner!X26+Bundi!X26+Chittorgarh!X26+Churu!X26+Dausa!X26+Dholpur!X26+Dungarpur!X26+Hanumangarh!X26+Jaipur!X26+Jaisalmer!X26+Jalore!X26+Jhalawar!X26+Jhunjhunu!X26+Jodhpur!X26+Karauli!X26+Kota!X26+Nagaur!X26+Pali!X26+Pratapgarh!X26+Rajsamand!X26+'Sawai Madhopur'!X26+Sikar!X26+Sirohi!X26+'Sri Ganganagar'!X26+Tonk!X26+Udaipur!X26</f>
        <v>7519</v>
      </c>
      <c r="Y26" s="7">
        <f>Ajmer!Y26+Alwar!Y26+Banswara!Y26+Baran!Y26+Barmer!Y26+Bharatpur!Y26+Bhilwara!Y26+Bikaner!Y26+Bundi!Y26+Chittorgarh!Y26+Churu!Y26+Dausa!Y26+Dholpur!Y26+Dungarpur!Y26+Hanumangarh!Y26+Jaipur!Y26+Jaisalmer!Y26+Jalore!Y26+Jhalawar!Y26+Jhunjhunu!Y26+Jodhpur!Y26+Karauli!Y26+Kota!Y26+Nagaur!Y26+Pali!Y26+Pratapgarh!Y26+Rajsamand!Y26+'Sawai Madhopur'!Y26+Sikar!Y26+Sirohi!Y26+'Sri Ganganagar'!Y26+Tonk!Y26+Udaipur!Y26</f>
        <v>52</v>
      </c>
      <c r="Z26" s="7">
        <f>Ajmer!Z26+Alwar!Z26+Banswara!Z26+Baran!Z26+Barmer!Z26+Bharatpur!Z26+Bhilwara!Z26+Bikaner!Z26+Bundi!Z26+Chittorgarh!Z26+Churu!Z26+Dausa!Z26+Dholpur!Z26+Dungarpur!Z26+Hanumangarh!Z26+Jaipur!Z26+Jaisalmer!Z26+Jalore!Z26+Jhalawar!Z26+Jhunjhunu!Z26+Jodhpur!Z26+Karauli!Z26+Kota!Z26+Nagaur!Z26+Pali!Z26+Pratapgarh!Z26+Rajsamand!Z26+'Sawai Madhopur'!Z26+Sikar!Z26+Sirohi!Z26+'Sri Ganganagar'!Z26+Tonk!Z26+Udaipur!Z26</f>
        <v>125</v>
      </c>
      <c r="AA26" s="7">
        <f>Ajmer!AA26+Alwar!AA26+Banswara!AA26+Baran!AA26+Barmer!AA26+Bharatpur!AA26+Bhilwara!AA26+Bikaner!AA26+Bundi!AA26+Chittorgarh!AA26+Churu!AA26+Dausa!AA26+Dholpur!AA26+Dungarpur!AA26+Hanumangarh!AA26+Jaipur!AA26+Jaisalmer!AA26+Jalore!AA26+Jhalawar!AA26+Jhunjhunu!AA26+Jodhpur!AA26+Karauli!AA26+Kota!AA26+Nagaur!AA26+Pali!AA26+Pratapgarh!AA26+Rajsamand!AA26+'Sawai Madhopur'!AA26+Sikar!AA26+Sirohi!AA26+'Sri Ganganagar'!AA26+Tonk!AA26+Udaipur!AA26</f>
        <v>10</v>
      </c>
      <c r="AB26" s="7">
        <f>Ajmer!AB26+Alwar!AB26+Banswara!AB26+Baran!AB26+Barmer!AB26+Bharatpur!AB26+Bhilwara!AB26+Bikaner!AB26+Bundi!AB26+Chittorgarh!AB26+Churu!AB26+Dausa!AB26+Dholpur!AB26+Dungarpur!AB26+Hanumangarh!AB26+Jaipur!AB26+Jaisalmer!AB26+Jalore!AB26+Jhalawar!AB26+Jhunjhunu!AB26+Jodhpur!AB26+Karauli!AB26+Kota!AB26+Nagaur!AB26+Pali!AB26+Pratapgarh!AB26+Rajsamand!AB26+'Sawai Madhopur'!AB26+Sikar!AB26+Sirohi!AB26+'Sri Ganganagar'!AB26+Tonk!AB26+Udaipur!AB26</f>
        <v>800</v>
      </c>
      <c r="AC26" s="7">
        <f>Ajmer!AC26+Alwar!AC26+Banswara!AC26+Baran!AC26+Barmer!AC26+Bharatpur!AC26+Bhilwara!AC26+Bikaner!AC26+Bundi!AC26+Chittorgarh!AC26+Churu!AC26+Dausa!AC26+Dholpur!AC26+Dungarpur!AC26+Hanumangarh!AC26+Jaipur!AC26+Jaisalmer!AC26+Jalore!AC26+Jhalawar!AC26+Jhunjhunu!AC26+Jodhpur!AC26+Karauli!AC26+Kota!AC26+Nagaur!AC26+Pali!AC26+Pratapgarh!AC26+Rajsamand!AC26+'Sawai Madhopur'!AC26+Sikar!AC26+Sirohi!AC26+'Sri Ganganagar'!AC26+Tonk!AC26+Udaipur!AC26</f>
        <v>45</v>
      </c>
      <c r="AD26" s="7">
        <f>Ajmer!AD26+Alwar!AD26+Banswara!AD26+Baran!AD26+Barmer!AD26+Bharatpur!AD26+Bhilwara!AD26+Bikaner!AD26+Bundi!AD26+Chittorgarh!AD26+Churu!AD26+Dausa!AD26+Dholpur!AD26+Dungarpur!AD26+Hanumangarh!AD26+Jaipur!AD26+Jaisalmer!AD26+Jalore!AD26+Jhalawar!AD26+Jhunjhunu!AD26+Jodhpur!AD26+Karauli!AD26+Kota!AD26+Nagaur!AD26+Pali!AD26+Pratapgarh!AD26+Rajsamand!AD26+'Sawai Madhopur'!AD26+Sikar!AD26+Sirohi!AD26+'Sri Ganganagar'!AD26+Tonk!AD26+Udaipur!AD26</f>
        <v>500</v>
      </c>
      <c r="AE26" s="8">
        <f t="shared" si="6"/>
        <v>981</v>
      </c>
      <c r="AF26" s="8">
        <f t="shared" si="7"/>
        <v>16417</v>
      </c>
      <c r="AG26" s="7">
        <f>Ajmer!AG26+Alwar!AG26+Banswara!AG26+Baran!AG26+Barmer!AG26+Bharatpur!AG26+Bhilwara!AG26+Bikaner!AG26+Bundi!AG26+Chittorgarh!AG26+Churu!AG26+Dausa!AG26+Dholpur!AG26+Dungarpur!AG26+Hanumangarh!AG26+Jaipur!AG26+Jaisalmer!AG26+Jalore!AG26+Jhalawar!AG26+Jhunjhunu!AG26+Jodhpur!AG26+Karauli!AG26+Kota!AG26+Nagaur!AG26+Pali!AG26+Pratapgarh!AG26+Rajsamand!AG26+'Sawai Madhopur'!AG26+Sikar!AG26+Sirohi!AG26+'Sri Ganganagar'!AG26+Tonk!AG26+Udaipur!AG26</f>
        <v>12</v>
      </c>
      <c r="AH26" s="7">
        <f>Ajmer!AH26+Alwar!AH26+Banswara!AH26+Baran!AH26+Barmer!AH26+Bharatpur!AH26+Bhilwara!AH26+Bikaner!AH26+Bundi!AH26+Chittorgarh!AH26+Churu!AH26+Dausa!AH26+Dholpur!AH26+Dungarpur!AH26+Hanumangarh!AH26+Jaipur!AH26+Jaisalmer!AH26+Jalore!AH26+Jhalawar!AH26+Jhunjhunu!AH26+Jodhpur!AH26+Karauli!AH26+Kota!AH26+Nagaur!AH26+Pali!AH26+Pratapgarh!AH26+Rajsamand!AH26+'Sawai Madhopur'!AH26+Sikar!AH26+Sirohi!AH26+'Sri Ganganagar'!AH26+Tonk!AH26+Udaipur!AH26</f>
        <v>27</v>
      </c>
      <c r="AI26" s="7">
        <f>Ajmer!AI26+Alwar!AI26+Banswara!AI26+Baran!AI26+Barmer!AI26+Bharatpur!AI26+Bhilwara!AI26+Bikaner!AI26+Bundi!AI26+Chittorgarh!AI26+Churu!AI26+Dausa!AI26+Dholpur!AI26+Dungarpur!AI26+Hanumangarh!AI26+Jaipur!AI26+Jaisalmer!AI26+Jalore!AI26+Jhalawar!AI26+Jhunjhunu!AI26+Jodhpur!AI26+Karauli!AI26+Kota!AI26+Nagaur!AI26+Pali!AI26+Pratapgarh!AI26+Rajsamand!AI26+'Sawai Madhopur'!AI26+Sikar!AI26+Sirohi!AI26+'Sri Ganganagar'!AI26+Tonk!AI26+Udaipur!AI26</f>
        <v>0</v>
      </c>
      <c r="AJ26" s="7">
        <f>Ajmer!AJ26+Alwar!AJ26+Banswara!AJ26+Baran!AJ26+Barmer!AJ26+Bharatpur!AJ26+Bhilwara!AJ26+Bikaner!AJ26+Bundi!AJ26+Chittorgarh!AJ26+Churu!AJ26+Dausa!AJ26+Dholpur!AJ26+Dungarpur!AJ26+Hanumangarh!AJ26+Jaipur!AJ26+Jaisalmer!AJ26+Jalore!AJ26+Jhalawar!AJ26+Jhunjhunu!AJ26+Jodhpur!AJ26+Karauli!AJ26+Kota!AJ26+Nagaur!AJ26+Pali!AJ26+Pratapgarh!AJ26+Rajsamand!AJ26+'Sawai Madhopur'!AJ26+Sikar!AJ26+Sirohi!AJ26+'Sri Ganganagar'!AJ26+Tonk!AJ26+Udaipur!AJ26</f>
        <v>0</v>
      </c>
      <c r="AK26" s="7">
        <f>Ajmer!AK26+Alwar!AK26+Banswara!AK26+Baran!AK26+Barmer!AK26+Bharatpur!AK26+Bhilwara!AK26+Bikaner!AK26+Bundi!AK26+Chittorgarh!AK26+Churu!AK26+Dausa!AK26+Dholpur!AK26+Dungarpur!AK26+Hanumangarh!AK26+Jaipur!AK26+Jaisalmer!AK26+Jalore!AK26+Jhalawar!AK26+Jhunjhunu!AK26+Jodhpur!AK26+Karauli!AK26+Kota!AK26+Nagaur!AK26+Pali!AK26+Pratapgarh!AK26+Rajsamand!AK26+'Sawai Madhopur'!AK26+Sikar!AK26+Sirohi!AK26+'Sri Ganganagar'!AK26+Tonk!AK26+Udaipur!AK26</f>
        <v>20</v>
      </c>
      <c r="AL26" s="7">
        <f>Ajmer!AL26+Alwar!AL26+Banswara!AL26+Baran!AL26+Barmer!AL26+Bharatpur!AL26+Bhilwara!AL26+Bikaner!AL26+Bundi!AL26+Chittorgarh!AL26+Churu!AL26+Dausa!AL26+Dholpur!AL26+Dungarpur!AL26+Hanumangarh!AL26+Jaipur!AL26+Jaisalmer!AL26+Jalore!AL26+Jhalawar!AL26+Jhunjhunu!AL26+Jodhpur!AL26+Karauli!AL26+Kota!AL26+Nagaur!AL26+Pali!AL26+Pratapgarh!AL26+Rajsamand!AL26+'Sawai Madhopur'!AL26+Sikar!AL26+Sirohi!AL26+'Sri Ganganagar'!AL26+Tonk!AL26+Udaipur!AL26</f>
        <v>57</v>
      </c>
      <c r="AM26" s="7">
        <f>Ajmer!AM26+Alwar!AM26+Banswara!AM26+Baran!AM26+Barmer!AM26+Bharatpur!AM26+Bhilwara!AM26+Bikaner!AM26+Bundi!AM26+Chittorgarh!AM26+Churu!AM26+Dausa!AM26+Dholpur!AM26+Dungarpur!AM26+Hanumangarh!AM26+Jaipur!AM26+Jaisalmer!AM26+Jalore!AM26+Jhalawar!AM26+Jhunjhunu!AM26+Jodhpur!AM26+Karauli!AM26+Kota!AM26+Nagaur!AM26+Pali!AM26+Pratapgarh!AM26+Rajsamand!AM26+'Sawai Madhopur'!AM26+Sikar!AM26+Sirohi!AM26+'Sri Ganganagar'!AM26+Tonk!AM26+Udaipur!AM26</f>
        <v>349</v>
      </c>
      <c r="AN26" s="7">
        <f>Ajmer!AN26+Alwar!AN26+Banswara!AN26+Baran!AN26+Barmer!AN26+Bharatpur!AN26+Bhilwara!AN26+Bikaner!AN26+Bundi!AN26+Chittorgarh!AN26+Churu!AN26+Dausa!AN26+Dholpur!AN26+Dungarpur!AN26+Hanumangarh!AN26+Jaipur!AN26+Jaisalmer!AN26+Jalore!AN26+Jhalawar!AN26+Jhunjhunu!AN26+Jodhpur!AN26+Karauli!AN26+Kota!AN26+Nagaur!AN26+Pali!AN26+Pratapgarh!AN26+Rajsamand!AN26+'Sawai Madhopur'!AN26+Sikar!AN26+Sirohi!AN26+'Sri Ganganagar'!AN26+Tonk!AN26+Udaipur!AN26</f>
        <v>4323</v>
      </c>
      <c r="AO26" s="7">
        <f>Ajmer!AO26+Alwar!AO26+Banswara!AO26+Baran!AO26+Barmer!AO26+Bharatpur!AO26+Bhilwara!AO26+Bikaner!AO26+Bundi!AO26+Chittorgarh!AO26+Churu!AO26+Dausa!AO26+Dholpur!AO26+Dungarpur!AO26+Hanumangarh!AO26+Jaipur!AO26+Jaisalmer!AO26+Jalore!AO26+Jhalawar!AO26+Jhunjhunu!AO26+Jodhpur!AO26+Karauli!AO26+Kota!AO26+Nagaur!AO26+Pali!AO26+Pratapgarh!AO26+Rajsamand!AO26+'Sawai Madhopur'!AO26+Sikar!AO26+Sirohi!AO26+'Sri Ganganagar'!AO26+Tonk!AO26+Udaipur!AO26</f>
        <v>40</v>
      </c>
      <c r="AP26" s="7">
        <f>Ajmer!AP26+Alwar!AP26+Banswara!AP26+Baran!AP26+Barmer!AP26+Bharatpur!AP26+Bhilwara!AP26+Bikaner!AP26+Bundi!AP26+Chittorgarh!AP26+Churu!AP26+Dausa!AP26+Dholpur!AP26+Dungarpur!AP26+Hanumangarh!AP26+Jaipur!AP26+Jaisalmer!AP26+Jalore!AP26+Jhalawar!AP26+Jhunjhunu!AP26+Jodhpur!AP26+Karauli!AP26+Kota!AP26+Nagaur!AP26+Pali!AP26+Pratapgarh!AP26+Rajsamand!AP26+'Sawai Madhopur'!AP26+Sikar!AP26+Sirohi!AP26+'Sri Ganganagar'!AP26+Tonk!AP26+Udaipur!AP26</f>
        <v>111</v>
      </c>
      <c r="AQ26" s="7">
        <f>Ajmer!AQ26+Alwar!AQ26+Banswara!AQ26+Baran!AQ26+Barmer!AQ26+Bharatpur!AQ26+Bhilwara!AQ26+Bikaner!AQ26+Bundi!AQ26+Chittorgarh!AQ26+Churu!AQ26+Dausa!AQ26+Dholpur!AQ26+Dungarpur!AQ26+Hanumangarh!AQ26+Jaipur!AQ26+Jaisalmer!AQ26+Jalore!AQ26+Jhalawar!AQ26+Jhunjhunu!AQ26+Jodhpur!AQ26+Karauli!AQ26+Kota!AQ26+Nagaur!AQ26+Pali!AQ26+Pratapgarh!AQ26+Rajsamand!AQ26+'Sawai Madhopur'!AQ26+Sikar!AQ26+Sirohi!AQ26+'Sri Ganganagar'!AQ26+Tonk!AQ26+Udaipur!AQ26</f>
        <v>265</v>
      </c>
      <c r="AR26" s="7">
        <f>Ajmer!AR26+Alwar!AR26+Banswara!AR26+Baran!AR26+Barmer!AR26+Bharatpur!AR26+Bhilwara!AR26+Bikaner!AR26+Bundi!AR26+Chittorgarh!AR26+Churu!AR26+Dausa!AR26+Dholpur!AR26+Dungarpur!AR26+Hanumangarh!AR26+Jaipur!AR26+Jaisalmer!AR26+Jalore!AR26+Jhalawar!AR26+Jhunjhunu!AR26+Jodhpur!AR26+Karauli!AR26+Kota!AR26+Nagaur!AR26+Pali!AR26+Pratapgarh!AR26+Rajsamand!AR26+'Sawai Madhopur'!AR26+Sikar!AR26+Sirohi!AR26+'Sri Ganganagar'!AR26+Tonk!AR26+Udaipur!AR26</f>
        <v>645</v>
      </c>
      <c r="AS26" s="7">
        <f>Ajmer!AS26+Alwar!AS26+Banswara!AS26+Baran!AS26+Barmer!AS26+Bharatpur!AS26+Bhilwara!AS26+Bikaner!AS26+Bundi!AS26+Chittorgarh!AS26+Churu!AS26+Dausa!AS26+Dholpur!AS26+Dungarpur!AS26+Hanumangarh!AS26+Jaipur!AS26+Jaisalmer!AS26+Jalore!AS26+Jhalawar!AS26+Jhunjhunu!AS26+Jodhpur!AS26+Karauli!AS26+Kota!AS26+Nagaur!AS26+Pali!AS26+Pratapgarh!AS26+Rajsamand!AS26+'Sawai Madhopur'!AS26+Sikar!AS26+Sirohi!AS26+'Sri Ganganagar'!AS26+Tonk!AS26+Udaipur!AS26</f>
        <v>25</v>
      </c>
      <c r="AT26" s="7">
        <f>Ajmer!AT26+Alwar!AT26+Banswara!AT26+Baran!AT26+Barmer!AT26+Bharatpur!AT26+Bhilwara!AT26+Bikaner!AT26+Bundi!AT26+Chittorgarh!AT26+Churu!AT26+Dausa!AT26+Dholpur!AT26+Dungarpur!AT26+Hanumangarh!AT26+Jaipur!AT26+Jaisalmer!AT26+Jalore!AT26+Jhalawar!AT26+Jhunjhunu!AT26+Jodhpur!AT26+Karauli!AT26+Kota!AT26+Nagaur!AT26+Pali!AT26+Pratapgarh!AT26+Rajsamand!AT26+'Sawai Madhopur'!AT26+Sikar!AT26+Sirohi!AT26+'Sri Ganganagar'!AT26+Tonk!AT26+Udaipur!AT26</f>
        <v>90</v>
      </c>
      <c r="AU26" s="7">
        <f t="shared" si="22"/>
        <v>699</v>
      </c>
      <c r="AV26" s="7">
        <f t="shared" si="23"/>
        <v>5226</v>
      </c>
      <c r="AW26" s="7">
        <f>Ajmer!AW26+Alwar!AW26+Banswara!AW26+Baran!AW26+Bharatpur!AW26+Bhilwara!AW26+Bikaner!AW26+Bundi!AW26+Chittorgarh!AW26+Churu!AW26+Dausa!AW26+Dholpur!AW26+Dungarpur!AW26+Hanumangarh!AW26+Jaipur!AW26+Jaisalmer!AW26+Jalore!AW26+Jhalawar!AW26+Jhunjhunu!AW26+Jodhpur!AW26+Karauli!AW26+Kota!AW26+Nagaur!AW26+Pali!AW26+Pratapgarh!AW26+Rajsamand!AW26+'Sawai Madhopur'!AW26+Sikar!AW26+Sirohi!AW26+'Sri Ganganagar'!AW26+Tonk!AW26+Udaipur!AW26</f>
        <v>52</v>
      </c>
      <c r="AX26" s="7">
        <f>Ajmer!AX26+Alwar!AX26+Banswara!AX26+Baran!AX26+Bharatpur!AX26+Bhilwara!AX26+Bikaner!AX26+Bundi!AX26+Chittorgarh!AX26+Churu!AX26+Dausa!AX26+Dholpur!AX26+Dungarpur!AX26+Hanumangarh!AX26+Jaipur!AX26+Jaisalmer!AX26+Jalore!AX26+Jhalawar!AX26+Jhunjhunu!AX26+Jodhpur!AX26+Karauli!AX26+Kota!AX26+Nagaur!AX26+Pali!AX26+Pratapgarh!AX26+Rajsamand!AX26+'Sawai Madhopur'!AX26+Sikar!AX26+Sirohi!AX26+'Sri Ganganagar'!AX26+Tonk!AX26+Udaipur!AX26</f>
        <v>56.9</v>
      </c>
      <c r="AY26" s="9">
        <f t="shared" si="24"/>
        <v>1742</v>
      </c>
      <c r="AZ26" s="9">
        <f t="shared" si="25"/>
        <v>22620</v>
      </c>
      <c r="BA26" s="7">
        <f>Ajmer!BA26+Alwar!BA26+Banswara!BA26+Baran!BA26+Barmer!BA26+Bharatpur!BA26+Bhilwara!BA26+Bikaner!BA26+Bundi!BA26+Chittorgarh!BA26+Churu!BA26+Dausa!BA26+Dholpur!BA26+Dungarpur!BA26+Hanumangarh!BA26+Jaipur!BA26+Jaisalmer!BA26+Jalore!BA26+Jhalawar!BA26+Jhunjhunu!BA26+Jodhpur!BA26+Karauli!BA26+Kota!BA26+Nagaur!BA26+Pali!BA26+Pratapgarh!BA26+Rajsamand!BA26+'Sawai Madhopur'!BA26+Sikar!BA26+Sirohi!BA26+'Sri Ganganagar'!BA26+Tonk!BA26+Udaipur!BA26</f>
        <v>0</v>
      </c>
      <c r="BB26" s="7">
        <f>Ajmer!BB26+Alwar!BB26+Banswara!BB26+Baran!BB26+Barmer!BB26+Bharatpur!BB26+Bhilwara!BB26+Bikaner!BB26+Bundi!BB26+Chittorgarh!BB26+Churu!BB26+Dausa!BB26+Dholpur!BB26+Dungarpur!BB26+Hanumangarh!BB26+Jaipur!BB26+Jaisalmer!BB26+Jalore!BB26+Jhalawar!BB26+Jhunjhunu!BB26+Jodhpur!BB26+Karauli!BB26+Kota!BB26+Nagaur!BB26+Pali!BB26+Pratapgarh!BB26+Rajsamand!BB26+'Sawai Madhopur'!BB26+Sikar!BB26+Sirohi!BB26+'Sri Ganganagar'!BB26+Tonk!BB26+Udaipur!BB26</f>
        <v>0</v>
      </c>
      <c r="BC26" s="7">
        <f>Ajmer!BC26+Alwar!BC26+Banswara!BC26+Baran!BC26+Barmer!BC26+Bharatpur!BC26+Bhilwara!BC26+Bikaner!BC26+Bundi!BC26+Chittorgarh!BC26+Churu!BC26+Dausa!BC26+Dholpur!BC26+Dungarpur!BC26+Hanumangarh!BC26+Jaipur!BC26+Jaisalmer!BC26+Jalore!BC26+Jhalawar!BC26+Jhunjhunu!BC26+Jodhpur!BC26+Karauli!BC26+Kota!BC26+Nagaur!BC26+Pali!BC26+Pratapgarh!BC26+Rajsamand!BC26+'Sawai Madhopur'!BC26+Sikar!BC26+Sirohi!BC26+'Sri Ganganagar'!BC26+Tonk!BC26+Udaipur!BC26</f>
        <v>0</v>
      </c>
      <c r="BD26" s="7">
        <f>Ajmer!BD26+Alwar!BD26+Banswara!BD26+Baran!BD26+Barmer!BD26+Bharatpur!BD26+Bhilwara!BD26+Bikaner!BD26+Bundi!BD26+Chittorgarh!BD26+Churu!BD26+Dausa!BD26+Dholpur!BD26+Dungarpur!BD26+Hanumangarh!BD26+Jaipur!BD26+Jaisalmer!BD26+Jalore!BD26+Jhalawar!BD26+Jhunjhunu!BD26+Jodhpur!BD26+Karauli!BD26+Kota!BD26+Nagaur!BD26+Pali!BD26+Pratapgarh!BD26+Rajsamand!BD26+'Sawai Madhopur'!BD26+Sikar!BD26+Sirohi!BD26+'Sri Ganganagar'!BD26+Tonk!BD26+Udaipur!BD26</f>
        <v>0</v>
      </c>
      <c r="BE26" s="7">
        <f>Ajmer!BE26+Alwar!BE26+Banswara!BE26+Baran!BE26+Barmer!BE26+Bharatpur!BE26+Bhilwara!BE26+Bikaner!BE26+Bundi!BE26+Chittorgarh!BE26+Churu!BE26+Dausa!BE26+Dholpur!BE26+Dungarpur!BE26+Hanumangarh!BE26+Jaipur!BE26+Jaisalmer!BE26+Jalore!BE26+Jhalawar!BE26+Jhunjhunu!BE26+Jodhpur!BE26+Karauli!BE26+Kota!BE26+Nagaur!BE26+Pali!BE26+Pratapgarh!BE26+Rajsamand!BE26+'Sawai Madhopur'!BE26+Sikar!BE26+Sirohi!BE26+'Sri Ganganagar'!BE26+Tonk!BE26+Udaipur!BE26</f>
        <v>7</v>
      </c>
      <c r="BF26" s="7">
        <f>Ajmer!BF26+Alwar!BF26+Banswara!BF26+Baran!BF26+Barmer!BF26+Bharatpur!BF26+Bhilwara!BF26+Bikaner!BF26+Bundi!BF26+Chittorgarh!BF26+Churu!BF26+Dausa!BF26+Dholpur!BF26+Dungarpur!BF26+Hanumangarh!BF26+Jaipur!BF26+Jaisalmer!BF26+Jalore!BF26+Jhalawar!BF26+Jhunjhunu!BF26+Jodhpur!BF26+Karauli!BF26+Kota!BF26+Nagaur!BF26+Pali!BF26+Pratapgarh!BF26+Rajsamand!BF26+'Sawai Madhopur'!BF26+Sikar!BF26+Sirohi!BF26+'Sri Ganganagar'!BF26+Tonk!BF26+Udaipur!BF26</f>
        <v>210</v>
      </c>
      <c r="BG26" s="7">
        <f>Ajmer!BG26+Alwar!BG26+Banswara!BG26+Baran!BG26+Barmer!BG26+Bharatpur!BG26+Bhilwara!BG26+Bikaner!BG26+Bundi!BG26+Chittorgarh!BG26+Churu!BG26+Dausa!BG26+Dholpur!BG26+Dungarpur!BG26+Hanumangarh!BG26+Jaipur!BG26+Jaisalmer!BG26+Jalore!BG26+Jhalawar!BG26+Jhunjhunu!BG26+Jodhpur!BG26+Karauli!BG26+Kota!BG26+Nagaur!BG26+Pali!BG26+Pratapgarh!BG26+Rajsamand!BG26+'Sawai Madhopur'!BG26+Sikar!BG26+Sirohi!BG26+'Sri Ganganagar'!BG26+Tonk!BG26+Udaipur!BG26</f>
        <v>332</v>
      </c>
      <c r="BH26" s="7">
        <f>Ajmer!BH26+Alwar!BH26+Banswara!BH26+Baran!BH26+Barmer!BH26+Bharatpur!BH26+Bhilwara!BH26+Bikaner!BH26+Bundi!BH26+Chittorgarh!BH26+Churu!BH26+Dausa!BH26+Dholpur!BH26+Dungarpur!BH26+Hanumangarh!BH26+Jaipur!BH26+Jaisalmer!BH26+Jalore!BH26+Jhalawar!BH26+Jhunjhunu!BH26+Jodhpur!BH26+Karauli!BH26+Kota!BH26+Nagaur!BH26+Pali!BH26+Pratapgarh!BH26+Rajsamand!BH26+'Sawai Madhopur'!BH26+Sikar!BH26+Sirohi!BH26+'Sri Ganganagar'!BH26+Tonk!BH26+Udaipur!BH26</f>
        <v>1634</v>
      </c>
      <c r="BI26" s="7">
        <f>Ajmer!BI26+Alwar!BI26+Banswara!BI26+Baran!BI26+Barmer!BI26+Bharatpur!BI26+Bhilwara!BI26+Bikaner!BI26+Bundi!BI26+Chittorgarh!BI26+Churu!BI26+Dausa!BI26+Dholpur!BI26+Dungarpur!BI26+Hanumangarh!BI26+Jaipur!BI26+Jaisalmer!BI26+Jalore!BI26+Jhalawar!BI26+Jhunjhunu!BI26+Jodhpur!BI26+Karauli!BI26+Kota!BI26+Nagaur!BI26+Pali!BI26+Pratapgarh!BI26+Rajsamand!BI26+'Sawai Madhopur'!BI26+Sikar!BI26+Sirohi!BI26+'Sri Ganganagar'!BI26+Tonk!BI26+Udaipur!BI26</f>
        <v>462</v>
      </c>
      <c r="BJ26" s="7">
        <f>Ajmer!BJ26+Alwar!BJ26+Banswara!BJ26+Baran!BJ26+Barmer!BJ26+Bharatpur!BJ26+Bhilwara!BJ26+Bikaner!BJ26+Bundi!BJ26+Chittorgarh!BJ26+Churu!BJ26+Dausa!BJ26+Dholpur!BJ26+Dungarpur!BJ26+Hanumangarh!BJ26+Jaipur!BJ26+Jaisalmer!BJ26+Jalore!BJ26+Jhalawar!BJ26+Jhunjhunu!BJ26+Jodhpur!BJ26+Karauli!BJ26+Kota!BJ26+Nagaur!BJ26+Pali!BJ26+Pratapgarh!BJ26+Rajsamand!BJ26+'Sawai Madhopur'!BJ26+Sikar!BJ26+Sirohi!BJ26+'Sri Ganganagar'!BJ26+Tonk!BJ26+Udaipur!BJ26</f>
        <v>2470</v>
      </c>
      <c r="BK26" s="8">
        <f t="shared" si="12"/>
        <v>801</v>
      </c>
      <c r="BL26" s="8">
        <f t="shared" si="13"/>
        <v>4314</v>
      </c>
      <c r="BM26" s="8">
        <f t="shared" si="0"/>
        <v>2543</v>
      </c>
      <c r="BN26" s="8">
        <f t="shared" si="1"/>
        <v>26934</v>
      </c>
      <c r="BO26" s="7">
        <f>Ajmer!BO26+Alwar!BO26+Banswara!BO26+Baran!BO26+Barmer!BO26+Bharatpur!BO26+Bhilwara!BO26+Bikaner!BO26+Bundi!BO26+Chittorgarh!BO26+Churu!BO26+Dausa!BO26+Dholpur!BO26+Dungarpur!BO26+Hanumangarh!BO26+Jaipur!BO26+Jaisalmer!BO26+Jalore!BO26+Jhalawar!BO26+Jhunjhunu!BO26+Jodhpur!BO26+Karauli!BO26+Kota!BO26+Nagaur!BO26+Pali!BO26+Pratapgarh!BO26+Rajsamand!BO26+'Sawai Madhopur'!BO26+Sikar!BO26+Sirohi!BO26+'Sri Ganganagar'!BO26+Tonk!BO26+Udaipur!BO26</f>
        <v>275</v>
      </c>
      <c r="BP26" s="7">
        <f>Ajmer!BP26+Alwar!BP26+Banswara!BP26+Baran!BP26+Barmer!BP26+Bharatpur!BP26+Bhilwara!BP26+Bikaner!BP26+Bundi!BP26+Chittorgarh!BP26+Churu!BP26+Dausa!BP26+Dholpur!BP26+Dungarpur!BP26+Hanumangarh!BP26+Jaipur!BP26+Jaisalmer!BP26+Jalore!BP26+Jhalawar!BP26+Jhunjhunu!BP26+Jodhpur!BP26+Karauli!BP26+Kota!BP26+Nagaur!BP26+Pali!BP26+Pratapgarh!BP26+Rajsamand!BP26+'Sawai Madhopur'!BP26+Sikar!BP26+Sirohi!BP26+'Sri Ganganagar'!BP26+Tonk!BP26+Udaipur!BP26</f>
        <v>1095</v>
      </c>
      <c r="BQ26" s="7">
        <f>Ajmer!BQ26+Alwar!BQ26+Banswara!BQ26+Baran!BQ26+Barmer!BQ26+Bharatpur!BQ26+Bhilwara!BQ26+Bikaner!BQ26+Bundi!BQ26+Chittorgarh!BQ26+Churu!BQ26+Dausa!BQ26+Dholpur!BQ26+Dungarpur!BQ26+Hanumangarh!BQ26+Jaipur!BQ26+Jaisalmer!BQ26+Jalore!BQ26+Jhalawar!BQ26+Jhunjhunu!BQ26+Jodhpur!BQ26+Karauli!BQ26+Kota!BQ26+Nagaur!BQ26+Pali!BQ26+Pratapgarh!BQ26+Rajsamand!BQ26+'Sawai Madhopur'!BQ26+Sikar!BQ26+Sirohi!BQ26+'Sri Ganganagar'!BQ26+Tonk!BQ26+Udaipur!BQ26</f>
        <v>20</v>
      </c>
      <c r="BR26" s="7">
        <f>Ajmer!BR26+Alwar!BR26+Banswara!BR26+Baran!BR26+Barmer!BR26+Bharatpur!BR26+Bhilwara!BR26+Bikaner!BR26+Bundi!BR26+Chittorgarh!BR26+Churu!BR26+Dausa!BR26+Dholpur!BR26+Dungarpur!BR26+Hanumangarh!BR26+Jaipur!BR26+Jaisalmer!BR26+Jalore!BR26+Jhalawar!BR26+Jhunjhunu!BR26+Jodhpur!BR26+Karauli!BR26+Kota!BR26+Nagaur!BR26+Pali!BR26+Pratapgarh!BR26+Rajsamand!BR26+'Sawai Madhopur'!BR26+Sikar!BR26+Sirohi!BR26+'Sri Ganganagar'!BR26+Tonk!BR26+Udaipur!BR26</f>
        <v>56</v>
      </c>
    </row>
    <row r="27" spans="1:95" s="19" customFormat="1" ht="18" customHeight="1" x14ac:dyDescent="0.25">
      <c r="A27" s="37">
        <v>20</v>
      </c>
      <c r="B27" s="6" t="s">
        <v>27</v>
      </c>
      <c r="C27" s="7">
        <f>Ajmer!C27+Alwar!C27+Banswara!C27+Baran!C27+Barmer!C27+Bharatpur!C27+Bhilwara!C27+Bikaner!C27+Bundi!C27+Chittorgarh!C27+Churu!C27+Dausa!C27+Dholpur!C27+Dungarpur!C27+Hanumangarh!C27+Jaipur!C27+Jaisalmer!C27+Jalore!C27+Jhalawar!C27+Jhunjhunu!C27+Jodhpur!C27+Karauli!C27+Kota!C27+Nagaur!C27+Pali!C27+Pratapgarh!C27+Rajsamand!C27+'Sawai Madhopur'!C27+Sikar!C27+Sirohi!C27+'Sri Ganganagar'!C27+Tonk!C27+Udaipur!C27</f>
        <v>0</v>
      </c>
      <c r="D27" s="7">
        <f>Ajmer!D27+Alwar!D27+Banswara!D27+Baran!D27+Barmer!D27+Bharatpur!D27+Bhilwara!D27+Bikaner!D27+Bundi!D27+Chittorgarh!D27+Churu!D27+Dausa!D27+Dholpur!D27+Dungarpur!D27+Hanumangarh!D27+Jaipur!D27+Jaisalmer!D27+Jalore!D27+Jhalawar!D27+Jhunjhunu!D27+Jodhpur!D27+Karauli!D27+Kota!D27+Nagaur!D27+Pali!D27+Pratapgarh!D27+Rajsamand!D27+'Sawai Madhopur'!D27+Sikar!D27+Sirohi!D27+'Sri Ganganagar'!D27+Tonk!D27+Udaipur!D27</f>
        <v>0</v>
      </c>
      <c r="E27" s="7">
        <f>Ajmer!E27+Alwar!E27+Banswara!E27+Baran!E27+Barmer!E27+Bharatpur!E27+Bhilwara!E27+Bikaner!E27+Bundi!E27+Chittorgarh!E27+Churu!E27+Dausa!E27+Dholpur!E27+Dungarpur!E27+Hanumangarh!E27+Jaipur!E27+Jaisalmer!E27+Jalore!E27+Jhalawar!E27+Jhunjhunu!E27+Jodhpur!E27+Karauli!E27+Kota!E27+Nagaur!E27+Pali!E27+Pratapgarh!E27+Rajsamand!E27+'Sawai Madhopur'!E27+Sikar!E27+Sirohi!E27+'Sri Ganganagar'!E27+Tonk!E27+Udaipur!E27</f>
        <v>0</v>
      </c>
      <c r="F27" s="7">
        <f>Ajmer!F27+Alwar!F27+Banswara!F27+Baran!F27+Barmer!F27+Bharatpur!F27+Bhilwara!F27+Bikaner!F27+Bundi!F27+Chittorgarh!F27+Churu!F27+Dausa!F27+Dholpur!F27+Dungarpur!F27+Hanumangarh!F27+Jaipur!F27+Jaisalmer!F27+Jalore!F27+Jhalawar!F27+Jhunjhunu!F27+Jodhpur!F27+Karauli!F27+Kota!F27+Nagaur!F27+Pali!F27+Pratapgarh!F27+Rajsamand!F27+'Sawai Madhopur'!F27+Sikar!F27+Sirohi!F27+'Sri Ganganagar'!F27+Tonk!F27+Udaipur!F27</f>
        <v>0</v>
      </c>
      <c r="G27" s="7">
        <f>Ajmer!G27+Alwar!G27+Banswara!G27+Baran!G27+Barmer!G27+Bharatpur!G27+Bhilwara!G27+Bikaner!G27+Bundi!G27+Chittorgarh!G27+Churu!G27+Dausa!G27+Dholpur!G27+Dungarpur!G27+Hanumangarh!G27+Jaipur!G27+Jaisalmer!G27+Jalore!G27+Jhalawar!G27+Jhunjhunu!G27+Jodhpur!G27+Karauli!G27+Kota!G27+Nagaur!G27+Pali!G27+Pratapgarh!G27+Rajsamand!G27+'Sawai Madhopur'!G27+Sikar!G27+Sirohi!G27+'Sri Ganganagar'!G27+Tonk!G27+Udaipur!G27</f>
        <v>0</v>
      </c>
      <c r="H27" s="7">
        <f>Ajmer!H27+Alwar!H27+Banswara!H27+Baran!H27+Barmer!H27+Bharatpur!H27+Bhilwara!H27+Bikaner!H27+Bundi!H27+Chittorgarh!H27+Churu!H27+Dausa!H27+Dholpur!H27+Dungarpur!H27+Hanumangarh!H27+Jaipur!H27+Jaisalmer!H27+Jalore!H27+Jhalawar!H27+Jhunjhunu!H27+Jodhpur!H27+Karauli!H27+Kota!H27+Nagaur!H27+Pali!H27+Pratapgarh!H27+Rajsamand!H27+'Sawai Madhopur'!H27+Sikar!H27+Sirohi!H27+'Sri Ganganagar'!H27+Tonk!H27+Udaipur!H27</f>
        <v>0</v>
      </c>
      <c r="I27" s="8">
        <f t="shared" si="2"/>
        <v>0</v>
      </c>
      <c r="J27" s="8">
        <f t="shared" si="3"/>
        <v>0</v>
      </c>
      <c r="K27" s="7">
        <f>Ajmer!K27+Alwar!K27+Banswara!K27+Baran!K27+Barmer!K27+Bharatpur!K27+Bhilwara!K27+Bikaner!K27+Bundi!K27+Chittorgarh!K27+Churu!K27+Dausa!K27+Dholpur!K27+Dungarpur!K27+Hanumangarh!K27+Jaipur!K27+Jaisalmer!K27+Jalore!K27+Jhalawar!K27+Jhunjhunu!K27+Jodhpur!K27+Karauli!K27+Kota!K27+Nagaur!K27+Pali!K27+Pratapgarh!K27+Rajsamand!K27+'Sawai Madhopur'!K27+Sikar!K27+Sirohi!K27+'Sri Ganganagar'!K27+Tonk!K27+Udaipur!K27</f>
        <v>0</v>
      </c>
      <c r="L27" s="7">
        <f>Ajmer!L27+Alwar!L27+Banswara!L27+Baran!L27+Barmer!L27+Bharatpur!L27+Bhilwara!L27+Bikaner!L27+Bundi!L27+Chittorgarh!L27+Churu!L27+Dausa!L27+Dholpur!L27+Dungarpur!L27+Hanumangarh!L27+Jaipur!L27+Jaisalmer!L27+Jalore!L27+Jhalawar!L27+Jhunjhunu!L27+Jodhpur!L27+Karauli!L27+Kota!L27+Nagaur!L27+Pali!L27+Pratapgarh!L27+Rajsamand!L27+'Sawai Madhopur'!L27+Sikar!L27+Sirohi!L27+'Sri Ganganagar'!L27+Tonk!L27+Udaipur!L27</f>
        <v>0</v>
      </c>
      <c r="M27" s="7">
        <f>Ajmer!M27+Alwar!M27+Banswara!M27+Baran!M27+Barmer!M27+Bharatpur!M27+Bhilwara!M27+Bikaner!M27+Bundi!M27+Chittorgarh!M27+Churu!M27+Dausa!M27+Dholpur!M27+Dungarpur!M27+Hanumangarh!M27+Jaipur!M27+Jaisalmer!M27+Jalore!M27+Jhalawar!M27+Jhunjhunu!M27+Jodhpur!M27+Karauli!M27+Kota!M27+Nagaur!M27+Pali!M27+Pratapgarh!M27+Rajsamand!M27+'Sawai Madhopur'!M27+Sikar!M27+Sirohi!M27+'Sri Ganganagar'!M27+Tonk!M27+Udaipur!M27</f>
        <v>0</v>
      </c>
      <c r="N27" s="7">
        <f>Ajmer!N27+Alwar!N27+Banswara!N27+Baran!N27+Barmer!N27+Bharatpur!N27+Bhilwara!N27+Bikaner!N27+Bundi!N27+Chittorgarh!N27+Churu!N27+Dausa!N27+Dholpur!N27+Dungarpur!N27+Hanumangarh!N27+Jaipur!N27+Jaisalmer!N27+Jalore!N27+Jhalawar!N27+Jhunjhunu!N27+Jodhpur!N27+Karauli!N27+Kota!N27+Nagaur!N27+Pali!N27+Pratapgarh!N27+Rajsamand!N27+'Sawai Madhopur'!N27+Sikar!N27+Sirohi!N27+'Sri Ganganagar'!N27+Tonk!N27+Udaipur!N27</f>
        <v>0</v>
      </c>
      <c r="O27" s="8">
        <f t="shared" si="4"/>
        <v>0</v>
      </c>
      <c r="P27" s="8">
        <f t="shared" si="5"/>
        <v>0</v>
      </c>
      <c r="Q27" s="7">
        <f>Ajmer!Q27+Alwar!Q27+Banswara!Q27+Baran!Q27+Barmer!Q27+Bharatpur!Q27+Bhilwara!Q27+Bikaner!Q27+Bundi!Q27+Chittorgarh!Q27+Churu!Q27+Dausa!Q27+Dholpur!Q27+Dungarpur!Q27+Hanumangarh!Q27+Jaipur!Q27+Jaisalmer!Q27+Jalore!Q27+Jhalawar!Q27+Jhunjhunu!Q27+Jodhpur!Q27+Karauli!Q27+Kota!Q27+Nagaur!Q27+Pali!Q27+Pratapgarh!Q27+Rajsamand!Q27+'Sawai Madhopur'!Q27+Sikar!Q27+Sirohi!Q27+'Sri Ganganagar'!Q27+Tonk!Q27+Udaipur!Q27</f>
        <v>0</v>
      </c>
      <c r="R27" s="7">
        <f>Ajmer!R27+Alwar!R27+Banswara!R27+Baran!R27+Barmer!R27+Bharatpur!R27+Bhilwara!R27+Bikaner!R27+Bundi!R27+Chittorgarh!R27+Churu!R27+Dausa!R27+Dholpur!R27+Dungarpur!R27+Hanumangarh!R27+Jaipur!R27+Jaisalmer!R27+Jalore!R27+Jhalawar!R27+Jhunjhunu!R27+Jodhpur!R27+Karauli!R27+Kota!R27+Nagaur!R27+Pali!R27+Pratapgarh!R27+Rajsamand!R27+'Sawai Madhopur'!R27+Sikar!R27+Sirohi!R27+'Sri Ganganagar'!R27+Tonk!R27+Udaipur!R27</f>
        <v>0</v>
      </c>
      <c r="S27" s="7">
        <f>Ajmer!S27+Alwar!S27+Banswara!S27+Baran!S27+Barmer!S27+Bharatpur!S27+Bhilwara!S27+Bikaner!S27+Bundi!S27+Chittorgarh!S27+Churu!S27+Dausa!S27+Dholpur!S27+Dungarpur!S27+Hanumangarh!S27+Jaipur!S27+Jaisalmer!S27+Jalore!S27+Jhalawar!S27+Jhunjhunu!S27+Jodhpur!S27+Karauli!S27+Kota!S27+Nagaur!S27+Pali!S27+Pratapgarh!S27+Rajsamand!S27+'Sawai Madhopur'!S27+Sikar!S27+Sirohi!S27+'Sri Ganganagar'!S27+Tonk!S27+Udaipur!S27</f>
        <v>0</v>
      </c>
      <c r="T27" s="7">
        <f>Ajmer!T27+Alwar!T27+Banswara!T27+Baran!T27+Barmer!T27+Bharatpur!T27+Bhilwara!T27+Bikaner!T27+Bundi!T27+Chittorgarh!T27+Churu!T27+Dausa!T27+Dholpur!T27+Dungarpur!T27+Hanumangarh!T27+Jaipur!T27+Jaisalmer!T27+Jalore!T27+Jhalawar!T27+Jhunjhunu!T27+Jodhpur!T27+Karauli!T27+Kota!T27+Nagaur!T27+Pali!T27+Pratapgarh!T27+Rajsamand!T27+'Sawai Madhopur'!T27+Sikar!T27+Sirohi!T27+'Sri Ganganagar'!T27+Tonk!T27+Udaipur!T27</f>
        <v>0</v>
      </c>
      <c r="U27" s="7">
        <f>Ajmer!U27+Alwar!U27+Banswara!U27+Baran!U27+Barmer!U27+Bharatpur!U27+Bhilwara!U27+Bikaner!U27+Bundi!U27+Chittorgarh!U27+Churu!U27+Dausa!U27+Dholpur!U27+Dungarpur!U27+Hanumangarh!U27+Jaipur!U27+Jaisalmer!U27+Jalore!U27+Jhalawar!U27+Jhunjhunu!U27+Jodhpur!U27+Karauli!U27+Kota!U27+Nagaur!U27+Pali!U27+Pratapgarh!U27+Rajsamand!U27+'Sawai Madhopur'!U27+Sikar!U27+Sirohi!U27+'Sri Ganganagar'!U27+Tonk!U27+Udaipur!U27</f>
        <v>25</v>
      </c>
      <c r="V27" s="7">
        <f>Ajmer!V27+Alwar!V27+Banswara!V27+Baran!V27+Barmer!V27+Bharatpur!V27+Bhilwara!V27+Bikaner!V27+Bundi!V27+Chittorgarh!V27+Churu!V27+Dausa!V27+Dholpur!V27+Dungarpur!V27+Hanumangarh!V27+Jaipur!V27+Jaisalmer!V27+Jalore!V27+Jhalawar!V27+Jhunjhunu!V27+Jodhpur!V27+Karauli!V27+Kota!V27+Nagaur!V27+Pali!V27+Pratapgarh!V27+Rajsamand!V27+'Sawai Madhopur'!V27+Sikar!V27+Sirohi!V27+'Sri Ganganagar'!V27+Tonk!V27+Udaipur!V27</f>
        <v>180</v>
      </c>
      <c r="W27" s="7">
        <f>Ajmer!W27+Alwar!W27+Banswara!W27+Baran!W27+Barmer!W27+Bharatpur!W27+Bhilwara!W27+Bikaner!W27+Bundi!W27+Chittorgarh!W27+Churu!W27+Dausa!W27+Dholpur!W27+Dungarpur!W27+Hanumangarh!W27+Jaipur!W27+Jaisalmer!W27+Jalore!W27+Jhalawar!W27+Jhunjhunu!W27+Jodhpur!W27+Karauli!W27+Kota!W27+Nagaur!W27+Pali!W27+Pratapgarh!W27+Rajsamand!W27+'Sawai Madhopur'!W27+Sikar!W27+Sirohi!W27+'Sri Ganganagar'!W27+Tonk!W27+Udaipur!W27</f>
        <v>20</v>
      </c>
      <c r="X27" s="7">
        <f>Ajmer!X27+Alwar!X27+Banswara!X27+Baran!X27+Barmer!X27+Bharatpur!X27+Bhilwara!X27+Bikaner!X27+Bundi!X27+Chittorgarh!X27+Churu!X27+Dausa!X27+Dholpur!X27+Dungarpur!X27+Hanumangarh!X27+Jaipur!X27+Jaisalmer!X27+Jalore!X27+Jhalawar!X27+Jhunjhunu!X27+Jodhpur!X27+Karauli!X27+Kota!X27+Nagaur!X27+Pali!X27+Pratapgarh!X27+Rajsamand!X27+'Sawai Madhopur'!X27+Sikar!X27+Sirohi!X27+'Sri Ganganagar'!X27+Tonk!X27+Udaipur!X27</f>
        <v>300</v>
      </c>
      <c r="Y27" s="7">
        <f>Ajmer!Y27+Alwar!Y27+Banswara!Y27+Baran!Y27+Barmer!Y27+Bharatpur!Y27+Bhilwara!Y27+Bikaner!Y27+Bundi!Y27+Chittorgarh!Y27+Churu!Y27+Dausa!Y27+Dholpur!Y27+Dungarpur!Y27+Hanumangarh!Y27+Jaipur!Y27+Jaisalmer!Y27+Jalore!Y27+Jhalawar!Y27+Jhunjhunu!Y27+Jodhpur!Y27+Karauli!Y27+Kota!Y27+Nagaur!Y27+Pali!Y27+Pratapgarh!Y27+Rajsamand!Y27+'Sawai Madhopur'!Y27+Sikar!Y27+Sirohi!Y27+'Sri Ganganagar'!Y27+Tonk!Y27+Udaipur!Y27</f>
        <v>5</v>
      </c>
      <c r="Z27" s="7">
        <f>Ajmer!Z27+Alwar!Z27+Banswara!Z27+Baran!Z27+Barmer!Z27+Bharatpur!Z27+Bhilwara!Z27+Bikaner!Z27+Bundi!Z27+Chittorgarh!Z27+Churu!Z27+Dausa!Z27+Dholpur!Z27+Dungarpur!Z27+Hanumangarh!Z27+Jaipur!Z27+Jaisalmer!Z27+Jalore!Z27+Jhalawar!Z27+Jhunjhunu!Z27+Jodhpur!Z27+Karauli!Z27+Kota!Z27+Nagaur!Z27+Pali!Z27+Pratapgarh!Z27+Rajsamand!Z27+'Sawai Madhopur'!Z27+Sikar!Z27+Sirohi!Z27+'Sri Ganganagar'!Z27+Tonk!Z27+Udaipur!Z27</f>
        <v>20</v>
      </c>
      <c r="AA27" s="7">
        <f>Ajmer!AA27+Alwar!AA27+Banswara!AA27+Baran!AA27+Barmer!AA27+Bharatpur!AA27+Bhilwara!AA27+Bikaner!AA27+Bundi!AA27+Chittorgarh!AA27+Churu!AA27+Dausa!AA27+Dholpur!AA27+Dungarpur!AA27+Hanumangarh!AA27+Jaipur!AA27+Jaisalmer!AA27+Jalore!AA27+Jhalawar!AA27+Jhunjhunu!AA27+Jodhpur!AA27+Karauli!AA27+Kota!AA27+Nagaur!AA27+Pali!AA27+Pratapgarh!AA27+Rajsamand!AA27+'Sawai Madhopur'!AA27+Sikar!AA27+Sirohi!AA27+'Sri Ganganagar'!AA27+Tonk!AA27+Udaipur!AA27</f>
        <v>0</v>
      </c>
      <c r="AB27" s="7">
        <f>Ajmer!AB27+Alwar!AB27+Banswara!AB27+Baran!AB27+Barmer!AB27+Bharatpur!AB27+Bhilwara!AB27+Bikaner!AB27+Bundi!AB27+Chittorgarh!AB27+Churu!AB27+Dausa!AB27+Dholpur!AB27+Dungarpur!AB27+Hanumangarh!AB27+Jaipur!AB27+Jaisalmer!AB27+Jalore!AB27+Jhalawar!AB27+Jhunjhunu!AB27+Jodhpur!AB27+Karauli!AB27+Kota!AB27+Nagaur!AB27+Pali!AB27+Pratapgarh!AB27+Rajsamand!AB27+'Sawai Madhopur'!AB27+Sikar!AB27+Sirohi!AB27+'Sri Ganganagar'!AB27+Tonk!AB27+Udaipur!AB27</f>
        <v>0</v>
      </c>
      <c r="AC27" s="7">
        <f>Ajmer!AC27+Alwar!AC27+Banswara!AC27+Baran!AC27+Barmer!AC27+Bharatpur!AC27+Bhilwara!AC27+Bikaner!AC27+Bundi!AC27+Chittorgarh!AC27+Churu!AC27+Dausa!AC27+Dholpur!AC27+Dungarpur!AC27+Hanumangarh!AC27+Jaipur!AC27+Jaisalmer!AC27+Jalore!AC27+Jhalawar!AC27+Jhunjhunu!AC27+Jodhpur!AC27+Karauli!AC27+Kota!AC27+Nagaur!AC27+Pali!AC27+Pratapgarh!AC27+Rajsamand!AC27+'Sawai Madhopur'!AC27+Sikar!AC27+Sirohi!AC27+'Sri Ganganagar'!AC27+Tonk!AC27+Udaipur!AC27</f>
        <v>0</v>
      </c>
      <c r="AD27" s="7">
        <f>Ajmer!AD27+Alwar!AD27+Banswara!AD27+Baran!AD27+Barmer!AD27+Bharatpur!AD27+Bhilwara!AD27+Bikaner!AD27+Bundi!AD27+Chittorgarh!AD27+Churu!AD27+Dausa!AD27+Dholpur!AD27+Dungarpur!AD27+Hanumangarh!AD27+Jaipur!AD27+Jaisalmer!AD27+Jalore!AD27+Jhalawar!AD27+Jhunjhunu!AD27+Jodhpur!AD27+Karauli!AD27+Kota!AD27+Nagaur!AD27+Pali!AD27+Pratapgarh!AD27+Rajsamand!AD27+'Sawai Madhopur'!AD27+Sikar!AD27+Sirohi!AD27+'Sri Ganganagar'!AD27+Tonk!AD27+Udaipur!AD27</f>
        <v>0</v>
      </c>
      <c r="AE27" s="8">
        <f t="shared" si="6"/>
        <v>50</v>
      </c>
      <c r="AF27" s="8">
        <f t="shared" si="7"/>
        <v>500</v>
      </c>
      <c r="AG27" s="7">
        <f>Ajmer!AG27+Alwar!AG27+Banswara!AG27+Baran!AG27+Barmer!AG27+Bharatpur!AG27+Bhilwara!AG27+Bikaner!AG27+Bundi!AG27+Chittorgarh!AG27+Churu!AG27+Dausa!AG27+Dholpur!AG27+Dungarpur!AG27+Hanumangarh!AG27+Jaipur!AG27+Jaisalmer!AG27+Jalore!AG27+Jhalawar!AG27+Jhunjhunu!AG27+Jodhpur!AG27+Karauli!AG27+Kota!AG27+Nagaur!AG27+Pali!AG27+Pratapgarh!AG27+Rajsamand!AG27+'Sawai Madhopur'!AG27+Sikar!AG27+Sirohi!AG27+'Sri Ganganagar'!AG27+Tonk!AG27+Udaipur!AG27</f>
        <v>1</v>
      </c>
      <c r="AH27" s="7">
        <f>Ajmer!AH27+Alwar!AH27+Banswara!AH27+Baran!AH27+Barmer!AH27+Bharatpur!AH27+Bhilwara!AH27+Bikaner!AH27+Bundi!AH27+Chittorgarh!AH27+Churu!AH27+Dausa!AH27+Dholpur!AH27+Dungarpur!AH27+Hanumangarh!AH27+Jaipur!AH27+Jaisalmer!AH27+Jalore!AH27+Jhalawar!AH27+Jhunjhunu!AH27+Jodhpur!AH27+Karauli!AH27+Kota!AH27+Nagaur!AH27+Pali!AH27+Pratapgarh!AH27+Rajsamand!AH27+'Sawai Madhopur'!AH27+Sikar!AH27+Sirohi!AH27+'Sri Ganganagar'!AH27+Tonk!AH27+Udaipur!AH27</f>
        <v>4</v>
      </c>
      <c r="AI27" s="7">
        <f>Ajmer!AI27+Alwar!AI27+Banswara!AI27+Baran!AI27+Barmer!AI27+Bharatpur!AI27+Bhilwara!AI27+Bikaner!AI27+Bundi!AI27+Chittorgarh!AI27+Churu!AI27+Dausa!AI27+Dholpur!AI27+Dungarpur!AI27+Hanumangarh!AI27+Jaipur!AI27+Jaisalmer!AI27+Jalore!AI27+Jhalawar!AI27+Jhunjhunu!AI27+Jodhpur!AI27+Karauli!AI27+Kota!AI27+Nagaur!AI27+Pali!AI27+Pratapgarh!AI27+Rajsamand!AI27+'Sawai Madhopur'!AI27+Sikar!AI27+Sirohi!AI27+'Sri Ganganagar'!AI27+Tonk!AI27+Udaipur!AI27</f>
        <v>0</v>
      </c>
      <c r="AJ27" s="7">
        <f>Ajmer!AJ27+Alwar!AJ27+Banswara!AJ27+Baran!AJ27+Barmer!AJ27+Bharatpur!AJ27+Bhilwara!AJ27+Bikaner!AJ27+Bundi!AJ27+Chittorgarh!AJ27+Churu!AJ27+Dausa!AJ27+Dholpur!AJ27+Dungarpur!AJ27+Hanumangarh!AJ27+Jaipur!AJ27+Jaisalmer!AJ27+Jalore!AJ27+Jhalawar!AJ27+Jhunjhunu!AJ27+Jodhpur!AJ27+Karauli!AJ27+Kota!AJ27+Nagaur!AJ27+Pali!AJ27+Pratapgarh!AJ27+Rajsamand!AJ27+'Sawai Madhopur'!AJ27+Sikar!AJ27+Sirohi!AJ27+'Sri Ganganagar'!AJ27+Tonk!AJ27+Udaipur!AJ27</f>
        <v>0</v>
      </c>
      <c r="AK27" s="7">
        <f>Ajmer!AK27+Alwar!AK27+Banswara!AK27+Baran!AK27+Barmer!AK27+Bharatpur!AK27+Bhilwara!AK27+Bikaner!AK27+Bundi!AK27+Chittorgarh!AK27+Churu!AK27+Dausa!AK27+Dholpur!AK27+Dungarpur!AK27+Hanumangarh!AK27+Jaipur!AK27+Jaisalmer!AK27+Jalore!AK27+Jhalawar!AK27+Jhunjhunu!AK27+Jodhpur!AK27+Karauli!AK27+Kota!AK27+Nagaur!AK27+Pali!AK27+Pratapgarh!AK27+Rajsamand!AK27+'Sawai Madhopur'!AK27+Sikar!AK27+Sirohi!AK27+'Sri Ganganagar'!AK27+Tonk!AK27+Udaipur!AK27</f>
        <v>5</v>
      </c>
      <c r="AL27" s="7">
        <f>Ajmer!AL27+Alwar!AL27+Banswara!AL27+Baran!AL27+Barmer!AL27+Bharatpur!AL27+Bhilwara!AL27+Bikaner!AL27+Bundi!AL27+Chittorgarh!AL27+Churu!AL27+Dausa!AL27+Dholpur!AL27+Dungarpur!AL27+Hanumangarh!AL27+Jaipur!AL27+Jaisalmer!AL27+Jalore!AL27+Jhalawar!AL27+Jhunjhunu!AL27+Jodhpur!AL27+Karauli!AL27+Kota!AL27+Nagaur!AL27+Pali!AL27+Pratapgarh!AL27+Rajsamand!AL27+'Sawai Madhopur'!AL27+Sikar!AL27+Sirohi!AL27+'Sri Ganganagar'!AL27+Tonk!AL27+Udaipur!AL27</f>
        <v>20</v>
      </c>
      <c r="AM27" s="7">
        <f>Ajmer!AM27+Alwar!AM27+Banswara!AM27+Baran!AM27+Barmer!AM27+Bharatpur!AM27+Bhilwara!AM27+Bikaner!AM27+Bundi!AM27+Chittorgarh!AM27+Churu!AM27+Dausa!AM27+Dholpur!AM27+Dungarpur!AM27+Hanumangarh!AM27+Jaipur!AM27+Jaisalmer!AM27+Jalore!AM27+Jhalawar!AM27+Jhunjhunu!AM27+Jodhpur!AM27+Karauli!AM27+Kota!AM27+Nagaur!AM27+Pali!AM27+Pratapgarh!AM27+Rajsamand!AM27+'Sawai Madhopur'!AM27+Sikar!AM27+Sirohi!AM27+'Sri Ganganagar'!AM27+Tonk!AM27+Udaipur!AM27</f>
        <v>20</v>
      </c>
      <c r="AN27" s="7">
        <f>Ajmer!AN27+Alwar!AN27+Banswara!AN27+Baran!AN27+Barmer!AN27+Bharatpur!AN27+Bhilwara!AN27+Bikaner!AN27+Bundi!AN27+Chittorgarh!AN27+Churu!AN27+Dausa!AN27+Dholpur!AN27+Dungarpur!AN27+Hanumangarh!AN27+Jaipur!AN27+Jaisalmer!AN27+Jalore!AN27+Jhalawar!AN27+Jhunjhunu!AN27+Jodhpur!AN27+Karauli!AN27+Kota!AN27+Nagaur!AN27+Pali!AN27+Pratapgarh!AN27+Rajsamand!AN27+'Sawai Madhopur'!AN27+Sikar!AN27+Sirohi!AN27+'Sri Ganganagar'!AN27+Tonk!AN27+Udaipur!AN27</f>
        <v>320</v>
      </c>
      <c r="AO27" s="7">
        <f>Ajmer!AO27+Alwar!AO27+Banswara!AO27+Baran!AO27+Barmer!AO27+Bharatpur!AO27+Bhilwara!AO27+Bikaner!AO27+Bundi!AO27+Chittorgarh!AO27+Churu!AO27+Dausa!AO27+Dholpur!AO27+Dungarpur!AO27+Hanumangarh!AO27+Jaipur!AO27+Jaisalmer!AO27+Jalore!AO27+Jhalawar!AO27+Jhunjhunu!AO27+Jodhpur!AO27+Karauli!AO27+Kota!AO27+Nagaur!AO27+Pali!AO27+Pratapgarh!AO27+Rajsamand!AO27+'Sawai Madhopur'!AO27+Sikar!AO27+Sirohi!AO27+'Sri Ganganagar'!AO27+Tonk!AO27+Udaipur!AO27</f>
        <v>2</v>
      </c>
      <c r="AP27" s="7">
        <f>Ajmer!AP27+Alwar!AP27+Banswara!AP27+Baran!AP27+Barmer!AP27+Bharatpur!AP27+Bhilwara!AP27+Bikaner!AP27+Bundi!AP27+Chittorgarh!AP27+Churu!AP27+Dausa!AP27+Dholpur!AP27+Dungarpur!AP27+Hanumangarh!AP27+Jaipur!AP27+Jaisalmer!AP27+Jalore!AP27+Jhalawar!AP27+Jhunjhunu!AP27+Jodhpur!AP27+Karauli!AP27+Kota!AP27+Nagaur!AP27+Pali!AP27+Pratapgarh!AP27+Rajsamand!AP27+'Sawai Madhopur'!AP27+Sikar!AP27+Sirohi!AP27+'Sri Ganganagar'!AP27+Tonk!AP27+Udaipur!AP27</f>
        <v>10</v>
      </c>
      <c r="AQ27" s="7">
        <f>Ajmer!AQ27+Alwar!AQ27+Banswara!AQ27+Baran!AQ27+Barmer!AQ27+Bharatpur!AQ27+Bhilwara!AQ27+Bikaner!AQ27+Bundi!AQ27+Chittorgarh!AQ27+Churu!AQ27+Dausa!AQ27+Dholpur!AQ27+Dungarpur!AQ27+Hanumangarh!AQ27+Jaipur!AQ27+Jaisalmer!AQ27+Jalore!AQ27+Jhalawar!AQ27+Jhunjhunu!AQ27+Jodhpur!AQ27+Karauli!AQ27+Kota!AQ27+Nagaur!AQ27+Pali!AQ27+Pratapgarh!AQ27+Rajsamand!AQ27+'Sawai Madhopur'!AQ27+Sikar!AQ27+Sirohi!AQ27+'Sri Ganganagar'!AQ27+Tonk!AQ27+Udaipur!AQ27</f>
        <v>11</v>
      </c>
      <c r="AR27" s="7">
        <f>Ajmer!AR27+Alwar!AR27+Banswara!AR27+Baran!AR27+Barmer!AR27+Bharatpur!AR27+Bhilwara!AR27+Bikaner!AR27+Bundi!AR27+Chittorgarh!AR27+Churu!AR27+Dausa!AR27+Dholpur!AR27+Dungarpur!AR27+Hanumangarh!AR27+Jaipur!AR27+Jaisalmer!AR27+Jalore!AR27+Jhalawar!AR27+Jhunjhunu!AR27+Jodhpur!AR27+Karauli!AR27+Kota!AR27+Nagaur!AR27+Pali!AR27+Pratapgarh!AR27+Rajsamand!AR27+'Sawai Madhopur'!AR27+Sikar!AR27+Sirohi!AR27+'Sri Ganganagar'!AR27+Tonk!AR27+Udaipur!AR27</f>
        <v>45</v>
      </c>
      <c r="AS27" s="7">
        <f>Ajmer!AS27+Alwar!AS27+Banswara!AS27+Baran!AS27+Barmer!AS27+Bharatpur!AS27+Bhilwara!AS27+Bikaner!AS27+Bundi!AS27+Chittorgarh!AS27+Churu!AS27+Dausa!AS27+Dholpur!AS27+Dungarpur!AS27+Hanumangarh!AS27+Jaipur!AS27+Jaisalmer!AS27+Jalore!AS27+Jhalawar!AS27+Jhunjhunu!AS27+Jodhpur!AS27+Karauli!AS27+Kota!AS27+Nagaur!AS27+Pali!AS27+Pratapgarh!AS27+Rajsamand!AS27+'Sawai Madhopur'!AS27+Sikar!AS27+Sirohi!AS27+'Sri Ganganagar'!AS27+Tonk!AS27+Udaipur!AS27</f>
        <v>2</v>
      </c>
      <c r="AT27" s="7">
        <f>Ajmer!AT27+Alwar!AT27+Banswara!AT27+Baran!AT27+Barmer!AT27+Bharatpur!AT27+Bhilwara!AT27+Bikaner!AT27+Bundi!AT27+Chittorgarh!AT27+Churu!AT27+Dausa!AT27+Dholpur!AT27+Dungarpur!AT27+Hanumangarh!AT27+Jaipur!AT27+Jaisalmer!AT27+Jalore!AT27+Jhalawar!AT27+Jhunjhunu!AT27+Jodhpur!AT27+Karauli!AT27+Kota!AT27+Nagaur!AT27+Pali!AT27+Pratapgarh!AT27+Rajsamand!AT27+'Sawai Madhopur'!AT27+Sikar!AT27+Sirohi!AT27+'Sri Ganganagar'!AT27+Tonk!AT27+Udaipur!AT27</f>
        <v>5</v>
      </c>
      <c r="AU27" s="7">
        <f t="shared" si="22"/>
        <v>40</v>
      </c>
      <c r="AV27" s="7">
        <f t="shared" si="23"/>
        <v>400</v>
      </c>
      <c r="AW27" s="7">
        <f>Ajmer!AW27+Alwar!AW27+Banswara!AW27+Baran!AW27+Bharatpur!AW27+Bhilwara!AW27+Bikaner!AW27+Bundi!AW27+Chittorgarh!AW27+Churu!AW27+Dausa!AW27+Dholpur!AW27+Dungarpur!AW27+Hanumangarh!AW27+Jaipur!AW27+Jaisalmer!AW27+Jalore!AW27+Jhalawar!AW27+Jhunjhunu!AW27+Jodhpur!AW27+Karauli!AW27+Kota!AW27+Nagaur!AW27+Pali!AW27+Pratapgarh!AW27+Rajsamand!AW27+'Sawai Madhopur'!AW27+Sikar!AW27+Sirohi!AW27+'Sri Ganganagar'!AW27+Tonk!AW27+Udaipur!AW27</f>
        <v>2.2000000000000002</v>
      </c>
      <c r="AX27" s="7">
        <f>Ajmer!AX27+Alwar!AX27+Banswara!AX27+Baran!AX27+Bharatpur!AX27+Bhilwara!AX27+Bikaner!AX27+Bundi!AX27+Chittorgarh!AX27+Churu!AX27+Dausa!AX27+Dholpur!AX27+Dungarpur!AX27+Hanumangarh!AX27+Jaipur!AX27+Jaisalmer!AX27+Jalore!AX27+Jhalawar!AX27+Jhunjhunu!AX27+Jodhpur!AX27+Karauli!AX27+Kota!AX27+Nagaur!AX27+Pali!AX27+Pratapgarh!AX27+Rajsamand!AX27+'Sawai Madhopur'!AX27+Sikar!AX27+Sirohi!AX27+'Sri Ganganagar'!AX27+Tonk!AX27+Udaipur!AX27</f>
        <v>4.05</v>
      </c>
      <c r="AY27" s="9">
        <f t="shared" si="24"/>
        <v>90</v>
      </c>
      <c r="AZ27" s="9">
        <f t="shared" si="25"/>
        <v>900</v>
      </c>
      <c r="BA27" s="7">
        <f>Ajmer!BA27+Alwar!BA27+Banswara!BA27+Baran!BA27+Barmer!BA27+Bharatpur!BA27+Bhilwara!BA27+Bikaner!BA27+Bundi!BA27+Chittorgarh!BA27+Churu!BA27+Dausa!BA27+Dholpur!BA27+Dungarpur!BA27+Hanumangarh!BA27+Jaipur!BA27+Jaisalmer!BA27+Jalore!BA27+Jhalawar!BA27+Jhunjhunu!BA27+Jodhpur!BA27+Karauli!BA27+Kota!BA27+Nagaur!BA27+Pali!BA27+Pratapgarh!BA27+Rajsamand!BA27+'Sawai Madhopur'!BA27+Sikar!BA27+Sirohi!BA27+'Sri Ganganagar'!BA27+Tonk!BA27+Udaipur!BA27</f>
        <v>0</v>
      </c>
      <c r="BB27" s="7">
        <f>Ajmer!BB27+Alwar!BB27+Banswara!BB27+Baran!BB27+Barmer!BB27+Bharatpur!BB27+Bhilwara!BB27+Bikaner!BB27+Bundi!BB27+Chittorgarh!BB27+Churu!BB27+Dausa!BB27+Dholpur!BB27+Dungarpur!BB27+Hanumangarh!BB27+Jaipur!BB27+Jaisalmer!BB27+Jalore!BB27+Jhalawar!BB27+Jhunjhunu!BB27+Jodhpur!BB27+Karauli!BB27+Kota!BB27+Nagaur!BB27+Pali!BB27+Pratapgarh!BB27+Rajsamand!BB27+'Sawai Madhopur'!BB27+Sikar!BB27+Sirohi!BB27+'Sri Ganganagar'!BB27+Tonk!BB27+Udaipur!BB27</f>
        <v>0</v>
      </c>
      <c r="BC27" s="7">
        <f>Ajmer!BC27+Alwar!BC27+Banswara!BC27+Baran!BC27+Barmer!BC27+Bharatpur!BC27+Bhilwara!BC27+Bikaner!BC27+Bundi!BC27+Chittorgarh!BC27+Churu!BC27+Dausa!BC27+Dholpur!BC27+Dungarpur!BC27+Hanumangarh!BC27+Jaipur!BC27+Jaisalmer!BC27+Jalore!BC27+Jhalawar!BC27+Jhunjhunu!BC27+Jodhpur!BC27+Karauli!BC27+Kota!BC27+Nagaur!BC27+Pali!BC27+Pratapgarh!BC27+Rajsamand!BC27+'Sawai Madhopur'!BC27+Sikar!BC27+Sirohi!BC27+'Sri Ganganagar'!BC27+Tonk!BC27+Udaipur!BC27</f>
        <v>0</v>
      </c>
      <c r="BD27" s="7">
        <f>Ajmer!BD27+Alwar!BD27+Banswara!BD27+Baran!BD27+Barmer!BD27+Bharatpur!BD27+Bhilwara!BD27+Bikaner!BD27+Bundi!BD27+Chittorgarh!BD27+Churu!BD27+Dausa!BD27+Dholpur!BD27+Dungarpur!BD27+Hanumangarh!BD27+Jaipur!BD27+Jaisalmer!BD27+Jalore!BD27+Jhalawar!BD27+Jhunjhunu!BD27+Jodhpur!BD27+Karauli!BD27+Kota!BD27+Nagaur!BD27+Pali!BD27+Pratapgarh!BD27+Rajsamand!BD27+'Sawai Madhopur'!BD27+Sikar!BD27+Sirohi!BD27+'Sri Ganganagar'!BD27+Tonk!BD27+Udaipur!BD27</f>
        <v>0</v>
      </c>
      <c r="BE27" s="7">
        <f>Ajmer!BE27+Alwar!BE27+Banswara!BE27+Baran!BE27+Barmer!BE27+Bharatpur!BE27+Bhilwara!BE27+Bikaner!BE27+Bundi!BE27+Chittorgarh!BE27+Churu!BE27+Dausa!BE27+Dholpur!BE27+Dungarpur!BE27+Hanumangarh!BE27+Jaipur!BE27+Jaisalmer!BE27+Jalore!BE27+Jhalawar!BE27+Jhunjhunu!BE27+Jodhpur!BE27+Karauli!BE27+Kota!BE27+Nagaur!BE27+Pali!BE27+Pratapgarh!BE27+Rajsamand!BE27+'Sawai Madhopur'!BE27+Sikar!BE27+Sirohi!BE27+'Sri Ganganagar'!BE27+Tonk!BE27+Udaipur!BE27</f>
        <v>1</v>
      </c>
      <c r="BF27" s="7">
        <f>Ajmer!BF27+Alwar!BF27+Banswara!BF27+Baran!BF27+Barmer!BF27+Bharatpur!BF27+Bhilwara!BF27+Bikaner!BF27+Bundi!BF27+Chittorgarh!BF27+Churu!BF27+Dausa!BF27+Dholpur!BF27+Dungarpur!BF27+Hanumangarh!BF27+Jaipur!BF27+Jaisalmer!BF27+Jalore!BF27+Jhalawar!BF27+Jhunjhunu!BF27+Jodhpur!BF27+Karauli!BF27+Kota!BF27+Nagaur!BF27+Pali!BF27+Pratapgarh!BF27+Rajsamand!BF27+'Sawai Madhopur'!BF27+Sikar!BF27+Sirohi!BF27+'Sri Ganganagar'!BF27+Tonk!BF27+Udaipur!BF27</f>
        <v>30</v>
      </c>
      <c r="BG27" s="7">
        <f>Ajmer!BG27+Alwar!BG27+Banswara!BG27+Baran!BG27+Barmer!BG27+Bharatpur!BG27+Bhilwara!BG27+Bikaner!BG27+Bundi!BG27+Chittorgarh!BG27+Churu!BG27+Dausa!BG27+Dholpur!BG27+Dungarpur!BG27+Hanumangarh!BG27+Jaipur!BG27+Jaisalmer!BG27+Jalore!BG27+Jhalawar!BG27+Jhunjhunu!BG27+Jodhpur!BG27+Karauli!BG27+Kota!BG27+Nagaur!BG27+Pali!BG27+Pratapgarh!BG27+Rajsamand!BG27+'Sawai Madhopur'!BG27+Sikar!BG27+Sirohi!BG27+'Sri Ganganagar'!BG27+Tonk!BG27+Udaipur!BG27</f>
        <v>10</v>
      </c>
      <c r="BH27" s="7">
        <f>Ajmer!BH27+Alwar!BH27+Banswara!BH27+Baran!BH27+Barmer!BH27+Bharatpur!BH27+Bhilwara!BH27+Bikaner!BH27+Bundi!BH27+Chittorgarh!BH27+Churu!BH27+Dausa!BH27+Dholpur!BH27+Dungarpur!BH27+Hanumangarh!BH27+Jaipur!BH27+Jaisalmer!BH27+Jalore!BH27+Jhalawar!BH27+Jhunjhunu!BH27+Jodhpur!BH27+Karauli!BH27+Kota!BH27+Nagaur!BH27+Pali!BH27+Pratapgarh!BH27+Rajsamand!BH27+'Sawai Madhopur'!BH27+Sikar!BH27+Sirohi!BH27+'Sri Ganganagar'!BH27+Tonk!BH27+Udaipur!BH27</f>
        <v>10</v>
      </c>
      <c r="BI27" s="7">
        <f>Ajmer!BI27+Alwar!BI27+Banswara!BI27+Baran!BI27+Barmer!BI27+Bharatpur!BI27+Bhilwara!BI27+Bikaner!BI27+Bundi!BI27+Chittorgarh!BI27+Churu!BI27+Dausa!BI27+Dholpur!BI27+Dungarpur!BI27+Hanumangarh!BI27+Jaipur!BI27+Jaisalmer!BI27+Jalore!BI27+Jhalawar!BI27+Jhunjhunu!BI27+Jodhpur!BI27+Karauli!BI27+Kota!BI27+Nagaur!BI27+Pali!BI27+Pratapgarh!BI27+Rajsamand!BI27+'Sawai Madhopur'!BI27+Sikar!BI27+Sirohi!BI27+'Sri Ganganagar'!BI27+Tonk!BI27+Udaipur!BI27</f>
        <v>9</v>
      </c>
      <c r="BJ27" s="7">
        <f>Ajmer!BJ27+Alwar!BJ27+Banswara!BJ27+Baran!BJ27+Barmer!BJ27+Bharatpur!BJ27+Bhilwara!BJ27+Bikaner!BJ27+Bundi!BJ27+Chittorgarh!BJ27+Churu!BJ27+Dausa!BJ27+Dholpur!BJ27+Dungarpur!BJ27+Hanumangarh!BJ27+Jaipur!BJ27+Jaisalmer!BJ27+Jalore!BJ27+Jhalawar!BJ27+Jhunjhunu!BJ27+Jodhpur!BJ27+Karauli!BJ27+Kota!BJ27+Nagaur!BJ27+Pali!BJ27+Pratapgarh!BJ27+Rajsamand!BJ27+'Sawai Madhopur'!BJ27+Sikar!BJ27+Sirohi!BJ27+'Sri Ganganagar'!BJ27+Tonk!BJ27+Udaipur!BJ27</f>
        <v>20</v>
      </c>
      <c r="BK27" s="8">
        <f t="shared" si="12"/>
        <v>20</v>
      </c>
      <c r="BL27" s="8">
        <f t="shared" si="13"/>
        <v>60</v>
      </c>
      <c r="BM27" s="8">
        <f t="shared" si="0"/>
        <v>110</v>
      </c>
      <c r="BN27" s="8">
        <f t="shared" si="1"/>
        <v>960</v>
      </c>
      <c r="BO27" s="7">
        <f>Ajmer!BO27+Alwar!BO27+Banswara!BO27+Baran!BO27+Barmer!BO27+Bharatpur!BO27+Bhilwara!BO27+Bikaner!BO27+Bundi!BO27+Chittorgarh!BO27+Churu!BO27+Dausa!BO27+Dholpur!BO27+Dungarpur!BO27+Hanumangarh!BO27+Jaipur!BO27+Jaisalmer!BO27+Jalore!BO27+Jhalawar!BO27+Jhunjhunu!BO27+Jodhpur!BO27+Karauli!BO27+Kota!BO27+Nagaur!BO27+Pali!BO27+Pratapgarh!BO27+Rajsamand!BO27+'Sawai Madhopur'!BO27+Sikar!BO27+Sirohi!BO27+'Sri Ganganagar'!BO27+Tonk!BO27+Udaipur!BO27</f>
        <v>40</v>
      </c>
      <c r="BP27" s="7">
        <f>Ajmer!BP27+Alwar!BP27+Banswara!BP27+Baran!BP27+Barmer!BP27+Bharatpur!BP27+Bhilwara!BP27+Bikaner!BP27+Bundi!BP27+Chittorgarh!BP27+Churu!BP27+Dausa!BP27+Dholpur!BP27+Dungarpur!BP27+Hanumangarh!BP27+Jaipur!BP27+Jaisalmer!BP27+Jalore!BP27+Jhalawar!BP27+Jhunjhunu!BP27+Jodhpur!BP27+Karauli!BP27+Kota!BP27+Nagaur!BP27+Pali!BP27+Pratapgarh!BP27+Rajsamand!BP27+'Sawai Madhopur'!BP27+Sikar!BP27+Sirohi!BP27+'Sri Ganganagar'!BP27+Tonk!BP27+Udaipur!BP27</f>
        <v>95</v>
      </c>
      <c r="BQ27" s="7">
        <f>Ajmer!BQ27+Alwar!BQ27+Banswara!BQ27+Baran!BQ27+Barmer!BQ27+Bharatpur!BQ27+Bhilwara!BQ27+Bikaner!BQ27+Bundi!BQ27+Chittorgarh!BQ27+Churu!BQ27+Dausa!BQ27+Dholpur!BQ27+Dungarpur!BQ27+Hanumangarh!BQ27+Jaipur!BQ27+Jaisalmer!BQ27+Jalore!BQ27+Jhalawar!BQ27+Jhunjhunu!BQ27+Jodhpur!BQ27+Karauli!BQ27+Kota!BQ27+Nagaur!BQ27+Pali!BQ27+Pratapgarh!BQ27+Rajsamand!BQ27+'Sawai Madhopur'!BQ27+Sikar!BQ27+Sirohi!BQ27+'Sri Ganganagar'!BQ27+Tonk!BQ27+Udaipur!BQ27</f>
        <v>2</v>
      </c>
      <c r="BR27" s="7">
        <f>Ajmer!BR27+Alwar!BR27+Banswara!BR27+Baran!BR27+Barmer!BR27+Bharatpur!BR27+Bhilwara!BR27+Bikaner!BR27+Bundi!BR27+Chittorgarh!BR27+Churu!BR27+Dausa!BR27+Dholpur!BR27+Dungarpur!BR27+Hanumangarh!BR27+Jaipur!BR27+Jaisalmer!BR27+Jalore!BR27+Jhalawar!BR27+Jhunjhunu!BR27+Jodhpur!BR27+Karauli!BR27+Kota!BR27+Nagaur!BR27+Pali!BR27+Pratapgarh!BR27+Rajsamand!BR27+'Sawai Madhopur'!BR27+Sikar!BR27+Sirohi!BR27+'Sri Ganganagar'!BR27+Tonk!BR27+Udaipur!BR27</f>
        <v>2</v>
      </c>
    </row>
    <row r="28" spans="1:95" s="19" customFormat="1" ht="18" customHeight="1" x14ac:dyDescent="0.25">
      <c r="A28" s="37">
        <v>21</v>
      </c>
      <c r="B28" s="6" t="s">
        <v>59</v>
      </c>
      <c r="C28" s="7">
        <f>Ajmer!C28+Alwar!C28+Banswara!C28+Baran!C28+Barmer!C28+Bharatpur!C28+Bhilwara!C28+Bikaner!C28+Bundi!C28+Chittorgarh!C28+Churu!C28+Dausa!C28+Dholpur!C28+Dungarpur!C28+Hanumangarh!C28+Jaipur!C28+Jaisalmer!C28+Jalore!C28+Jhalawar!C28+Jhunjhunu!C28+Jodhpur!C28+Karauli!C28+Kota!C28+Nagaur!C28+Pali!C28+Pratapgarh!C28+Rajsamand!C28+'Sawai Madhopur'!C28+Sikar!C28+Sirohi!C28+'Sri Ganganagar'!C28+Tonk!C28+Udaipur!C28</f>
        <v>0</v>
      </c>
      <c r="D28" s="7">
        <f>Ajmer!D28+Alwar!D28+Banswara!D28+Baran!D28+Barmer!D28+Bharatpur!D28+Bhilwara!D28+Bikaner!D28+Bundi!D28+Chittorgarh!D28+Churu!D28+Dausa!D28+Dholpur!D28+Dungarpur!D28+Hanumangarh!D28+Jaipur!D28+Jaisalmer!D28+Jalore!D28+Jhalawar!D28+Jhunjhunu!D28+Jodhpur!D28+Karauli!D28+Kota!D28+Nagaur!D28+Pali!D28+Pratapgarh!D28+Rajsamand!D28+'Sawai Madhopur'!D28+Sikar!D28+Sirohi!D28+'Sri Ganganagar'!D28+Tonk!D28+Udaipur!D28</f>
        <v>0</v>
      </c>
      <c r="E28" s="7">
        <f>Ajmer!E28+Alwar!E28+Banswara!E28+Baran!E28+Barmer!E28+Bharatpur!E28+Bhilwara!E28+Bikaner!E28+Bundi!E28+Chittorgarh!E28+Churu!E28+Dausa!E28+Dholpur!E28+Dungarpur!E28+Hanumangarh!E28+Jaipur!E28+Jaisalmer!E28+Jalore!E28+Jhalawar!E28+Jhunjhunu!E28+Jodhpur!E28+Karauli!E28+Kota!E28+Nagaur!E28+Pali!E28+Pratapgarh!E28+Rajsamand!E28+'Sawai Madhopur'!E28+Sikar!E28+Sirohi!E28+'Sri Ganganagar'!E28+Tonk!E28+Udaipur!E28</f>
        <v>0</v>
      </c>
      <c r="F28" s="7">
        <f>Ajmer!F28+Alwar!F28+Banswara!F28+Baran!F28+Barmer!F28+Bharatpur!F28+Bhilwara!F28+Bikaner!F28+Bundi!F28+Chittorgarh!F28+Churu!F28+Dausa!F28+Dholpur!F28+Dungarpur!F28+Hanumangarh!F28+Jaipur!F28+Jaisalmer!F28+Jalore!F28+Jhalawar!F28+Jhunjhunu!F28+Jodhpur!F28+Karauli!F28+Kota!F28+Nagaur!F28+Pali!F28+Pratapgarh!F28+Rajsamand!F28+'Sawai Madhopur'!F28+Sikar!F28+Sirohi!F28+'Sri Ganganagar'!F28+Tonk!F28+Udaipur!F28</f>
        <v>0</v>
      </c>
      <c r="G28" s="7">
        <f>Ajmer!G28+Alwar!G28+Banswara!G28+Baran!G28+Barmer!G28+Bharatpur!G28+Bhilwara!G28+Bikaner!G28+Bundi!G28+Chittorgarh!G28+Churu!G28+Dausa!G28+Dholpur!G28+Dungarpur!G28+Hanumangarh!G28+Jaipur!G28+Jaisalmer!G28+Jalore!G28+Jhalawar!G28+Jhunjhunu!G28+Jodhpur!G28+Karauli!G28+Kota!G28+Nagaur!G28+Pali!G28+Pratapgarh!G28+Rajsamand!G28+'Sawai Madhopur'!G28+Sikar!G28+Sirohi!G28+'Sri Ganganagar'!G28+Tonk!G28+Udaipur!G28</f>
        <v>0</v>
      </c>
      <c r="H28" s="7">
        <f>Ajmer!H28+Alwar!H28+Banswara!H28+Baran!H28+Barmer!H28+Bharatpur!H28+Bhilwara!H28+Bikaner!H28+Bundi!H28+Chittorgarh!H28+Churu!H28+Dausa!H28+Dholpur!H28+Dungarpur!H28+Hanumangarh!H28+Jaipur!H28+Jaisalmer!H28+Jalore!H28+Jhalawar!H28+Jhunjhunu!H28+Jodhpur!H28+Karauli!H28+Kota!H28+Nagaur!H28+Pali!H28+Pratapgarh!H28+Rajsamand!H28+'Sawai Madhopur'!H28+Sikar!H28+Sirohi!H28+'Sri Ganganagar'!H28+Tonk!H28+Udaipur!H28</f>
        <v>0</v>
      </c>
      <c r="I28" s="8">
        <f t="shared" si="2"/>
        <v>0</v>
      </c>
      <c r="J28" s="8">
        <f t="shared" si="3"/>
        <v>0</v>
      </c>
      <c r="K28" s="7">
        <f>Ajmer!K28+Alwar!K28+Banswara!K28+Baran!K28+Barmer!K28+Bharatpur!K28+Bhilwara!K28+Bikaner!K28+Bundi!K28+Chittorgarh!K28+Churu!K28+Dausa!K28+Dholpur!K28+Dungarpur!K28+Hanumangarh!K28+Jaipur!K28+Jaisalmer!K28+Jalore!K28+Jhalawar!K28+Jhunjhunu!K28+Jodhpur!K28+Karauli!K28+Kota!K28+Nagaur!K28+Pali!K28+Pratapgarh!K28+Rajsamand!K28+'Sawai Madhopur'!K28+Sikar!K28+Sirohi!K28+'Sri Ganganagar'!K28+Tonk!K28+Udaipur!K28</f>
        <v>6</v>
      </c>
      <c r="L28" s="7">
        <f>Ajmer!L28+Alwar!L28+Banswara!L28+Baran!L28+Barmer!L28+Bharatpur!L28+Bhilwara!L28+Bikaner!L28+Bundi!L28+Chittorgarh!L28+Churu!L28+Dausa!L28+Dholpur!L28+Dungarpur!L28+Hanumangarh!L28+Jaipur!L28+Jaisalmer!L28+Jalore!L28+Jhalawar!L28+Jhunjhunu!L28+Jodhpur!L28+Karauli!L28+Kota!L28+Nagaur!L28+Pali!L28+Pratapgarh!L28+Rajsamand!L28+'Sawai Madhopur'!L28+Sikar!L28+Sirohi!L28+'Sri Ganganagar'!L28+Tonk!L28+Udaipur!L28</f>
        <v>10</v>
      </c>
      <c r="M28" s="7">
        <f>Ajmer!M28+Alwar!M28+Banswara!M28+Baran!M28+Barmer!M28+Bharatpur!M28+Bhilwara!M28+Bikaner!M28+Bundi!M28+Chittorgarh!M28+Churu!M28+Dausa!M28+Dholpur!M28+Dungarpur!M28+Hanumangarh!M28+Jaipur!M28+Jaisalmer!M28+Jalore!M28+Jhalawar!M28+Jhunjhunu!M28+Jodhpur!M28+Karauli!M28+Kota!M28+Nagaur!M28+Pali!M28+Pratapgarh!M28+Rajsamand!M28+'Sawai Madhopur'!M28+Sikar!M28+Sirohi!M28+'Sri Ganganagar'!M28+Tonk!M28+Udaipur!M28</f>
        <v>0</v>
      </c>
      <c r="N28" s="7">
        <f>Ajmer!N28+Alwar!N28+Banswara!N28+Baran!N28+Barmer!N28+Bharatpur!N28+Bhilwara!N28+Bikaner!N28+Bundi!N28+Chittorgarh!N28+Churu!N28+Dausa!N28+Dholpur!N28+Dungarpur!N28+Hanumangarh!N28+Jaipur!N28+Jaisalmer!N28+Jalore!N28+Jhalawar!N28+Jhunjhunu!N28+Jodhpur!N28+Karauli!N28+Kota!N28+Nagaur!N28+Pali!N28+Pratapgarh!N28+Rajsamand!N28+'Sawai Madhopur'!N28+Sikar!N28+Sirohi!N28+'Sri Ganganagar'!N28+Tonk!N28+Udaipur!N28</f>
        <v>0</v>
      </c>
      <c r="O28" s="8">
        <f t="shared" si="4"/>
        <v>6</v>
      </c>
      <c r="P28" s="8">
        <f t="shared" si="5"/>
        <v>10</v>
      </c>
      <c r="Q28" s="7">
        <f>Ajmer!Q28+Alwar!Q28+Banswara!Q28+Baran!Q28+Barmer!Q28+Bharatpur!Q28+Bhilwara!Q28+Bikaner!Q28+Bundi!Q28+Chittorgarh!Q28+Churu!Q28+Dausa!Q28+Dholpur!Q28+Dungarpur!Q28+Hanumangarh!Q28+Jaipur!Q28+Jaisalmer!Q28+Jalore!Q28+Jhalawar!Q28+Jhunjhunu!Q28+Jodhpur!Q28+Karauli!Q28+Kota!Q28+Nagaur!Q28+Pali!Q28+Pratapgarh!Q28+Rajsamand!Q28+'Sawai Madhopur'!Q28+Sikar!Q28+Sirohi!Q28+'Sri Ganganagar'!Q28+Tonk!Q28+Udaipur!Q28</f>
        <v>0</v>
      </c>
      <c r="R28" s="7">
        <f>Ajmer!R28+Alwar!R28+Banswara!R28+Baran!R28+Barmer!R28+Bharatpur!R28+Bhilwara!R28+Bikaner!R28+Bundi!R28+Chittorgarh!R28+Churu!R28+Dausa!R28+Dholpur!R28+Dungarpur!R28+Hanumangarh!R28+Jaipur!R28+Jaisalmer!R28+Jalore!R28+Jhalawar!R28+Jhunjhunu!R28+Jodhpur!R28+Karauli!R28+Kota!R28+Nagaur!R28+Pali!R28+Pratapgarh!R28+Rajsamand!R28+'Sawai Madhopur'!R28+Sikar!R28+Sirohi!R28+'Sri Ganganagar'!R28+Tonk!R28+Udaipur!R28</f>
        <v>0</v>
      </c>
      <c r="S28" s="7">
        <f>Ajmer!S28+Alwar!S28+Banswara!S28+Baran!S28+Barmer!S28+Bharatpur!S28+Bhilwara!S28+Bikaner!S28+Bundi!S28+Chittorgarh!S28+Churu!S28+Dausa!S28+Dholpur!S28+Dungarpur!S28+Hanumangarh!S28+Jaipur!S28+Jaisalmer!S28+Jalore!S28+Jhalawar!S28+Jhunjhunu!S28+Jodhpur!S28+Karauli!S28+Kota!S28+Nagaur!S28+Pali!S28+Pratapgarh!S28+Rajsamand!S28+'Sawai Madhopur'!S28+Sikar!S28+Sirohi!S28+'Sri Ganganagar'!S28+Tonk!S28+Udaipur!S28</f>
        <v>0</v>
      </c>
      <c r="T28" s="7">
        <f>Ajmer!T28+Alwar!T28+Banswara!T28+Baran!T28+Barmer!T28+Bharatpur!T28+Bhilwara!T28+Bikaner!T28+Bundi!T28+Chittorgarh!T28+Churu!T28+Dausa!T28+Dholpur!T28+Dungarpur!T28+Hanumangarh!T28+Jaipur!T28+Jaisalmer!T28+Jalore!T28+Jhalawar!T28+Jhunjhunu!T28+Jodhpur!T28+Karauli!T28+Kota!T28+Nagaur!T28+Pali!T28+Pratapgarh!T28+Rajsamand!T28+'Sawai Madhopur'!T28+Sikar!T28+Sirohi!T28+'Sri Ganganagar'!T28+Tonk!T28+Udaipur!T28</f>
        <v>0</v>
      </c>
      <c r="U28" s="7">
        <f>Ajmer!U28+Alwar!U28+Banswara!U28+Baran!U28+Barmer!U28+Bharatpur!U28+Bhilwara!U28+Bikaner!U28+Bundi!U28+Chittorgarh!U28+Churu!U28+Dausa!U28+Dholpur!U28+Dungarpur!U28+Hanumangarh!U28+Jaipur!U28+Jaisalmer!U28+Jalore!U28+Jhalawar!U28+Jhunjhunu!U28+Jodhpur!U28+Karauli!U28+Kota!U28+Nagaur!U28+Pali!U28+Pratapgarh!U28+Rajsamand!U28+'Sawai Madhopur'!U28+Sikar!U28+Sirohi!U28+'Sri Ganganagar'!U28+Tonk!U28+Udaipur!U28</f>
        <v>15</v>
      </c>
      <c r="V28" s="7">
        <f>Ajmer!V28+Alwar!V28+Banswara!V28+Baran!V28+Barmer!V28+Bharatpur!V28+Bhilwara!V28+Bikaner!V28+Bundi!V28+Chittorgarh!V28+Churu!V28+Dausa!V28+Dholpur!V28+Dungarpur!V28+Hanumangarh!V28+Jaipur!V28+Jaisalmer!V28+Jalore!V28+Jhalawar!V28+Jhunjhunu!V28+Jodhpur!V28+Karauli!V28+Kota!V28+Nagaur!V28+Pali!V28+Pratapgarh!V28+Rajsamand!V28+'Sawai Madhopur'!V28+Sikar!V28+Sirohi!V28+'Sri Ganganagar'!V28+Tonk!V28+Udaipur!V28</f>
        <v>125</v>
      </c>
      <c r="W28" s="7">
        <f>Ajmer!W28+Alwar!W28+Banswara!W28+Baran!W28+Barmer!W28+Bharatpur!W28+Bhilwara!W28+Bikaner!W28+Bundi!W28+Chittorgarh!W28+Churu!W28+Dausa!W28+Dholpur!W28+Dungarpur!W28+Hanumangarh!W28+Jaipur!W28+Jaisalmer!W28+Jalore!W28+Jhalawar!W28+Jhunjhunu!W28+Jodhpur!W28+Karauli!W28+Kota!W28+Nagaur!W28+Pali!W28+Pratapgarh!W28+Rajsamand!W28+'Sawai Madhopur'!W28+Sikar!W28+Sirohi!W28+'Sri Ganganagar'!W28+Tonk!W28+Udaipur!W28</f>
        <v>15</v>
      </c>
      <c r="X28" s="7">
        <f>Ajmer!X28+Alwar!X28+Banswara!X28+Baran!X28+Barmer!X28+Bharatpur!X28+Bhilwara!X28+Bikaner!X28+Bundi!X28+Chittorgarh!X28+Churu!X28+Dausa!X28+Dholpur!X28+Dungarpur!X28+Hanumangarh!X28+Jaipur!X28+Jaisalmer!X28+Jalore!X28+Jhalawar!X28+Jhunjhunu!X28+Jodhpur!X28+Karauli!X28+Kota!X28+Nagaur!X28+Pali!X28+Pratapgarh!X28+Rajsamand!X28+'Sawai Madhopur'!X28+Sikar!X28+Sirohi!X28+'Sri Ganganagar'!X28+Tonk!X28+Udaipur!X28</f>
        <v>150</v>
      </c>
      <c r="Y28" s="7">
        <f>Ajmer!Y28+Alwar!Y28+Banswara!Y28+Baran!Y28+Barmer!Y28+Bharatpur!Y28+Bhilwara!Y28+Bikaner!Y28+Bundi!Y28+Chittorgarh!Y28+Churu!Y28+Dausa!Y28+Dholpur!Y28+Dungarpur!Y28+Hanumangarh!Y28+Jaipur!Y28+Jaisalmer!Y28+Jalore!Y28+Jhalawar!Y28+Jhunjhunu!Y28+Jodhpur!Y28+Karauli!Y28+Kota!Y28+Nagaur!Y28+Pali!Y28+Pratapgarh!Y28+Rajsamand!Y28+'Sawai Madhopur'!Y28+Sikar!Y28+Sirohi!Y28+'Sri Ganganagar'!Y28+Tonk!Y28+Udaipur!Y28</f>
        <v>10</v>
      </c>
      <c r="Z28" s="7">
        <f>Ajmer!Z28+Alwar!Z28+Banswara!Z28+Baran!Z28+Barmer!Z28+Bharatpur!Z28+Bhilwara!Z28+Bikaner!Z28+Bundi!Z28+Chittorgarh!Z28+Churu!Z28+Dausa!Z28+Dholpur!Z28+Dungarpur!Z28+Hanumangarh!Z28+Jaipur!Z28+Jaisalmer!Z28+Jalore!Z28+Jhalawar!Z28+Jhunjhunu!Z28+Jodhpur!Z28+Karauli!Z28+Kota!Z28+Nagaur!Z28+Pali!Z28+Pratapgarh!Z28+Rajsamand!Z28+'Sawai Madhopur'!Z28+Sikar!Z28+Sirohi!Z28+'Sri Ganganagar'!Z28+Tonk!Z28+Udaipur!Z28</f>
        <v>25</v>
      </c>
      <c r="AA28" s="7">
        <f>Ajmer!AA28+Alwar!AA28+Banswara!AA28+Baran!AA28+Barmer!AA28+Bharatpur!AA28+Bhilwara!AA28+Bikaner!AA28+Bundi!AA28+Chittorgarh!AA28+Churu!AA28+Dausa!AA28+Dholpur!AA28+Dungarpur!AA28+Hanumangarh!AA28+Jaipur!AA28+Jaisalmer!AA28+Jalore!AA28+Jhalawar!AA28+Jhunjhunu!AA28+Jodhpur!AA28+Karauli!AA28+Kota!AA28+Nagaur!AA28+Pali!AA28+Pratapgarh!AA28+Rajsamand!AA28+'Sawai Madhopur'!AA28+Sikar!AA28+Sirohi!AA28+'Sri Ganganagar'!AA28+Tonk!AA28+Udaipur!AA28</f>
        <v>0</v>
      </c>
      <c r="AB28" s="7">
        <f>Ajmer!AB28+Alwar!AB28+Banswara!AB28+Baran!AB28+Barmer!AB28+Bharatpur!AB28+Bhilwara!AB28+Bikaner!AB28+Bundi!AB28+Chittorgarh!AB28+Churu!AB28+Dausa!AB28+Dholpur!AB28+Dungarpur!AB28+Hanumangarh!AB28+Jaipur!AB28+Jaisalmer!AB28+Jalore!AB28+Jhalawar!AB28+Jhunjhunu!AB28+Jodhpur!AB28+Karauli!AB28+Kota!AB28+Nagaur!AB28+Pali!AB28+Pratapgarh!AB28+Rajsamand!AB28+'Sawai Madhopur'!AB28+Sikar!AB28+Sirohi!AB28+'Sri Ganganagar'!AB28+Tonk!AB28+Udaipur!AB28</f>
        <v>0</v>
      </c>
      <c r="AC28" s="7">
        <f>Ajmer!AC28+Alwar!AC28+Banswara!AC28+Baran!AC28+Barmer!AC28+Bharatpur!AC28+Bhilwara!AC28+Bikaner!AC28+Bundi!AC28+Chittorgarh!AC28+Churu!AC28+Dausa!AC28+Dholpur!AC28+Dungarpur!AC28+Hanumangarh!AC28+Jaipur!AC28+Jaisalmer!AC28+Jalore!AC28+Jhalawar!AC28+Jhunjhunu!AC28+Jodhpur!AC28+Karauli!AC28+Kota!AC28+Nagaur!AC28+Pali!AC28+Pratapgarh!AC28+Rajsamand!AC28+'Sawai Madhopur'!AC28+Sikar!AC28+Sirohi!AC28+'Sri Ganganagar'!AC28+Tonk!AC28+Udaipur!AC28</f>
        <v>0</v>
      </c>
      <c r="AD28" s="7">
        <f>Ajmer!AD28+Alwar!AD28+Banswara!AD28+Baran!AD28+Barmer!AD28+Bharatpur!AD28+Bhilwara!AD28+Bikaner!AD28+Bundi!AD28+Chittorgarh!AD28+Churu!AD28+Dausa!AD28+Dholpur!AD28+Dungarpur!AD28+Hanumangarh!AD28+Jaipur!AD28+Jaisalmer!AD28+Jalore!AD28+Jhalawar!AD28+Jhunjhunu!AD28+Jodhpur!AD28+Karauli!AD28+Kota!AD28+Nagaur!AD28+Pali!AD28+Pratapgarh!AD28+Rajsamand!AD28+'Sawai Madhopur'!AD28+Sikar!AD28+Sirohi!AD28+'Sri Ganganagar'!AD28+Tonk!AD28+Udaipur!AD28</f>
        <v>0</v>
      </c>
      <c r="AE28" s="8">
        <f t="shared" si="6"/>
        <v>40</v>
      </c>
      <c r="AF28" s="8">
        <f t="shared" si="7"/>
        <v>300</v>
      </c>
      <c r="AG28" s="7">
        <f>Ajmer!AG28+Alwar!AG28+Banswara!AG28+Baran!AG28+Barmer!AG28+Bharatpur!AG28+Bhilwara!AG28+Bikaner!AG28+Bundi!AG28+Chittorgarh!AG28+Churu!AG28+Dausa!AG28+Dholpur!AG28+Dungarpur!AG28+Hanumangarh!AG28+Jaipur!AG28+Jaisalmer!AG28+Jalore!AG28+Jhalawar!AG28+Jhunjhunu!AG28+Jodhpur!AG28+Karauli!AG28+Kota!AG28+Nagaur!AG28+Pali!AG28+Pratapgarh!AG28+Rajsamand!AG28+'Sawai Madhopur'!AG28+Sikar!AG28+Sirohi!AG28+'Sri Ganganagar'!AG28+Tonk!AG28+Udaipur!AG28</f>
        <v>2</v>
      </c>
      <c r="AH28" s="7">
        <f>Ajmer!AH28+Alwar!AH28+Banswara!AH28+Baran!AH28+Barmer!AH28+Bharatpur!AH28+Bhilwara!AH28+Bikaner!AH28+Bundi!AH28+Chittorgarh!AH28+Churu!AH28+Dausa!AH28+Dholpur!AH28+Dungarpur!AH28+Hanumangarh!AH28+Jaipur!AH28+Jaisalmer!AH28+Jalore!AH28+Jhalawar!AH28+Jhunjhunu!AH28+Jodhpur!AH28+Karauli!AH28+Kota!AH28+Nagaur!AH28+Pali!AH28+Pratapgarh!AH28+Rajsamand!AH28+'Sawai Madhopur'!AH28+Sikar!AH28+Sirohi!AH28+'Sri Ganganagar'!AH28+Tonk!AH28+Udaipur!AH28</f>
        <v>5</v>
      </c>
      <c r="AI28" s="7">
        <f>Ajmer!AI28+Alwar!AI28+Banswara!AI28+Baran!AI28+Barmer!AI28+Bharatpur!AI28+Bhilwara!AI28+Bikaner!AI28+Bundi!AI28+Chittorgarh!AI28+Churu!AI28+Dausa!AI28+Dholpur!AI28+Dungarpur!AI28+Hanumangarh!AI28+Jaipur!AI28+Jaisalmer!AI28+Jalore!AI28+Jhalawar!AI28+Jhunjhunu!AI28+Jodhpur!AI28+Karauli!AI28+Kota!AI28+Nagaur!AI28+Pali!AI28+Pratapgarh!AI28+Rajsamand!AI28+'Sawai Madhopur'!AI28+Sikar!AI28+Sirohi!AI28+'Sri Ganganagar'!AI28+Tonk!AI28+Udaipur!AI28</f>
        <v>0</v>
      </c>
      <c r="AJ28" s="7">
        <f>Ajmer!AJ28+Alwar!AJ28+Banswara!AJ28+Baran!AJ28+Barmer!AJ28+Bharatpur!AJ28+Bhilwara!AJ28+Bikaner!AJ28+Bundi!AJ28+Chittorgarh!AJ28+Churu!AJ28+Dausa!AJ28+Dholpur!AJ28+Dungarpur!AJ28+Hanumangarh!AJ28+Jaipur!AJ28+Jaisalmer!AJ28+Jalore!AJ28+Jhalawar!AJ28+Jhunjhunu!AJ28+Jodhpur!AJ28+Karauli!AJ28+Kota!AJ28+Nagaur!AJ28+Pali!AJ28+Pratapgarh!AJ28+Rajsamand!AJ28+'Sawai Madhopur'!AJ28+Sikar!AJ28+Sirohi!AJ28+'Sri Ganganagar'!AJ28+Tonk!AJ28+Udaipur!AJ28</f>
        <v>0</v>
      </c>
      <c r="AK28" s="7">
        <f>Ajmer!AK28+Alwar!AK28+Banswara!AK28+Baran!AK28+Barmer!AK28+Bharatpur!AK28+Bhilwara!AK28+Bikaner!AK28+Bundi!AK28+Chittorgarh!AK28+Churu!AK28+Dausa!AK28+Dholpur!AK28+Dungarpur!AK28+Hanumangarh!AK28+Jaipur!AK28+Jaisalmer!AK28+Jalore!AK28+Jhalawar!AK28+Jhunjhunu!AK28+Jodhpur!AK28+Karauli!AK28+Kota!AK28+Nagaur!AK28+Pali!AK28+Pratapgarh!AK28+Rajsamand!AK28+'Sawai Madhopur'!AK28+Sikar!AK28+Sirohi!AK28+'Sri Ganganagar'!AK28+Tonk!AK28+Udaipur!AK28</f>
        <v>7</v>
      </c>
      <c r="AL28" s="7">
        <f>Ajmer!AL28+Alwar!AL28+Banswara!AL28+Baran!AL28+Barmer!AL28+Bharatpur!AL28+Bhilwara!AL28+Bikaner!AL28+Bundi!AL28+Chittorgarh!AL28+Churu!AL28+Dausa!AL28+Dholpur!AL28+Dungarpur!AL28+Hanumangarh!AL28+Jaipur!AL28+Jaisalmer!AL28+Jalore!AL28+Jhalawar!AL28+Jhunjhunu!AL28+Jodhpur!AL28+Karauli!AL28+Kota!AL28+Nagaur!AL28+Pali!AL28+Pratapgarh!AL28+Rajsamand!AL28+'Sawai Madhopur'!AL28+Sikar!AL28+Sirohi!AL28+'Sri Ganganagar'!AL28+Tonk!AL28+Udaipur!AL28</f>
        <v>10</v>
      </c>
      <c r="AM28" s="7">
        <f>Ajmer!AM28+Alwar!AM28+Banswara!AM28+Baran!AM28+Barmer!AM28+Bharatpur!AM28+Bhilwara!AM28+Bikaner!AM28+Bundi!AM28+Chittorgarh!AM28+Churu!AM28+Dausa!AM28+Dholpur!AM28+Dungarpur!AM28+Hanumangarh!AM28+Jaipur!AM28+Jaisalmer!AM28+Jalore!AM28+Jhalawar!AM28+Jhunjhunu!AM28+Jodhpur!AM28+Karauli!AM28+Kota!AM28+Nagaur!AM28+Pali!AM28+Pratapgarh!AM28+Rajsamand!AM28+'Sawai Madhopur'!AM28+Sikar!AM28+Sirohi!AM28+'Sri Ganganagar'!AM28+Tonk!AM28+Udaipur!AM28</f>
        <v>17</v>
      </c>
      <c r="AN28" s="7">
        <f>Ajmer!AN28+Alwar!AN28+Banswara!AN28+Baran!AN28+Barmer!AN28+Bharatpur!AN28+Bhilwara!AN28+Bikaner!AN28+Bundi!AN28+Chittorgarh!AN28+Churu!AN28+Dausa!AN28+Dholpur!AN28+Dungarpur!AN28+Hanumangarh!AN28+Jaipur!AN28+Jaisalmer!AN28+Jalore!AN28+Jhalawar!AN28+Jhunjhunu!AN28+Jodhpur!AN28+Karauli!AN28+Kota!AN28+Nagaur!AN28+Pali!AN28+Pratapgarh!AN28+Rajsamand!AN28+'Sawai Madhopur'!AN28+Sikar!AN28+Sirohi!AN28+'Sri Ganganagar'!AN28+Tonk!AN28+Udaipur!AN28</f>
        <v>139</v>
      </c>
      <c r="AO28" s="7">
        <f>Ajmer!AO28+Alwar!AO28+Banswara!AO28+Baran!AO28+Barmer!AO28+Bharatpur!AO28+Bhilwara!AO28+Bikaner!AO28+Bundi!AO28+Chittorgarh!AO28+Churu!AO28+Dausa!AO28+Dholpur!AO28+Dungarpur!AO28+Hanumangarh!AO28+Jaipur!AO28+Jaisalmer!AO28+Jalore!AO28+Jhalawar!AO28+Jhunjhunu!AO28+Jodhpur!AO28+Karauli!AO28+Kota!AO28+Nagaur!AO28+Pali!AO28+Pratapgarh!AO28+Rajsamand!AO28+'Sawai Madhopur'!AO28+Sikar!AO28+Sirohi!AO28+'Sri Ganganagar'!AO28+Tonk!AO28+Udaipur!AO28</f>
        <v>2</v>
      </c>
      <c r="AP28" s="7">
        <f>Ajmer!AP28+Alwar!AP28+Banswara!AP28+Baran!AP28+Barmer!AP28+Bharatpur!AP28+Bhilwara!AP28+Bikaner!AP28+Bundi!AP28+Chittorgarh!AP28+Churu!AP28+Dausa!AP28+Dholpur!AP28+Dungarpur!AP28+Hanumangarh!AP28+Jaipur!AP28+Jaisalmer!AP28+Jalore!AP28+Jhalawar!AP28+Jhunjhunu!AP28+Jodhpur!AP28+Karauli!AP28+Kota!AP28+Nagaur!AP28+Pali!AP28+Pratapgarh!AP28+Rajsamand!AP28+'Sawai Madhopur'!AP28+Sikar!AP28+Sirohi!AP28+'Sri Ganganagar'!AP28+Tonk!AP28+Udaipur!AP28</f>
        <v>4</v>
      </c>
      <c r="AQ28" s="7">
        <f>Ajmer!AQ28+Alwar!AQ28+Banswara!AQ28+Baran!AQ28+Barmer!AQ28+Bharatpur!AQ28+Bhilwara!AQ28+Bikaner!AQ28+Bundi!AQ28+Chittorgarh!AQ28+Churu!AQ28+Dausa!AQ28+Dholpur!AQ28+Dungarpur!AQ28+Hanumangarh!AQ28+Jaipur!AQ28+Jaisalmer!AQ28+Jalore!AQ28+Jhalawar!AQ28+Jhunjhunu!AQ28+Jodhpur!AQ28+Karauli!AQ28+Kota!AQ28+Nagaur!AQ28+Pali!AQ28+Pratapgarh!AQ28+Rajsamand!AQ28+'Sawai Madhopur'!AQ28+Sikar!AQ28+Sirohi!AQ28+'Sri Ganganagar'!AQ28+Tonk!AQ28+Udaipur!AQ28</f>
        <v>6</v>
      </c>
      <c r="AR28" s="7">
        <f>Ajmer!AR28+Alwar!AR28+Banswara!AR28+Baran!AR28+Barmer!AR28+Bharatpur!AR28+Bhilwara!AR28+Bikaner!AR28+Bundi!AR28+Chittorgarh!AR28+Churu!AR28+Dausa!AR28+Dholpur!AR28+Dungarpur!AR28+Hanumangarh!AR28+Jaipur!AR28+Jaisalmer!AR28+Jalore!AR28+Jhalawar!AR28+Jhunjhunu!AR28+Jodhpur!AR28+Karauli!AR28+Kota!AR28+Nagaur!AR28+Pali!AR28+Pratapgarh!AR28+Rajsamand!AR28+'Sawai Madhopur'!AR28+Sikar!AR28+Sirohi!AR28+'Sri Ganganagar'!AR28+Tonk!AR28+Udaipur!AR28</f>
        <v>12</v>
      </c>
      <c r="AS28" s="7">
        <f>Ajmer!AS28+Alwar!AS28+Banswara!AS28+Baran!AS28+Barmer!AS28+Bharatpur!AS28+Bhilwara!AS28+Bikaner!AS28+Bundi!AS28+Chittorgarh!AS28+Churu!AS28+Dausa!AS28+Dholpur!AS28+Dungarpur!AS28+Hanumangarh!AS28+Jaipur!AS28+Jaisalmer!AS28+Jalore!AS28+Jhalawar!AS28+Jhunjhunu!AS28+Jodhpur!AS28+Karauli!AS28+Kota!AS28+Nagaur!AS28+Pali!AS28+Pratapgarh!AS28+Rajsamand!AS28+'Sawai Madhopur'!AS28+Sikar!AS28+Sirohi!AS28+'Sri Ganganagar'!AS28+Tonk!AS28+Udaipur!AS28</f>
        <v>4</v>
      </c>
      <c r="AT28" s="7">
        <f>Ajmer!AT28+Alwar!AT28+Banswara!AT28+Baran!AT28+Barmer!AT28+Bharatpur!AT28+Bhilwara!AT28+Bikaner!AT28+Bundi!AT28+Chittorgarh!AT28+Churu!AT28+Dausa!AT28+Dholpur!AT28+Dungarpur!AT28+Hanumangarh!AT28+Jaipur!AT28+Jaisalmer!AT28+Jalore!AT28+Jhalawar!AT28+Jhunjhunu!AT28+Jodhpur!AT28+Karauli!AT28+Kota!AT28+Nagaur!AT28+Pali!AT28+Pratapgarh!AT28+Rajsamand!AT28+'Sawai Madhopur'!AT28+Sikar!AT28+Sirohi!AT28+'Sri Ganganagar'!AT28+Tonk!AT28+Udaipur!AT28</f>
        <v>25</v>
      </c>
      <c r="AU28" s="7">
        <f t="shared" si="22"/>
        <v>36</v>
      </c>
      <c r="AV28" s="7">
        <f t="shared" si="23"/>
        <v>190</v>
      </c>
      <c r="AW28" s="7">
        <f>Ajmer!AW28+Alwar!AW28+Banswara!AW28+Baran!AW28+Bharatpur!AW28+Bhilwara!AW28+Bikaner!AW28+Bundi!AW28+Chittorgarh!AW28+Churu!AW28+Dausa!AW28+Dholpur!AW28+Dungarpur!AW28+Hanumangarh!AW28+Jaipur!AW28+Jaisalmer!AW28+Jalore!AW28+Jhalawar!AW28+Jhunjhunu!AW28+Jodhpur!AW28+Karauli!AW28+Kota!AW28+Nagaur!AW28+Pali!AW28+Pratapgarh!AW28+Rajsamand!AW28+'Sawai Madhopur'!AW28+Sikar!AW28+Sirohi!AW28+'Sri Ganganagar'!AW28+Tonk!AW28+Udaipur!AW28</f>
        <v>1.4</v>
      </c>
      <c r="AX28" s="7">
        <f>Ajmer!AX28+Alwar!AX28+Banswara!AX28+Baran!AX28+Bharatpur!AX28+Bhilwara!AX28+Bikaner!AX28+Bundi!AX28+Chittorgarh!AX28+Churu!AX28+Dausa!AX28+Dholpur!AX28+Dungarpur!AX28+Hanumangarh!AX28+Jaipur!AX28+Jaisalmer!AX28+Jalore!AX28+Jhalawar!AX28+Jhunjhunu!AX28+Jodhpur!AX28+Karauli!AX28+Kota!AX28+Nagaur!AX28+Pali!AX28+Pratapgarh!AX28+Rajsamand!AX28+'Sawai Madhopur'!AX28+Sikar!AX28+Sirohi!AX28+'Sri Ganganagar'!AX28+Tonk!AX28+Udaipur!AX28</f>
        <v>1.18</v>
      </c>
      <c r="AY28" s="9">
        <f t="shared" si="24"/>
        <v>82</v>
      </c>
      <c r="AZ28" s="9">
        <f t="shared" si="25"/>
        <v>500</v>
      </c>
      <c r="BA28" s="7">
        <f>Ajmer!BA28+Alwar!BA28+Banswara!BA28+Baran!BA28+Barmer!BA28+Bharatpur!BA28+Bhilwara!BA28+Bikaner!BA28+Bundi!BA28+Chittorgarh!BA28+Churu!BA28+Dausa!BA28+Dholpur!BA28+Dungarpur!BA28+Hanumangarh!BA28+Jaipur!BA28+Jaisalmer!BA28+Jalore!BA28+Jhalawar!BA28+Jhunjhunu!BA28+Jodhpur!BA28+Karauli!BA28+Kota!BA28+Nagaur!BA28+Pali!BA28+Pratapgarh!BA28+Rajsamand!BA28+'Sawai Madhopur'!BA28+Sikar!BA28+Sirohi!BA28+'Sri Ganganagar'!BA28+Tonk!BA28+Udaipur!BA28</f>
        <v>0</v>
      </c>
      <c r="BB28" s="7">
        <f>Ajmer!BB28+Alwar!BB28+Banswara!BB28+Baran!BB28+Barmer!BB28+Bharatpur!BB28+Bhilwara!BB28+Bikaner!BB28+Bundi!BB28+Chittorgarh!BB28+Churu!BB28+Dausa!BB28+Dholpur!BB28+Dungarpur!BB28+Hanumangarh!BB28+Jaipur!BB28+Jaisalmer!BB28+Jalore!BB28+Jhalawar!BB28+Jhunjhunu!BB28+Jodhpur!BB28+Karauli!BB28+Kota!BB28+Nagaur!BB28+Pali!BB28+Pratapgarh!BB28+Rajsamand!BB28+'Sawai Madhopur'!BB28+Sikar!BB28+Sirohi!BB28+'Sri Ganganagar'!BB28+Tonk!BB28+Udaipur!BB28</f>
        <v>0</v>
      </c>
      <c r="BC28" s="7">
        <f>Ajmer!BC28+Alwar!BC28+Banswara!BC28+Baran!BC28+Barmer!BC28+Bharatpur!BC28+Bhilwara!BC28+Bikaner!BC28+Bundi!BC28+Chittorgarh!BC28+Churu!BC28+Dausa!BC28+Dholpur!BC28+Dungarpur!BC28+Hanumangarh!BC28+Jaipur!BC28+Jaisalmer!BC28+Jalore!BC28+Jhalawar!BC28+Jhunjhunu!BC28+Jodhpur!BC28+Karauli!BC28+Kota!BC28+Nagaur!BC28+Pali!BC28+Pratapgarh!BC28+Rajsamand!BC28+'Sawai Madhopur'!BC28+Sikar!BC28+Sirohi!BC28+'Sri Ganganagar'!BC28+Tonk!BC28+Udaipur!BC28</f>
        <v>0</v>
      </c>
      <c r="BD28" s="7">
        <f>Ajmer!BD28+Alwar!BD28+Banswara!BD28+Baran!BD28+Barmer!BD28+Bharatpur!BD28+Bhilwara!BD28+Bikaner!BD28+Bundi!BD28+Chittorgarh!BD28+Churu!BD28+Dausa!BD28+Dholpur!BD28+Dungarpur!BD28+Hanumangarh!BD28+Jaipur!BD28+Jaisalmer!BD28+Jalore!BD28+Jhalawar!BD28+Jhunjhunu!BD28+Jodhpur!BD28+Karauli!BD28+Kota!BD28+Nagaur!BD28+Pali!BD28+Pratapgarh!BD28+Rajsamand!BD28+'Sawai Madhopur'!BD28+Sikar!BD28+Sirohi!BD28+'Sri Ganganagar'!BD28+Tonk!BD28+Udaipur!BD28</f>
        <v>0</v>
      </c>
      <c r="BE28" s="7">
        <f>Ajmer!BE28+Alwar!BE28+Banswara!BE28+Baran!BE28+Barmer!BE28+Bharatpur!BE28+Bhilwara!BE28+Bikaner!BE28+Bundi!BE28+Chittorgarh!BE28+Churu!BE28+Dausa!BE28+Dholpur!BE28+Dungarpur!BE28+Hanumangarh!BE28+Jaipur!BE28+Jaisalmer!BE28+Jalore!BE28+Jhalawar!BE28+Jhunjhunu!BE28+Jodhpur!BE28+Karauli!BE28+Kota!BE28+Nagaur!BE28+Pali!BE28+Pratapgarh!BE28+Rajsamand!BE28+'Sawai Madhopur'!BE28+Sikar!BE28+Sirohi!BE28+'Sri Ganganagar'!BE28+Tonk!BE28+Udaipur!BE28</f>
        <v>0</v>
      </c>
      <c r="BF28" s="7">
        <f>Ajmer!BF28+Alwar!BF28+Banswara!BF28+Baran!BF28+Barmer!BF28+Bharatpur!BF28+Bhilwara!BF28+Bikaner!BF28+Bundi!BF28+Chittorgarh!BF28+Churu!BF28+Dausa!BF28+Dholpur!BF28+Dungarpur!BF28+Hanumangarh!BF28+Jaipur!BF28+Jaisalmer!BF28+Jalore!BF28+Jhalawar!BF28+Jhunjhunu!BF28+Jodhpur!BF28+Karauli!BF28+Kota!BF28+Nagaur!BF28+Pali!BF28+Pratapgarh!BF28+Rajsamand!BF28+'Sawai Madhopur'!BF28+Sikar!BF28+Sirohi!BF28+'Sri Ganganagar'!BF28+Tonk!BF28+Udaipur!BF28</f>
        <v>0</v>
      </c>
      <c r="BG28" s="7">
        <f>Ajmer!BG28+Alwar!BG28+Banswara!BG28+Baran!BG28+Barmer!BG28+Bharatpur!BG28+Bhilwara!BG28+Bikaner!BG28+Bundi!BG28+Chittorgarh!BG28+Churu!BG28+Dausa!BG28+Dholpur!BG28+Dungarpur!BG28+Hanumangarh!BG28+Jaipur!BG28+Jaisalmer!BG28+Jalore!BG28+Jhalawar!BG28+Jhunjhunu!BG28+Jodhpur!BG28+Karauli!BG28+Kota!BG28+Nagaur!BG28+Pali!BG28+Pratapgarh!BG28+Rajsamand!BG28+'Sawai Madhopur'!BG28+Sikar!BG28+Sirohi!BG28+'Sri Ganganagar'!BG28+Tonk!BG28+Udaipur!BG28</f>
        <v>35</v>
      </c>
      <c r="BH28" s="7">
        <f>Ajmer!BH28+Alwar!BH28+Banswara!BH28+Baran!BH28+Barmer!BH28+Bharatpur!BH28+Bhilwara!BH28+Bikaner!BH28+Bundi!BH28+Chittorgarh!BH28+Churu!BH28+Dausa!BH28+Dholpur!BH28+Dungarpur!BH28+Hanumangarh!BH28+Jaipur!BH28+Jaisalmer!BH28+Jalore!BH28+Jhalawar!BH28+Jhunjhunu!BH28+Jodhpur!BH28+Karauli!BH28+Kota!BH28+Nagaur!BH28+Pali!BH28+Pratapgarh!BH28+Rajsamand!BH28+'Sawai Madhopur'!BH28+Sikar!BH28+Sirohi!BH28+'Sri Ganganagar'!BH28+Tonk!BH28+Udaipur!BH28</f>
        <v>70</v>
      </c>
      <c r="BI28" s="7">
        <f>Ajmer!BI28+Alwar!BI28+Banswara!BI28+Baran!BI28+Barmer!BI28+Bharatpur!BI28+Bhilwara!BI28+Bikaner!BI28+Bundi!BI28+Chittorgarh!BI28+Churu!BI28+Dausa!BI28+Dholpur!BI28+Dungarpur!BI28+Hanumangarh!BI28+Jaipur!BI28+Jaisalmer!BI28+Jalore!BI28+Jhalawar!BI28+Jhunjhunu!BI28+Jodhpur!BI28+Karauli!BI28+Kota!BI28+Nagaur!BI28+Pali!BI28+Pratapgarh!BI28+Rajsamand!BI28+'Sawai Madhopur'!BI28+Sikar!BI28+Sirohi!BI28+'Sri Ganganagar'!BI28+Tonk!BI28+Udaipur!BI28</f>
        <v>25</v>
      </c>
      <c r="BJ28" s="7">
        <f>Ajmer!BJ28+Alwar!BJ28+Banswara!BJ28+Baran!BJ28+Barmer!BJ28+Bharatpur!BJ28+Bhilwara!BJ28+Bikaner!BJ28+Bundi!BJ28+Chittorgarh!BJ28+Churu!BJ28+Dausa!BJ28+Dholpur!BJ28+Dungarpur!BJ28+Hanumangarh!BJ28+Jaipur!BJ28+Jaisalmer!BJ28+Jalore!BJ28+Jhalawar!BJ28+Jhunjhunu!BJ28+Jodhpur!BJ28+Karauli!BJ28+Kota!BJ28+Nagaur!BJ28+Pali!BJ28+Pratapgarh!BJ28+Rajsamand!BJ28+'Sawai Madhopur'!BJ28+Sikar!BJ28+Sirohi!BJ28+'Sri Ganganagar'!BJ28+Tonk!BJ28+Udaipur!BJ28</f>
        <v>50</v>
      </c>
      <c r="BK28" s="8">
        <f t="shared" si="12"/>
        <v>60</v>
      </c>
      <c r="BL28" s="8">
        <f t="shared" si="13"/>
        <v>120</v>
      </c>
      <c r="BM28" s="8">
        <f t="shared" si="0"/>
        <v>142</v>
      </c>
      <c r="BN28" s="8">
        <f t="shared" si="1"/>
        <v>620</v>
      </c>
      <c r="BO28" s="7">
        <f>Ajmer!BO28+Alwar!BO28+Banswara!BO28+Baran!BO28+Barmer!BO28+Bharatpur!BO28+Bhilwara!BO28+Bikaner!BO28+Bundi!BO28+Chittorgarh!BO28+Churu!BO28+Dausa!BO28+Dholpur!BO28+Dungarpur!BO28+Hanumangarh!BO28+Jaipur!BO28+Jaisalmer!BO28+Jalore!BO28+Jhalawar!BO28+Jhunjhunu!BO28+Jodhpur!BO28+Karauli!BO28+Kota!BO28+Nagaur!BO28+Pali!BO28+Pratapgarh!BO28+Rajsamand!BO28+'Sawai Madhopur'!BO28+Sikar!BO28+Sirohi!BO28+'Sri Ganganagar'!BO28+Tonk!BO28+Udaipur!BO28</f>
        <v>55</v>
      </c>
      <c r="BP28" s="7">
        <f>Ajmer!BP28+Alwar!BP28+Banswara!BP28+Baran!BP28+Barmer!BP28+Bharatpur!BP28+Bhilwara!BP28+Bikaner!BP28+Bundi!BP28+Chittorgarh!BP28+Churu!BP28+Dausa!BP28+Dholpur!BP28+Dungarpur!BP28+Hanumangarh!BP28+Jaipur!BP28+Jaisalmer!BP28+Jalore!BP28+Jhalawar!BP28+Jhunjhunu!BP28+Jodhpur!BP28+Karauli!BP28+Kota!BP28+Nagaur!BP28+Pali!BP28+Pratapgarh!BP28+Rajsamand!BP28+'Sawai Madhopur'!BP28+Sikar!BP28+Sirohi!BP28+'Sri Ganganagar'!BP28+Tonk!BP28+Udaipur!BP28</f>
        <v>160</v>
      </c>
      <c r="BQ28" s="7">
        <f>Ajmer!BQ28+Alwar!BQ28+Banswara!BQ28+Baran!BQ28+Barmer!BQ28+Bharatpur!BQ28+Bhilwara!BQ28+Bikaner!BQ28+Bundi!BQ28+Chittorgarh!BQ28+Churu!BQ28+Dausa!BQ28+Dholpur!BQ28+Dungarpur!BQ28+Hanumangarh!BQ28+Jaipur!BQ28+Jaisalmer!BQ28+Jalore!BQ28+Jhalawar!BQ28+Jhunjhunu!BQ28+Jodhpur!BQ28+Karauli!BQ28+Kota!BQ28+Nagaur!BQ28+Pali!BQ28+Pratapgarh!BQ28+Rajsamand!BQ28+'Sawai Madhopur'!BQ28+Sikar!BQ28+Sirohi!BQ28+'Sri Ganganagar'!BQ28+Tonk!BQ28+Udaipur!BQ28</f>
        <v>6</v>
      </c>
      <c r="BR28" s="7">
        <f>Ajmer!BR28+Alwar!BR28+Banswara!BR28+Baran!BR28+Barmer!BR28+Bharatpur!BR28+Bhilwara!BR28+Bikaner!BR28+Bundi!BR28+Chittorgarh!BR28+Churu!BR28+Dausa!BR28+Dholpur!BR28+Dungarpur!BR28+Hanumangarh!BR28+Jaipur!BR28+Jaisalmer!BR28+Jalore!BR28+Jhalawar!BR28+Jhunjhunu!BR28+Jodhpur!BR28+Karauli!BR28+Kota!BR28+Nagaur!BR28+Pali!BR28+Pratapgarh!BR28+Rajsamand!BR28+'Sawai Madhopur'!BR28+Sikar!BR28+Sirohi!BR28+'Sri Ganganagar'!BR28+Tonk!BR28+Udaipur!BR28</f>
        <v>6</v>
      </c>
    </row>
    <row r="29" spans="1:95" s="19" customFormat="1" ht="18" customHeight="1" x14ac:dyDescent="0.25">
      <c r="A29" s="37">
        <v>22</v>
      </c>
      <c r="B29" s="6" t="s">
        <v>28</v>
      </c>
      <c r="C29" s="7">
        <f>Ajmer!C29+Alwar!C29+Banswara!C29+Baran!C29+Barmer!C29+Bharatpur!C29+Bhilwara!C29+Bikaner!C29+Bundi!C29+Chittorgarh!C29+Churu!C29+Dausa!C29+Dholpur!C29+Dungarpur!C29+Hanumangarh!C29+Jaipur!C29+Jaisalmer!C29+Jalore!C29+Jhalawar!C29+Jhunjhunu!C29+Jodhpur!C29+Karauli!C29+Kota!C29+Nagaur!C29+Pali!C29+Pratapgarh!C29+Rajsamand!C29+'Sawai Madhopur'!C29+Sikar!C29+Sirohi!C29+'Sri Ganganagar'!C29+Tonk!C29+Udaipur!C29</f>
        <v>0</v>
      </c>
      <c r="D29" s="7">
        <f>Ajmer!D29+Alwar!D29+Banswara!D29+Baran!D29+Barmer!D29+Bharatpur!D29+Bhilwara!D29+Bikaner!D29+Bundi!D29+Chittorgarh!D29+Churu!D29+Dausa!D29+Dholpur!D29+Dungarpur!D29+Hanumangarh!D29+Jaipur!D29+Jaisalmer!D29+Jalore!D29+Jhalawar!D29+Jhunjhunu!D29+Jodhpur!D29+Karauli!D29+Kota!D29+Nagaur!D29+Pali!D29+Pratapgarh!D29+Rajsamand!D29+'Sawai Madhopur'!D29+Sikar!D29+Sirohi!D29+'Sri Ganganagar'!D29+Tonk!D29+Udaipur!D29</f>
        <v>0</v>
      </c>
      <c r="E29" s="7">
        <f>Ajmer!E29+Alwar!E29+Banswara!E29+Baran!E29+Barmer!E29+Bharatpur!E29+Bhilwara!E29+Bikaner!E29+Bundi!E29+Chittorgarh!E29+Churu!E29+Dausa!E29+Dholpur!E29+Dungarpur!E29+Hanumangarh!E29+Jaipur!E29+Jaisalmer!E29+Jalore!E29+Jhalawar!E29+Jhunjhunu!E29+Jodhpur!E29+Karauli!E29+Kota!E29+Nagaur!E29+Pali!E29+Pratapgarh!E29+Rajsamand!E29+'Sawai Madhopur'!E29+Sikar!E29+Sirohi!E29+'Sri Ganganagar'!E29+Tonk!E29+Udaipur!E29</f>
        <v>0</v>
      </c>
      <c r="F29" s="7">
        <f>Ajmer!F29+Alwar!F29+Banswara!F29+Baran!F29+Barmer!F29+Bharatpur!F29+Bhilwara!F29+Bikaner!F29+Bundi!F29+Chittorgarh!F29+Churu!F29+Dausa!F29+Dholpur!F29+Dungarpur!F29+Hanumangarh!F29+Jaipur!F29+Jaisalmer!F29+Jalore!F29+Jhalawar!F29+Jhunjhunu!F29+Jodhpur!F29+Karauli!F29+Kota!F29+Nagaur!F29+Pali!F29+Pratapgarh!F29+Rajsamand!F29+'Sawai Madhopur'!F29+Sikar!F29+Sirohi!F29+'Sri Ganganagar'!F29+Tonk!F29+Udaipur!F29</f>
        <v>0</v>
      </c>
      <c r="G29" s="7">
        <f>Ajmer!G29+Alwar!G29+Banswara!G29+Baran!G29+Barmer!G29+Bharatpur!G29+Bhilwara!G29+Bikaner!G29+Bundi!G29+Chittorgarh!G29+Churu!G29+Dausa!G29+Dholpur!G29+Dungarpur!G29+Hanumangarh!G29+Jaipur!G29+Jaisalmer!G29+Jalore!G29+Jhalawar!G29+Jhunjhunu!G29+Jodhpur!G29+Karauli!G29+Kota!G29+Nagaur!G29+Pali!G29+Pratapgarh!G29+Rajsamand!G29+'Sawai Madhopur'!G29+Sikar!G29+Sirohi!G29+'Sri Ganganagar'!G29+Tonk!G29+Udaipur!G29</f>
        <v>0</v>
      </c>
      <c r="H29" s="7">
        <f>Ajmer!H29+Alwar!H29+Banswara!H29+Baran!H29+Barmer!H29+Bharatpur!H29+Bhilwara!H29+Bikaner!H29+Bundi!H29+Chittorgarh!H29+Churu!H29+Dausa!H29+Dholpur!H29+Dungarpur!H29+Hanumangarh!H29+Jaipur!H29+Jaisalmer!H29+Jalore!H29+Jhalawar!H29+Jhunjhunu!H29+Jodhpur!H29+Karauli!H29+Kota!H29+Nagaur!H29+Pali!H29+Pratapgarh!H29+Rajsamand!H29+'Sawai Madhopur'!H29+Sikar!H29+Sirohi!H29+'Sri Ganganagar'!H29+Tonk!H29+Udaipur!H29</f>
        <v>0</v>
      </c>
      <c r="I29" s="8">
        <f t="shared" si="2"/>
        <v>0</v>
      </c>
      <c r="J29" s="8">
        <f t="shared" si="3"/>
        <v>0</v>
      </c>
      <c r="K29" s="7">
        <f>Ajmer!K29+Alwar!K29+Banswara!K29+Baran!K29+Barmer!K29+Bharatpur!K29+Bhilwara!K29+Bikaner!K29+Bundi!K29+Chittorgarh!K29+Churu!K29+Dausa!K29+Dholpur!K29+Dungarpur!K29+Hanumangarh!K29+Jaipur!K29+Jaisalmer!K29+Jalore!K29+Jhalawar!K29+Jhunjhunu!K29+Jodhpur!K29+Karauli!K29+Kota!K29+Nagaur!K29+Pali!K29+Pratapgarh!K29+Rajsamand!K29+'Sawai Madhopur'!K29+Sikar!K29+Sirohi!K29+'Sri Ganganagar'!K29+Tonk!K29+Udaipur!K29</f>
        <v>0</v>
      </c>
      <c r="L29" s="7">
        <f>Ajmer!L29+Alwar!L29+Banswara!L29+Baran!L29+Barmer!L29+Bharatpur!L29+Bhilwara!L29+Bikaner!L29+Bundi!L29+Chittorgarh!L29+Churu!L29+Dausa!L29+Dholpur!L29+Dungarpur!L29+Hanumangarh!L29+Jaipur!L29+Jaisalmer!L29+Jalore!L29+Jhalawar!L29+Jhunjhunu!L29+Jodhpur!L29+Karauli!L29+Kota!L29+Nagaur!L29+Pali!L29+Pratapgarh!L29+Rajsamand!L29+'Sawai Madhopur'!L29+Sikar!L29+Sirohi!L29+'Sri Ganganagar'!L29+Tonk!L29+Udaipur!L29</f>
        <v>0</v>
      </c>
      <c r="M29" s="7">
        <f>Ajmer!M29+Alwar!M29+Banswara!M29+Baran!M29+Barmer!M29+Bharatpur!M29+Bhilwara!M29+Bikaner!M29+Bundi!M29+Chittorgarh!M29+Churu!M29+Dausa!M29+Dholpur!M29+Dungarpur!M29+Hanumangarh!M29+Jaipur!M29+Jaisalmer!M29+Jalore!M29+Jhalawar!M29+Jhunjhunu!M29+Jodhpur!M29+Karauli!M29+Kota!M29+Nagaur!M29+Pali!M29+Pratapgarh!M29+Rajsamand!M29+'Sawai Madhopur'!M29+Sikar!M29+Sirohi!M29+'Sri Ganganagar'!M29+Tonk!M29+Udaipur!M29</f>
        <v>0</v>
      </c>
      <c r="N29" s="7">
        <f>Ajmer!N29+Alwar!N29+Banswara!N29+Baran!N29+Barmer!N29+Bharatpur!N29+Bhilwara!N29+Bikaner!N29+Bundi!N29+Chittorgarh!N29+Churu!N29+Dausa!N29+Dholpur!N29+Dungarpur!N29+Hanumangarh!N29+Jaipur!N29+Jaisalmer!N29+Jalore!N29+Jhalawar!N29+Jhunjhunu!N29+Jodhpur!N29+Karauli!N29+Kota!N29+Nagaur!N29+Pali!N29+Pratapgarh!N29+Rajsamand!N29+'Sawai Madhopur'!N29+Sikar!N29+Sirohi!N29+'Sri Ganganagar'!N29+Tonk!N29+Udaipur!N29</f>
        <v>0</v>
      </c>
      <c r="O29" s="8">
        <f t="shared" si="4"/>
        <v>0</v>
      </c>
      <c r="P29" s="8">
        <f t="shared" si="5"/>
        <v>0</v>
      </c>
      <c r="Q29" s="7">
        <f>Ajmer!Q29+Alwar!Q29+Banswara!Q29+Baran!Q29+Barmer!Q29+Bharatpur!Q29+Bhilwara!Q29+Bikaner!Q29+Bundi!Q29+Chittorgarh!Q29+Churu!Q29+Dausa!Q29+Dholpur!Q29+Dungarpur!Q29+Hanumangarh!Q29+Jaipur!Q29+Jaisalmer!Q29+Jalore!Q29+Jhalawar!Q29+Jhunjhunu!Q29+Jodhpur!Q29+Karauli!Q29+Kota!Q29+Nagaur!Q29+Pali!Q29+Pratapgarh!Q29+Rajsamand!Q29+'Sawai Madhopur'!Q29+Sikar!Q29+Sirohi!Q29+'Sri Ganganagar'!Q29+Tonk!Q29+Udaipur!Q29</f>
        <v>0</v>
      </c>
      <c r="R29" s="7">
        <f>Ajmer!R29+Alwar!R29+Banswara!R29+Baran!R29+Barmer!R29+Bharatpur!R29+Bhilwara!R29+Bikaner!R29+Bundi!R29+Chittorgarh!R29+Churu!R29+Dausa!R29+Dholpur!R29+Dungarpur!R29+Hanumangarh!R29+Jaipur!R29+Jaisalmer!R29+Jalore!R29+Jhalawar!R29+Jhunjhunu!R29+Jodhpur!R29+Karauli!R29+Kota!R29+Nagaur!R29+Pali!R29+Pratapgarh!R29+Rajsamand!R29+'Sawai Madhopur'!R29+Sikar!R29+Sirohi!R29+'Sri Ganganagar'!R29+Tonk!R29+Udaipur!R29</f>
        <v>0</v>
      </c>
      <c r="S29" s="7">
        <f>Ajmer!S29+Alwar!S29+Banswara!S29+Baran!S29+Barmer!S29+Bharatpur!S29+Bhilwara!S29+Bikaner!S29+Bundi!S29+Chittorgarh!S29+Churu!S29+Dausa!S29+Dholpur!S29+Dungarpur!S29+Hanumangarh!S29+Jaipur!S29+Jaisalmer!S29+Jalore!S29+Jhalawar!S29+Jhunjhunu!S29+Jodhpur!S29+Karauli!S29+Kota!S29+Nagaur!S29+Pali!S29+Pratapgarh!S29+Rajsamand!S29+'Sawai Madhopur'!S29+Sikar!S29+Sirohi!S29+'Sri Ganganagar'!S29+Tonk!S29+Udaipur!S29</f>
        <v>0</v>
      </c>
      <c r="T29" s="7">
        <f>Ajmer!T29+Alwar!T29+Banswara!T29+Baran!T29+Barmer!T29+Bharatpur!T29+Bhilwara!T29+Bikaner!T29+Bundi!T29+Chittorgarh!T29+Churu!T29+Dausa!T29+Dholpur!T29+Dungarpur!T29+Hanumangarh!T29+Jaipur!T29+Jaisalmer!T29+Jalore!T29+Jhalawar!T29+Jhunjhunu!T29+Jodhpur!T29+Karauli!T29+Kota!T29+Nagaur!T29+Pali!T29+Pratapgarh!T29+Rajsamand!T29+'Sawai Madhopur'!T29+Sikar!T29+Sirohi!T29+'Sri Ganganagar'!T29+Tonk!T29+Udaipur!T29</f>
        <v>0</v>
      </c>
      <c r="U29" s="7">
        <f>Ajmer!U29+Alwar!U29+Banswara!U29+Baran!U29+Barmer!U29+Bharatpur!U29+Bhilwara!U29+Bikaner!U29+Bundi!U29+Chittorgarh!U29+Churu!U29+Dausa!U29+Dholpur!U29+Dungarpur!U29+Hanumangarh!U29+Jaipur!U29+Jaisalmer!U29+Jalore!U29+Jhalawar!U29+Jhunjhunu!U29+Jodhpur!U29+Karauli!U29+Kota!U29+Nagaur!U29+Pali!U29+Pratapgarh!U29+Rajsamand!U29+'Sawai Madhopur'!U29+Sikar!U29+Sirohi!U29+'Sri Ganganagar'!U29+Tonk!U29+Udaipur!U29</f>
        <v>300</v>
      </c>
      <c r="V29" s="7">
        <f>Ajmer!V29+Alwar!V29+Banswara!V29+Baran!V29+Barmer!V29+Bharatpur!V29+Bhilwara!V29+Bikaner!V29+Bundi!V29+Chittorgarh!V29+Churu!V29+Dausa!V29+Dholpur!V29+Dungarpur!V29+Hanumangarh!V29+Jaipur!V29+Jaisalmer!V29+Jalore!V29+Jhalawar!V29+Jhunjhunu!V29+Jodhpur!V29+Karauli!V29+Kota!V29+Nagaur!V29+Pali!V29+Pratapgarh!V29+Rajsamand!V29+'Sawai Madhopur'!V29+Sikar!V29+Sirohi!V29+'Sri Ganganagar'!V29+Tonk!V29+Udaipur!V29</f>
        <v>1918</v>
      </c>
      <c r="W29" s="7">
        <f>Ajmer!W29+Alwar!W29+Banswara!W29+Baran!W29+Barmer!W29+Bharatpur!W29+Bhilwara!W29+Bikaner!W29+Bundi!W29+Chittorgarh!W29+Churu!W29+Dausa!W29+Dholpur!W29+Dungarpur!W29+Hanumangarh!W29+Jaipur!W29+Jaisalmer!W29+Jalore!W29+Jhalawar!W29+Jhunjhunu!W29+Jodhpur!W29+Karauli!W29+Kota!W29+Nagaur!W29+Pali!W29+Pratapgarh!W29+Rajsamand!W29+'Sawai Madhopur'!W29+Sikar!W29+Sirohi!W29+'Sri Ganganagar'!W29+Tonk!W29+Udaipur!W29</f>
        <v>88</v>
      </c>
      <c r="X29" s="7">
        <f>Ajmer!X29+Alwar!X29+Banswara!X29+Baran!X29+Barmer!X29+Bharatpur!X29+Bhilwara!X29+Bikaner!X29+Bundi!X29+Chittorgarh!X29+Churu!X29+Dausa!X29+Dholpur!X29+Dungarpur!X29+Hanumangarh!X29+Jaipur!X29+Jaisalmer!X29+Jalore!X29+Jhalawar!X29+Jhunjhunu!X29+Jodhpur!X29+Karauli!X29+Kota!X29+Nagaur!X29+Pali!X29+Pratapgarh!X29+Rajsamand!X29+'Sawai Madhopur'!X29+Sikar!X29+Sirohi!X29+'Sri Ganganagar'!X29+Tonk!X29+Udaipur!X29</f>
        <v>861</v>
      </c>
      <c r="Y29" s="7">
        <f>Ajmer!Y29+Alwar!Y29+Banswara!Y29+Baran!Y29+Barmer!Y29+Bharatpur!Y29+Bhilwara!Y29+Bikaner!Y29+Bundi!Y29+Chittorgarh!Y29+Churu!Y29+Dausa!Y29+Dholpur!Y29+Dungarpur!Y29+Hanumangarh!Y29+Jaipur!Y29+Jaisalmer!Y29+Jalore!Y29+Jhalawar!Y29+Jhunjhunu!Y29+Jodhpur!Y29+Karauli!Y29+Kota!Y29+Nagaur!Y29+Pali!Y29+Pratapgarh!Y29+Rajsamand!Y29+'Sawai Madhopur'!Y29+Sikar!Y29+Sirohi!Y29+'Sri Ganganagar'!Y29+Tonk!Y29+Udaipur!Y29</f>
        <v>15</v>
      </c>
      <c r="Z29" s="7">
        <f>Ajmer!Z29+Alwar!Z29+Banswara!Z29+Baran!Z29+Barmer!Z29+Bharatpur!Z29+Bhilwara!Z29+Bikaner!Z29+Bundi!Z29+Chittorgarh!Z29+Churu!Z29+Dausa!Z29+Dholpur!Z29+Dungarpur!Z29+Hanumangarh!Z29+Jaipur!Z29+Jaisalmer!Z29+Jalore!Z29+Jhalawar!Z29+Jhunjhunu!Z29+Jodhpur!Z29+Karauli!Z29+Kota!Z29+Nagaur!Z29+Pali!Z29+Pratapgarh!Z29+Rajsamand!Z29+'Sawai Madhopur'!Z29+Sikar!Z29+Sirohi!Z29+'Sri Ganganagar'!Z29+Tonk!Z29+Udaipur!Z29</f>
        <v>20</v>
      </c>
      <c r="AA29" s="7">
        <f>Ajmer!AA29+Alwar!AA29+Banswara!AA29+Baran!AA29+Barmer!AA29+Bharatpur!AA29+Bhilwara!AA29+Bikaner!AA29+Bundi!AA29+Chittorgarh!AA29+Churu!AA29+Dausa!AA29+Dholpur!AA29+Dungarpur!AA29+Hanumangarh!AA29+Jaipur!AA29+Jaisalmer!AA29+Jalore!AA29+Jhalawar!AA29+Jhunjhunu!AA29+Jodhpur!AA29+Karauli!AA29+Kota!AA29+Nagaur!AA29+Pali!AA29+Pratapgarh!AA29+Rajsamand!AA29+'Sawai Madhopur'!AA29+Sikar!AA29+Sirohi!AA29+'Sri Ganganagar'!AA29+Tonk!AA29+Udaipur!AA29</f>
        <v>0</v>
      </c>
      <c r="AB29" s="7">
        <f>Ajmer!AB29+Alwar!AB29+Banswara!AB29+Baran!AB29+Barmer!AB29+Bharatpur!AB29+Bhilwara!AB29+Bikaner!AB29+Bundi!AB29+Chittorgarh!AB29+Churu!AB29+Dausa!AB29+Dholpur!AB29+Dungarpur!AB29+Hanumangarh!AB29+Jaipur!AB29+Jaisalmer!AB29+Jalore!AB29+Jhalawar!AB29+Jhunjhunu!AB29+Jodhpur!AB29+Karauli!AB29+Kota!AB29+Nagaur!AB29+Pali!AB29+Pratapgarh!AB29+Rajsamand!AB29+'Sawai Madhopur'!AB29+Sikar!AB29+Sirohi!AB29+'Sri Ganganagar'!AB29+Tonk!AB29+Udaipur!AB29</f>
        <v>0</v>
      </c>
      <c r="AC29" s="7">
        <f>Ajmer!AC29+Alwar!AC29+Banswara!AC29+Baran!AC29+Barmer!AC29+Bharatpur!AC29+Bhilwara!AC29+Bikaner!AC29+Bundi!AC29+Chittorgarh!AC29+Churu!AC29+Dausa!AC29+Dholpur!AC29+Dungarpur!AC29+Hanumangarh!AC29+Jaipur!AC29+Jaisalmer!AC29+Jalore!AC29+Jhalawar!AC29+Jhunjhunu!AC29+Jodhpur!AC29+Karauli!AC29+Kota!AC29+Nagaur!AC29+Pali!AC29+Pratapgarh!AC29+Rajsamand!AC29+'Sawai Madhopur'!AC29+Sikar!AC29+Sirohi!AC29+'Sri Ganganagar'!AC29+Tonk!AC29+Udaipur!AC29</f>
        <v>2</v>
      </c>
      <c r="AD29" s="7">
        <f>Ajmer!AD29+Alwar!AD29+Banswara!AD29+Baran!AD29+Barmer!AD29+Bharatpur!AD29+Bhilwara!AD29+Bikaner!AD29+Bundi!AD29+Chittorgarh!AD29+Churu!AD29+Dausa!AD29+Dholpur!AD29+Dungarpur!AD29+Hanumangarh!AD29+Jaipur!AD29+Jaisalmer!AD29+Jalore!AD29+Jhalawar!AD29+Jhunjhunu!AD29+Jodhpur!AD29+Karauli!AD29+Kota!AD29+Nagaur!AD29+Pali!AD29+Pratapgarh!AD29+Rajsamand!AD29+'Sawai Madhopur'!AD29+Sikar!AD29+Sirohi!AD29+'Sri Ganganagar'!AD29+Tonk!AD29+Udaipur!AD29</f>
        <v>5</v>
      </c>
      <c r="AE29" s="8">
        <f t="shared" si="6"/>
        <v>405</v>
      </c>
      <c r="AF29" s="8">
        <f t="shared" si="7"/>
        <v>2804</v>
      </c>
      <c r="AG29" s="7">
        <f>Ajmer!AG29+Alwar!AG29+Banswara!AG29+Baran!AG29+Barmer!AG29+Bharatpur!AG29+Bhilwara!AG29+Bikaner!AG29+Bundi!AG29+Chittorgarh!AG29+Churu!AG29+Dausa!AG29+Dholpur!AG29+Dungarpur!AG29+Hanumangarh!AG29+Jaipur!AG29+Jaisalmer!AG29+Jalore!AG29+Jhalawar!AG29+Jhunjhunu!AG29+Jodhpur!AG29+Karauli!AG29+Kota!AG29+Nagaur!AG29+Pali!AG29+Pratapgarh!AG29+Rajsamand!AG29+'Sawai Madhopur'!AG29+Sikar!AG29+Sirohi!AG29+'Sri Ganganagar'!AG29+Tonk!AG29+Udaipur!AG29</f>
        <v>3</v>
      </c>
      <c r="AH29" s="7">
        <f>Ajmer!AH29+Alwar!AH29+Banswara!AH29+Baran!AH29+Barmer!AH29+Bharatpur!AH29+Bhilwara!AH29+Bikaner!AH29+Bundi!AH29+Chittorgarh!AH29+Churu!AH29+Dausa!AH29+Dholpur!AH29+Dungarpur!AH29+Hanumangarh!AH29+Jaipur!AH29+Jaisalmer!AH29+Jalore!AH29+Jhalawar!AH29+Jhunjhunu!AH29+Jodhpur!AH29+Karauli!AH29+Kota!AH29+Nagaur!AH29+Pali!AH29+Pratapgarh!AH29+Rajsamand!AH29+'Sawai Madhopur'!AH29+Sikar!AH29+Sirohi!AH29+'Sri Ganganagar'!AH29+Tonk!AH29+Udaipur!AH29</f>
        <v>4</v>
      </c>
      <c r="AI29" s="7">
        <f>Ajmer!AI29+Alwar!AI29+Banswara!AI29+Baran!AI29+Barmer!AI29+Bharatpur!AI29+Bhilwara!AI29+Bikaner!AI29+Bundi!AI29+Chittorgarh!AI29+Churu!AI29+Dausa!AI29+Dholpur!AI29+Dungarpur!AI29+Hanumangarh!AI29+Jaipur!AI29+Jaisalmer!AI29+Jalore!AI29+Jhalawar!AI29+Jhunjhunu!AI29+Jodhpur!AI29+Karauli!AI29+Kota!AI29+Nagaur!AI29+Pali!AI29+Pratapgarh!AI29+Rajsamand!AI29+'Sawai Madhopur'!AI29+Sikar!AI29+Sirohi!AI29+'Sri Ganganagar'!AI29+Tonk!AI29+Udaipur!AI29</f>
        <v>0</v>
      </c>
      <c r="AJ29" s="7">
        <f>Ajmer!AJ29+Alwar!AJ29+Banswara!AJ29+Baran!AJ29+Barmer!AJ29+Bharatpur!AJ29+Bhilwara!AJ29+Bikaner!AJ29+Bundi!AJ29+Chittorgarh!AJ29+Churu!AJ29+Dausa!AJ29+Dholpur!AJ29+Dungarpur!AJ29+Hanumangarh!AJ29+Jaipur!AJ29+Jaisalmer!AJ29+Jalore!AJ29+Jhalawar!AJ29+Jhunjhunu!AJ29+Jodhpur!AJ29+Karauli!AJ29+Kota!AJ29+Nagaur!AJ29+Pali!AJ29+Pratapgarh!AJ29+Rajsamand!AJ29+'Sawai Madhopur'!AJ29+Sikar!AJ29+Sirohi!AJ29+'Sri Ganganagar'!AJ29+Tonk!AJ29+Udaipur!AJ29</f>
        <v>0</v>
      </c>
      <c r="AK29" s="7">
        <f>Ajmer!AK29+Alwar!AK29+Banswara!AK29+Baran!AK29+Barmer!AK29+Bharatpur!AK29+Bhilwara!AK29+Bikaner!AK29+Bundi!AK29+Chittorgarh!AK29+Churu!AK29+Dausa!AK29+Dholpur!AK29+Dungarpur!AK29+Hanumangarh!AK29+Jaipur!AK29+Jaisalmer!AK29+Jalore!AK29+Jhalawar!AK29+Jhunjhunu!AK29+Jodhpur!AK29+Karauli!AK29+Kota!AK29+Nagaur!AK29+Pali!AK29+Pratapgarh!AK29+Rajsamand!AK29+'Sawai Madhopur'!AK29+Sikar!AK29+Sirohi!AK29+'Sri Ganganagar'!AK29+Tonk!AK29+Udaipur!AK29</f>
        <v>7</v>
      </c>
      <c r="AL29" s="7">
        <f>Ajmer!AL29+Alwar!AL29+Banswara!AL29+Baran!AL29+Barmer!AL29+Bharatpur!AL29+Bhilwara!AL29+Bikaner!AL29+Bundi!AL29+Chittorgarh!AL29+Churu!AL29+Dausa!AL29+Dholpur!AL29+Dungarpur!AL29+Hanumangarh!AL29+Jaipur!AL29+Jaisalmer!AL29+Jalore!AL29+Jhalawar!AL29+Jhunjhunu!AL29+Jodhpur!AL29+Karauli!AL29+Kota!AL29+Nagaur!AL29+Pali!AL29+Pratapgarh!AL29+Rajsamand!AL29+'Sawai Madhopur'!AL29+Sikar!AL29+Sirohi!AL29+'Sri Ganganagar'!AL29+Tonk!AL29+Udaipur!AL29</f>
        <v>15</v>
      </c>
      <c r="AM29" s="7">
        <f>Ajmer!AM29+Alwar!AM29+Banswara!AM29+Baran!AM29+Barmer!AM29+Bharatpur!AM29+Bhilwara!AM29+Bikaner!AM29+Bundi!AM29+Chittorgarh!AM29+Churu!AM29+Dausa!AM29+Dholpur!AM29+Dungarpur!AM29+Hanumangarh!AM29+Jaipur!AM29+Jaisalmer!AM29+Jalore!AM29+Jhalawar!AM29+Jhunjhunu!AM29+Jodhpur!AM29+Karauli!AM29+Kota!AM29+Nagaur!AM29+Pali!AM29+Pratapgarh!AM29+Rajsamand!AM29+'Sawai Madhopur'!AM29+Sikar!AM29+Sirohi!AM29+'Sri Ganganagar'!AM29+Tonk!AM29+Udaipur!AM29</f>
        <v>108</v>
      </c>
      <c r="AN29" s="7">
        <f>Ajmer!AN29+Alwar!AN29+Banswara!AN29+Baran!AN29+Barmer!AN29+Bharatpur!AN29+Bhilwara!AN29+Bikaner!AN29+Bundi!AN29+Chittorgarh!AN29+Churu!AN29+Dausa!AN29+Dholpur!AN29+Dungarpur!AN29+Hanumangarh!AN29+Jaipur!AN29+Jaisalmer!AN29+Jalore!AN29+Jhalawar!AN29+Jhunjhunu!AN29+Jodhpur!AN29+Karauli!AN29+Kota!AN29+Nagaur!AN29+Pali!AN29+Pratapgarh!AN29+Rajsamand!AN29+'Sawai Madhopur'!AN29+Sikar!AN29+Sirohi!AN29+'Sri Ganganagar'!AN29+Tonk!AN29+Udaipur!AN29</f>
        <v>872</v>
      </c>
      <c r="AO29" s="7">
        <f>Ajmer!AO29+Alwar!AO29+Banswara!AO29+Baran!AO29+Barmer!AO29+Bharatpur!AO29+Bhilwara!AO29+Bikaner!AO29+Bundi!AO29+Chittorgarh!AO29+Churu!AO29+Dausa!AO29+Dholpur!AO29+Dungarpur!AO29+Hanumangarh!AO29+Jaipur!AO29+Jaisalmer!AO29+Jalore!AO29+Jhalawar!AO29+Jhunjhunu!AO29+Jodhpur!AO29+Karauli!AO29+Kota!AO29+Nagaur!AO29+Pali!AO29+Pratapgarh!AO29+Rajsamand!AO29+'Sawai Madhopur'!AO29+Sikar!AO29+Sirohi!AO29+'Sri Ganganagar'!AO29+Tonk!AO29+Udaipur!AO29</f>
        <v>5</v>
      </c>
      <c r="AP29" s="7">
        <f>Ajmer!AP29+Alwar!AP29+Banswara!AP29+Baran!AP29+Barmer!AP29+Bharatpur!AP29+Bhilwara!AP29+Bikaner!AP29+Bundi!AP29+Chittorgarh!AP29+Churu!AP29+Dausa!AP29+Dholpur!AP29+Dungarpur!AP29+Hanumangarh!AP29+Jaipur!AP29+Jaisalmer!AP29+Jalore!AP29+Jhalawar!AP29+Jhunjhunu!AP29+Jodhpur!AP29+Karauli!AP29+Kota!AP29+Nagaur!AP29+Pali!AP29+Pratapgarh!AP29+Rajsamand!AP29+'Sawai Madhopur'!AP29+Sikar!AP29+Sirohi!AP29+'Sri Ganganagar'!AP29+Tonk!AP29+Udaipur!AP29</f>
        <v>10</v>
      </c>
      <c r="AQ29" s="7">
        <f>Ajmer!AQ29+Alwar!AQ29+Banswara!AQ29+Baran!AQ29+Barmer!AQ29+Bharatpur!AQ29+Bhilwara!AQ29+Bikaner!AQ29+Bundi!AQ29+Chittorgarh!AQ29+Churu!AQ29+Dausa!AQ29+Dholpur!AQ29+Dungarpur!AQ29+Hanumangarh!AQ29+Jaipur!AQ29+Jaisalmer!AQ29+Jalore!AQ29+Jhalawar!AQ29+Jhunjhunu!AQ29+Jodhpur!AQ29+Karauli!AQ29+Kota!AQ29+Nagaur!AQ29+Pali!AQ29+Pratapgarh!AQ29+Rajsamand!AQ29+'Sawai Madhopur'!AQ29+Sikar!AQ29+Sirohi!AQ29+'Sri Ganganagar'!AQ29+Tonk!AQ29+Udaipur!AQ29</f>
        <v>13</v>
      </c>
      <c r="AR29" s="7">
        <f>Ajmer!AR29+Alwar!AR29+Banswara!AR29+Baran!AR29+Barmer!AR29+Bharatpur!AR29+Bhilwara!AR29+Bikaner!AR29+Bundi!AR29+Chittorgarh!AR29+Churu!AR29+Dausa!AR29+Dholpur!AR29+Dungarpur!AR29+Hanumangarh!AR29+Jaipur!AR29+Jaisalmer!AR29+Jalore!AR29+Jhalawar!AR29+Jhunjhunu!AR29+Jodhpur!AR29+Karauli!AR29+Kota!AR29+Nagaur!AR29+Pali!AR29+Pratapgarh!AR29+Rajsamand!AR29+'Sawai Madhopur'!AR29+Sikar!AR29+Sirohi!AR29+'Sri Ganganagar'!AR29+Tonk!AR29+Udaipur!AR29</f>
        <v>25</v>
      </c>
      <c r="AS29" s="7">
        <f>Ajmer!AS29+Alwar!AS29+Banswara!AS29+Baran!AS29+Barmer!AS29+Bharatpur!AS29+Bhilwara!AS29+Bikaner!AS29+Bundi!AS29+Chittorgarh!AS29+Churu!AS29+Dausa!AS29+Dholpur!AS29+Dungarpur!AS29+Hanumangarh!AS29+Jaipur!AS29+Jaisalmer!AS29+Jalore!AS29+Jhalawar!AS29+Jhunjhunu!AS29+Jodhpur!AS29+Karauli!AS29+Kota!AS29+Nagaur!AS29+Pali!AS29+Pratapgarh!AS29+Rajsamand!AS29+'Sawai Madhopur'!AS29+Sikar!AS29+Sirohi!AS29+'Sri Ganganagar'!AS29+Tonk!AS29+Udaipur!AS29</f>
        <v>52</v>
      </c>
      <c r="AT29" s="7">
        <f>Ajmer!AT29+Alwar!AT29+Banswara!AT29+Baran!AT29+Barmer!AT29+Bharatpur!AT29+Bhilwara!AT29+Bikaner!AT29+Bundi!AT29+Chittorgarh!AT29+Churu!AT29+Dausa!AT29+Dholpur!AT29+Dungarpur!AT29+Hanumangarh!AT29+Jaipur!AT29+Jaisalmer!AT29+Jalore!AT29+Jhalawar!AT29+Jhunjhunu!AT29+Jodhpur!AT29+Karauli!AT29+Kota!AT29+Nagaur!AT29+Pali!AT29+Pratapgarh!AT29+Rajsamand!AT29+'Sawai Madhopur'!AT29+Sikar!AT29+Sirohi!AT29+'Sri Ganganagar'!AT29+Tonk!AT29+Udaipur!AT29</f>
        <v>210</v>
      </c>
      <c r="AU29" s="7">
        <f t="shared" si="22"/>
        <v>185</v>
      </c>
      <c r="AV29" s="7">
        <f t="shared" si="23"/>
        <v>1132</v>
      </c>
      <c r="AW29" s="7">
        <f>Ajmer!AW29+Alwar!AW29+Banswara!AW29+Baran!AW29+Bharatpur!AW29+Bhilwara!AW29+Bikaner!AW29+Bundi!AW29+Chittorgarh!AW29+Churu!AW29+Dausa!AW29+Dholpur!AW29+Dungarpur!AW29+Hanumangarh!AW29+Jaipur!AW29+Jaisalmer!AW29+Jalore!AW29+Jhalawar!AW29+Jhunjhunu!AW29+Jodhpur!AW29+Karauli!AW29+Kota!AW29+Nagaur!AW29+Pali!AW29+Pratapgarh!AW29+Rajsamand!AW29+'Sawai Madhopur'!AW29+Sikar!AW29+Sirohi!AW29+'Sri Ganganagar'!AW29+Tonk!AW29+Udaipur!AW29</f>
        <v>2</v>
      </c>
      <c r="AX29" s="7">
        <f>Ajmer!AX29+Alwar!AX29+Banswara!AX29+Baran!AX29+Bharatpur!AX29+Bhilwara!AX29+Bikaner!AX29+Bundi!AX29+Chittorgarh!AX29+Churu!AX29+Dausa!AX29+Dholpur!AX29+Dungarpur!AX29+Hanumangarh!AX29+Jaipur!AX29+Jaisalmer!AX29+Jalore!AX29+Jhalawar!AX29+Jhunjhunu!AX29+Jodhpur!AX29+Karauli!AX29+Kota!AX29+Nagaur!AX29+Pali!AX29+Pratapgarh!AX29+Rajsamand!AX29+'Sawai Madhopur'!AX29+Sikar!AX29+Sirohi!AX29+'Sri Ganganagar'!AX29+Tonk!AX29+Udaipur!AX29</f>
        <v>1.9</v>
      </c>
      <c r="AY29" s="9">
        <f t="shared" si="24"/>
        <v>590</v>
      </c>
      <c r="AZ29" s="9">
        <f t="shared" si="25"/>
        <v>3936</v>
      </c>
      <c r="BA29" s="7">
        <f>Ajmer!BA29+Alwar!BA29+Banswara!BA29+Baran!BA29+Barmer!BA29+Bharatpur!BA29+Bhilwara!BA29+Bikaner!BA29+Bundi!BA29+Chittorgarh!BA29+Churu!BA29+Dausa!BA29+Dholpur!BA29+Dungarpur!BA29+Hanumangarh!BA29+Jaipur!BA29+Jaisalmer!BA29+Jalore!BA29+Jhalawar!BA29+Jhunjhunu!BA29+Jodhpur!BA29+Karauli!BA29+Kota!BA29+Nagaur!BA29+Pali!BA29+Pratapgarh!BA29+Rajsamand!BA29+'Sawai Madhopur'!BA29+Sikar!BA29+Sirohi!BA29+'Sri Ganganagar'!BA29+Tonk!BA29+Udaipur!BA29</f>
        <v>0</v>
      </c>
      <c r="BB29" s="7">
        <f>Ajmer!BB29+Alwar!BB29+Banswara!BB29+Baran!BB29+Barmer!BB29+Bharatpur!BB29+Bhilwara!BB29+Bikaner!BB29+Bundi!BB29+Chittorgarh!BB29+Churu!BB29+Dausa!BB29+Dholpur!BB29+Dungarpur!BB29+Hanumangarh!BB29+Jaipur!BB29+Jaisalmer!BB29+Jalore!BB29+Jhalawar!BB29+Jhunjhunu!BB29+Jodhpur!BB29+Karauli!BB29+Kota!BB29+Nagaur!BB29+Pali!BB29+Pratapgarh!BB29+Rajsamand!BB29+'Sawai Madhopur'!BB29+Sikar!BB29+Sirohi!BB29+'Sri Ganganagar'!BB29+Tonk!BB29+Udaipur!BB29</f>
        <v>0</v>
      </c>
      <c r="BC29" s="7">
        <f>Ajmer!BC29+Alwar!BC29+Banswara!BC29+Baran!BC29+Barmer!BC29+Bharatpur!BC29+Bhilwara!BC29+Bikaner!BC29+Bundi!BC29+Chittorgarh!BC29+Churu!BC29+Dausa!BC29+Dholpur!BC29+Dungarpur!BC29+Hanumangarh!BC29+Jaipur!BC29+Jaisalmer!BC29+Jalore!BC29+Jhalawar!BC29+Jhunjhunu!BC29+Jodhpur!BC29+Karauli!BC29+Kota!BC29+Nagaur!BC29+Pali!BC29+Pratapgarh!BC29+Rajsamand!BC29+'Sawai Madhopur'!BC29+Sikar!BC29+Sirohi!BC29+'Sri Ganganagar'!BC29+Tonk!BC29+Udaipur!BC29</f>
        <v>0</v>
      </c>
      <c r="BD29" s="7">
        <f>Ajmer!BD29+Alwar!BD29+Banswara!BD29+Baran!BD29+Barmer!BD29+Bharatpur!BD29+Bhilwara!BD29+Bikaner!BD29+Bundi!BD29+Chittorgarh!BD29+Churu!BD29+Dausa!BD29+Dholpur!BD29+Dungarpur!BD29+Hanumangarh!BD29+Jaipur!BD29+Jaisalmer!BD29+Jalore!BD29+Jhalawar!BD29+Jhunjhunu!BD29+Jodhpur!BD29+Karauli!BD29+Kota!BD29+Nagaur!BD29+Pali!BD29+Pratapgarh!BD29+Rajsamand!BD29+'Sawai Madhopur'!BD29+Sikar!BD29+Sirohi!BD29+'Sri Ganganagar'!BD29+Tonk!BD29+Udaipur!BD29</f>
        <v>0</v>
      </c>
      <c r="BE29" s="7">
        <f>Ajmer!BE29+Alwar!BE29+Banswara!BE29+Baran!BE29+Barmer!BE29+Bharatpur!BE29+Bhilwara!BE29+Bikaner!BE29+Bundi!BE29+Chittorgarh!BE29+Churu!BE29+Dausa!BE29+Dholpur!BE29+Dungarpur!BE29+Hanumangarh!BE29+Jaipur!BE29+Jaisalmer!BE29+Jalore!BE29+Jhalawar!BE29+Jhunjhunu!BE29+Jodhpur!BE29+Karauli!BE29+Kota!BE29+Nagaur!BE29+Pali!BE29+Pratapgarh!BE29+Rajsamand!BE29+'Sawai Madhopur'!BE29+Sikar!BE29+Sirohi!BE29+'Sri Ganganagar'!BE29+Tonk!BE29+Udaipur!BE29</f>
        <v>3</v>
      </c>
      <c r="BF29" s="7">
        <f>Ajmer!BF29+Alwar!BF29+Banswara!BF29+Baran!BF29+Barmer!BF29+Bharatpur!BF29+Bhilwara!BF29+Bikaner!BF29+Bundi!BF29+Chittorgarh!BF29+Churu!BF29+Dausa!BF29+Dholpur!BF29+Dungarpur!BF29+Hanumangarh!BF29+Jaipur!BF29+Jaisalmer!BF29+Jalore!BF29+Jhalawar!BF29+Jhunjhunu!BF29+Jodhpur!BF29+Karauli!BF29+Kota!BF29+Nagaur!BF29+Pali!BF29+Pratapgarh!BF29+Rajsamand!BF29+'Sawai Madhopur'!BF29+Sikar!BF29+Sirohi!BF29+'Sri Ganganagar'!BF29+Tonk!BF29+Udaipur!BF29</f>
        <v>90</v>
      </c>
      <c r="BG29" s="7">
        <f>Ajmer!BG29+Alwar!BG29+Banswara!BG29+Baran!BG29+Barmer!BG29+Bharatpur!BG29+Bhilwara!BG29+Bikaner!BG29+Bundi!BG29+Chittorgarh!BG29+Churu!BG29+Dausa!BG29+Dholpur!BG29+Dungarpur!BG29+Hanumangarh!BG29+Jaipur!BG29+Jaisalmer!BG29+Jalore!BG29+Jhalawar!BG29+Jhunjhunu!BG29+Jodhpur!BG29+Karauli!BG29+Kota!BG29+Nagaur!BG29+Pali!BG29+Pratapgarh!BG29+Rajsamand!BG29+'Sawai Madhopur'!BG29+Sikar!BG29+Sirohi!BG29+'Sri Ganganagar'!BG29+Tonk!BG29+Udaipur!BG29</f>
        <v>137</v>
      </c>
      <c r="BH29" s="7">
        <f>Ajmer!BH29+Alwar!BH29+Banswara!BH29+Baran!BH29+Barmer!BH29+Bharatpur!BH29+Bhilwara!BH29+Bikaner!BH29+Bundi!BH29+Chittorgarh!BH29+Churu!BH29+Dausa!BH29+Dholpur!BH29+Dungarpur!BH29+Hanumangarh!BH29+Jaipur!BH29+Jaisalmer!BH29+Jalore!BH29+Jhalawar!BH29+Jhunjhunu!BH29+Jodhpur!BH29+Karauli!BH29+Kota!BH29+Nagaur!BH29+Pali!BH29+Pratapgarh!BH29+Rajsamand!BH29+'Sawai Madhopur'!BH29+Sikar!BH29+Sirohi!BH29+'Sri Ganganagar'!BH29+Tonk!BH29+Udaipur!BH29</f>
        <v>292</v>
      </c>
      <c r="BI29" s="7">
        <f>Ajmer!BI29+Alwar!BI29+Banswara!BI29+Baran!BI29+Barmer!BI29+Bharatpur!BI29+Bhilwara!BI29+Bikaner!BI29+Bundi!BI29+Chittorgarh!BI29+Churu!BI29+Dausa!BI29+Dholpur!BI29+Dungarpur!BI29+Hanumangarh!BI29+Jaipur!BI29+Jaisalmer!BI29+Jalore!BI29+Jhalawar!BI29+Jhunjhunu!BI29+Jodhpur!BI29+Karauli!BI29+Kota!BI29+Nagaur!BI29+Pali!BI29+Pratapgarh!BI29+Rajsamand!BI29+'Sawai Madhopur'!BI29+Sikar!BI29+Sirohi!BI29+'Sri Ganganagar'!BI29+Tonk!BI29+Udaipur!BI29</f>
        <v>237</v>
      </c>
      <c r="BJ29" s="7">
        <f>Ajmer!BJ29+Alwar!BJ29+Banswara!BJ29+Baran!BJ29+Barmer!BJ29+Bharatpur!BJ29+Bhilwara!BJ29+Bikaner!BJ29+Bundi!BJ29+Chittorgarh!BJ29+Churu!BJ29+Dausa!BJ29+Dholpur!BJ29+Dungarpur!BJ29+Hanumangarh!BJ29+Jaipur!BJ29+Jaisalmer!BJ29+Jalore!BJ29+Jhalawar!BJ29+Jhunjhunu!BJ29+Jodhpur!BJ29+Karauli!BJ29+Kota!BJ29+Nagaur!BJ29+Pali!BJ29+Pratapgarh!BJ29+Rajsamand!BJ29+'Sawai Madhopur'!BJ29+Sikar!BJ29+Sirohi!BJ29+'Sri Ganganagar'!BJ29+Tonk!BJ29+Udaipur!BJ29</f>
        <v>672</v>
      </c>
      <c r="BK29" s="8">
        <f t="shared" si="12"/>
        <v>377</v>
      </c>
      <c r="BL29" s="8">
        <f t="shared" si="13"/>
        <v>1054</v>
      </c>
      <c r="BM29" s="8">
        <f t="shared" si="0"/>
        <v>967</v>
      </c>
      <c r="BN29" s="8">
        <f t="shared" si="1"/>
        <v>4990</v>
      </c>
      <c r="BO29" s="7">
        <f>Ajmer!BO29+Alwar!BO29+Banswara!BO29+Baran!BO29+Barmer!BO29+Bharatpur!BO29+Bhilwara!BO29+Bikaner!BO29+Bundi!BO29+Chittorgarh!BO29+Churu!BO29+Dausa!BO29+Dholpur!BO29+Dungarpur!BO29+Hanumangarh!BO29+Jaipur!BO29+Jaisalmer!BO29+Jalore!BO29+Jhalawar!BO29+Jhunjhunu!BO29+Jodhpur!BO29+Karauli!BO29+Kota!BO29+Nagaur!BO29+Pali!BO29+Pratapgarh!BO29+Rajsamand!BO29+'Sawai Madhopur'!BO29+Sikar!BO29+Sirohi!BO29+'Sri Ganganagar'!BO29+Tonk!BO29+Udaipur!BO29</f>
        <v>84</v>
      </c>
      <c r="BP29" s="7">
        <f>Ajmer!BP29+Alwar!BP29+Banswara!BP29+Baran!BP29+Barmer!BP29+Bharatpur!BP29+Bhilwara!BP29+Bikaner!BP29+Bundi!BP29+Chittorgarh!BP29+Churu!BP29+Dausa!BP29+Dholpur!BP29+Dungarpur!BP29+Hanumangarh!BP29+Jaipur!BP29+Jaisalmer!BP29+Jalore!BP29+Jhalawar!BP29+Jhunjhunu!BP29+Jodhpur!BP29+Karauli!BP29+Kota!BP29+Nagaur!BP29+Pali!BP29+Pratapgarh!BP29+Rajsamand!BP29+'Sawai Madhopur'!BP29+Sikar!BP29+Sirohi!BP29+'Sri Ganganagar'!BP29+Tonk!BP29+Udaipur!BP29</f>
        <v>409</v>
      </c>
      <c r="BQ29" s="7">
        <f>Ajmer!BQ29+Alwar!BQ29+Banswara!BQ29+Baran!BQ29+Barmer!BQ29+Bharatpur!BQ29+Bhilwara!BQ29+Bikaner!BQ29+Bundi!BQ29+Chittorgarh!BQ29+Churu!BQ29+Dausa!BQ29+Dholpur!BQ29+Dungarpur!BQ29+Hanumangarh!BQ29+Jaipur!BQ29+Jaisalmer!BQ29+Jalore!BQ29+Jhalawar!BQ29+Jhunjhunu!BQ29+Jodhpur!BQ29+Karauli!BQ29+Kota!BQ29+Nagaur!BQ29+Pali!BQ29+Pratapgarh!BQ29+Rajsamand!BQ29+'Sawai Madhopur'!BQ29+Sikar!BQ29+Sirohi!BQ29+'Sri Ganganagar'!BQ29+Tonk!BQ29+Udaipur!BQ29</f>
        <v>7</v>
      </c>
      <c r="BR29" s="7">
        <f>Ajmer!BR29+Alwar!BR29+Banswara!BR29+Baran!BR29+Barmer!BR29+Bharatpur!BR29+Bhilwara!BR29+Bikaner!BR29+Bundi!BR29+Chittorgarh!BR29+Churu!BR29+Dausa!BR29+Dholpur!BR29+Dungarpur!BR29+Hanumangarh!BR29+Jaipur!BR29+Jaisalmer!BR29+Jalore!BR29+Jhalawar!BR29+Jhunjhunu!BR29+Jodhpur!BR29+Karauli!BR29+Kota!BR29+Nagaur!BR29+Pali!BR29+Pratapgarh!BR29+Rajsamand!BR29+'Sawai Madhopur'!BR29+Sikar!BR29+Sirohi!BR29+'Sri Ganganagar'!BR29+Tonk!BR29+Udaipur!BR29</f>
        <v>7</v>
      </c>
    </row>
    <row r="30" spans="1:95" s="19" customFormat="1" ht="18" customHeight="1" x14ac:dyDescent="0.25">
      <c r="A30" s="37">
        <v>23</v>
      </c>
      <c r="B30" s="6" t="s">
        <v>98</v>
      </c>
      <c r="C30" s="7">
        <f>Ajmer!C30+Alwar!C30+Banswara!C30+Baran!C30+Barmer!C30+Bharatpur!C30+Bhilwara!C30+Bikaner!C30+Bundi!C30+Chittorgarh!C30+Churu!C30+Dausa!C30+Dholpur!C30+Dungarpur!C30+Hanumangarh!C30+Jaipur!C30+Jaisalmer!C30+Jalore!C30+Jhalawar!C30+Jhunjhunu!C30+Jodhpur!C30+Karauli!C30+Kota!C30+Nagaur!C30+Pali!C30+Pratapgarh!C30+Rajsamand!C30+'Sawai Madhopur'!C30+Sikar!C30+Sirohi!C30+'Sri Ganganagar'!C30+Tonk!C30+Udaipur!C30</f>
        <v>4212</v>
      </c>
      <c r="D30" s="7">
        <f>Ajmer!D30+Alwar!D30+Banswara!D30+Baran!D30+Barmer!D30+Bharatpur!D30+Bhilwara!D30+Bikaner!D30+Bundi!D30+Chittorgarh!D30+Churu!D30+Dausa!D30+Dholpur!D30+Dungarpur!D30+Hanumangarh!D30+Jaipur!D30+Jaisalmer!D30+Jalore!D30+Jhalawar!D30+Jhunjhunu!D30+Jodhpur!D30+Karauli!D30+Kota!D30+Nagaur!D30+Pali!D30+Pratapgarh!D30+Rajsamand!D30+'Sawai Madhopur'!D30+Sikar!D30+Sirohi!D30+'Sri Ganganagar'!D30+Tonk!D30+Udaipur!D30</f>
        <v>12072</v>
      </c>
      <c r="E30" s="7">
        <f>Ajmer!E30+Alwar!E30+Banswara!E30+Baran!E30+Barmer!E30+Bharatpur!E30+Bhilwara!E30+Bikaner!E30+Bundi!E30+Chittorgarh!E30+Churu!E30+Dausa!E30+Dholpur!E30+Dungarpur!E30+Hanumangarh!E30+Jaipur!E30+Jaisalmer!E30+Jalore!E30+Jhalawar!E30+Jhunjhunu!E30+Jodhpur!E30+Karauli!E30+Kota!E30+Nagaur!E30+Pali!E30+Pratapgarh!E30+Rajsamand!E30+'Sawai Madhopur'!E30+Sikar!E30+Sirohi!E30+'Sri Ganganagar'!E30+Tonk!E30+Udaipur!E30</f>
        <v>14825</v>
      </c>
      <c r="F30" s="7">
        <f>Ajmer!F30+Alwar!F30+Banswara!F30+Baran!F30+Barmer!F30+Bharatpur!F30+Bhilwara!F30+Bikaner!F30+Bundi!F30+Chittorgarh!F30+Churu!F30+Dausa!F30+Dholpur!F30+Dungarpur!F30+Hanumangarh!F30+Jaipur!F30+Jaisalmer!F30+Jalore!F30+Jhalawar!F30+Jhunjhunu!F30+Jodhpur!F30+Karauli!F30+Kota!F30+Nagaur!F30+Pali!F30+Pratapgarh!F30+Rajsamand!F30+'Sawai Madhopur'!F30+Sikar!F30+Sirohi!F30+'Sri Ganganagar'!F30+Tonk!F30+Udaipur!F30</f>
        <v>42474</v>
      </c>
      <c r="G30" s="7">
        <f>Ajmer!G30+Alwar!G30+Banswara!G30+Baran!G30+Barmer!G30+Bharatpur!G30+Bhilwara!G30+Bikaner!G30+Bundi!G30+Chittorgarh!G30+Churu!G30+Dausa!G30+Dholpur!G30+Dungarpur!G30+Hanumangarh!G30+Jaipur!G30+Jaisalmer!G30+Jalore!G30+Jhalawar!G30+Jhunjhunu!G30+Jodhpur!G30+Karauli!G30+Kota!G30+Nagaur!G30+Pali!G30+Pratapgarh!G30+Rajsamand!G30+'Sawai Madhopur'!G30+Sikar!G30+Sirohi!G30+'Sri Ganganagar'!G30+Tonk!G30+Udaipur!G30</f>
        <v>698</v>
      </c>
      <c r="H30" s="7">
        <f>Ajmer!H30+Alwar!H30+Banswara!H30+Baran!H30+Barmer!H30+Bharatpur!H30+Bhilwara!H30+Bikaner!H30+Bundi!H30+Chittorgarh!H30+Churu!H30+Dausa!H30+Dholpur!H30+Dungarpur!H30+Hanumangarh!H30+Jaipur!H30+Jaisalmer!H30+Jalore!H30+Jhalawar!H30+Jhunjhunu!H30+Jodhpur!H30+Karauli!H30+Kota!H30+Nagaur!H30+Pali!H30+Pratapgarh!H30+Rajsamand!H30+'Sawai Madhopur'!H30+Sikar!H30+Sirohi!H30+'Sri Ganganagar'!H30+Tonk!H30+Udaipur!H30</f>
        <v>1200</v>
      </c>
      <c r="I30" s="8">
        <f t="shared" si="2"/>
        <v>19735</v>
      </c>
      <c r="J30" s="8">
        <f t="shared" si="3"/>
        <v>55746</v>
      </c>
      <c r="K30" s="7">
        <f>Ajmer!K30+Alwar!K30+Banswara!K30+Baran!K30+Barmer!K30+Bharatpur!K30+Bhilwara!K30+Bikaner!K30+Bundi!K30+Chittorgarh!K30+Churu!K30+Dausa!K30+Dholpur!K30+Dungarpur!K30+Hanumangarh!K30+Jaipur!K30+Jaisalmer!K30+Jalore!K30+Jhalawar!K30+Jhunjhunu!K30+Jodhpur!K30+Karauli!K30+Kota!K30+Nagaur!K30+Pali!K30+Pratapgarh!K30+Rajsamand!K30+'Sawai Madhopur'!K30+Sikar!K30+Sirohi!K30+'Sri Ganganagar'!K30+Tonk!K30+Udaipur!K30</f>
        <v>337</v>
      </c>
      <c r="L30" s="7">
        <f>Ajmer!L30+Alwar!L30+Banswara!L30+Baran!L30+Barmer!L30+Bharatpur!L30+Bhilwara!L30+Bikaner!L30+Bundi!L30+Chittorgarh!L30+Churu!L30+Dausa!L30+Dholpur!L30+Dungarpur!L30+Hanumangarh!L30+Jaipur!L30+Jaisalmer!L30+Jalore!L30+Jhalawar!L30+Jhunjhunu!L30+Jodhpur!L30+Karauli!L30+Kota!L30+Nagaur!L30+Pali!L30+Pratapgarh!L30+Rajsamand!L30+'Sawai Madhopur'!L30+Sikar!L30+Sirohi!L30+'Sri Ganganagar'!L30+Tonk!L30+Udaipur!L30</f>
        <v>1425</v>
      </c>
      <c r="M30" s="7">
        <f>Ajmer!M30+Alwar!M30+Banswara!M30+Baran!M30+Barmer!M30+Bharatpur!M30+Bhilwara!M30+Bikaner!M30+Bundi!M30+Chittorgarh!M30+Churu!M30+Dausa!M30+Dholpur!M30+Dungarpur!M30+Hanumangarh!M30+Jaipur!M30+Jaisalmer!M30+Jalore!M30+Jhalawar!M30+Jhunjhunu!M30+Jodhpur!M30+Karauli!M30+Kota!M30+Nagaur!M30+Pali!M30+Pratapgarh!M30+Rajsamand!M30+'Sawai Madhopur'!M30+Sikar!M30+Sirohi!M30+'Sri Ganganagar'!M30+Tonk!M30+Udaipur!M30</f>
        <v>523</v>
      </c>
      <c r="N30" s="7">
        <f>Ajmer!N30+Alwar!N30+Banswara!N30+Baran!N30+Barmer!N30+Bharatpur!N30+Bhilwara!N30+Bikaner!N30+Bundi!N30+Chittorgarh!N30+Churu!N30+Dausa!N30+Dholpur!N30+Dungarpur!N30+Hanumangarh!N30+Jaipur!N30+Jaisalmer!N30+Jalore!N30+Jhalawar!N30+Jhunjhunu!N30+Jodhpur!N30+Karauli!N30+Kota!N30+Nagaur!N30+Pali!N30+Pratapgarh!N30+Rajsamand!N30+'Sawai Madhopur'!N30+Sikar!N30+Sirohi!N30+'Sri Ganganagar'!N30+Tonk!N30+Udaipur!N30</f>
        <v>2500</v>
      </c>
      <c r="O30" s="8">
        <f t="shared" si="4"/>
        <v>20595</v>
      </c>
      <c r="P30" s="8">
        <f t="shared" si="5"/>
        <v>59671</v>
      </c>
      <c r="Q30" s="7">
        <f>Ajmer!Q30+Alwar!Q30+Banswara!Q30+Baran!Q30+Barmer!Q30+Bharatpur!Q30+Bhilwara!Q30+Bikaner!Q30+Bundi!Q30+Chittorgarh!Q30+Churu!Q30+Dausa!Q30+Dholpur!Q30+Dungarpur!Q30+Hanumangarh!Q30+Jaipur!Q30+Jaisalmer!Q30+Jalore!Q30+Jhalawar!Q30+Jhunjhunu!Q30+Jodhpur!Q30+Karauli!Q30+Kota!Q30+Nagaur!Q30+Pali!Q30+Pratapgarh!Q30+Rajsamand!Q30+'Sawai Madhopur'!Q30+Sikar!Q30+Sirohi!Q30+'Sri Ganganagar'!Q30+Tonk!Q30+Udaipur!Q30</f>
        <v>56</v>
      </c>
      <c r="R30" s="7">
        <f>Ajmer!R30+Alwar!R30+Banswara!R30+Baran!R30+Barmer!R30+Bharatpur!R30+Bhilwara!R30+Bikaner!R30+Bundi!R30+Chittorgarh!R30+Churu!R30+Dausa!R30+Dholpur!R30+Dungarpur!R30+Hanumangarh!R30+Jaipur!R30+Jaisalmer!R30+Jalore!R30+Jhalawar!R30+Jhunjhunu!R30+Jodhpur!R30+Karauli!R30+Kota!R30+Nagaur!R30+Pali!R30+Pratapgarh!R30+Rajsamand!R30+'Sawai Madhopur'!R30+Sikar!R30+Sirohi!R30+'Sri Ganganagar'!R30+Tonk!R30+Udaipur!R30</f>
        <v>310</v>
      </c>
      <c r="S30" s="7">
        <f>Ajmer!S30+Alwar!S30+Banswara!S30+Baran!S30+Barmer!S30+Bharatpur!S30+Bhilwara!S30+Bikaner!S30+Bundi!S30+Chittorgarh!S30+Churu!S30+Dausa!S30+Dholpur!S30+Dungarpur!S30+Hanumangarh!S30+Jaipur!S30+Jaisalmer!S30+Jalore!S30+Jhalawar!S30+Jhunjhunu!S30+Jodhpur!S30+Karauli!S30+Kota!S30+Nagaur!S30+Pali!S30+Pratapgarh!S30+Rajsamand!S30+'Sawai Madhopur'!S30+Sikar!S30+Sirohi!S30+'Sri Ganganagar'!S30+Tonk!S30+Udaipur!S30</f>
        <v>10063.5</v>
      </c>
      <c r="T30" s="7">
        <f>Ajmer!T30+Alwar!T30+Banswara!T30+Baran!T30+Barmer!T30+Bharatpur!T30+Bhilwara!T30+Bikaner!T30+Bundi!T30+Chittorgarh!T30+Churu!T30+Dausa!T30+Dholpur!T30+Dungarpur!T30+Hanumangarh!T30+Jaipur!T30+Jaisalmer!T30+Jalore!T30+Jhalawar!T30+Jhunjhunu!T30+Jodhpur!T30+Karauli!T30+Kota!T30+Nagaur!T30+Pali!T30+Pratapgarh!T30+Rajsamand!T30+'Sawai Madhopur'!T30+Sikar!T30+Sirohi!T30+'Sri Ganganagar'!T30+Tonk!T30+Udaipur!T30</f>
        <v>39733</v>
      </c>
      <c r="U30" s="7">
        <f>Ajmer!U30+Alwar!U30+Banswara!U30+Baran!U30+Barmer!U30+Bharatpur!U30+Bhilwara!U30+Bikaner!U30+Bundi!U30+Chittorgarh!U30+Churu!U30+Dausa!U30+Dholpur!U30+Dungarpur!U30+Hanumangarh!U30+Jaipur!U30+Jaisalmer!U30+Jalore!U30+Jhalawar!U30+Jhunjhunu!U30+Jodhpur!U30+Karauli!U30+Kota!U30+Nagaur!U30+Pali!U30+Pratapgarh!U30+Rajsamand!U30+'Sawai Madhopur'!U30+Sikar!U30+Sirohi!U30+'Sri Ganganagar'!U30+Tonk!U30+Udaipur!U30</f>
        <v>1434</v>
      </c>
      <c r="V30" s="7">
        <f>Ajmer!V30+Alwar!V30+Banswara!V30+Baran!V30+Barmer!V30+Bharatpur!V30+Bhilwara!V30+Bikaner!V30+Bundi!V30+Chittorgarh!V30+Churu!V30+Dausa!V30+Dholpur!V30+Dungarpur!V30+Hanumangarh!V30+Jaipur!V30+Jaisalmer!V30+Jalore!V30+Jhalawar!V30+Jhunjhunu!V30+Jodhpur!V30+Karauli!V30+Kota!V30+Nagaur!V30+Pali!V30+Pratapgarh!V30+Rajsamand!V30+'Sawai Madhopur'!V30+Sikar!V30+Sirohi!V30+'Sri Ganganagar'!V30+Tonk!V30+Udaipur!V30</f>
        <v>15503</v>
      </c>
      <c r="W30" s="7">
        <f>Ajmer!W30+Alwar!W30+Banswara!W30+Baran!W30+Barmer!W30+Bharatpur!W30+Bhilwara!W30+Bikaner!W30+Bundi!W30+Chittorgarh!W30+Churu!W30+Dausa!W30+Dholpur!W30+Dungarpur!W30+Hanumangarh!W30+Jaipur!W30+Jaisalmer!W30+Jalore!W30+Jhalawar!W30+Jhunjhunu!W30+Jodhpur!W30+Karauli!W30+Kota!W30+Nagaur!W30+Pali!W30+Pratapgarh!W30+Rajsamand!W30+'Sawai Madhopur'!W30+Sikar!W30+Sirohi!W30+'Sri Ganganagar'!W30+Tonk!W30+Udaipur!W30</f>
        <v>375</v>
      </c>
      <c r="X30" s="7">
        <f>Ajmer!X30+Alwar!X30+Banswara!X30+Baran!X30+Barmer!X30+Bharatpur!X30+Bhilwara!X30+Bikaner!X30+Bundi!X30+Chittorgarh!X30+Churu!X30+Dausa!X30+Dholpur!X30+Dungarpur!X30+Hanumangarh!X30+Jaipur!X30+Jaisalmer!X30+Jalore!X30+Jhalawar!X30+Jhunjhunu!X30+Jodhpur!X30+Karauli!X30+Kota!X30+Nagaur!X30+Pali!X30+Pratapgarh!X30+Rajsamand!X30+'Sawai Madhopur'!X30+Sikar!X30+Sirohi!X30+'Sri Ganganagar'!X30+Tonk!X30+Udaipur!X30</f>
        <v>13670</v>
      </c>
      <c r="Y30" s="7">
        <f>Ajmer!Y30+Alwar!Y30+Banswara!Y30+Baran!Y30+Barmer!Y30+Bharatpur!Y30+Bhilwara!Y30+Bikaner!Y30+Bundi!Y30+Chittorgarh!Y30+Churu!Y30+Dausa!Y30+Dholpur!Y30+Dungarpur!Y30+Hanumangarh!Y30+Jaipur!Y30+Jaisalmer!Y30+Jalore!Y30+Jhalawar!Y30+Jhunjhunu!Y30+Jodhpur!Y30+Karauli!Y30+Kota!Y30+Nagaur!Y30+Pali!Y30+Pratapgarh!Y30+Rajsamand!Y30+'Sawai Madhopur'!Y30+Sikar!Y30+Sirohi!Y30+'Sri Ganganagar'!Y30+Tonk!Y30+Udaipur!Y30</f>
        <v>112</v>
      </c>
      <c r="Z30" s="7">
        <f>Ajmer!Z30+Alwar!Z30+Banswara!Z30+Baran!Z30+Barmer!Z30+Bharatpur!Z30+Bhilwara!Z30+Bikaner!Z30+Bundi!Z30+Chittorgarh!Z30+Churu!Z30+Dausa!Z30+Dholpur!Z30+Dungarpur!Z30+Hanumangarh!Z30+Jaipur!Z30+Jaisalmer!Z30+Jalore!Z30+Jhalawar!Z30+Jhunjhunu!Z30+Jodhpur!Z30+Karauli!Z30+Kota!Z30+Nagaur!Z30+Pali!Z30+Pratapgarh!Z30+Rajsamand!Z30+'Sawai Madhopur'!Z30+Sikar!Z30+Sirohi!Z30+'Sri Ganganagar'!Z30+Tonk!Z30+Udaipur!Z30</f>
        <v>327</v>
      </c>
      <c r="AA30" s="7">
        <f>Ajmer!AA30+Alwar!AA30+Banswara!AA30+Baran!AA30+Barmer!AA30+Bharatpur!AA30+Bhilwara!AA30+Bikaner!AA30+Bundi!AA30+Chittorgarh!AA30+Churu!AA30+Dausa!AA30+Dholpur!AA30+Dungarpur!AA30+Hanumangarh!AA30+Jaipur!AA30+Jaisalmer!AA30+Jalore!AA30+Jhalawar!AA30+Jhunjhunu!AA30+Jodhpur!AA30+Karauli!AA30+Kota!AA30+Nagaur!AA30+Pali!AA30+Pratapgarh!AA30+Rajsamand!AA30+'Sawai Madhopur'!AA30+Sikar!AA30+Sirohi!AA30+'Sri Ganganagar'!AA30+Tonk!AA30+Udaipur!AA30</f>
        <v>0</v>
      </c>
      <c r="AB30" s="7">
        <f>Ajmer!AB30+Alwar!AB30+Banswara!AB30+Baran!AB30+Barmer!AB30+Bharatpur!AB30+Bhilwara!AB30+Bikaner!AB30+Bundi!AB30+Chittorgarh!AB30+Churu!AB30+Dausa!AB30+Dholpur!AB30+Dungarpur!AB30+Hanumangarh!AB30+Jaipur!AB30+Jaisalmer!AB30+Jalore!AB30+Jhalawar!AB30+Jhunjhunu!AB30+Jodhpur!AB30+Karauli!AB30+Kota!AB30+Nagaur!AB30+Pali!AB30+Pratapgarh!AB30+Rajsamand!AB30+'Sawai Madhopur'!AB30+Sikar!AB30+Sirohi!AB30+'Sri Ganganagar'!AB30+Tonk!AB30+Udaipur!AB30</f>
        <v>0</v>
      </c>
      <c r="AC30" s="7">
        <f>Ajmer!AC30+Alwar!AC30+Banswara!AC30+Baran!AC30+Barmer!AC30+Bharatpur!AC30+Bhilwara!AC30+Bikaner!AC30+Bundi!AC30+Chittorgarh!AC30+Churu!AC30+Dausa!AC30+Dholpur!AC30+Dungarpur!AC30+Hanumangarh!AC30+Jaipur!AC30+Jaisalmer!AC30+Jalore!AC30+Jhalawar!AC30+Jhunjhunu!AC30+Jodhpur!AC30+Karauli!AC30+Kota!AC30+Nagaur!AC30+Pali!AC30+Pratapgarh!AC30+Rajsamand!AC30+'Sawai Madhopur'!AC30+Sikar!AC30+Sirohi!AC30+'Sri Ganganagar'!AC30+Tonk!AC30+Udaipur!AC30</f>
        <v>40</v>
      </c>
      <c r="AD30" s="7">
        <f>Ajmer!AD30+Alwar!AD30+Banswara!AD30+Baran!AD30+Barmer!AD30+Bharatpur!AD30+Bhilwara!AD30+Bikaner!AD30+Bundi!AD30+Chittorgarh!AD30+Churu!AD30+Dausa!AD30+Dholpur!AD30+Dungarpur!AD30+Hanumangarh!AD30+Jaipur!AD30+Jaisalmer!AD30+Jalore!AD30+Jhalawar!AD30+Jhunjhunu!AD30+Jodhpur!AD30+Karauli!AD30+Kota!AD30+Nagaur!AD30+Pali!AD30+Pratapgarh!AD30+Rajsamand!AD30+'Sawai Madhopur'!AD30+Sikar!AD30+Sirohi!AD30+'Sri Ganganagar'!AD30+Tonk!AD30+Udaipur!AD30</f>
        <v>500</v>
      </c>
      <c r="AE30" s="8">
        <f t="shared" si="6"/>
        <v>1961</v>
      </c>
      <c r="AF30" s="8">
        <f t="shared" si="7"/>
        <v>30000</v>
      </c>
      <c r="AG30" s="7">
        <f>Ajmer!AG30+Alwar!AG30+Banswara!AG30+Baran!AG30+Barmer!AG30+Bharatpur!AG30+Bhilwara!AG30+Bikaner!AG30+Bundi!AG30+Chittorgarh!AG30+Churu!AG30+Dausa!AG30+Dholpur!AG30+Dungarpur!AG30+Hanumangarh!AG30+Jaipur!AG30+Jaisalmer!AG30+Jalore!AG30+Jhalawar!AG30+Jhunjhunu!AG30+Jodhpur!AG30+Karauli!AG30+Kota!AG30+Nagaur!AG30+Pali!AG30+Pratapgarh!AG30+Rajsamand!AG30+'Sawai Madhopur'!AG30+Sikar!AG30+Sirohi!AG30+'Sri Ganganagar'!AG30+Tonk!AG30+Udaipur!AG30</f>
        <v>24</v>
      </c>
      <c r="AH30" s="7">
        <f>Ajmer!AH30+Alwar!AH30+Banswara!AH30+Baran!AH30+Barmer!AH30+Bharatpur!AH30+Bhilwara!AH30+Bikaner!AH30+Bundi!AH30+Chittorgarh!AH30+Churu!AH30+Dausa!AH30+Dholpur!AH30+Dungarpur!AH30+Hanumangarh!AH30+Jaipur!AH30+Jaisalmer!AH30+Jalore!AH30+Jhalawar!AH30+Jhunjhunu!AH30+Jodhpur!AH30+Karauli!AH30+Kota!AH30+Nagaur!AH30+Pali!AH30+Pratapgarh!AH30+Rajsamand!AH30+'Sawai Madhopur'!AH30+Sikar!AH30+Sirohi!AH30+'Sri Ganganagar'!AH30+Tonk!AH30+Udaipur!AH30</f>
        <v>58</v>
      </c>
      <c r="AI30" s="7">
        <f>Ajmer!AI30+Alwar!AI30+Banswara!AI30+Baran!AI30+Barmer!AI30+Bharatpur!AI30+Bhilwara!AI30+Bikaner!AI30+Bundi!AI30+Chittorgarh!AI30+Churu!AI30+Dausa!AI30+Dholpur!AI30+Dungarpur!AI30+Hanumangarh!AI30+Jaipur!AI30+Jaisalmer!AI30+Jalore!AI30+Jhalawar!AI30+Jhunjhunu!AI30+Jodhpur!AI30+Karauli!AI30+Kota!AI30+Nagaur!AI30+Pali!AI30+Pratapgarh!AI30+Rajsamand!AI30+'Sawai Madhopur'!AI30+Sikar!AI30+Sirohi!AI30+'Sri Ganganagar'!AI30+Tonk!AI30+Udaipur!AI30</f>
        <v>0</v>
      </c>
      <c r="AJ30" s="7">
        <f>Ajmer!AJ30+Alwar!AJ30+Banswara!AJ30+Baran!AJ30+Barmer!AJ30+Bharatpur!AJ30+Bhilwara!AJ30+Bikaner!AJ30+Bundi!AJ30+Chittorgarh!AJ30+Churu!AJ30+Dausa!AJ30+Dholpur!AJ30+Dungarpur!AJ30+Hanumangarh!AJ30+Jaipur!AJ30+Jaisalmer!AJ30+Jalore!AJ30+Jhalawar!AJ30+Jhunjhunu!AJ30+Jodhpur!AJ30+Karauli!AJ30+Kota!AJ30+Nagaur!AJ30+Pali!AJ30+Pratapgarh!AJ30+Rajsamand!AJ30+'Sawai Madhopur'!AJ30+Sikar!AJ30+Sirohi!AJ30+'Sri Ganganagar'!AJ30+Tonk!AJ30+Udaipur!AJ30</f>
        <v>0</v>
      </c>
      <c r="AK30" s="7">
        <f>Ajmer!AK30+Alwar!AK30+Banswara!AK30+Baran!AK30+Barmer!AK30+Bharatpur!AK30+Bhilwara!AK30+Bikaner!AK30+Bundi!AK30+Chittorgarh!AK30+Churu!AK30+Dausa!AK30+Dholpur!AK30+Dungarpur!AK30+Hanumangarh!AK30+Jaipur!AK30+Jaisalmer!AK30+Jalore!AK30+Jhalawar!AK30+Jhunjhunu!AK30+Jodhpur!AK30+Karauli!AK30+Kota!AK30+Nagaur!AK30+Pali!AK30+Pratapgarh!AK30+Rajsamand!AK30+'Sawai Madhopur'!AK30+Sikar!AK30+Sirohi!AK30+'Sri Ganganagar'!AK30+Tonk!AK30+Udaipur!AK30</f>
        <v>65</v>
      </c>
      <c r="AL30" s="7">
        <f>Ajmer!AL30+Alwar!AL30+Banswara!AL30+Baran!AL30+Barmer!AL30+Bharatpur!AL30+Bhilwara!AL30+Bikaner!AL30+Bundi!AL30+Chittorgarh!AL30+Churu!AL30+Dausa!AL30+Dholpur!AL30+Dungarpur!AL30+Hanumangarh!AL30+Jaipur!AL30+Jaisalmer!AL30+Jalore!AL30+Jhalawar!AL30+Jhunjhunu!AL30+Jodhpur!AL30+Karauli!AL30+Kota!AL30+Nagaur!AL30+Pali!AL30+Pratapgarh!AL30+Rajsamand!AL30+'Sawai Madhopur'!AL30+Sikar!AL30+Sirohi!AL30+'Sri Ganganagar'!AL30+Tonk!AL30+Udaipur!AL30</f>
        <v>325</v>
      </c>
      <c r="AM30" s="7">
        <f>Ajmer!AM30+Alwar!AM30+Banswara!AM30+Baran!AM30+Barmer!AM30+Bharatpur!AM30+Bhilwara!AM30+Bikaner!AM30+Bundi!AM30+Chittorgarh!AM30+Churu!AM30+Dausa!AM30+Dholpur!AM30+Dungarpur!AM30+Hanumangarh!AM30+Jaipur!AM30+Jaisalmer!AM30+Jalore!AM30+Jhalawar!AM30+Jhunjhunu!AM30+Jodhpur!AM30+Karauli!AM30+Kota!AM30+Nagaur!AM30+Pali!AM30+Pratapgarh!AM30+Rajsamand!AM30+'Sawai Madhopur'!AM30+Sikar!AM30+Sirohi!AM30+'Sri Ganganagar'!AM30+Tonk!AM30+Udaipur!AM30</f>
        <v>419</v>
      </c>
      <c r="AN30" s="7">
        <f>Ajmer!AN30+Alwar!AN30+Banswara!AN30+Baran!AN30+Barmer!AN30+Bharatpur!AN30+Bhilwara!AN30+Bikaner!AN30+Bundi!AN30+Chittorgarh!AN30+Churu!AN30+Dausa!AN30+Dholpur!AN30+Dungarpur!AN30+Hanumangarh!AN30+Jaipur!AN30+Jaisalmer!AN30+Jalore!AN30+Jhalawar!AN30+Jhunjhunu!AN30+Jodhpur!AN30+Karauli!AN30+Kota!AN30+Nagaur!AN30+Pali!AN30+Pratapgarh!AN30+Rajsamand!AN30+'Sawai Madhopur'!AN30+Sikar!AN30+Sirohi!AN30+'Sri Ganganagar'!AN30+Tonk!AN30+Udaipur!AN30</f>
        <v>4845</v>
      </c>
      <c r="AO30" s="7">
        <f>Ajmer!AO30+Alwar!AO30+Banswara!AO30+Baran!AO30+Barmer!AO30+Bharatpur!AO30+Bhilwara!AO30+Bikaner!AO30+Bundi!AO30+Chittorgarh!AO30+Churu!AO30+Dausa!AO30+Dholpur!AO30+Dungarpur!AO30+Hanumangarh!AO30+Jaipur!AO30+Jaisalmer!AO30+Jalore!AO30+Jhalawar!AO30+Jhunjhunu!AO30+Jodhpur!AO30+Karauli!AO30+Kota!AO30+Nagaur!AO30+Pali!AO30+Pratapgarh!AO30+Rajsamand!AO30+'Sawai Madhopur'!AO30+Sikar!AO30+Sirohi!AO30+'Sri Ganganagar'!AO30+Tonk!AO30+Udaipur!AO30</f>
        <v>101</v>
      </c>
      <c r="AP30" s="7">
        <f>Ajmer!AP30+Alwar!AP30+Banswara!AP30+Baran!AP30+Barmer!AP30+Bharatpur!AP30+Bhilwara!AP30+Bikaner!AP30+Bundi!AP30+Chittorgarh!AP30+Churu!AP30+Dausa!AP30+Dholpur!AP30+Dungarpur!AP30+Hanumangarh!AP30+Jaipur!AP30+Jaisalmer!AP30+Jalore!AP30+Jhalawar!AP30+Jhunjhunu!AP30+Jodhpur!AP30+Karauli!AP30+Kota!AP30+Nagaur!AP30+Pali!AP30+Pratapgarh!AP30+Rajsamand!AP30+'Sawai Madhopur'!AP30+Sikar!AP30+Sirohi!AP30+'Sri Ganganagar'!AP30+Tonk!AP30+Udaipur!AP30</f>
        <v>285</v>
      </c>
      <c r="AQ30" s="7">
        <f>Ajmer!AQ30+Alwar!AQ30+Banswara!AQ30+Baran!AQ30+Barmer!AQ30+Bharatpur!AQ30+Bhilwara!AQ30+Bikaner!AQ30+Bundi!AQ30+Chittorgarh!AQ30+Churu!AQ30+Dausa!AQ30+Dholpur!AQ30+Dungarpur!AQ30+Hanumangarh!AQ30+Jaipur!AQ30+Jaisalmer!AQ30+Jalore!AQ30+Jhalawar!AQ30+Jhunjhunu!AQ30+Jodhpur!AQ30+Karauli!AQ30+Kota!AQ30+Nagaur!AQ30+Pali!AQ30+Pratapgarh!AQ30+Rajsamand!AQ30+'Sawai Madhopur'!AQ30+Sikar!AQ30+Sirohi!AQ30+'Sri Ganganagar'!AQ30+Tonk!AQ30+Udaipur!AQ30</f>
        <v>747</v>
      </c>
      <c r="AR30" s="7">
        <f>Ajmer!AR30+Alwar!AR30+Banswara!AR30+Baran!AR30+Barmer!AR30+Bharatpur!AR30+Bhilwara!AR30+Bikaner!AR30+Bundi!AR30+Chittorgarh!AR30+Churu!AR30+Dausa!AR30+Dholpur!AR30+Dungarpur!AR30+Hanumangarh!AR30+Jaipur!AR30+Jaisalmer!AR30+Jalore!AR30+Jhalawar!AR30+Jhunjhunu!AR30+Jodhpur!AR30+Karauli!AR30+Kota!AR30+Nagaur!AR30+Pali!AR30+Pratapgarh!AR30+Rajsamand!AR30+'Sawai Madhopur'!AR30+Sikar!AR30+Sirohi!AR30+'Sri Ganganagar'!AR30+Tonk!AR30+Udaipur!AR30</f>
        <v>2702</v>
      </c>
      <c r="AS30" s="7">
        <f>Ajmer!AS30+Alwar!AS30+Banswara!AS30+Baran!AS30+Barmer!AS30+Bharatpur!AS30+Bhilwara!AS30+Bikaner!AS30+Bundi!AS30+Chittorgarh!AS30+Churu!AS30+Dausa!AS30+Dholpur!AS30+Dungarpur!AS30+Hanumangarh!AS30+Jaipur!AS30+Jaisalmer!AS30+Jalore!AS30+Jhalawar!AS30+Jhunjhunu!AS30+Jodhpur!AS30+Karauli!AS30+Kota!AS30+Nagaur!AS30+Pali!AS30+Pratapgarh!AS30+Rajsamand!AS30+'Sawai Madhopur'!AS30+Sikar!AS30+Sirohi!AS30+'Sri Ganganagar'!AS30+Tonk!AS30+Udaipur!AS30</f>
        <v>29</v>
      </c>
      <c r="AT30" s="7">
        <f>Ajmer!AT30+Alwar!AT30+Banswara!AT30+Baran!AT30+Barmer!AT30+Bharatpur!AT30+Bhilwara!AT30+Bikaner!AT30+Bundi!AT30+Chittorgarh!AT30+Churu!AT30+Dausa!AT30+Dholpur!AT30+Dungarpur!AT30+Hanumangarh!AT30+Jaipur!AT30+Jaisalmer!AT30+Jalore!AT30+Jhalawar!AT30+Jhunjhunu!AT30+Jodhpur!AT30+Karauli!AT30+Kota!AT30+Nagaur!AT30+Pali!AT30+Pratapgarh!AT30+Rajsamand!AT30+'Sawai Madhopur'!AT30+Sikar!AT30+Sirohi!AT30+'Sri Ganganagar'!AT30+Tonk!AT30+Udaipur!AT30</f>
        <v>185</v>
      </c>
      <c r="AU30" s="7">
        <f t="shared" si="22"/>
        <v>1361</v>
      </c>
      <c r="AV30" s="7">
        <f t="shared" si="23"/>
        <v>8342</v>
      </c>
      <c r="AW30" s="7">
        <f>Ajmer!AW30+Alwar!AW30+Banswara!AW30+Baran!AW30+Bharatpur!AW30+Bhilwara!AW30+Bikaner!AW30+Bundi!AW30+Chittorgarh!AW30+Churu!AW30+Dausa!AW30+Dholpur!AW30+Dungarpur!AW30+Hanumangarh!AW30+Jaipur!AW30+Jaisalmer!AW30+Jalore!AW30+Jhalawar!AW30+Jhunjhunu!AW30+Jodhpur!AW30+Karauli!AW30+Kota!AW30+Nagaur!AW30+Pali!AW30+Pratapgarh!AW30+Rajsamand!AW30+'Sawai Madhopur'!AW30+Sikar!AW30+Sirohi!AW30+'Sri Ganganagar'!AW30+Tonk!AW30+Udaipur!AW30</f>
        <v>100.8</v>
      </c>
      <c r="AX30" s="7">
        <f>Ajmer!AX30+Alwar!AX30+Banswara!AX30+Baran!AX30+Bharatpur!AX30+Bhilwara!AX30+Bikaner!AX30+Bundi!AX30+Chittorgarh!AX30+Churu!AX30+Dausa!AX30+Dholpur!AX30+Dungarpur!AX30+Hanumangarh!AX30+Jaipur!AX30+Jaisalmer!AX30+Jalore!AX30+Jhalawar!AX30+Jhunjhunu!AX30+Jodhpur!AX30+Karauli!AX30+Kota!AX30+Nagaur!AX30+Pali!AX30+Pratapgarh!AX30+Rajsamand!AX30+'Sawai Madhopur'!AX30+Sikar!AX30+Sirohi!AX30+'Sri Ganganagar'!AX30+Tonk!AX30+Udaipur!AX30</f>
        <v>156.9</v>
      </c>
      <c r="AY30" s="9">
        <f t="shared" si="24"/>
        <v>23917</v>
      </c>
      <c r="AZ30" s="9">
        <f t="shared" si="25"/>
        <v>98013</v>
      </c>
      <c r="BA30" s="7">
        <f>Ajmer!BA30+Alwar!BA30+Banswara!BA30+Baran!BA30+Barmer!BA30+Bharatpur!BA30+Bhilwara!BA30+Bikaner!BA30+Bundi!BA30+Chittorgarh!BA30+Churu!BA30+Dausa!BA30+Dholpur!BA30+Dungarpur!BA30+Hanumangarh!BA30+Jaipur!BA30+Jaisalmer!BA30+Jalore!BA30+Jhalawar!BA30+Jhunjhunu!BA30+Jodhpur!BA30+Karauli!BA30+Kota!BA30+Nagaur!BA30+Pali!BA30+Pratapgarh!BA30+Rajsamand!BA30+'Sawai Madhopur'!BA30+Sikar!BA30+Sirohi!BA30+'Sri Ganganagar'!BA30+Tonk!BA30+Udaipur!BA30</f>
        <v>0</v>
      </c>
      <c r="BB30" s="7">
        <f>Ajmer!BB30+Alwar!BB30+Banswara!BB30+Baran!BB30+Barmer!BB30+Bharatpur!BB30+Bhilwara!BB30+Bikaner!BB30+Bundi!BB30+Chittorgarh!BB30+Churu!BB30+Dausa!BB30+Dholpur!BB30+Dungarpur!BB30+Hanumangarh!BB30+Jaipur!BB30+Jaisalmer!BB30+Jalore!BB30+Jhalawar!BB30+Jhunjhunu!BB30+Jodhpur!BB30+Karauli!BB30+Kota!BB30+Nagaur!BB30+Pali!BB30+Pratapgarh!BB30+Rajsamand!BB30+'Sawai Madhopur'!BB30+Sikar!BB30+Sirohi!BB30+'Sri Ganganagar'!BB30+Tonk!BB30+Udaipur!BB30</f>
        <v>0</v>
      </c>
      <c r="BC30" s="7">
        <f>Ajmer!BC30+Alwar!BC30+Banswara!BC30+Baran!BC30+Barmer!BC30+Bharatpur!BC30+Bhilwara!BC30+Bikaner!BC30+Bundi!BC30+Chittorgarh!BC30+Churu!BC30+Dausa!BC30+Dholpur!BC30+Dungarpur!BC30+Hanumangarh!BC30+Jaipur!BC30+Jaisalmer!BC30+Jalore!BC30+Jhalawar!BC30+Jhunjhunu!BC30+Jodhpur!BC30+Karauli!BC30+Kota!BC30+Nagaur!BC30+Pali!BC30+Pratapgarh!BC30+Rajsamand!BC30+'Sawai Madhopur'!BC30+Sikar!BC30+Sirohi!BC30+'Sri Ganganagar'!BC30+Tonk!BC30+Udaipur!BC30</f>
        <v>0</v>
      </c>
      <c r="BD30" s="7">
        <f>Ajmer!BD30+Alwar!BD30+Banswara!BD30+Baran!BD30+Barmer!BD30+Bharatpur!BD30+Bhilwara!BD30+Bikaner!BD30+Bundi!BD30+Chittorgarh!BD30+Churu!BD30+Dausa!BD30+Dholpur!BD30+Dungarpur!BD30+Hanumangarh!BD30+Jaipur!BD30+Jaisalmer!BD30+Jalore!BD30+Jhalawar!BD30+Jhunjhunu!BD30+Jodhpur!BD30+Karauli!BD30+Kota!BD30+Nagaur!BD30+Pali!BD30+Pratapgarh!BD30+Rajsamand!BD30+'Sawai Madhopur'!BD30+Sikar!BD30+Sirohi!BD30+'Sri Ganganagar'!BD30+Tonk!BD30+Udaipur!BD30</f>
        <v>0</v>
      </c>
      <c r="BE30" s="7">
        <f>Ajmer!BE30+Alwar!BE30+Banswara!BE30+Baran!BE30+Barmer!BE30+Bharatpur!BE30+Bhilwara!BE30+Bikaner!BE30+Bundi!BE30+Chittorgarh!BE30+Churu!BE30+Dausa!BE30+Dholpur!BE30+Dungarpur!BE30+Hanumangarh!BE30+Jaipur!BE30+Jaisalmer!BE30+Jalore!BE30+Jhalawar!BE30+Jhunjhunu!BE30+Jodhpur!BE30+Karauli!BE30+Kota!BE30+Nagaur!BE30+Pali!BE30+Pratapgarh!BE30+Rajsamand!BE30+'Sawai Madhopur'!BE30+Sikar!BE30+Sirohi!BE30+'Sri Ganganagar'!BE30+Tonk!BE30+Udaipur!BE30</f>
        <v>4</v>
      </c>
      <c r="BF30" s="7">
        <f>Ajmer!BF30+Alwar!BF30+Banswara!BF30+Baran!BF30+Barmer!BF30+Bharatpur!BF30+Bhilwara!BF30+Bikaner!BF30+Bundi!BF30+Chittorgarh!BF30+Churu!BF30+Dausa!BF30+Dholpur!BF30+Dungarpur!BF30+Hanumangarh!BF30+Jaipur!BF30+Jaisalmer!BF30+Jalore!BF30+Jhalawar!BF30+Jhunjhunu!BF30+Jodhpur!BF30+Karauli!BF30+Kota!BF30+Nagaur!BF30+Pali!BF30+Pratapgarh!BF30+Rajsamand!BF30+'Sawai Madhopur'!BF30+Sikar!BF30+Sirohi!BF30+'Sri Ganganagar'!BF30+Tonk!BF30+Udaipur!BF30</f>
        <v>120</v>
      </c>
      <c r="BG30" s="7">
        <f>Ajmer!BG30+Alwar!BG30+Banswara!BG30+Baran!BG30+Barmer!BG30+Bharatpur!BG30+Bhilwara!BG30+Bikaner!BG30+Bundi!BG30+Chittorgarh!BG30+Churu!BG30+Dausa!BG30+Dholpur!BG30+Dungarpur!BG30+Hanumangarh!BG30+Jaipur!BG30+Jaisalmer!BG30+Jalore!BG30+Jhalawar!BG30+Jhunjhunu!BG30+Jodhpur!BG30+Karauli!BG30+Kota!BG30+Nagaur!BG30+Pali!BG30+Pratapgarh!BG30+Rajsamand!BG30+'Sawai Madhopur'!BG30+Sikar!BG30+Sirohi!BG30+'Sri Ganganagar'!BG30+Tonk!BG30+Udaipur!BG30</f>
        <v>132</v>
      </c>
      <c r="BH30" s="7">
        <f>Ajmer!BH30+Alwar!BH30+Banswara!BH30+Baran!BH30+Barmer!BH30+Bharatpur!BH30+Bhilwara!BH30+Bikaner!BH30+Bundi!BH30+Chittorgarh!BH30+Churu!BH30+Dausa!BH30+Dholpur!BH30+Dungarpur!BH30+Hanumangarh!BH30+Jaipur!BH30+Jaisalmer!BH30+Jalore!BH30+Jhalawar!BH30+Jhunjhunu!BH30+Jodhpur!BH30+Karauli!BH30+Kota!BH30+Nagaur!BH30+Pali!BH30+Pratapgarh!BH30+Rajsamand!BH30+'Sawai Madhopur'!BH30+Sikar!BH30+Sirohi!BH30+'Sri Ganganagar'!BH30+Tonk!BH30+Udaipur!BH30</f>
        <v>485</v>
      </c>
      <c r="BI30" s="7">
        <f>Ajmer!BI30+Alwar!BI30+Banswara!BI30+Baran!BI30+Barmer!BI30+Bharatpur!BI30+Bhilwara!BI30+Bikaner!BI30+Bundi!BI30+Chittorgarh!BI30+Churu!BI30+Dausa!BI30+Dholpur!BI30+Dungarpur!BI30+Hanumangarh!BI30+Jaipur!BI30+Jaisalmer!BI30+Jalore!BI30+Jhalawar!BI30+Jhunjhunu!BI30+Jodhpur!BI30+Karauli!BI30+Kota!BI30+Nagaur!BI30+Pali!BI30+Pratapgarh!BI30+Rajsamand!BI30+'Sawai Madhopur'!BI30+Sikar!BI30+Sirohi!BI30+'Sri Ganganagar'!BI30+Tonk!BI30+Udaipur!BI30</f>
        <v>644</v>
      </c>
      <c r="BJ30" s="7">
        <f>Ajmer!BJ30+Alwar!BJ30+Banswara!BJ30+Baran!BJ30+Barmer!BJ30+Bharatpur!BJ30+Bhilwara!BJ30+Bikaner!BJ30+Bundi!BJ30+Chittorgarh!BJ30+Churu!BJ30+Dausa!BJ30+Dholpur!BJ30+Dungarpur!BJ30+Hanumangarh!BJ30+Jaipur!BJ30+Jaisalmer!BJ30+Jalore!BJ30+Jhalawar!BJ30+Jhunjhunu!BJ30+Jodhpur!BJ30+Karauli!BJ30+Kota!BJ30+Nagaur!BJ30+Pali!BJ30+Pratapgarh!BJ30+Rajsamand!BJ30+'Sawai Madhopur'!BJ30+Sikar!BJ30+Sirohi!BJ30+'Sri Ganganagar'!BJ30+Tonk!BJ30+Udaipur!BJ30</f>
        <v>2260</v>
      </c>
      <c r="BK30" s="8">
        <f t="shared" si="12"/>
        <v>780</v>
      </c>
      <c r="BL30" s="8">
        <f t="shared" si="13"/>
        <v>2865</v>
      </c>
      <c r="BM30" s="8">
        <f t="shared" si="0"/>
        <v>24697</v>
      </c>
      <c r="BN30" s="8">
        <f t="shared" si="1"/>
        <v>100878</v>
      </c>
      <c r="BO30" s="7">
        <f>Ajmer!BO30+Alwar!BO30+Banswara!BO30+Baran!BO30+Barmer!BO30+Bharatpur!BO30+Bhilwara!BO30+Bikaner!BO30+Bundi!BO30+Chittorgarh!BO30+Churu!BO30+Dausa!BO30+Dholpur!BO30+Dungarpur!BO30+Hanumangarh!BO30+Jaipur!BO30+Jaisalmer!BO30+Jalore!BO30+Jhalawar!BO30+Jhunjhunu!BO30+Jodhpur!BO30+Karauli!BO30+Kota!BO30+Nagaur!BO30+Pali!BO30+Pratapgarh!BO30+Rajsamand!BO30+'Sawai Madhopur'!BO30+Sikar!BO30+Sirohi!BO30+'Sri Ganganagar'!BO30+Tonk!BO30+Udaipur!BO30</f>
        <v>2922</v>
      </c>
      <c r="BP30" s="7">
        <f>Ajmer!BP30+Alwar!BP30+Banswara!BP30+Baran!BP30+Barmer!BP30+Bharatpur!BP30+Bhilwara!BP30+Bikaner!BP30+Bundi!BP30+Chittorgarh!BP30+Churu!BP30+Dausa!BP30+Dholpur!BP30+Dungarpur!BP30+Hanumangarh!BP30+Jaipur!BP30+Jaisalmer!BP30+Jalore!BP30+Jhalawar!BP30+Jhunjhunu!BP30+Jodhpur!BP30+Karauli!BP30+Kota!BP30+Nagaur!BP30+Pali!BP30+Pratapgarh!BP30+Rajsamand!BP30+'Sawai Madhopur'!BP30+Sikar!BP30+Sirohi!BP30+'Sri Ganganagar'!BP30+Tonk!BP30+Udaipur!BP30</f>
        <v>8122</v>
      </c>
      <c r="BQ30" s="7">
        <f>Ajmer!BQ30+Alwar!BQ30+Banswara!BQ30+Baran!BQ30+Barmer!BQ30+Bharatpur!BQ30+Bhilwara!BQ30+Bikaner!BQ30+Bundi!BQ30+Chittorgarh!BQ30+Churu!BQ30+Dausa!BQ30+Dholpur!BQ30+Dungarpur!BQ30+Hanumangarh!BQ30+Jaipur!BQ30+Jaisalmer!BQ30+Jalore!BQ30+Jhalawar!BQ30+Jhunjhunu!BQ30+Jodhpur!BQ30+Karauli!BQ30+Kota!BQ30+Nagaur!BQ30+Pali!BQ30+Pratapgarh!BQ30+Rajsamand!BQ30+'Sawai Madhopur'!BQ30+Sikar!BQ30+Sirohi!BQ30+'Sri Ganganagar'!BQ30+Tonk!BQ30+Udaipur!BQ30</f>
        <v>231</v>
      </c>
      <c r="BR30" s="7">
        <f>Ajmer!BR30+Alwar!BR30+Banswara!BR30+Baran!BR30+Barmer!BR30+Bharatpur!BR30+Bhilwara!BR30+Bikaner!BR30+Bundi!BR30+Chittorgarh!BR30+Churu!BR30+Dausa!BR30+Dholpur!BR30+Dungarpur!BR30+Hanumangarh!BR30+Jaipur!BR30+Jaisalmer!BR30+Jalore!BR30+Jhalawar!BR30+Jhunjhunu!BR30+Jodhpur!BR30+Karauli!BR30+Kota!BR30+Nagaur!BR30+Pali!BR30+Pratapgarh!BR30+Rajsamand!BR30+'Sawai Madhopur'!BR30+Sikar!BR30+Sirohi!BR30+'Sri Ganganagar'!BR30+Tonk!BR30+Udaipur!BR30</f>
        <v>231</v>
      </c>
    </row>
    <row r="31" spans="1:95" s="19" customFormat="1" ht="18" customHeight="1" x14ac:dyDescent="0.25">
      <c r="A31" s="37">
        <v>24</v>
      </c>
      <c r="B31" s="6" t="s">
        <v>29</v>
      </c>
      <c r="C31" s="7">
        <f>Ajmer!C31+Alwar!C31+Banswara!C31+Baran!C31+Barmer!C31+Bharatpur!C31+Bhilwara!C31+Bikaner!C31+Bundi!C31+Chittorgarh!C31+Churu!C31+Dausa!C31+Dholpur!C31+Dungarpur!C31+Hanumangarh!C31+Jaipur!C31+Jaisalmer!C31+Jalore!C31+Jhalawar!C31+Jhunjhunu!C31+Jodhpur!C31+Karauli!C31+Kota!C31+Nagaur!C31+Pali!C31+Pratapgarh!C31+Rajsamand!C31+'Sawai Madhopur'!C31+Sikar!C31+Sirohi!C31+'Sri Ganganagar'!C31+Tonk!C31+Udaipur!C31</f>
        <v>50</v>
      </c>
      <c r="D31" s="7">
        <f>Ajmer!D31+Alwar!D31+Banswara!D31+Baran!D31+Barmer!D31+Bharatpur!D31+Bhilwara!D31+Bikaner!D31+Bundi!D31+Chittorgarh!D31+Churu!D31+Dausa!D31+Dholpur!D31+Dungarpur!D31+Hanumangarh!D31+Jaipur!D31+Jaisalmer!D31+Jalore!D31+Jhalawar!D31+Jhunjhunu!D31+Jodhpur!D31+Karauli!D31+Kota!D31+Nagaur!D31+Pali!D31+Pratapgarh!D31+Rajsamand!D31+'Sawai Madhopur'!D31+Sikar!D31+Sirohi!D31+'Sri Ganganagar'!D31+Tonk!D31+Udaipur!D31</f>
        <v>100</v>
      </c>
      <c r="E31" s="7">
        <f>Ajmer!E31+Alwar!E31+Banswara!E31+Baran!E31+Barmer!E31+Bharatpur!E31+Bhilwara!E31+Bikaner!E31+Bundi!E31+Chittorgarh!E31+Churu!E31+Dausa!E31+Dholpur!E31+Dungarpur!E31+Hanumangarh!E31+Jaipur!E31+Jaisalmer!E31+Jalore!E31+Jhalawar!E31+Jhunjhunu!E31+Jodhpur!E31+Karauli!E31+Kota!E31+Nagaur!E31+Pali!E31+Pratapgarh!E31+Rajsamand!E31+'Sawai Madhopur'!E31+Sikar!E31+Sirohi!E31+'Sri Ganganagar'!E31+Tonk!E31+Udaipur!E31</f>
        <v>30</v>
      </c>
      <c r="F31" s="7">
        <f>Ajmer!F31+Alwar!F31+Banswara!F31+Baran!F31+Barmer!F31+Bharatpur!F31+Bhilwara!F31+Bikaner!F31+Bundi!F31+Chittorgarh!F31+Churu!F31+Dausa!F31+Dholpur!F31+Dungarpur!F31+Hanumangarh!F31+Jaipur!F31+Jaisalmer!F31+Jalore!F31+Jhalawar!F31+Jhunjhunu!F31+Jodhpur!F31+Karauli!F31+Kota!F31+Nagaur!F31+Pali!F31+Pratapgarh!F31+Rajsamand!F31+'Sawai Madhopur'!F31+Sikar!F31+Sirohi!F31+'Sri Ganganagar'!F31+Tonk!F31+Udaipur!F31</f>
        <v>50</v>
      </c>
      <c r="G31" s="7">
        <f>Ajmer!G31+Alwar!G31+Banswara!G31+Baran!G31+Barmer!G31+Bharatpur!G31+Bhilwara!G31+Bikaner!G31+Bundi!G31+Chittorgarh!G31+Churu!G31+Dausa!G31+Dholpur!G31+Dungarpur!G31+Hanumangarh!G31+Jaipur!G31+Jaisalmer!G31+Jalore!G31+Jhalawar!G31+Jhunjhunu!G31+Jodhpur!G31+Karauli!G31+Kota!G31+Nagaur!G31+Pali!G31+Pratapgarh!G31+Rajsamand!G31+'Sawai Madhopur'!G31+Sikar!G31+Sirohi!G31+'Sri Ganganagar'!G31+Tonk!G31+Udaipur!G31</f>
        <v>50</v>
      </c>
      <c r="H31" s="7">
        <f>Ajmer!H31+Alwar!H31+Banswara!H31+Baran!H31+Barmer!H31+Bharatpur!H31+Bhilwara!H31+Bikaner!H31+Bundi!H31+Chittorgarh!H31+Churu!H31+Dausa!H31+Dholpur!H31+Dungarpur!H31+Hanumangarh!H31+Jaipur!H31+Jaisalmer!H31+Jalore!H31+Jhalawar!H31+Jhunjhunu!H31+Jodhpur!H31+Karauli!H31+Kota!H31+Nagaur!H31+Pali!H31+Pratapgarh!H31+Rajsamand!H31+'Sawai Madhopur'!H31+Sikar!H31+Sirohi!H31+'Sri Ganganagar'!H31+Tonk!H31+Udaipur!H31</f>
        <v>100</v>
      </c>
      <c r="I31" s="8">
        <f t="shared" si="2"/>
        <v>130</v>
      </c>
      <c r="J31" s="8">
        <f t="shared" si="3"/>
        <v>250</v>
      </c>
      <c r="K31" s="7">
        <f>Ajmer!K31+Alwar!K31+Banswara!K31+Baran!K31+Barmer!K31+Bharatpur!K31+Bhilwara!K31+Bikaner!K31+Bundi!K31+Chittorgarh!K31+Churu!K31+Dausa!K31+Dholpur!K31+Dungarpur!K31+Hanumangarh!K31+Jaipur!K31+Jaisalmer!K31+Jalore!K31+Jhalawar!K31+Jhunjhunu!K31+Jodhpur!K31+Karauli!K31+Kota!K31+Nagaur!K31+Pali!K31+Pratapgarh!K31+Rajsamand!K31+'Sawai Madhopur'!K31+Sikar!K31+Sirohi!K31+'Sri Ganganagar'!K31+Tonk!K31+Udaipur!K31</f>
        <v>60</v>
      </c>
      <c r="L31" s="7">
        <f>Ajmer!L31+Alwar!L31+Banswara!L31+Baran!L31+Barmer!L31+Bharatpur!L31+Bhilwara!L31+Bikaner!L31+Bundi!L31+Chittorgarh!L31+Churu!L31+Dausa!L31+Dholpur!L31+Dungarpur!L31+Hanumangarh!L31+Jaipur!L31+Jaisalmer!L31+Jalore!L31+Jhalawar!L31+Jhunjhunu!L31+Jodhpur!L31+Karauli!L31+Kota!L31+Nagaur!L31+Pali!L31+Pratapgarh!L31+Rajsamand!L31+'Sawai Madhopur'!L31+Sikar!L31+Sirohi!L31+'Sri Ganganagar'!L31+Tonk!L31+Udaipur!L31</f>
        <v>250</v>
      </c>
      <c r="M31" s="7">
        <f>Ajmer!M31+Alwar!M31+Banswara!M31+Baran!M31+Barmer!M31+Bharatpur!M31+Bhilwara!M31+Bikaner!M31+Bundi!M31+Chittorgarh!M31+Churu!M31+Dausa!M31+Dholpur!M31+Dungarpur!M31+Hanumangarh!M31+Jaipur!M31+Jaisalmer!M31+Jalore!M31+Jhalawar!M31+Jhunjhunu!M31+Jodhpur!M31+Karauli!M31+Kota!M31+Nagaur!M31+Pali!M31+Pratapgarh!M31+Rajsamand!M31+'Sawai Madhopur'!M31+Sikar!M31+Sirohi!M31+'Sri Ganganagar'!M31+Tonk!M31+Udaipur!M31</f>
        <v>0</v>
      </c>
      <c r="N31" s="7">
        <f>Ajmer!N31+Alwar!N31+Banswara!N31+Baran!N31+Barmer!N31+Bharatpur!N31+Bhilwara!N31+Bikaner!N31+Bundi!N31+Chittorgarh!N31+Churu!N31+Dausa!N31+Dholpur!N31+Dungarpur!N31+Hanumangarh!N31+Jaipur!N31+Jaisalmer!N31+Jalore!N31+Jhalawar!N31+Jhunjhunu!N31+Jodhpur!N31+Karauli!N31+Kota!N31+Nagaur!N31+Pali!N31+Pratapgarh!N31+Rajsamand!N31+'Sawai Madhopur'!N31+Sikar!N31+Sirohi!N31+'Sri Ganganagar'!N31+Tonk!N31+Udaipur!N31</f>
        <v>0</v>
      </c>
      <c r="O31" s="8">
        <f t="shared" si="4"/>
        <v>190</v>
      </c>
      <c r="P31" s="8">
        <f t="shared" si="5"/>
        <v>500</v>
      </c>
      <c r="Q31" s="7">
        <f>Ajmer!Q31+Alwar!Q31+Banswara!Q31+Baran!Q31+Barmer!Q31+Bharatpur!Q31+Bhilwara!Q31+Bikaner!Q31+Bundi!Q31+Chittorgarh!Q31+Churu!Q31+Dausa!Q31+Dholpur!Q31+Dungarpur!Q31+Hanumangarh!Q31+Jaipur!Q31+Jaisalmer!Q31+Jalore!Q31+Jhalawar!Q31+Jhunjhunu!Q31+Jodhpur!Q31+Karauli!Q31+Kota!Q31+Nagaur!Q31+Pali!Q31+Pratapgarh!Q31+Rajsamand!Q31+'Sawai Madhopur'!Q31+Sikar!Q31+Sirohi!Q31+'Sri Ganganagar'!Q31+Tonk!Q31+Udaipur!Q31</f>
        <v>0</v>
      </c>
      <c r="R31" s="7">
        <f>Ajmer!R31+Alwar!R31+Banswara!R31+Baran!R31+Barmer!R31+Bharatpur!R31+Bhilwara!R31+Bikaner!R31+Bundi!R31+Chittorgarh!R31+Churu!R31+Dausa!R31+Dholpur!R31+Dungarpur!R31+Hanumangarh!R31+Jaipur!R31+Jaisalmer!R31+Jalore!R31+Jhalawar!R31+Jhunjhunu!R31+Jodhpur!R31+Karauli!R31+Kota!R31+Nagaur!R31+Pali!R31+Pratapgarh!R31+Rajsamand!R31+'Sawai Madhopur'!R31+Sikar!R31+Sirohi!R31+'Sri Ganganagar'!R31+Tonk!R31+Udaipur!R31</f>
        <v>0</v>
      </c>
      <c r="S31" s="7">
        <f>Ajmer!S31+Alwar!S31+Banswara!S31+Baran!S31+Barmer!S31+Bharatpur!S31+Bhilwara!S31+Bikaner!S31+Bundi!S31+Chittorgarh!S31+Churu!S31+Dausa!S31+Dholpur!S31+Dungarpur!S31+Hanumangarh!S31+Jaipur!S31+Jaisalmer!S31+Jalore!S31+Jhalawar!S31+Jhunjhunu!S31+Jodhpur!S31+Karauli!S31+Kota!S31+Nagaur!S31+Pali!S31+Pratapgarh!S31+Rajsamand!S31+'Sawai Madhopur'!S31+Sikar!S31+Sirohi!S31+'Sri Ganganagar'!S31+Tonk!S31+Udaipur!S31</f>
        <v>142.5</v>
      </c>
      <c r="T31" s="7">
        <f>Ajmer!T31+Alwar!T31+Banswara!T31+Baran!T31+Barmer!T31+Bharatpur!T31+Bhilwara!T31+Bikaner!T31+Bundi!T31+Chittorgarh!T31+Churu!T31+Dausa!T31+Dholpur!T31+Dungarpur!T31+Hanumangarh!T31+Jaipur!T31+Jaisalmer!T31+Jalore!T31+Jhalawar!T31+Jhunjhunu!T31+Jodhpur!T31+Karauli!T31+Kota!T31+Nagaur!T31+Pali!T31+Pratapgarh!T31+Rajsamand!T31+'Sawai Madhopur'!T31+Sikar!T31+Sirohi!T31+'Sri Ganganagar'!T31+Tonk!T31+Udaipur!T31</f>
        <v>375</v>
      </c>
      <c r="U31" s="7">
        <f>Ajmer!U31+Alwar!U31+Banswara!U31+Baran!U31+Barmer!U31+Bharatpur!U31+Bhilwara!U31+Bikaner!U31+Bundi!U31+Chittorgarh!U31+Churu!U31+Dausa!U31+Dholpur!U31+Dungarpur!U31+Hanumangarh!U31+Jaipur!U31+Jaisalmer!U31+Jalore!U31+Jhalawar!U31+Jhunjhunu!U31+Jodhpur!U31+Karauli!U31+Kota!U31+Nagaur!U31+Pali!U31+Pratapgarh!U31+Rajsamand!U31+'Sawai Madhopur'!U31+Sikar!U31+Sirohi!U31+'Sri Ganganagar'!U31+Tonk!U31+Udaipur!U31</f>
        <v>30</v>
      </c>
      <c r="V31" s="7">
        <f>Ajmer!V31+Alwar!V31+Banswara!V31+Baran!V31+Barmer!V31+Bharatpur!V31+Bhilwara!V31+Bikaner!V31+Bundi!V31+Chittorgarh!V31+Churu!V31+Dausa!V31+Dholpur!V31+Dungarpur!V31+Hanumangarh!V31+Jaipur!V31+Jaisalmer!V31+Jalore!V31+Jhalawar!V31+Jhunjhunu!V31+Jodhpur!V31+Karauli!V31+Kota!V31+Nagaur!V31+Pali!V31+Pratapgarh!V31+Rajsamand!V31+'Sawai Madhopur'!V31+Sikar!V31+Sirohi!V31+'Sri Ganganagar'!V31+Tonk!V31+Udaipur!V31</f>
        <v>390</v>
      </c>
      <c r="W31" s="7">
        <f>Ajmer!W31+Alwar!W31+Banswara!W31+Baran!W31+Barmer!W31+Bharatpur!W31+Bhilwara!W31+Bikaner!W31+Bundi!W31+Chittorgarh!W31+Churu!W31+Dausa!W31+Dholpur!W31+Dungarpur!W31+Hanumangarh!W31+Jaipur!W31+Jaisalmer!W31+Jalore!W31+Jhalawar!W31+Jhunjhunu!W31+Jodhpur!W31+Karauli!W31+Kota!W31+Nagaur!W31+Pali!W31+Pratapgarh!W31+Rajsamand!W31+'Sawai Madhopur'!W31+Sikar!W31+Sirohi!W31+'Sri Ganganagar'!W31+Tonk!W31+Udaipur!W31</f>
        <v>10</v>
      </c>
      <c r="X31" s="7">
        <f>Ajmer!X31+Alwar!X31+Banswara!X31+Baran!X31+Barmer!X31+Bharatpur!X31+Bhilwara!X31+Bikaner!X31+Bundi!X31+Chittorgarh!X31+Churu!X31+Dausa!X31+Dholpur!X31+Dungarpur!X31+Hanumangarh!X31+Jaipur!X31+Jaisalmer!X31+Jalore!X31+Jhalawar!X31+Jhunjhunu!X31+Jodhpur!X31+Karauli!X31+Kota!X31+Nagaur!X31+Pali!X31+Pratapgarh!X31+Rajsamand!X31+'Sawai Madhopur'!X31+Sikar!X31+Sirohi!X31+'Sri Ganganagar'!X31+Tonk!X31+Udaipur!X31</f>
        <v>100</v>
      </c>
      <c r="Y31" s="7">
        <f>Ajmer!Y31+Alwar!Y31+Banswara!Y31+Baran!Y31+Barmer!Y31+Bharatpur!Y31+Bhilwara!Y31+Bikaner!Y31+Bundi!Y31+Chittorgarh!Y31+Churu!Y31+Dausa!Y31+Dholpur!Y31+Dungarpur!Y31+Hanumangarh!Y31+Jaipur!Y31+Jaisalmer!Y31+Jalore!Y31+Jhalawar!Y31+Jhunjhunu!Y31+Jodhpur!Y31+Karauli!Y31+Kota!Y31+Nagaur!Y31+Pali!Y31+Pratapgarh!Y31+Rajsamand!Y31+'Sawai Madhopur'!Y31+Sikar!Y31+Sirohi!Y31+'Sri Ganganagar'!Y31+Tonk!Y31+Udaipur!Y31</f>
        <v>10</v>
      </c>
      <c r="Z31" s="7">
        <f>Ajmer!Z31+Alwar!Z31+Banswara!Z31+Baran!Z31+Barmer!Z31+Bharatpur!Z31+Bhilwara!Z31+Bikaner!Z31+Bundi!Z31+Chittorgarh!Z31+Churu!Z31+Dausa!Z31+Dholpur!Z31+Dungarpur!Z31+Hanumangarh!Z31+Jaipur!Z31+Jaisalmer!Z31+Jalore!Z31+Jhalawar!Z31+Jhunjhunu!Z31+Jodhpur!Z31+Karauli!Z31+Kota!Z31+Nagaur!Z31+Pali!Z31+Pratapgarh!Z31+Rajsamand!Z31+'Sawai Madhopur'!Z31+Sikar!Z31+Sirohi!Z31+'Sri Ganganagar'!Z31+Tonk!Z31+Udaipur!Z31</f>
        <v>10</v>
      </c>
      <c r="AA31" s="7">
        <f>Ajmer!AA31+Alwar!AA31+Banswara!AA31+Baran!AA31+Barmer!AA31+Bharatpur!AA31+Bhilwara!AA31+Bikaner!AA31+Bundi!AA31+Chittorgarh!AA31+Churu!AA31+Dausa!AA31+Dholpur!AA31+Dungarpur!AA31+Hanumangarh!AA31+Jaipur!AA31+Jaisalmer!AA31+Jalore!AA31+Jhalawar!AA31+Jhunjhunu!AA31+Jodhpur!AA31+Karauli!AA31+Kota!AA31+Nagaur!AA31+Pali!AA31+Pratapgarh!AA31+Rajsamand!AA31+'Sawai Madhopur'!AA31+Sikar!AA31+Sirohi!AA31+'Sri Ganganagar'!AA31+Tonk!AA31+Udaipur!AA31</f>
        <v>0</v>
      </c>
      <c r="AB31" s="7">
        <f>Ajmer!AB31+Alwar!AB31+Banswara!AB31+Baran!AB31+Barmer!AB31+Bharatpur!AB31+Bhilwara!AB31+Bikaner!AB31+Bundi!AB31+Chittorgarh!AB31+Churu!AB31+Dausa!AB31+Dholpur!AB31+Dungarpur!AB31+Hanumangarh!AB31+Jaipur!AB31+Jaisalmer!AB31+Jalore!AB31+Jhalawar!AB31+Jhunjhunu!AB31+Jodhpur!AB31+Karauli!AB31+Kota!AB31+Nagaur!AB31+Pali!AB31+Pratapgarh!AB31+Rajsamand!AB31+'Sawai Madhopur'!AB31+Sikar!AB31+Sirohi!AB31+'Sri Ganganagar'!AB31+Tonk!AB31+Udaipur!AB31</f>
        <v>0</v>
      </c>
      <c r="AC31" s="7">
        <f>Ajmer!AC31+Alwar!AC31+Banswara!AC31+Baran!AC31+Barmer!AC31+Bharatpur!AC31+Bhilwara!AC31+Bikaner!AC31+Bundi!AC31+Chittorgarh!AC31+Churu!AC31+Dausa!AC31+Dholpur!AC31+Dungarpur!AC31+Hanumangarh!AC31+Jaipur!AC31+Jaisalmer!AC31+Jalore!AC31+Jhalawar!AC31+Jhunjhunu!AC31+Jodhpur!AC31+Karauli!AC31+Kota!AC31+Nagaur!AC31+Pali!AC31+Pratapgarh!AC31+Rajsamand!AC31+'Sawai Madhopur'!AC31+Sikar!AC31+Sirohi!AC31+'Sri Ganganagar'!AC31+Tonk!AC31+Udaipur!AC31</f>
        <v>0</v>
      </c>
      <c r="AD31" s="7">
        <f>Ajmer!AD31+Alwar!AD31+Banswara!AD31+Baran!AD31+Barmer!AD31+Bharatpur!AD31+Bhilwara!AD31+Bikaner!AD31+Bundi!AD31+Chittorgarh!AD31+Churu!AD31+Dausa!AD31+Dholpur!AD31+Dungarpur!AD31+Hanumangarh!AD31+Jaipur!AD31+Jaisalmer!AD31+Jalore!AD31+Jhalawar!AD31+Jhunjhunu!AD31+Jodhpur!AD31+Karauli!AD31+Kota!AD31+Nagaur!AD31+Pali!AD31+Pratapgarh!AD31+Rajsamand!AD31+'Sawai Madhopur'!AD31+Sikar!AD31+Sirohi!AD31+'Sri Ganganagar'!AD31+Tonk!AD31+Udaipur!AD31</f>
        <v>0</v>
      </c>
      <c r="AE31" s="8">
        <f t="shared" si="6"/>
        <v>50</v>
      </c>
      <c r="AF31" s="8">
        <f t="shared" si="7"/>
        <v>500</v>
      </c>
      <c r="AG31" s="7">
        <f>Ajmer!AG31+Alwar!AG31+Banswara!AG31+Baran!AG31+Barmer!AG31+Bharatpur!AG31+Bhilwara!AG31+Bikaner!AG31+Bundi!AG31+Chittorgarh!AG31+Churu!AG31+Dausa!AG31+Dholpur!AG31+Dungarpur!AG31+Hanumangarh!AG31+Jaipur!AG31+Jaisalmer!AG31+Jalore!AG31+Jhalawar!AG31+Jhunjhunu!AG31+Jodhpur!AG31+Karauli!AG31+Kota!AG31+Nagaur!AG31+Pali!AG31+Pratapgarh!AG31+Rajsamand!AG31+'Sawai Madhopur'!AG31+Sikar!AG31+Sirohi!AG31+'Sri Ganganagar'!AG31+Tonk!AG31+Udaipur!AG31</f>
        <v>2</v>
      </c>
      <c r="AH31" s="7">
        <f>Ajmer!AH31+Alwar!AH31+Banswara!AH31+Baran!AH31+Barmer!AH31+Bharatpur!AH31+Bhilwara!AH31+Bikaner!AH31+Bundi!AH31+Chittorgarh!AH31+Churu!AH31+Dausa!AH31+Dholpur!AH31+Dungarpur!AH31+Hanumangarh!AH31+Jaipur!AH31+Jaisalmer!AH31+Jalore!AH31+Jhalawar!AH31+Jhunjhunu!AH31+Jodhpur!AH31+Karauli!AH31+Kota!AH31+Nagaur!AH31+Pali!AH31+Pratapgarh!AH31+Rajsamand!AH31+'Sawai Madhopur'!AH31+Sikar!AH31+Sirohi!AH31+'Sri Ganganagar'!AH31+Tonk!AH31+Udaipur!AH31</f>
        <v>2</v>
      </c>
      <c r="AI31" s="7">
        <f>Ajmer!AI31+Alwar!AI31+Banswara!AI31+Baran!AI31+Barmer!AI31+Bharatpur!AI31+Bhilwara!AI31+Bikaner!AI31+Bundi!AI31+Chittorgarh!AI31+Churu!AI31+Dausa!AI31+Dholpur!AI31+Dungarpur!AI31+Hanumangarh!AI31+Jaipur!AI31+Jaisalmer!AI31+Jalore!AI31+Jhalawar!AI31+Jhunjhunu!AI31+Jodhpur!AI31+Karauli!AI31+Kota!AI31+Nagaur!AI31+Pali!AI31+Pratapgarh!AI31+Rajsamand!AI31+'Sawai Madhopur'!AI31+Sikar!AI31+Sirohi!AI31+'Sri Ganganagar'!AI31+Tonk!AI31+Udaipur!AI31</f>
        <v>0</v>
      </c>
      <c r="AJ31" s="7">
        <f>Ajmer!AJ31+Alwar!AJ31+Banswara!AJ31+Baran!AJ31+Barmer!AJ31+Bharatpur!AJ31+Bhilwara!AJ31+Bikaner!AJ31+Bundi!AJ31+Chittorgarh!AJ31+Churu!AJ31+Dausa!AJ31+Dholpur!AJ31+Dungarpur!AJ31+Hanumangarh!AJ31+Jaipur!AJ31+Jaisalmer!AJ31+Jalore!AJ31+Jhalawar!AJ31+Jhunjhunu!AJ31+Jodhpur!AJ31+Karauli!AJ31+Kota!AJ31+Nagaur!AJ31+Pali!AJ31+Pratapgarh!AJ31+Rajsamand!AJ31+'Sawai Madhopur'!AJ31+Sikar!AJ31+Sirohi!AJ31+'Sri Ganganagar'!AJ31+Tonk!AJ31+Udaipur!AJ31</f>
        <v>0</v>
      </c>
      <c r="AK31" s="7">
        <f>Ajmer!AK31+Alwar!AK31+Banswara!AK31+Baran!AK31+Barmer!AK31+Bharatpur!AK31+Bhilwara!AK31+Bikaner!AK31+Bundi!AK31+Chittorgarh!AK31+Churu!AK31+Dausa!AK31+Dholpur!AK31+Dungarpur!AK31+Hanumangarh!AK31+Jaipur!AK31+Jaisalmer!AK31+Jalore!AK31+Jhalawar!AK31+Jhunjhunu!AK31+Jodhpur!AK31+Karauli!AK31+Kota!AK31+Nagaur!AK31+Pali!AK31+Pratapgarh!AK31+Rajsamand!AK31+'Sawai Madhopur'!AK31+Sikar!AK31+Sirohi!AK31+'Sri Ganganagar'!AK31+Tonk!AK31+Udaipur!AK31</f>
        <v>10</v>
      </c>
      <c r="AL31" s="7">
        <f>Ajmer!AL31+Alwar!AL31+Banswara!AL31+Baran!AL31+Barmer!AL31+Bharatpur!AL31+Bhilwara!AL31+Bikaner!AL31+Bundi!AL31+Chittorgarh!AL31+Churu!AL31+Dausa!AL31+Dholpur!AL31+Dungarpur!AL31+Hanumangarh!AL31+Jaipur!AL31+Jaisalmer!AL31+Jalore!AL31+Jhalawar!AL31+Jhunjhunu!AL31+Jodhpur!AL31+Karauli!AL31+Kota!AL31+Nagaur!AL31+Pali!AL31+Pratapgarh!AL31+Rajsamand!AL31+'Sawai Madhopur'!AL31+Sikar!AL31+Sirohi!AL31+'Sri Ganganagar'!AL31+Tonk!AL31+Udaipur!AL31</f>
        <v>40</v>
      </c>
      <c r="AM31" s="7">
        <f>Ajmer!AM31+Alwar!AM31+Banswara!AM31+Baran!AM31+Barmer!AM31+Bharatpur!AM31+Bhilwara!AM31+Bikaner!AM31+Bundi!AM31+Chittorgarh!AM31+Churu!AM31+Dausa!AM31+Dholpur!AM31+Dungarpur!AM31+Hanumangarh!AM31+Jaipur!AM31+Jaisalmer!AM31+Jalore!AM31+Jhalawar!AM31+Jhunjhunu!AM31+Jodhpur!AM31+Karauli!AM31+Kota!AM31+Nagaur!AM31+Pali!AM31+Pratapgarh!AM31+Rajsamand!AM31+'Sawai Madhopur'!AM31+Sikar!AM31+Sirohi!AM31+'Sri Ganganagar'!AM31+Tonk!AM31+Udaipur!AM31</f>
        <v>45</v>
      </c>
      <c r="AN31" s="7">
        <f>Ajmer!AN31+Alwar!AN31+Banswara!AN31+Baran!AN31+Barmer!AN31+Bharatpur!AN31+Bhilwara!AN31+Bikaner!AN31+Bundi!AN31+Chittorgarh!AN31+Churu!AN31+Dausa!AN31+Dholpur!AN31+Dungarpur!AN31+Hanumangarh!AN31+Jaipur!AN31+Jaisalmer!AN31+Jalore!AN31+Jhalawar!AN31+Jhunjhunu!AN31+Jodhpur!AN31+Karauli!AN31+Kota!AN31+Nagaur!AN31+Pali!AN31+Pratapgarh!AN31+Rajsamand!AN31+'Sawai Madhopur'!AN31+Sikar!AN31+Sirohi!AN31+'Sri Ganganagar'!AN31+Tonk!AN31+Udaipur!AN31</f>
        <v>500</v>
      </c>
      <c r="AO31" s="7">
        <f>Ajmer!AO31+Alwar!AO31+Banswara!AO31+Baran!AO31+Barmer!AO31+Bharatpur!AO31+Bhilwara!AO31+Bikaner!AO31+Bundi!AO31+Chittorgarh!AO31+Churu!AO31+Dausa!AO31+Dholpur!AO31+Dungarpur!AO31+Hanumangarh!AO31+Jaipur!AO31+Jaisalmer!AO31+Jalore!AO31+Jhalawar!AO31+Jhunjhunu!AO31+Jodhpur!AO31+Karauli!AO31+Kota!AO31+Nagaur!AO31+Pali!AO31+Pratapgarh!AO31+Rajsamand!AO31+'Sawai Madhopur'!AO31+Sikar!AO31+Sirohi!AO31+'Sri Ganganagar'!AO31+Tonk!AO31+Udaipur!AO31</f>
        <v>5</v>
      </c>
      <c r="AP31" s="7">
        <f>Ajmer!AP31+Alwar!AP31+Banswara!AP31+Baran!AP31+Barmer!AP31+Bharatpur!AP31+Bhilwara!AP31+Bikaner!AP31+Bundi!AP31+Chittorgarh!AP31+Churu!AP31+Dausa!AP31+Dholpur!AP31+Dungarpur!AP31+Hanumangarh!AP31+Jaipur!AP31+Jaisalmer!AP31+Jalore!AP31+Jhalawar!AP31+Jhunjhunu!AP31+Jodhpur!AP31+Karauli!AP31+Kota!AP31+Nagaur!AP31+Pali!AP31+Pratapgarh!AP31+Rajsamand!AP31+'Sawai Madhopur'!AP31+Sikar!AP31+Sirohi!AP31+'Sri Ganganagar'!AP31+Tonk!AP31+Udaipur!AP31</f>
        <v>20</v>
      </c>
      <c r="AQ31" s="7">
        <f>Ajmer!AQ31+Alwar!AQ31+Banswara!AQ31+Baran!AQ31+Barmer!AQ31+Bharatpur!AQ31+Bhilwara!AQ31+Bikaner!AQ31+Bundi!AQ31+Chittorgarh!AQ31+Churu!AQ31+Dausa!AQ31+Dholpur!AQ31+Dungarpur!AQ31+Hanumangarh!AQ31+Jaipur!AQ31+Jaisalmer!AQ31+Jalore!AQ31+Jhalawar!AQ31+Jhunjhunu!AQ31+Jodhpur!AQ31+Karauli!AQ31+Kota!AQ31+Nagaur!AQ31+Pali!AQ31+Pratapgarh!AQ31+Rajsamand!AQ31+'Sawai Madhopur'!AQ31+Sikar!AQ31+Sirohi!AQ31+'Sri Ganganagar'!AQ31+Tonk!AQ31+Udaipur!AQ31</f>
        <v>38</v>
      </c>
      <c r="AR31" s="7">
        <f>Ajmer!AR31+Alwar!AR31+Banswara!AR31+Baran!AR31+Barmer!AR31+Bharatpur!AR31+Bhilwara!AR31+Bikaner!AR31+Bundi!AR31+Chittorgarh!AR31+Churu!AR31+Dausa!AR31+Dholpur!AR31+Dungarpur!AR31+Hanumangarh!AR31+Jaipur!AR31+Jaisalmer!AR31+Jalore!AR31+Jhalawar!AR31+Jhunjhunu!AR31+Jodhpur!AR31+Karauli!AR31+Kota!AR31+Nagaur!AR31+Pali!AR31+Pratapgarh!AR31+Rajsamand!AR31+'Sawai Madhopur'!AR31+Sikar!AR31+Sirohi!AR31+'Sri Ganganagar'!AR31+Tonk!AR31+Udaipur!AR31</f>
        <v>130</v>
      </c>
      <c r="AS31" s="7">
        <f>Ajmer!AS31+Alwar!AS31+Banswara!AS31+Baran!AS31+Barmer!AS31+Bharatpur!AS31+Bhilwara!AS31+Bikaner!AS31+Bundi!AS31+Chittorgarh!AS31+Churu!AS31+Dausa!AS31+Dholpur!AS31+Dungarpur!AS31+Hanumangarh!AS31+Jaipur!AS31+Jaisalmer!AS31+Jalore!AS31+Jhalawar!AS31+Jhunjhunu!AS31+Jodhpur!AS31+Karauli!AS31+Kota!AS31+Nagaur!AS31+Pali!AS31+Pratapgarh!AS31+Rajsamand!AS31+'Sawai Madhopur'!AS31+Sikar!AS31+Sirohi!AS31+'Sri Ganganagar'!AS31+Tonk!AS31+Udaipur!AS31</f>
        <v>2</v>
      </c>
      <c r="AT31" s="7">
        <f>Ajmer!AT31+Alwar!AT31+Banswara!AT31+Baran!AT31+Barmer!AT31+Bharatpur!AT31+Bhilwara!AT31+Bikaner!AT31+Bundi!AT31+Chittorgarh!AT31+Churu!AT31+Dausa!AT31+Dholpur!AT31+Dungarpur!AT31+Hanumangarh!AT31+Jaipur!AT31+Jaisalmer!AT31+Jalore!AT31+Jhalawar!AT31+Jhunjhunu!AT31+Jodhpur!AT31+Karauli!AT31+Kota!AT31+Nagaur!AT31+Pali!AT31+Pratapgarh!AT31+Rajsamand!AT31+'Sawai Madhopur'!AT31+Sikar!AT31+Sirohi!AT31+'Sri Ganganagar'!AT31+Tonk!AT31+Udaipur!AT31</f>
        <v>10</v>
      </c>
      <c r="AU31" s="7">
        <f t="shared" si="22"/>
        <v>100</v>
      </c>
      <c r="AV31" s="7">
        <f t="shared" si="23"/>
        <v>700</v>
      </c>
      <c r="AW31" s="7">
        <f>Ajmer!AW31+Alwar!AW31+Banswara!AW31+Baran!AW31+Bharatpur!AW31+Bhilwara!AW31+Bikaner!AW31+Bundi!AW31+Chittorgarh!AW31+Churu!AW31+Dausa!AW31+Dholpur!AW31+Dungarpur!AW31+Hanumangarh!AW31+Jaipur!AW31+Jaisalmer!AW31+Jalore!AW31+Jhalawar!AW31+Jhunjhunu!AW31+Jodhpur!AW31+Karauli!AW31+Kota!AW31+Nagaur!AW31+Pali!AW31+Pratapgarh!AW31+Rajsamand!AW31+'Sawai Madhopur'!AW31+Sikar!AW31+Sirohi!AW31+'Sri Ganganagar'!AW31+Tonk!AW31+Udaipur!AW31</f>
        <v>7.6</v>
      </c>
      <c r="AX31" s="7">
        <f>Ajmer!AX31+Alwar!AX31+Banswara!AX31+Baran!AX31+Bharatpur!AX31+Bhilwara!AX31+Bikaner!AX31+Bundi!AX31+Chittorgarh!AX31+Churu!AX31+Dausa!AX31+Dholpur!AX31+Dungarpur!AX31+Hanumangarh!AX31+Jaipur!AX31+Jaisalmer!AX31+Jalore!AX31+Jhalawar!AX31+Jhunjhunu!AX31+Jodhpur!AX31+Karauli!AX31+Kota!AX31+Nagaur!AX31+Pali!AX31+Pratapgarh!AX31+Rajsamand!AX31+'Sawai Madhopur'!AX31+Sikar!AX31+Sirohi!AX31+'Sri Ganganagar'!AX31+Tonk!AX31+Udaipur!AX31</f>
        <v>11.7</v>
      </c>
      <c r="AY31" s="9">
        <f t="shared" si="24"/>
        <v>340</v>
      </c>
      <c r="AZ31" s="9">
        <f t="shared" si="25"/>
        <v>1700</v>
      </c>
      <c r="BA31" s="7">
        <f>Ajmer!BA31+Alwar!BA31+Banswara!BA31+Baran!BA31+Barmer!BA31+Bharatpur!BA31+Bhilwara!BA31+Bikaner!BA31+Bundi!BA31+Chittorgarh!BA31+Churu!BA31+Dausa!BA31+Dholpur!BA31+Dungarpur!BA31+Hanumangarh!BA31+Jaipur!BA31+Jaisalmer!BA31+Jalore!BA31+Jhalawar!BA31+Jhunjhunu!BA31+Jodhpur!BA31+Karauli!BA31+Kota!BA31+Nagaur!BA31+Pali!BA31+Pratapgarh!BA31+Rajsamand!BA31+'Sawai Madhopur'!BA31+Sikar!BA31+Sirohi!BA31+'Sri Ganganagar'!BA31+Tonk!BA31+Udaipur!BA31</f>
        <v>0</v>
      </c>
      <c r="BB31" s="7">
        <f>Ajmer!BB31+Alwar!BB31+Banswara!BB31+Baran!BB31+Barmer!BB31+Bharatpur!BB31+Bhilwara!BB31+Bikaner!BB31+Bundi!BB31+Chittorgarh!BB31+Churu!BB31+Dausa!BB31+Dholpur!BB31+Dungarpur!BB31+Hanumangarh!BB31+Jaipur!BB31+Jaisalmer!BB31+Jalore!BB31+Jhalawar!BB31+Jhunjhunu!BB31+Jodhpur!BB31+Karauli!BB31+Kota!BB31+Nagaur!BB31+Pali!BB31+Pratapgarh!BB31+Rajsamand!BB31+'Sawai Madhopur'!BB31+Sikar!BB31+Sirohi!BB31+'Sri Ganganagar'!BB31+Tonk!BB31+Udaipur!BB31</f>
        <v>0</v>
      </c>
      <c r="BC31" s="7">
        <f>Ajmer!BC31+Alwar!BC31+Banswara!BC31+Baran!BC31+Barmer!BC31+Bharatpur!BC31+Bhilwara!BC31+Bikaner!BC31+Bundi!BC31+Chittorgarh!BC31+Churu!BC31+Dausa!BC31+Dholpur!BC31+Dungarpur!BC31+Hanumangarh!BC31+Jaipur!BC31+Jaisalmer!BC31+Jalore!BC31+Jhalawar!BC31+Jhunjhunu!BC31+Jodhpur!BC31+Karauli!BC31+Kota!BC31+Nagaur!BC31+Pali!BC31+Pratapgarh!BC31+Rajsamand!BC31+'Sawai Madhopur'!BC31+Sikar!BC31+Sirohi!BC31+'Sri Ganganagar'!BC31+Tonk!BC31+Udaipur!BC31</f>
        <v>0</v>
      </c>
      <c r="BD31" s="7">
        <f>Ajmer!BD31+Alwar!BD31+Banswara!BD31+Baran!BD31+Barmer!BD31+Bharatpur!BD31+Bhilwara!BD31+Bikaner!BD31+Bundi!BD31+Chittorgarh!BD31+Churu!BD31+Dausa!BD31+Dholpur!BD31+Dungarpur!BD31+Hanumangarh!BD31+Jaipur!BD31+Jaisalmer!BD31+Jalore!BD31+Jhalawar!BD31+Jhunjhunu!BD31+Jodhpur!BD31+Karauli!BD31+Kota!BD31+Nagaur!BD31+Pali!BD31+Pratapgarh!BD31+Rajsamand!BD31+'Sawai Madhopur'!BD31+Sikar!BD31+Sirohi!BD31+'Sri Ganganagar'!BD31+Tonk!BD31+Udaipur!BD31</f>
        <v>0</v>
      </c>
      <c r="BE31" s="7">
        <f>Ajmer!BE31+Alwar!BE31+Banswara!BE31+Baran!BE31+Barmer!BE31+Bharatpur!BE31+Bhilwara!BE31+Bikaner!BE31+Bundi!BE31+Chittorgarh!BE31+Churu!BE31+Dausa!BE31+Dholpur!BE31+Dungarpur!BE31+Hanumangarh!BE31+Jaipur!BE31+Jaisalmer!BE31+Jalore!BE31+Jhalawar!BE31+Jhunjhunu!BE31+Jodhpur!BE31+Karauli!BE31+Kota!BE31+Nagaur!BE31+Pali!BE31+Pratapgarh!BE31+Rajsamand!BE31+'Sawai Madhopur'!BE31+Sikar!BE31+Sirohi!BE31+'Sri Ganganagar'!BE31+Tonk!BE31+Udaipur!BE31</f>
        <v>0</v>
      </c>
      <c r="BF31" s="7">
        <f>Ajmer!BF31+Alwar!BF31+Banswara!BF31+Baran!BF31+Barmer!BF31+Bharatpur!BF31+Bhilwara!BF31+Bikaner!BF31+Bundi!BF31+Chittorgarh!BF31+Churu!BF31+Dausa!BF31+Dholpur!BF31+Dungarpur!BF31+Hanumangarh!BF31+Jaipur!BF31+Jaisalmer!BF31+Jalore!BF31+Jhalawar!BF31+Jhunjhunu!BF31+Jodhpur!BF31+Karauli!BF31+Kota!BF31+Nagaur!BF31+Pali!BF31+Pratapgarh!BF31+Rajsamand!BF31+'Sawai Madhopur'!BF31+Sikar!BF31+Sirohi!BF31+'Sri Ganganagar'!BF31+Tonk!BF31+Udaipur!BF31</f>
        <v>0</v>
      </c>
      <c r="BG31" s="7">
        <f>Ajmer!BG31+Alwar!BG31+Banswara!BG31+Baran!BG31+Barmer!BG31+Bharatpur!BG31+Bhilwara!BG31+Bikaner!BG31+Bundi!BG31+Chittorgarh!BG31+Churu!BG31+Dausa!BG31+Dholpur!BG31+Dungarpur!BG31+Hanumangarh!BG31+Jaipur!BG31+Jaisalmer!BG31+Jalore!BG31+Jhalawar!BG31+Jhunjhunu!BG31+Jodhpur!BG31+Karauli!BG31+Kota!BG31+Nagaur!BG31+Pali!BG31+Pratapgarh!BG31+Rajsamand!BG31+'Sawai Madhopur'!BG31+Sikar!BG31+Sirohi!BG31+'Sri Ganganagar'!BG31+Tonk!BG31+Udaipur!BG31</f>
        <v>50</v>
      </c>
      <c r="BH31" s="7">
        <f>Ajmer!BH31+Alwar!BH31+Banswara!BH31+Baran!BH31+Barmer!BH31+Bharatpur!BH31+Bhilwara!BH31+Bikaner!BH31+Bundi!BH31+Chittorgarh!BH31+Churu!BH31+Dausa!BH31+Dholpur!BH31+Dungarpur!BH31+Hanumangarh!BH31+Jaipur!BH31+Jaisalmer!BH31+Jalore!BH31+Jhalawar!BH31+Jhunjhunu!BH31+Jodhpur!BH31+Karauli!BH31+Kota!BH31+Nagaur!BH31+Pali!BH31+Pratapgarh!BH31+Rajsamand!BH31+'Sawai Madhopur'!BH31+Sikar!BH31+Sirohi!BH31+'Sri Ganganagar'!BH31+Tonk!BH31+Udaipur!BH31</f>
        <v>50</v>
      </c>
      <c r="BI31" s="7">
        <f>Ajmer!BI31+Alwar!BI31+Banswara!BI31+Baran!BI31+Barmer!BI31+Bharatpur!BI31+Bhilwara!BI31+Bikaner!BI31+Bundi!BI31+Chittorgarh!BI31+Churu!BI31+Dausa!BI31+Dholpur!BI31+Dungarpur!BI31+Hanumangarh!BI31+Jaipur!BI31+Jaisalmer!BI31+Jalore!BI31+Jhalawar!BI31+Jhunjhunu!BI31+Jodhpur!BI31+Karauli!BI31+Kota!BI31+Nagaur!BI31+Pali!BI31+Pratapgarh!BI31+Rajsamand!BI31+'Sawai Madhopur'!BI31+Sikar!BI31+Sirohi!BI31+'Sri Ganganagar'!BI31+Tonk!BI31+Udaipur!BI31</f>
        <v>50</v>
      </c>
      <c r="BJ31" s="7">
        <f>Ajmer!BJ31+Alwar!BJ31+Banswara!BJ31+Baran!BJ31+Barmer!BJ31+Bharatpur!BJ31+Bhilwara!BJ31+Bikaner!BJ31+Bundi!BJ31+Chittorgarh!BJ31+Churu!BJ31+Dausa!BJ31+Dholpur!BJ31+Dungarpur!BJ31+Hanumangarh!BJ31+Jaipur!BJ31+Jaisalmer!BJ31+Jalore!BJ31+Jhalawar!BJ31+Jhunjhunu!BJ31+Jodhpur!BJ31+Karauli!BJ31+Kota!BJ31+Nagaur!BJ31+Pali!BJ31+Pratapgarh!BJ31+Rajsamand!BJ31+'Sawai Madhopur'!BJ31+Sikar!BJ31+Sirohi!BJ31+'Sri Ganganagar'!BJ31+Tonk!BJ31+Udaipur!BJ31</f>
        <v>550</v>
      </c>
      <c r="BK31" s="8">
        <f t="shared" si="12"/>
        <v>100</v>
      </c>
      <c r="BL31" s="8">
        <f t="shared" si="13"/>
        <v>600</v>
      </c>
      <c r="BM31" s="8">
        <f t="shared" si="0"/>
        <v>440</v>
      </c>
      <c r="BN31" s="8">
        <f t="shared" si="1"/>
        <v>2300</v>
      </c>
      <c r="BO31" s="7">
        <f>Ajmer!BO31+Alwar!BO31+Banswara!BO31+Baran!BO31+Barmer!BO31+Bharatpur!BO31+Bhilwara!BO31+Bikaner!BO31+Bundi!BO31+Chittorgarh!BO31+Churu!BO31+Dausa!BO31+Dholpur!BO31+Dungarpur!BO31+Hanumangarh!BO31+Jaipur!BO31+Jaisalmer!BO31+Jalore!BO31+Jhalawar!BO31+Jhunjhunu!BO31+Jodhpur!BO31+Karauli!BO31+Kota!BO31+Nagaur!BO31+Pali!BO31+Pratapgarh!BO31+Rajsamand!BO31+'Sawai Madhopur'!BO31+Sikar!BO31+Sirohi!BO31+'Sri Ganganagar'!BO31+Tonk!BO31+Udaipur!BO31</f>
        <v>40</v>
      </c>
      <c r="BP31" s="7">
        <f>Ajmer!BP31+Alwar!BP31+Banswara!BP31+Baran!BP31+Barmer!BP31+Bharatpur!BP31+Bhilwara!BP31+Bikaner!BP31+Bundi!BP31+Chittorgarh!BP31+Churu!BP31+Dausa!BP31+Dholpur!BP31+Dungarpur!BP31+Hanumangarh!BP31+Jaipur!BP31+Jaisalmer!BP31+Jalore!BP31+Jhalawar!BP31+Jhunjhunu!BP31+Jodhpur!BP31+Karauli!BP31+Kota!BP31+Nagaur!BP31+Pali!BP31+Pratapgarh!BP31+Rajsamand!BP31+'Sawai Madhopur'!BP31+Sikar!BP31+Sirohi!BP31+'Sri Ganganagar'!BP31+Tonk!BP31+Udaipur!BP31</f>
        <v>320</v>
      </c>
      <c r="BQ31" s="7">
        <f>Ajmer!BQ31+Alwar!BQ31+Banswara!BQ31+Baran!BQ31+Barmer!BQ31+Bharatpur!BQ31+Bhilwara!BQ31+Bikaner!BQ31+Bundi!BQ31+Chittorgarh!BQ31+Churu!BQ31+Dausa!BQ31+Dholpur!BQ31+Dungarpur!BQ31+Hanumangarh!BQ31+Jaipur!BQ31+Jaisalmer!BQ31+Jalore!BQ31+Jhalawar!BQ31+Jhunjhunu!BQ31+Jodhpur!BQ31+Karauli!BQ31+Kota!BQ31+Nagaur!BQ31+Pali!BQ31+Pratapgarh!BQ31+Rajsamand!BQ31+'Sawai Madhopur'!BQ31+Sikar!BQ31+Sirohi!BQ31+'Sri Ganganagar'!BQ31+Tonk!BQ31+Udaipur!BQ31</f>
        <v>3</v>
      </c>
      <c r="BR31" s="7">
        <f>Ajmer!BR31+Alwar!BR31+Banswara!BR31+Baran!BR31+Barmer!BR31+Bharatpur!BR31+Bhilwara!BR31+Bikaner!BR31+Bundi!BR31+Chittorgarh!BR31+Churu!BR31+Dausa!BR31+Dholpur!BR31+Dungarpur!BR31+Hanumangarh!BR31+Jaipur!BR31+Jaisalmer!BR31+Jalore!BR31+Jhalawar!BR31+Jhunjhunu!BR31+Jodhpur!BR31+Karauli!BR31+Kota!BR31+Nagaur!BR31+Pali!BR31+Pratapgarh!BR31+Rajsamand!BR31+'Sawai Madhopur'!BR31+Sikar!BR31+Sirohi!BR31+'Sri Ganganagar'!BR31+Tonk!BR31+Udaipur!BR31</f>
        <v>3</v>
      </c>
    </row>
    <row r="32" spans="1:95" s="16" customFormat="1" ht="18" customHeight="1" x14ac:dyDescent="0.25">
      <c r="A32" s="38"/>
      <c r="B32" s="13" t="s">
        <v>30</v>
      </c>
      <c r="C32" s="8">
        <f>SUM(C20:C31)</f>
        <v>6656.9712517030302</v>
      </c>
      <c r="D32" s="8">
        <f t="shared" ref="D32:BQ32" si="26">SUM(D20:D31)</f>
        <v>14166.705130620001</v>
      </c>
      <c r="E32" s="8">
        <f t="shared" si="26"/>
        <v>15240.66194126648</v>
      </c>
      <c r="F32" s="8">
        <f t="shared" si="26"/>
        <v>45103.901206155781</v>
      </c>
      <c r="G32" s="8">
        <f t="shared" si="26"/>
        <v>776.68962216390673</v>
      </c>
      <c r="H32" s="8">
        <f t="shared" si="26"/>
        <v>1395.6910204081632</v>
      </c>
      <c r="I32" s="8">
        <f t="shared" si="2"/>
        <v>22674.322815133419</v>
      </c>
      <c r="J32" s="8">
        <f t="shared" si="3"/>
        <v>60666.297357183947</v>
      </c>
      <c r="K32" s="8">
        <f t="shared" si="26"/>
        <v>460.94718380952384</v>
      </c>
      <c r="L32" s="8">
        <f t="shared" si="26"/>
        <v>1864.6257065714285</v>
      </c>
      <c r="M32" s="8">
        <f t="shared" si="26"/>
        <v>582.23128807213186</v>
      </c>
      <c r="N32" s="8">
        <f t="shared" si="26"/>
        <v>2855.2785179053062</v>
      </c>
      <c r="O32" s="8">
        <f t="shared" si="4"/>
        <v>23717.501287015075</v>
      </c>
      <c r="P32" s="8">
        <f t="shared" si="5"/>
        <v>65386.201581660687</v>
      </c>
      <c r="Q32" s="8">
        <f t="shared" si="26"/>
        <v>78.888609393453862</v>
      </c>
      <c r="R32" s="8">
        <f t="shared" si="26"/>
        <v>385.07851790530611</v>
      </c>
      <c r="S32" s="8">
        <f t="shared" si="26"/>
        <v>11571.835580257133</v>
      </c>
      <c r="T32" s="8">
        <f t="shared" si="26"/>
        <v>42093.845177589712</v>
      </c>
      <c r="U32" s="8">
        <f t="shared" si="26"/>
        <v>4962.7128166902367</v>
      </c>
      <c r="V32" s="8">
        <f t="shared" si="26"/>
        <v>49172.319267668412</v>
      </c>
      <c r="W32" s="8">
        <f t="shared" si="26"/>
        <v>1706.8483618827731</v>
      </c>
      <c r="X32" s="8">
        <f t="shared" si="26"/>
        <v>31367.660639173351</v>
      </c>
      <c r="Y32" s="8">
        <f t="shared" si="26"/>
        <v>321.02090909090907</v>
      </c>
      <c r="Z32" s="8">
        <f t="shared" si="26"/>
        <v>814.66899999999998</v>
      </c>
      <c r="AA32" s="8">
        <f t="shared" si="26"/>
        <v>14.416993614718615</v>
      </c>
      <c r="AB32" s="8">
        <f t="shared" si="26"/>
        <v>813.06317388857144</v>
      </c>
      <c r="AC32" s="8">
        <f t="shared" si="26"/>
        <v>117.29242991414142</v>
      </c>
      <c r="AD32" s="8">
        <f t="shared" si="26"/>
        <v>10906.065018716667</v>
      </c>
      <c r="AE32" s="8">
        <f t="shared" si="6"/>
        <v>7122.2915111927787</v>
      </c>
      <c r="AF32" s="8">
        <f t="shared" si="7"/>
        <v>93073.77709944699</v>
      </c>
      <c r="AG32" s="8">
        <f t="shared" si="26"/>
        <v>74.420909090909092</v>
      </c>
      <c r="AH32" s="8">
        <f t="shared" si="26"/>
        <v>167.44900000000001</v>
      </c>
      <c r="AI32" s="8">
        <f t="shared" si="26"/>
        <v>0</v>
      </c>
      <c r="AJ32" s="8">
        <f t="shared" si="26"/>
        <v>0</v>
      </c>
      <c r="AK32" s="8">
        <f t="shared" si="26"/>
        <v>252.8246700663268</v>
      </c>
      <c r="AL32" s="8">
        <f t="shared" si="26"/>
        <v>1306.0790391588785</v>
      </c>
      <c r="AM32" s="8">
        <f t="shared" si="26"/>
        <v>1817.5844228132257</v>
      </c>
      <c r="AN32" s="8">
        <f t="shared" si="26"/>
        <v>22927.838595283643</v>
      </c>
      <c r="AO32" s="8">
        <f t="shared" si="26"/>
        <v>246</v>
      </c>
      <c r="AP32" s="8">
        <f t="shared" si="26"/>
        <v>759.06577778037376</v>
      </c>
      <c r="AQ32" s="8">
        <f t="shared" si="26"/>
        <v>1629.1724904437228</v>
      </c>
      <c r="AR32" s="8">
        <f t="shared" si="26"/>
        <v>5887.6692184642852</v>
      </c>
      <c r="AS32" s="8">
        <f t="shared" si="26"/>
        <v>171.08432676295666</v>
      </c>
      <c r="AT32" s="8">
        <f t="shared" si="26"/>
        <v>872.27827831775699</v>
      </c>
      <c r="AU32" s="8">
        <f t="shared" si="26"/>
        <v>4116.6659100862325</v>
      </c>
      <c r="AV32" s="8">
        <f t="shared" si="26"/>
        <v>31752.930909004939</v>
      </c>
      <c r="AW32" s="8">
        <f t="shared" si="26"/>
        <v>265.25249044372293</v>
      </c>
      <c r="AX32" s="8">
        <f t="shared" si="26"/>
        <v>503.30921846428572</v>
      </c>
      <c r="AY32" s="9">
        <f t="shared" ref="AY32" si="27">O32+AE32+AU32</f>
        <v>34956.458708294085</v>
      </c>
      <c r="AZ32" s="9">
        <f t="shared" ref="AZ32" si="28">P32+AF32+AV32</f>
        <v>190212.90959011263</v>
      </c>
      <c r="BA32" s="8">
        <f t="shared" si="26"/>
        <v>7</v>
      </c>
      <c r="BB32" s="8">
        <f t="shared" si="26"/>
        <v>37</v>
      </c>
      <c r="BC32" s="8">
        <f t="shared" si="26"/>
        <v>2</v>
      </c>
      <c r="BD32" s="8">
        <f t="shared" si="26"/>
        <v>52</v>
      </c>
      <c r="BE32" s="8">
        <f t="shared" si="26"/>
        <v>30.528549916688</v>
      </c>
      <c r="BF32" s="8">
        <f t="shared" si="26"/>
        <v>793.59219481831894</v>
      </c>
      <c r="BG32" s="8">
        <f t="shared" si="26"/>
        <v>1351.9407088502001</v>
      </c>
      <c r="BH32" s="8">
        <f t="shared" si="26"/>
        <v>5759.4975166200002</v>
      </c>
      <c r="BI32" s="8">
        <f t="shared" si="26"/>
        <v>2855.4511228604124</v>
      </c>
      <c r="BJ32" s="8">
        <f t="shared" si="26"/>
        <v>12224.222263269778</v>
      </c>
      <c r="BK32" s="8">
        <f t="shared" si="12"/>
        <v>4246.9203816273002</v>
      </c>
      <c r="BL32" s="8">
        <f t="shared" si="13"/>
        <v>18866.311974708096</v>
      </c>
      <c r="BM32" s="8">
        <f t="shared" si="0"/>
        <v>39203.379089921385</v>
      </c>
      <c r="BN32" s="8">
        <f t="shared" si="1"/>
        <v>209079.22156482073</v>
      </c>
      <c r="BO32" s="8">
        <f t="shared" si="26"/>
        <v>4896.8718656386782</v>
      </c>
      <c r="BP32" s="8">
        <f t="shared" si="26"/>
        <v>14026.749827412856</v>
      </c>
      <c r="BQ32" s="8">
        <f t="shared" si="26"/>
        <v>456.87008895469057</v>
      </c>
      <c r="BR32" s="8">
        <f t="shared" ref="BR32" si="29">SUM(BR20:BR31)</f>
        <v>639.62309479204384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7">
        <f>Ajmer!C33+Alwar!C33+Banswara!C33+Baran!C33+Barmer!C33+Bharatpur!C33+Bhilwara!C33+Bikaner!C33+Bundi!C33+Chittorgarh!C33+Churu!C33+Dausa!C33+Dholpur!C33+Dungarpur!C33+Hanumangarh!C33+Jaipur!C33+Jaisalmer!C33+Jalore!C33+Jhalawar!C33+Jhunjhunu!C33+Jodhpur!C33+Karauli!C33+Kota!C33+Nagaur!C33+Pali!C33+Pratapgarh!C33+Rajsamand!C33+'Sawai Madhopur'!C33+Sikar!C33+Sirohi!C33+'Sri Ganganagar'!C33+Tonk!C33+Udaipur!C33</f>
        <v>5840.8636814365209</v>
      </c>
      <c r="D33" s="7">
        <f>Ajmer!D33+Alwar!D33+Banswara!D33+Baran!D33+Barmer!D33+Bharatpur!D33+Bhilwara!D33+Bikaner!D33+Bundi!D33+Chittorgarh!D33+Churu!D33+Dausa!D33+Dholpur!D33+Dungarpur!D33+Hanumangarh!D33+Jaipur!D33+Jaisalmer!D33+Jalore!D33+Jhalawar!D33+Jhunjhunu!D33+Jodhpur!D33+Karauli!D33+Kota!D33+Nagaur!D33+Pali!D33+Pratapgarh!D33+Rajsamand!D33+'Sawai Madhopur'!D33+Sikar!D33+Sirohi!D33+'Sri Ganganagar'!D33+Tonk!D33+Udaipur!D33</f>
        <v>8759.29355847427</v>
      </c>
      <c r="E33" s="7">
        <f>Ajmer!E33+Alwar!E33+Banswara!E33+Baran!E33+Barmer!E33+Bharatpur!E33+Bhilwara!E33+Bikaner!E33+Bundi!E33+Chittorgarh!E33+Churu!E33+Dausa!E33+Dholpur!E33+Dungarpur!E33+Hanumangarh!E33+Jaipur!E33+Jaisalmer!E33+Jalore!E33+Jhalawar!E33+Jhunjhunu!E33+Jodhpur!E33+Karauli!E33+Kota!E33+Nagaur!E33+Pali!E33+Pratapgarh!E33+Rajsamand!E33+'Sawai Madhopur'!E33+Sikar!E33+Sirohi!E33+'Sri Ganganagar'!E33+Tonk!E33+Udaipur!E33</f>
        <v>10466.315124421197</v>
      </c>
      <c r="F33" s="7">
        <f>Ajmer!F33+Alwar!F33+Banswara!F33+Baran!F33+Barmer!F33+Bharatpur!F33+Bhilwara!F33+Bikaner!F33+Bundi!F33+Chittorgarh!F33+Churu!F33+Dausa!F33+Dholpur!F33+Dungarpur!F33+Hanumangarh!F33+Jaipur!F33+Jaisalmer!F33+Jalore!F33+Jhalawar!F33+Jhunjhunu!F33+Jodhpur!F33+Karauli!F33+Kota!F33+Nagaur!F33+Pali!F33+Pratapgarh!F33+Rajsamand!F33+'Sawai Madhopur'!F33+Sikar!F33+Sirohi!F33+'Sri Ganganagar'!F33+Tonk!F33+Udaipur!F33</f>
        <v>30849.43991058995</v>
      </c>
      <c r="G33" s="7">
        <f>Ajmer!G33+Alwar!G33+Banswara!G33+Baran!G33+Barmer!G33+Bharatpur!G33+Bhilwara!G33+Bikaner!G33+Bundi!G33+Chittorgarh!G33+Churu!G33+Dausa!G33+Dholpur!G33+Dungarpur!G33+Hanumangarh!G33+Jaipur!G33+Jaisalmer!G33+Jalore!G33+Jhalawar!G33+Jhunjhunu!G33+Jodhpur!G33+Karauli!G33+Kota!G33+Nagaur!G33+Pali!G33+Pratapgarh!G33+Rajsamand!G33+'Sawai Madhopur'!G33+Sikar!G33+Sirohi!G33+'Sri Ganganagar'!G33+Tonk!G33+Udaipur!G33</f>
        <v>3845.538018305504</v>
      </c>
      <c r="H33" s="7">
        <f>Ajmer!H33+Alwar!H33+Banswara!H33+Baran!H33+Barmer!H33+Bharatpur!H33+Bhilwara!H33+Bikaner!H33+Bundi!H33+Chittorgarh!H33+Churu!H33+Dausa!H33+Dholpur!H33+Dungarpur!H33+Hanumangarh!H33+Jaipur!H33+Jaisalmer!H33+Jalore!H33+Jhalawar!H33+Jhunjhunu!H33+Jodhpur!H33+Karauli!H33+Kota!H33+Nagaur!H33+Pali!H33+Pratapgarh!H33+Rajsamand!H33+'Sawai Madhopur'!H33+Sikar!H33+Sirohi!H33+'Sri Ganganagar'!H33+Tonk!H33+Udaipur!H33</f>
        <v>3345.7054604081632</v>
      </c>
      <c r="I33" s="8">
        <f t="shared" si="2"/>
        <v>20152.716824163224</v>
      </c>
      <c r="J33" s="8">
        <f t="shared" si="3"/>
        <v>42954.438929472381</v>
      </c>
      <c r="K33" s="7">
        <f>Ajmer!K33+Alwar!K33+Banswara!K33+Baran!K33+Barmer!K33+Bharatpur!K33+Bhilwara!K33+Bikaner!K33+Bundi!K33+Chittorgarh!K33+Churu!K33+Dausa!K33+Dholpur!K33+Dungarpur!K33+Hanumangarh!K33+Jaipur!K33+Jaisalmer!K33+Jalore!K33+Jhalawar!K33+Jhunjhunu!K33+Jodhpur!K33+Karauli!K33+Kota!K33+Nagaur!K33+Pali!K33+Pratapgarh!K33+Rajsamand!K33+'Sawai Madhopur'!K33+Sikar!K33+Sirohi!K33+'Sri Ganganagar'!K33+Tonk!K33+Udaipur!K33</f>
        <v>697.19858368467533</v>
      </c>
      <c r="L33" s="7">
        <f>Ajmer!L33+Alwar!L33+Banswara!L33+Baran!L33+Barmer!L33+Bharatpur!L33+Bhilwara!L33+Bikaner!L33+Bundi!L33+Chittorgarh!L33+Churu!L33+Dausa!L33+Dholpur!L33+Dungarpur!L33+Hanumangarh!L33+Jaipur!L33+Jaisalmer!L33+Jalore!L33+Jhalawar!L33+Jhunjhunu!L33+Jodhpur!L33+Karauli!L33+Kota!L33+Nagaur!L33+Pali!L33+Pratapgarh!L33+Rajsamand!L33+'Sawai Madhopur'!L33+Sikar!L33+Sirohi!L33+'Sri Ganganagar'!L33+Tonk!L33+Udaipur!L33</f>
        <v>3375.6053261594284</v>
      </c>
      <c r="M33" s="7">
        <f>Ajmer!M33+Alwar!M33+Banswara!M33+Baran!M33+Barmer!M33+Bharatpur!M33+Bhilwara!M33+Bikaner!M33+Bundi!M33+Chittorgarh!M33+Churu!M33+Dausa!M33+Dholpur!M33+Dungarpur!M33+Hanumangarh!M33+Jaipur!M33+Jaisalmer!M33+Jalore!M33+Jhalawar!M33+Jhunjhunu!M33+Jodhpur!M33+Karauli!M33+Kota!M33+Nagaur!M33+Pali!M33+Pratapgarh!M33+Rajsamand!M33+'Sawai Madhopur'!M33+Sikar!M33+Sirohi!M33+'Sri Ganganagar'!M33+Tonk!M33+Udaipur!M33</f>
        <v>1313.9175625099231</v>
      </c>
      <c r="N33" s="7">
        <f>Ajmer!N33+Alwar!N33+Banswara!N33+Baran!N33+Barmer!N33+Bharatpur!N33+Bhilwara!N33+Bikaner!N33+Bundi!N33+Chittorgarh!N33+Churu!N33+Dausa!N33+Dholpur!N33+Dungarpur!N33+Hanumangarh!N33+Jaipur!N33+Jaisalmer!N33+Jalore!N33+Jhalawar!N33+Jhunjhunu!N33+Jodhpur!N33+Karauli!N33+Kota!N33+Nagaur!N33+Pali!N33+Pratapgarh!N33+Rajsamand!N33+'Sawai Madhopur'!N33+Sikar!N33+Sirohi!N33+'Sri Ganganagar'!N33+Tonk!N33+Udaipur!N33</f>
        <v>6340.2779562827454</v>
      </c>
      <c r="O33" s="8">
        <f t="shared" si="4"/>
        <v>22163.832970357824</v>
      </c>
      <c r="P33" s="8">
        <f t="shared" si="5"/>
        <v>52670.32221191455</v>
      </c>
      <c r="Q33" s="7">
        <f>Ajmer!Q33+Alwar!Q33+Banswara!Q33+Baran!Q33+Barmer!Q33+Bharatpur!Q33+Bhilwara!Q33+Bikaner!Q33+Bundi!Q33+Chittorgarh!Q33+Churu!Q33+Dausa!Q33+Dholpur!Q33+Dungarpur!Q33+Hanumangarh!Q33+Jaipur!Q33+Jaisalmer!Q33+Jalore!Q33+Jhalawar!Q33+Jhunjhunu!Q33+Jodhpur!Q33+Karauli!Q33+Kota!Q33+Nagaur!Q33+Pali!Q33+Pratapgarh!Q33+Rajsamand!Q33+'Sawai Madhopur'!Q33+Sikar!Q33+Sirohi!Q33+'Sri Ganganagar'!Q33+Tonk!Q33+Udaipur!Q33</f>
        <v>187.21756250992308</v>
      </c>
      <c r="R33" s="7">
        <f>Ajmer!R33+Alwar!R33+Banswara!R33+Baran!R33+Barmer!R33+Bharatpur!R33+Bhilwara!R33+Bikaner!R33+Bundi!R33+Chittorgarh!R33+Churu!R33+Dausa!R33+Dholpur!R33+Dungarpur!R33+Hanumangarh!R33+Jaipur!R33+Jaisalmer!R33+Jalore!R33+Jhalawar!R33+Jhunjhunu!R33+Jodhpur!R33+Karauli!R33+Kota!R33+Nagaur!R33+Pali!R33+Pratapgarh!R33+Rajsamand!R33+'Sawai Madhopur'!R33+Sikar!R33+Sirohi!R33+'Sri Ganganagar'!R33+Tonk!R33+Udaipur!R33</f>
        <v>556.67795628274609</v>
      </c>
      <c r="S33" s="7">
        <f>Ajmer!S33+Alwar!S33+Banswara!S33+Baran!S33+Barmer!S33+Bharatpur!S33+Bhilwara!S33+Bikaner!S33+Bundi!S33+Chittorgarh!S33+Churu!S33+Dausa!S33+Dholpur!S33+Dungarpur!S33+Hanumangarh!S33+Jaipur!S33+Jaisalmer!S33+Jalore!S33+Jhalawar!S33+Jhunjhunu!S33+Jodhpur!S33+Karauli!S33+Kota!S33+Nagaur!S33+Pali!S33+Pratapgarh!S33+Rajsamand!S33+'Sawai Madhopur'!S33+Sikar!S33+Sirohi!S33+'Sri Ganganagar'!S33+Tonk!S33+Udaipur!S33</f>
        <v>11949.539782214693</v>
      </c>
      <c r="T33" s="7">
        <f>Ajmer!T33+Alwar!T33+Banswara!T33+Baran!T33+Barmer!T33+Bharatpur!T33+Bhilwara!T33+Bikaner!T33+Bundi!T33+Chittorgarh!T33+Churu!T33+Dausa!T33+Dholpur!T33+Dungarpur!T33+Hanumangarh!T33+Jaipur!T33+Jaisalmer!T33+Jalore!T33+Jhalawar!T33+Jhunjhunu!T33+Jodhpur!T33+Karauli!T33+Kota!T33+Nagaur!T33+Pali!T33+Pratapgarh!T33+Rajsamand!T33+'Sawai Madhopur'!T33+Sikar!T33+Sirohi!T33+'Sri Ganganagar'!T33+Tonk!T33+Udaipur!T33</f>
        <v>36173.241175605013</v>
      </c>
      <c r="U33" s="7">
        <f>Ajmer!U33+Alwar!U33+Banswara!U33+Baran!U33+Barmer!U33+Bharatpur!U33+Bhilwara!U33+Bikaner!U33+Bundi!U33+Chittorgarh!U33+Churu!U33+Dausa!U33+Dholpur!U33+Dungarpur!U33+Hanumangarh!U33+Jaipur!U33+Jaisalmer!U33+Jalore!U33+Jhalawar!U33+Jhunjhunu!U33+Jodhpur!U33+Karauli!U33+Kota!U33+Nagaur!U33+Pali!U33+Pratapgarh!U33+Rajsamand!U33+'Sawai Madhopur'!U33+Sikar!U33+Sirohi!U33+'Sri Ganganagar'!U33+Tonk!U33+Udaipur!U33</f>
        <v>6107.5603276133461</v>
      </c>
      <c r="V33" s="7">
        <f>Ajmer!V33+Alwar!V33+Banswara!V33+Baran!V33+Barmer!V33+Bharatpur!V33+Bhilwara!V33+Bikaner!V33+Bundi!V33+Chittorgarh!V33+Churu!V33+Dausa!V33+Dholpur!V33+Dungarpur!V33+Hanumangarh!V33+Jaipur!V33+Jaisalmer!V33+Jalore!V33+Jhalawar!V33+Jhunjhunu!V33+Jodhpur!V33+Karauli!V33+Kota!V33+Nagaur!V33+Pali!V33+Pratapgarh!V33+Rajsamand!V33+'Sawai Madhopur'!V33+Sikar!V33+Sirohi!V33+'Sri Ganganagar'!V33+Tonk!V33+Udaipur!V33</f>
        <v>39856.126152124045</v>
      </c>
      <c r="W33" s="7">
        <f>Ajmer!W33+Alwar!W33+Banswara!W33+Baran!W33+Barmer!W33+Bharatpur!W33+Bhilwara!W33+Bikaner!W33+Bundi!W33+Chittorgarh!W33+Churu!W33+Dausa!W33+Dholpur!W33+Dungarpur!W33+Hanumangarh!W33+Jaipur!W33+Jaisalmer!W33+Jalore!W33+Jhalawar!W33+Jhunjhunu!W33+Jodhpur!W33+Karauli!W33+Kota!W33+Nagaur!W33+Pali!W33+Pratapgarh!W33+Rajsamand!W33+'Sawai Madhopur'!W33+Sikar!W33+Sirohi!W33+'Sri Ganganagar'!W33+Tonk!W33+Udaipur!W33</f>
        <v>1345.9675213388641</v>
      </c>
      <c r="X33" s="7">
        <f>Ajmer!X33+Alwar!X33+Banswara!X33+Baran!X33+Barmer!X33+Bharatpur!X33+Bhilwara!X33+Bikaner!X33+Bundi!X33+Chittorgarh!X33+Churu!X33+Dausa!X33+Dholpur!X33+Dungarpur!X33+Hanumangarh!X33+Jaipur!X33+Jaisalmer!X33+Jalore!X33+Jhalawar!X33+Jhunjhunu!X33+Jodhpur!X33+Karauli!X33+Kota!X33+Nagaur!X33+Pali!X33+Pratapgarh!X33+Rajsamand!X33+'Sawai Madhopur'!X33+Sikar!X33+Sirohi!X33+'Sri Ganganagar'!X33+Tonk!X33+Udaipur!X33</f>
        <v>21478.457033338254</v>
      </c>
      <c r="Y33" s="7">
        <f>Ajmer!Y33+Alwar!Y33+Banswara!Y33+Baran!Y33+Barmer!Y33+Bharatpur!Y33+Bhilwara!Y33+Bikaner!Y33+Bundi!Y33+Chittorgarh!Y33+Churu!Y33+Dausa!Y33+Dholpur!Y33+Dungarpur!Y33+Hanumangarh!Y33+Jaipur!Y33+Jaisalmer!Y33+Jalore!Y33+Jhalawar!Y33+Jhunjhunu!Y33+Jodhpur!Y33+Karauli!Y33+Kota!Y33+Nagaur!Y33+Pali!Y33+Pratapgarh!Y33+Rajsamand!Y33+'Sawai Madhopur'!Y33+Sikar!Y33+Sirohi!Y33+'Sri Ganganagar'!Y33+Tonk!Y33+Udaipur!Y33</f>
        <v>257.03424242424239</v>
      </c>
      <c r="Z33" s="7">
        <f>Ajmer!Z33+Alwar!Z33+Banswara!Z33+Baran!Z33+Barmer!Z33+Bharatpur!Z33+Bhilwara!Z33+Bikaner!Z33+Bundi!Z33+Chittorgarh!Z33+Churu!Z33+Dausa!Z33+Dholpur!Z33+Dungarpur!Z33+Hanumangarh!Z33+Jaipur!Z33+Jaisalmer!Z33+Jalore!Z33+Jhalawar!Z33+Jhunjhunu!Z33+Jodhpur!Z33+Karauli!Z33+Kota!Z33+Nagaur!Z33+Pali!Z33+Pratapgarh!Z33+Rajsamand!Z33+'Sawai Madhopur'!Z33+Sikar!Z33+Sirohi!Z33+'Sri Ganganagar'!Z33+Tonk!Z33+Udaipur!Z33</f>
        <v>1173.8151700849999</v>
      </c>
      <c r="AA33" s="7">
        <f>Ajmer!AA33+Alwar!AA33+Banswara!AA33+Baran!AA33+Barmer!AA33+Bharatpur!AA33+Bhilwara!AA33+Bikaner!AA33+Bundi!AA33+Chittorgarh!AA33+Churu!AA33+Dausa!AA33+Dholpur!AA33+Dungarpur!AA33+Hanumangarh!AA33+Jaipur!AA33+Jaisalmer!AA33+Jalore!AA33+Jhalawar!AA33+Jhunjhunu!AA33+Jodhpur!AA33+Karauli!AA33+Kota!AA33+Nagaur!AA33+Pali!AA33+Pratapgarh!AA33+Rajsamand!AA33+'Sawai Madhopur'!AA33+Sikar!AA33+Sirohi!AA33+'Sri Ganganagar'!AA33+Tonk!AA33+Udaipur!AA33</f>
        <v>0</v>
      </c>
      <c r="AB33" s="7">
        <f>Ajmer!AB33+Alwar!AB33+Banswara!AB33+Baran!AB33+Barmer!AB33+Bharatpur!AB33+Bhilwara!AB33+Bikaner!AB33+Bundi!AB33+Chittorgarh!AB33+Churu!AB33+Dausa!AB33+Dholpur!AB33+Dungarpur!AB33+Hanumangarh!AB33+Jaipur!AB33+Jaisalmer!AB33+Jalore!AB33+Jhalawar!AB33+Jhunjhunu!AB33+Jodhpur!AB33+Karauli!AB33+Kota!AB33+Nagaur!AB33+Pali!AB33+Pratapgarh!AB33+Rajsamand!AB33+'Sawai Madhopur'!AB33+Sikar!AB33+Sirohi!AB33+'Sri Ganganagar'!AB33+Tonk!AB33+Udaipur!AB33</f>
        <v>0</v>
      </c>
      <c r="AC33" s="7">
        <f>Ajmer!AC33+Alwar!AC33+Banswara!AC33+Baran!AC33+Barmer!AC33+Bharatpur!AC33+Bhilwara!AC33+Bikaner!AC33+Bundi!AC33+Chittorgarh!AC33+Churu!AC33+Dausa!AC33+Dholpur!AC33+Dungarpur!AC33+Hanumangarh!AC33+Jaipur!AC33+Jaisalmer!AC33+Jalore!AC33+Jhalawar!AC33+Jhunjhunu!AC33+Jodhpur!AC33+Karauli!AC33+Kota!AC33+Nagaur!AC33+Pali!AC33+Pratapgarh!AC33+Rajsamand!AC33+'Sawai Madhopur'!AC33+Sikar!AC33+Sirohi!AC33+'Sri Ganganagar'!AC33+Tonk!AC33+Udaipur!AC33</f>
        <v>326</v>
      </c>
      <c r="AD33" s="7">
        <f>Ajmer!AD33+Alwar!AD33+Banswara!AD33+Baran!AD33+Barmer!AD33+Bharatpur!AD33+Bhilwara!AD33+Bikaner!AD33+Bundi!AD33+Chittorgarh!AD33+Churu!AD33+Dausa!AD33+Dholpur!AD33+Dungarpur!AD33+Hanumangarh!AD33+Jaipur!AD33+Jaisalmer!AD33+Jalore!AD33+Jhalawar!AD33+Jhunjhunu!AD33+Jodhpur!AD33+Karauli!AD33+Kota!AD33+Nagaur!AD33+Pali!AD33+Pratapgarh!AD33+Rajsamand!AD33+'Sawai Madhopur'!AD33+Sikar!AD33+Sirohi!AD33+'Sri Ganganagar'!AD33+Tonk!AD33+Udaipur!AD33</f>
        <v>19724.565747136301</v>
      </c>
      <c r="AE33" s="8">
        <f t="shared" si="6"/>
        <v>8036.5620913764524</v>
      </c>
      <c r="AF33" s="8">
        <f t="shared" si="7"/>
        <v>82232.964102683589</v>
      </c>
      <c r="AG33" s="7">
        <f>Ajmer!AG33+Alwar!AG33+Banswara!AG33+Baran!AG33+Barmer!AG33+Bharatpur!AG33+Bhilwara!AG33+Bikaner!AG33+Bundi!AG33+Chittorgarh!AG33+Churu!AG33+Dausa!AG33+Dholpur!AG33+Dungarpur!AG33+Hanumangarh!AG33+Jaipur!AG33+Jaisalmer!AG33+Jalore!AG33+Jhalawar!AG33+Jhunjhunu!AG33+Jodhpur!AG33+Karauli!AG33+Kota!AG33+Nagaur!AG33+Pali!AG33+Pratapgarh!AG33+Rajsamand!AG33+'Sawai Madhopur'!AG33+Sikar!AG33+Sirohi!AG33+'Sri Ganganagar'!AG33+Tonk!AG33+Udaipur!AG33</f>
        <v>37.63424242424243</v>
      </c>
      <c r="AH33" s="7">
        <f>Ajmer!AH33+Alwar!AH33+Banswara!AH33+Baran!AH33+Barmer!AH33+Bharatpur!AH33+Bhilwara!AH33+Bikaner!AH33+Bundi!AH33+Chittorgarh!AH33+Churu!AH33+Dausa!AH33+Dholpur!AH33+Dungarpur!AH33+Hanumangarh!AH33+Jaipur!AH33+Jaisalmer!AH33+Jalore!AH33+Jhalawar!AH33+Jhunjhunu!AH33+Jodhpur!AH33+Karauli!AH33+Kota!AH33+Nagaur!AH33+Pali!AH33+Pratapgarh!AH33+Rajsamand!AH33+'Sawai Madhopur'!AH33+Sikar!AH33+Sirohi!AH33+'Sri Ganganagar'!AH33+Tonk!AH33+Udaipur!AH33</f>
        <v>183.01300000000001</v>
      </c>
      <c r="AI33" s="7">
        <f>Ajmer!AI33+Alwar!AI33+Banswara!AI33+Baran!AI33+Barmer!AI33+Bharatpur!AI33+Bhilwara!AI33+Bikaner!AI33+Bundi!AI33+Chittorgarh!AI33+Churu!AI33+Dausa!AI33+Dholpur!AI33+Dungarpur!AI33+Hanumangarh!AI33+Jaipur!AI33+Jaisalmer!AI33+Jalore!AI33+Jhalawar!AI33+Jhunjhunu!AI33+Jodhpur!AI33+Karauli!AI33+Kota!AI33+Nagaur!AI33+Pali!AI33+Pratapgarh!AI33+Rajsamand!AI33+'Sawai Madhopur'!AI33+Sikar!AI33+Sirohi!AI33+'Sri Ganganagar'!AI33+Tonk!AI33+Udaipur!AI33</f>
        <v>15</v>
      </c>
      <c r="AJ33" s="7">
        <f>Ajmer!AJ33+Alwar!AJ33+Banswara!AJ33+Baran!AJ33+Barmer!AJ33+Bharatpur!AJ33+Bhilwara!AJ33+Bikaner!AJ33+Bundi!AJ33+Chittorgarh!AJ33+Churu!AJ33+Dausa!AJ33+Dholpur!AJ33+Dungarpur!AJ33+Hanumangarh!AJ33+Jaipur!AJ33+Jaisalmer!AJ33+Jalore!AJ33+Jhalawar!AJ33+Jhunjhunu!AJ33+Jodhpur!AJ33+Karauli!AJ33+Kota!AJ33+Nagaur!AJ33+Pali!AJ33+Pratapgarh!AJ33+Rajsamand!AJ33+'Sawai Madhopur'!AJ33+Sikar!AJ33+Sirohi!AJ33+'Sri Ganganagar'!AJ33+Tonk!AJ33+Udaipur!AJ33</f>
        <v>360</v>
      </c>
      <c r="AK33" s="7">
        <f>Ajmer!AK33+Alwar!AK33+Banswara!AK33+Baran!AK33+Barmer!AK33+Bharatpur!AK33+Bhilwara!AK33+Bikaner!AK33+Bundi!AK33+Chittorgarh!AK33+Churu!AK33+Dausa!AK33+Dholpur!AK33+Dungarpur!AK33+Hanumangarh!AK33+Jaipur!AK33+Jaisalmer!AK33+Jalore!AK33+Jhalawar!AK33+Jhunjhunu!AK33+Jodhpur!AK33+Karauli!AK33+Kota!AK33+Nagaur!AK33+Pali!AK33+Pratapgarh!AK33+Rajsamand!AK33+'Sawai Madhopur'!AK33+Sikar!AK33+Sirohi!AK33+'Sri Ganganagar'!AK33+Tonk!AK33+Udaipur!AK33</f>
        <v>150</v>
      </c>
      <c r="AL33" s="7">
        <f>Ajmer!AL33+Alwar!AL33+Banswara!AL33+Baran!AL33+Barmer!AL33+Bharatpur!AL33+Bhilwara!AL33+Bikaner!AL33+Bundi!AL33+Chittorgarh!AL33+Churu!AL33+Dausa!AL33+Dholpur!AL33+Dungarpur!AL33+Hanumangarh!AL33+Jaipur!AL33+Jaisalmer!AL33+Jalore!AL33+Jhalawar!AL33+Jhunjhunu!AL33+Jodhpur!AL33+Karauli!AL33+Kota!AL33+Nagaur!AL33+Pali!AL33+Pratapgarh!AL33+Rajsamand!AL33+'Sawai Madhopur'!AL33+Sikar!AL33+Sirohi!AL33+'Sri Ganganagar'!AL33+Tonk!AL33+Udaipur!AL33</f>
        <v>477.92148039</v>
      </c>
      <c r="AM33" s="7">
        <f>Ajmer!AM33+Alwar!AM33+Banswara!AM33+Baran!AM33+Barmer!AM33+Bharatpur!AM33+Bhilwara!AM33+Bikaner!AM33+Bundi!AM33+Chittorgarh!AM33+Churu!AM33+Dausa!AM33+Dholpur!AM33+Dungarpur!AM33+Hanumangarh!AM33+Jaipur!AM33+Jaisalmer!AM33+Jalore!AM33+Jhalawar!AM33+Jhunjhunu!AM33+Jodhpur!AM33+Karauli!AM33+Kota!AM33+Nagaur!AM33+Pali!AM33+Pratapgarh!AM33+Rajsamand!AM33+'Sawai Madhopur'!AM33+Sikar!AM33+Sirohi!AM33+'Sri Ganganagar'!AM33+Tonk!AM33+Udaipur!AM33</f>
        <v>1306.0454545454545</v>
      </c>
      <c r="AN33" s="7">
        <f>Ajmer!AN33+Alwar!AN33+Banswara!AN33+Baran!AN33+Barmer!AN33+Bharatpur!AN33+Bhilwara!AN33+Bikaner!AN33+Bundi!AN33+Chittorgarh!AN33+Churu!AN33+Dausa!AN33+Dholpur!AN33+Dungarpur!AN33+Hanumangarh!AN33+Jaipur!AN33+Jaisalmer!AN33+Jalore!AN33+Jhalawar!AN33+Jhunjhunu!AN33+Jodhpur!AN33+Karauli!AN33+Kota!AN33+Nagaur!AN33+Pali!AN33+Pratapgarh!AN33+Rajsamand!AN33+'Sawai Madhopur'!AN33+Sikar!AN33+Sirohi!AN33+'Sri Ganganagar'!AN33+Tonk!AN33+Udaipur!AN33</f>
        <v>10449.545159000001</v>
      </c>
      <c r="AO33" s="7">
        <f>Ajmer!AO33+Alwar!AO33+Banswara!AO33+Baran!AO33+Barmer!AO33+Bharatpur!AO33+Bhilwara!AO33+Bikaner!AO33+Bundi!AO33+Chittorgarh!AO33+Churu!AO33+Dausa!AO33+Dholpur!AO33+Dungarpur!AO33+Hanumangarh!AO33+Jaipur!AO33+Jaisalmer!AO33+Jalore!AO33+Jhalawar!AO33+Jhunjhunu!AO33+Jodhpur!AO33+Karauli!AO33+Kota!AO33+Nagaur!AO33+Pali!AO33+Pratapgarh!AO33+Rajsamand!AO33+'Sawai Madhopur'!AO33+Sikar!AO33+Sirohi!AO33+'Sri Ganganagar'!AO33+Tonk!AO33+Udaipur!AO33</f>
        <v>132</v>
      </c>
      <c r="AP33" s="7">
        <f>Ajmer!AP33+Alwar!AP33+Banswara!AP33+Baran!AP33+Barmer!AP33+Bharatpur!AP33+Bhilwara!AP33+Bikaner!AP33+Bundi!AP33+Chittorgarh!AP33+Churu!AP33+Dausa!AP33+Dholpur!AP33+Dungarpur!AP33+Hanumangarh!AP33+Jaipur!AP33+Jaisalmer!AP33+Jalore!AP33+Jhalawar!AP33+Jhunjhunu!AP33+Jodhpur!AP33+Karauli!AP33+Kota!AP33+Nagaur!AP33+Pali!AP33+Pratapgarh!AP33+Rajsamand!AP33+'Sawai Madhopur'!AP33+Sikar!AP33+Sirohi!AP33+'Sri Ganganagar'!AP33+Tonk!AP33+Udaipur!AP33</f>
        <v>258.29521907999998</v>
      </c>
      <c r="AQ33" s="7">
        <f>Ajmer!AQ33+Alwar!AQ33+Banswara!AQ33+Baran!AQ33+Barmer!AQ33+Bharatpur!AQ33+Bhilwara!AQ33+Bikaner!AQ33+Bundi!AQ33+Chittorgarh!AQ33+Churu!AQ33+Dausa!AQ33+Dholpur!AQ33+Dungarpur!AQ33+Hanumangarh!AQ33+Jaipur!AQ33+Jaisalmer!AQ33+Jalore!AQ33+Jhalawar!AQ33+Jhunjhunu!AQ33+Jodhpur!AQ33+Karauli!AQ33+Kota!AQ33+Nagaur!AQ33+Pali!AQ33+Pratapgarh!AQ33+Rajsamand!AQ33+'Sawai Madhopur'!AQ33+Sikar!AQ33+Sirohi!AQ33+'Sri Ganganagar'!AQ33+Tonk!AQ33+Udaipur!AQ33</f>
        <v>3025.4823608109955</v>
      </c>
      <c r="AR33" s="7">
        <f>Ajmer!AR33+Alwar!AR33+Banswara!AR33+Baran!AR33+Barmer!AR33+Bharatpur!AR33+Bhilwara!AR33+Bikaner!AR33+Bundi!AR33+Chittorgarh!AR33+Churu!AR33+Dausa!AR33+Dholpur!AR33+Dungarpur!AR33+Hanumangarh!AR33+Jaipur!AR33+Jaisalmer!AR33+Jalore!AR33+Jhalawar!AR33+Jhunjhunu!AR33+Jodhpur!AR33+Karauli!AR33+Kota!AR33+Nagaur!AR33+Pali!AR33+Pratapgarh!AR33+Rajsamand!AR33+'Sawai Madhopur'!AR33+Sikar!AR33+Sirohi!AR33+'Sri Ganganagar'!AR33+Tonk!AR33+Udaipur!AR33</f>
        <v>5013.4917906762857</v>
      </c>
      <c r="AS33" s="7">
        <f>Ajmer!AS33+Alwar!AS33+Banswara!AS33+Baran!AS33+Barmer!AS33+Bharatpur!AS33+Bhilwara!AS33+Bikaner!AS33+Bundi!AS33+Chittorgarh!AS33+Churu!AS33+Dausa!AS33+Dholpur!AS33+Dungarpur!AS33+Hanumangarh!AS33+Jaipur!AS33+Jaisalmer!AS33+Jalore!AS33+Jhalawar!AS33+Jhunjhunu!AS33+Jodhpur!AS33+Karauli!AS33+Kota!AS33+Nagaur!AS33+Pali!AS33+Pratapgarh!AS33+Rajsamand!AS33+'Sawai Madhopur'!AS33+Sikar!AS33+Sirohi!AS33+'Sri Ganganagar'!AS33+Tonk!AS33+Udaipur!AS33</f>
        <v>301.5333333333333</v>
      </c>
      <c r="AT33" s="7">
        <f>Ajmer!AT33+Alwar!AT33+Banswara!AT33+Baran!AT33+Barmer!AT33+Bharatpur!AT33+Bhilwara!AT33+Bikaner!AT33+Bundi!AT33+Chittorgarh!AT33+Churu!AT33+Dausa!AT33+Dholpur!AT33+Dungarpur!AT33+Hanumangarh!AT33+Jaipur!AT33+Jaisalmer!AT33+Jalore!AT33+Jhalawar!AT33+Jhunjhunu!AT33+Jodhpur!AT33+Karauli!AT33+Kota!AT33+Nagaur!AT33+Pali!AT33+Pratapgarh!AT33+Rajsamand!AT33+'Sawai Madhopur'!AT33+Sikar!AT33+Sirohi!AT33+'Sri Ganganagar'!AT33+Tonk!AT33+Udaipur!AT33</f>
        <v>1217.5431074618</v>
      </c>
      <c r="AU33" s="7">
        <f t="shared" ref="AU33:AU42" si="30">AI33+AK33+AM33+AO33+AQ33+AS33</f>
        <v>4930.0611486897833</v>
      </c>
      <c r="AV33" s="7">
        <f t="shared" ref="AV33:AV42" si="31">AJ33+AL33+AN33+AP33+AR33+AT33</f>
        <v>17776.796756608088</v>
      </c>
      <c r="AW33" s="7">
        <f>Ajmer!AW33+Alwar!AW33+Banswara!AW33+Baran!AW33+Bharatpur!AW33+Bhilwara!AW33+Bikaner!AW33+Bundi!AW33+Chittorgarh!AW33+Churu!AW33+Dausa!AW33+Dholpur!AW33+Dungarpur!AW33+Hanumangarh!AW33+Jaipur!AW33+Jaisalmer!AW33+Jalore!AW33+Jhalawar!AW33+Jhunjhunu!AW33+Jodhpur!AW33+Karauli!AW33+Kota!AW33+Nagaur!AW33+Pali!AW33+Pratapgarh!AW33+Rajsamand!AW33+'Sawai Madhopur'!AW33+Sikar!AW33+Sirohi!AW33+'Sri Ganganagar'!AW33+Tonk!AW33+Udaipur!AW33</f>
        <v>192.68236081099565</v>
      </c>
      <c r="AX33" s="7">
        <f>Ajmer!AX33+Alwar!AX33+Banswara!AX33+Baran!AX33+Bharatpur!AX33+Bhilwara!AX33+Bikaner!AX33+Bundi!AX33+Chittorgarh!AX33+Churu!AX33+Dausa!AX33+Dholpur!AX33+Dungarpur!AX33+Hanumangarh!AX33+Jaipur!AX33+Jaisalmer!AX33+Jalore!AX33+Jhalawar!AX33+Jhunjhunu!AX33+Jodhpur!AX33+Karauli!AX33+Kota!AX33+Nagaur!AX33+Pali!AX33+Pratapgarh!AX33+Rajsamand!AX33+'Sawai Madhopur'!AX33+Sikar!AX33+Sirohi!AX33+'Sri Ganganagar'!AX33+Tonk!AX33+Udaipur!AX33</f>
        <v>456.0417906762857</v>
      </c>
      <c r="AY33" s="9">
        <f t="shared" ref="AY33:AY42" si="32">O33+AE33+AU33</f>
        <v>35130.456210424061</v>
      </c>
      <c r="AZ33" s="9">
        <f t="shared" ref="AZ33:AZ42" si="33">P33+AF33+AV33</f>
        <v>152680.08307120623</v>
      </c>
      <c r="BA33" s="7">
        <f>Ajmer!BA33+Alwar!BA33+Banswara!BA33+Baran!BA33+Barmer!BA33+Bharatpur!BA33+Bhilwara!BA33+Bikaner!BA33+Bundi!BA33+Chittorgarh!BA33+Churu!BA33+Dausa!BA33+Dholpur!BA33+Dungarpur!BA33+Hanumangarh!BA33+Jaipur!BA33+Jaisalmer!BA33+Jalore!BA33+Jhalawar!BA33+Jhunjhunu!BA33+Jodhpur!BA33+Karauli!BA33+Kota!BA33+Nagaur!BA33+Pali!BA33+Pratapgarh!BA33+Rajsamand!BA33+'Sawai Madhopur'!BA33+Sikar!BA33+Sirohi!BA33+'Sri Ganganagar'!BA33+Tonk!BA33+Udaipur!BA33</f>
        <v>7</v>
      </c>
      <c r="BB33" s="7">
        <f>Ajmer!BB33+Alwar!BB33+Banswara!BB33+Baran!BB33+Barmer!BB33+Bharatpur!BB33+Bhilwara!BB33+Bikaner!BB33+Bundi!BB33+Chittorgarh!BB33+Churu!BB33+Dausa!BB33+Dholpur!BB33+Dungarpur!BB33+Hanumangarh!BB33+Jaipur!BB33+Jaisalmer!BB33+Jalore!BB33+Jhalawar!BB33+Jhunjhunu!BB33+Jodhpur!BB33+Karauli!BB33+Kota!BB33+Nagaur!BB33+Pali!BB33+Pratapgarh!BB33+Rajsamand!BB33+'Sawai Madhopur'!BB33+Sikar!BB33+Sirohi!BB33+'Sri Ganganagar'!BB33+Tonk!BB33+Udaipur!BB33</f>
        <v>36</v>
      </c>
      <c r="BC33" s="7">
        <f>Ajmer!BC33+Alwar!BC33+Banswara!BC33+Baran!BC33+Barmer!BC33+Bharatpur!BC33+Bhilwara!BC33+Bikaner!BC33+Bundi!BC33+Chittorgarh!BC33+Churu!BC33+Dausa!BC33+Dholpur!BC33+Dungarpur!BC33+Hanumangarh!BC33+Jaipur!BC33+Jaisalmer!BC33+Jalore!BC33+Jhalawar!BC33+Jhunjhunu!BC33+Jodhpur!BC33+Karauli!BC33+Kota!BC33+Nagaur!BC33+Pali!BC33+Pratapgarh!BC33+Rajsamand!BC33+'Sawai Madhopur'!BC33+Sikar!BC33+Sirohi!BC33+'Sri Ganganagar'!BC33+Tonk!BC33+Udaipur!BC33</f>
        <v>7</v>
      </c>
      <c r="BD33" s="7">
        <f>Ajmer!BD33+Alwar!BD33+Banswara!BD33+Baran!BD33+Barmer!BD33+Bharatpur!BD33+Bhilwara!BD33+Bikaner!BD33+Bundi!BD33+Chittorgarh!BD33+Churu!BD33+Dausa!BD33+Dholpur!BD33+Dungarpur!BD33+Hanumangarh!BD33+Jaipur!BD33+Jaisalmer!BD33+Jalore!BD33+Jhalawar!BD33+Jhunjhunu!BD33+Jodhpur!BD33+Karauli!BD33+Kota!BD33+Nagaur!BD33+Pali!BD33+Pratapgarh!BD33+Rajsamand!BD33+'Sawai Madhopur'!BD33+Sikar!BD33+Sirohi!BD33+'Sri Ganganagar'!BD33+Tonk!BD33+Udaipur!BD33</f>
        <v>130</v>
      </c>
      <c r="BE33" s="7">
        <f>Ajmer!BE33+Alwar!BE33+Banswara!BE33+Baran!BE33+Barmer!BE33+Bharatpur!BE33+Bhilwara!BE33+Bikaner!BE33+Bundi!BE33+Chittorgarh!BE33+Churu!BE33+Dausa!BE33+Dholpur!BE33+Dungarpur!BE33+Hanumangarh!BE33+Jaipur!BE33+Jaisalmer!BE33+Jalore!BE33+Jhalawar!BE33+Jhunjhunu!BE33+Jodhpur!BE33+Karauli!BE33+Kota!BE33+Nagaur!BE33+Pali!BE33+Pratapgarh!BE33+Rajsamand!BE33+'Sawai Madhopur'!BE33+Sikar!BE33+Sirohi!BE33+'Sri Ganganagar'!BE33+Tonk!BE33+Udaipur!BE33</f>
        <v>31</v>
      </c>
      <c r="BF33" s="7">
        <f>Ajmer!BF33+Alwar!BF33+Banswara!BF33+Baran!BF33+Barmer!BF33+Bharatpur!BF33+Bhilwara!BF33+Bikaner!BF33+Bundi!BF33+Chittorgarh!BF33+Churu!BF33+Dausa!BF33+Dholpur!BF33+Dungarpur!BF33+Hanumangarh!BF33+Jaipur!BF33+Jaisalmer!BF33+Jalore!BF33+Jhalawar!BF33+Jhunjhunu!BF33+Jodhpur!BF33+Karauli!BF33+Kota!BF33+Nagaur!BF33+Pali!BF33+Pratapgarh!BF33+Rajsamand!BF33+'Sawai Madhopur'!BF33+Sikar!BF33+Sirohi!BF33+'Sri Ganganagar'!BF33+Tonk!BF33+Udaipur!BF33</f>
        <v>830.34</v>
      </c>
      <c r="BG33" s="7">
        <f>Ajmer!BG33+Alwar!BG33+Banswara!BG33+Baran!BG33+Barmer!BG33+Bharatpur!BG33+Bhilwara!BG33+Bikaner!BG33+Bundi!BG33+Chittorgarh!BG33+Churu!BG33+Dausa!BG33+Dholpur!BG33+Dungarpur!BG33+Hanumangarh!BG33+Jaipur!BG33+Jaisalmer!BG33+Jalore!BG33+Jhalawar!BG33+Jhunjhunu!BG33+Jodhpur!BG33+Karauli!BG33+Kota!BG33+Nagaur!BG33+Pali!BG33+Pratapgarh!BG33+Rajsamand!BG33+'Sawai Madhopur'!BG33+Sikar!BG33+Sirohi!BG33+'Sri Ganganagar'!BG33+Tonk!BG33+Udaipur!BG33</f>
        <v>602</v>
      </c>
      <c r="BH33" s="7">
        <f>Ajmer!BH33+Alwar!BH33+Banswara!BH33+Baran!BH33+Barmer!BH33+Bharatpur!BH33+Bhilwara!BH33+Bikaner!BH33+Bundi!BH33+Chittorgarh!BH33+Churu!BH33+Dausa!BH33+Dholpur!BH33+Dungarpur!BH33+Hanumangarh!BH33+Jaipur!BH33+Jaisalmer!BH33+Jalore!BH33+Jhalawar!BH33+Jhunjhunu!BH33+Jodhpur!BH33+Karauli!BH33+Kota!BH33+Nagaur!BH33+Pali!BH33+Pratapgarh!BH33+Rajsamand!BH33+'Sawai Madhopur'!BH33+Sikar!BH33+Sirohi!BH33+'Sri Ganganagar'!BH33+Tonk!BH33+Udaipur!BH33</f>
        <v>2828.32</v>
      </c>
      <c r="BI33" s="7">
        <f>Ajmer!BI33+Alwar!BI33+Banswara!BI33+Baran!BI33+Barmer!BI33+Bharatpur!BI33+Bhilwara!BI33+Bikaner!BI33+Bundi!BI33+Chittorgarh!BI33+Churu!BI33+Dausa!BI33+Dholpur!BI33+Dungarpur!BI33+Hanumangarh!BI33+Jaipur!BI33+Jaisalmer!BI33+Jalore!BI33+Jhalawar!BI33+Jhunjhunu!BI33+Jodhpur!BI33+Karauli!BI33+Kota!BI33+Nagaur!BI33+Pali!BI33+Pratapgarh!BI33+Rajsamand!BI33+'Sawai Madhopur'!BI33+Sikar!BI33+Sirohi!BI33+'Sri Ganganagar'!BI33+Tonk!BI33+Udaipur!BI33</f>
        <v>4384</v>
      </c>
      <c r="BJ33" s="7">
        <f>Ajmer!BJ33+Alwar!BJ33+Banswara!BJ33+Baran!BJ33+Barmer!BJ33+Bharatpur!BJ33+Bhilwara!BJ33+Bikaner!BJ33+Bundi!BJ33+Chittorgarh!BJ33+Churu!BJ33+Dausa!BJ33+Dholpur!BJ33+Dungarpur!BJ33+Hanumangarh!BJ33+Jaipur!BJ33+Jaisalmer!BJ33+Jalore!BJ33+Jhalawar!BJ33+Jhunjhunu!BJ33+Jodhpur!BJ33+Karauli!BJ33+Kota!BJ33+Nagaur!BJ33+Pali!BJ33+Pratapgarh!BJ33+Rajsamand!BJ33+'Sawai Madhopur'!BJ33+Sikar!BJ33+Sirohi!BJ33+'Sri Ganganagar'!BJ33+Tonk!BJ33+Udaipur!BJ33</f>
        <v>13589.630000000001</v>
      </c>
      <c r="BK33" s="8">
        <f t="shared" si="12"/>
        <v>5031</v>
      </c>
      <c r="BL33" s="8">
        <f t="shared" si="13"/>
        <v>17414.29</v>
      </c>
      <c r="BM33" s="8">
        <f t="shared" si="0"/>
        <v>40161.456210424061</v>
      </c>
      <c r="BN33" s="8">
        <f t="shared" si="1"/>
        <v>170094.37307120624</v>
      </c>
      <c r="BO33" s="7">
        <f>Ajmer!BO33+Alwar!BO33+Banswara!BO33+Baran!BO33+Barmer!BO33+Bharatpur!BO33+Bhilwara!BO33+Bikaner!BO33+Bundi!BO33+Chittorgarh!BO33+Churu!BO33+Dausa!BO33+Dholpur!BO33+Dungarpur!BO33+Hanumangarh!BO33+Jaipur!BO33+Jaisalmer!BO33+Jalore!BO33+Jhalawar!BO33+Jhunjhunu!BO33+Jodhpur!BO33+Karauli!BO33+Kota!BO33+Nagaur!BO33+Pali!BO33+Pratapgarh!BO33+Rajsamand!BO33+'Sawai Madhopur'!BO33+Sikar!BO33+Sirohi!BO33+'Sri Ganganagar'!BO33+Tonk!BO33+Udaipur!BO33</f>
        <v>8094.7856210424052</v>
      </c>
      <c r="BP33" s="7">
        <f>Ajmer!BP33+Alwar!BP33+Banswara!BP33+Baran!BP33+Barmer!BP33+Bharatpur!BP33+Bhilwara!BP33+Bikaner!BP33+Bundi!BP33+Chittorgarh!BP33+Churu!BP33+Dausa!BP33+Dholpur!BP33+Dungarpur!BP33+Hanumangarh!BP33+Jaipur!BP33+Jaisalmer!BP33+Jalore!BP33+Jhalawar!BP33+Jhunjhunu!BP33+Jodhpur!BP33+Karauli!BP33+Kota!BP33+Nagaur!BP33+Pali!BP33+Pratapgarh!BP33+Rajsamand!BP33+'Sawai Madhopur'!BP33+Sikar!BP33+Sirohi!BP33+'Sri Ganganagar'!BP33+Tonk!BP33+Udaipur!BP33</f>
        <v>15200.94054943994</v>
      </c>
      <c r="BQ33" s="7">
        <f>Ajmer!BQ33+Alwar!BQ33+Banswara!BQ33+Baran!BQ33+Barmer!BQ33+Bharatpur!BQ33+Bhilwara!BQ33+Bikaner!BQ33+Bundi!BQ33+Chittorgarh!BQ33+Churu!BQ33+Dausa!BQ33+Dholpur!BQ33+Dungarpur!BQ33+Hanumangarh!BQ33+Jaipur!BQ33+Jaisalmer!BQ33+Jalore!BQ33+Jhalawar!BQ33+Jhunjhunu!BQ33+Jodhpur!BQ33+Karauli!BQ33+Kota!BQ33+Nagaur!BQ33+Pali!BQ33+Pratapgarh!BQ33+Rajsamand!BQ33+'Sawai Madhopur'!BQ33+Sikar!BQ33+Sirohi!BQ33+'Sri Ganganagar'!BQ33+Tonk!BQ33+Udaipur!BQ33</f>
        <v>1085.7273726254434</v>
      </c>
      <c r="BR33" s="7">
        <f>Ajmer!BR33+Alwar!BR33+Banswara!BR33+Baran!BR33+Barmer!BR33+Bharatpur!BR33+Bhilwara!BR33+Bikaner!BR33+Bundi!BR33+Chittorgarh!BR33+Churu!BR33+Dausa!BR33+Dholpur!BR33+Dungarpur!BR33+Hanumangarh!BR33+Jaipur!BR33+Jaisalmer!BR33+Jalore!BR33+Jhalawar!BR33+Jhunjhunu!BR33+Jodhpur!BR33+Karauli!BR33+Kota!BR33+Nagaur!BR33+Pali!BR33+Pratapgarh!BR33+Rajsamand!BR33+'Sawai Madhopur'!BR33+Sikar!BR33+Sirohi!BR33+'Sri Ganganagar'!BR33+Tonk!BR33+Udaipur!BR33</f>
        <v>1396.0803296639631</v>
      </c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7">
        <f>Ajmer!C34+Alwar!C34+Banswara!C34+Baran!C34+Barmer!C34+Bharatpur!C34+Bhilwara!C34+Bikaner!C34+Bundi!C34+Chittorgarh!C34+Churu!C34+Dausa!C34+Dholpur!C34+Dungarpur!C34+Hanumangarh!C34+Jaipur!C34+Jaisalmer!C34+Jalore!C34+Jhalawar!C34+Jhunjhunu!C34+Jodhpur!C34+Karauli!C34+Kota!C34+Nagaur!C34+Pali!C34+Pratapgarh!C34+Rajsamand!C34+'Sawai Madhopur'!C34+Sikar!C34+Sirohi!C34+'Sri Ganganagar'!C34+Tonk!C34+Udaipur!C34</f>
        <v>327862.9394129698</v>
      </c>
      <c r="D34" s="7">
        <f>Ajmer!D34+Alwar!D34+Banswara!D34+Baran!D34+Barmer!D34+Bharatpur!D34+Bhilwara!D34+Bikaner!D34+Bundi!D34+Chittorgarh!D34+Churu!D34+Dausa!D34+Dholpur!D34+Dungarpur!D34+Hanumangarh!D34+Jaipur!D34+Jaisalmer!D34+Jalore!D34+Jhalawar!D34+Jhunjhunu!D34+Jodhpur!D34+Karauli!D34+Kota!D34+Nagaur!D34+Pali!D34+Pratapgarh!D34+Rajsamand!D34+'Sawai Madhopur'!D34+Sikar!D34+Sirohi!D34+'Sri Ganganagar'!D34+Tonk!D34+Udaipur!D34</f>
        <v>479286.24851880036</v>
      </c>
      <c r="E34" s="7">
        <f>Ajmer!E34+Alwar!E34+Banswara!E34+Baran!E34+Barmer!E34+Bharatpur!E34+Bhilwara!E34+Bikaner!E34+Bundi!E34+Chittorgarh!E34+Churu!E34+Dausa!E34+Dholpur!E34+Dungarpur!E34+Hanumangarh!E34+Jaipur!E34+Jaisalmer!E34+Jalore!E34+Jhalawar!E34+Jhunjhunu!E34+Jodhpur!E34+Karauli!E34+Kota!E34+Nagaur!E34+Pali!E34+Pratapgarh!E34+Rajsamand!E34+'Sawai Madhopur'!E34+Sikar!E34+Sirohi!E34+'Sri Ganganagar'!E34+Tonk!E34+Udaipur!E34</f>
        <v>68327.660201904539</v>
      </c>
      <c r="F34" s="7">
        <f>Ajmer!F34+Alwar!F34+Banswara!F34+Baran!F34+Barmer!F34+Bharatpur!F34+Bhilwara!F34+Bikaner!F34+Bundi!F34+Chittorgarh!F34+Churu!F34+Dausa!F34+Dholpur!F34+Dungarpur!F34+Hanumangarh!F34+Jaipur!F34+Jaisalmer!F34+Jalore!F34+Jhalawar!F34+Jhunjhunu!F34+Jodhpur!F34+Karauli!F34+Kota!F34+Nagaur!F34+Pali!F34+Pratapgarh!F34+Rajsamand!F34+'Sawai Madhopur'!F34+Sikar!F34+Sirohi!F34+'Sri Ganganagar'!F34+Tonk!F34+Udaipur!F34</f>
        <v>176647.25053227501</v>
      </c>
      <c r="G34" s="7">
        <f>Ajmer!G34+Alwar!G34+Banswara!G34+Baran!G34+Barmer!G34+Bharatpur!G34+Bhilwara!G34+Bikaner!G34+Bundi!G34+Chittorgarh!G34+Churu!G34+Dausa!G34+Dholpur!G34+Dungarpur!G34+Hanumangarh!G34+Jaipur!G34+Jaisalmer!G34+Jalore!G34+Jhalawar!G34+Jhunjhunu!G34+Jodhpur!G34+Karauli!G34+Kota!G34+Nagaur!G34+Pali!G34+Pratapgarh!G34+Rajsamand!G34+'Sawai Madhopur'!G34+Sikar!G34+Sirohi!G34+'Sri Ganganagar'!G34+Tonk!G34+Udaipur!G34</f>
        <v>14213.76222663626</v>
      </c>
      <c r="H34" s="7">
        <f>Ajmer!H34+Alwar!H34+Banswara!H34+Baran!H34+Barmer!H34+Bharatpur!H34+Bhilwara!H34+Bikaner!H34+Bundi!H34+Chittorgarh!H34+Churu!H34+Dausa!H34+Dholpur!H34+Dungarpur!H34+Hanumangarh!H34+Jaipur!H34+Jaisalmer!H34+Jalore!H34+Jhalawar!H34+Jhunjhunu!H34+Jodhpur!H34+Karauli!H34+Kota!H34+Nagaur!H34+Pali!H34+Pratapgarh!H34+Rajsamand!H34+'Sawai Madhopur'!H34+Sikar!H34+Sirohi!H34+'Sri Ganganagar'!H34+Tonk!H34+Udaipur!H34</f>
        <v>20733.235347899659</v>
      </c>
      <c r="I34" s="8">
        <f t="shared" si="2"/>
        <v>410404.36184151063</v>
      </c>
      <c r="J34" s="8">
        <f t="shared" si="3"/>
        <v>676666.73439897504</v>
      </c>
      <c r="K34" s="7">
        <f>Ajmer!K34+Alwar!K34+Banswara!K34+Baran!K34+Barmer!K34+Bharatpur!K34+Bhilwara!K34+Bikaner!K34+Bundi!K34+Chittorgarh!K34+Churu!K34+Dausa!K34+Dholpur!K34+Dungarpur!K34+Hanumangarh!K34+Jaipur!K34+Jaisalmer!K34+Jalore!K34+Jhalawar!K34+Jhunjhunu!K34+Jodhpur!K34+Karauli!K34+Kota!K34+Nagaur!K34+Pali!K34+Pratapgarh!K34+Rajsamand!K34+'Sawai Madhopur'!K34+Sikar!K34+Sirohi!K34+'Sri Ganganagar'!K34+Tonk!K34+Udaipur!K34</f>
        <v>18749.052250606408</v>
      </c>
      <c r="L34" s="7">
        <f>Ajmer!L34+Alwar!L34+Banswara!L34+Baran!L34+Barmer!L34+Bharatpur!L34+Bhilwara!L34+Bikaner!L34+Bundi!L34+Chittorgarh!L34+Churu!L34+Dausa!L34+Dholpur!L34+Dungarpur!L34+Hanumangarh!L34+Jaipur!L34+Jaisalmer!L34+Jalore!L34+Jhalawar!L34+Jhunjhunu!L34+Jodhpur!L34+Karauli!L34+Kota!L34+Nagaur!L34+Pali!L34+Pratapgarh!L34+Rajsamand!L34+'Sawai Madhopur'!L34+Sikar!L34+Sirohi!L34+'Sri Ganganagar'!L34+Tonk!L34+Udaipur!L34</f>
        <v>100262.72242700114</v>
      </c>
      <c r="M34" s="7">
        <f>Ajmer!M34+Alwar!M34+Banswara!M34+Baran!M34+Barmer!M34+Bharatpur!M34+Bhilwara!M34+Bikaner!M34+Bundi!M34+Chittorgarh!M34+Churu!M34+Dausa!M34+Dholpur!M34+Dungarpur!M34+Hanumangarh!M34+Jaipur!M34+Jaisalmer!M34+Jalore!M34+Jhalawar!M34+Jhunjhunu!M34+Jodhpur!M34+Karauli!M34+Kota!M34+Nagaur!M34+Pali!M34+Pratapgarh!M34+Rajsamand!M34+'Sawai Madhopur'!M34+Sikar!M34+Sirohi!M34+'Sri Ganganagar'!M34+Tonk!M34+Udaipur!M34</f>
        <v>12864.802095135567</v>
      </c>
      <c r="N34" s="7">
        <f>Ajmer!N34+Alwar!N34+Banswara!N34+Baran!N34+Barmer!N34+Bharatpur!N34+Bhilwara!N34+Bikaner!N34+Bundi!N34+Chittorgarh!N34+Churu!N34+Dausa!N34+Dholpur!N34+Dungarpur!N34+Hanumangarh!N34+Jaipur!N34+Jaisalmer!N34+Jalore!N34+Jhalawar!N34+Jhunjhunu!N34+Jodhpur!N34+Karauli!N34+Kota!N34+Nagaur!N34+Pali!N34+Pratapgarh!N34+Rajsamand!N34+'Sawai Madhopur'!N34+Sikar!N34+Sirohi!N34+'Sri Ganganagar'!N34+Tonk!N34+Udaipur!N34</f>
        <v>76909.986913947359</v>
      </c>
      <c r="O34" s="8">
        <f t="shared" si="4"/>
        <v>442018.2161872526</v>
      </c>
      <c r="P34" s="8">
        <f t="shared" si="5"/>
        <v>853839.44373992353</v>
      </c>
      <c r="Q34" s="7">
        <f>Ajmer!Q34+Alwar!Q34+Banswara!Q34+Baran!Q34+Barmer!Q34+Bharatpur!Q34+Bhilwara!Q34+Bikaner!Q34+Bundi!Q34+Chittorgarh!Q34+Churu!Q34+Dausa!Q34+Dholpur!Q34+Dungarpur!Q34+Hanumangarh!Q34+Jaipur!Q34+Jaisalmer!Q34+Jalore!Q34+Jhalawar!Q34+Jhunjhunu!Q34+Jodhpur!Q34+Karauli!Q34+Kota!Q34+Nagaur!Q34+Pali!Q34+Pratapgarh!Q34+Rajsamand!Q34+'Sawai Madhopur'!Q34+Sikar!Q34+Sirohi!Q34+'Sri Ganganagar'!Q34+Tonk!Q34+Udaipur!Q34</f>
        <v>2345.8958881049998</v>
      </c>
      <c r="R34" s="7">
        <f>Ajmer!R34+Alwar!R34+Banswara!R34+Baran!R34+Barmer!R34+Bharatpur!R34+Bhilwara!R34+Bikaner!R34+Bundi!R34+Chittorgarh!R34+Churu!R34+Dausa!R34+Dholpur!R34+Dungarpur!R34+Hanumangarh!R34+Jaipur!R34+Jaisalmer!R34+Jalore!R34+Jhalawar!R34+Jhunjhunu!R34+Jodhpur!R34+Karauli!R34+Kota!R34+Nagaur!R34+Pali!R34+Pratapgarh!R34+Rajsamand!R34+'Sawai Madhopur'!R34+Sikar!R34+Sirohi!R34+'Sri Ganganagar'!R34+Tonk!R34+Udaipur!R34</f>
        <v>10846.186913947367</v>
      </c>
      <c r="S34" s="7">
        <f>Ajmer!S34+Alwar!S34+Banswara!S34+Baran!S34+Barmer!S34+Bharatpur!S34+Bhilwara!S34+Bikaner!S34+Bundi!S34+Chittorgarh!S34+Churu!S34+Dausa!S34+Dholpur!S34+Dungarpur!S34+Hanumangarh!S34+Jaipur!S34+Jaisalmer!S34+Jalore!S34+Jhalawar!S34+Jhunjhunu!S34+Jodhpur!S34+Karauli!S34+Kota!S34+Nagaur!S34+Pali!S34+Pratapgarh!S34+Rajsamand!S34+'Sawai Madhopur'!S34+Sikar!S34+Sirohi!S34+'Sri Ganganagar'!S34+Tonk!S34+Udaipur!S34</f>
        <v>206296.59320277846</v>
      </c>
      <c r="T34" s="7">
        <f>Ajmer!T34+Alwar!T34+Banswara!T34+Baran!T34+Barmer!T34+Bharatpur!T34+Bhilwara!T34+Bikaner!T34+Bundi!T34+Chittorgarh!T34+Churu!T34+Dausa!T34+Dholpur!T34+Dungarpur!T34+Hanumangarh!T34+Jaipur!T34+Jaisalmer!T34+Jalore!T34+Jhalawar!T34+Jhunjhunu!T34+Jodhpur!T34+Karauli!T34+Kota!T34+Nagaur!T34+Pali!T34+Pratapgarh!T34+Rajsamand!T34+'Sawai Madhopur'!T34+Sikar!T34+Sirohi!T34+'Sri Ganganagar'!T34+Tonk!T34+Udaipur!T34</f>
        <v>518999.26365903404</v>
      </c>
      <c r="U34" s="7">
        <f>Ajmer!U34+Alwar!U34+Banswara!U34+Baran!U34+Barmer!U34+Bharatpur!U34+Bhilwara!U34+Bikaner!U34+Bundi!U34+Chittorgarh!U34+Churu!U34+Dausa!U34+Dholpur!U34+Dungarpur!U34+Hanumangarh!U34+Jaipur!U34+Jaisalmer!U34+Jalore!U34+Jhalawar!U34+Jhunjhunu!U34+Jodhpur!U34+Karauli!U34+Kota!U34+Nagaur!U34+Pali!U34+Pratapgarh!U34+Rajsamand!U34+'Sawai Madhopur'!U34+Sikar!U34+Sirohi!U34+'Sri Ganganagar'!U34+Tonk!U34+Udaipur!U34</f>
        <v>80269.553856963335</v>
      </c>
      <c r="V34" s="7">
        <f>Ajmer!V34+Alwar!V34+Banswara!V34+Baran!V34+Barmer!V34+Bharatpur!V34+Bhilwara!V34+Bikaner!V34+Bundi!V34+Chittorgarh!V34+Churu!V34+Dausa!V34+Dholpur!V34+Dungarpur!V34+Hanumangarh!V34+Jaipur!V34+Jaisalmer!V34+Jalore!V34+Jhalawar!V34+Jhunjhunu!V34+Jodhpur!V34+Karauli!V34+Kota!V34+Nagaur!V34+Pali!V34+Pratapgarh!V34+Rajsamand!V34+'Sawai Madhopur'!V34+Sikar!V34+Sirohi!V34+'Sri Ganganagar'!V34+Tonk!V34+Udaipur!V34</f>
        <v>943689.63154288428</v>
      </c>
      <c r="W34" s="7">
        <f>Ajmer!W34+Alwar!W34+Banswara!W34+Baran!W34+Barmer!W34+Bharatpur!W34+Bhilwara!W34+Bikaner!W34+Bundi!W34+Chittorgarh!W34+Churu!W34+Dausa!W34+Dholpur!W34+Dungarpur!W34+Hanumangarh!W34+Jaipur!W34+Jaisalmer!W34+Jalore!W34+Jhalawar!W34+Jhunjhunu!W34+Jodhpur!W34+Karauli!W34+Kota!W34+Nagaur!W34+Pali!W34+Pratapgarh!W34+Rajsamand!W34+'Sawai Madhopur'!W34+Sikar!W34+Sirohi!W34+'Sri Ganganagar'!W34+Tonk!W34+Udaipur!W34</f>
        <v>28790.264095631486</v>
      </c>
      <c r="X34" s="7">
        <f>Ajmer!X34+Alwar!X34+Banswara!X34+Baran!X34+Barmer!X34+Bharatpur!X34+Bhilwara!X34+Bikaner!X34+Bundi!X34+Chittorgarh!X34+Churu!X34+Dausa!X34+Dholpur!X34+Dungarpur!X34+Hanumangarh!X34+Jaipur!X34+Jaisalmer!X34+Jalore!X34+Jhalawar!X34+Jhunjhunu!X34+Jodhpur!X34+Karauli!X34+Kota!X34+Nagaur!X34+Pali!X34+Pratapgarh!X34+Rajsamand!X34+'Sawai Madhopur'!X34+Sikar!X34+Sirohi!X34+'Sri Ganganagar'!X34+Tonk!X34+Udaipur!X34</f>
        <v>412801.11465158395</v>
      </c>
      <c r="Y34" s="7">
        <f>Ajmer!Y34+Alwar!Y34+Banswara!Y34+Baran!Y34+Barmer!Y34+Bharatpur!Y34+Bhilwara!Y34+Bikaner!Y34+Bundi!Y34+Chittorgarh!Y34+Churu!Y34+Dausa!Y34+Dholpur!Y34+Dungarpur!Y34+Hanumangarh!Y34+Jaipur!Y34+Jaisalmer!Y34+Jalore!Y34+Jhalawar!Y34+Jhunjhunu!Y34+Jodhpur!Y34+Karauli!Y34+Kota!Y34+Nagaur!Y34+Pali!Y34+Pratapgarh!Y34+Rajsamand!Y34+'Sawai Madhopur'!Y34+Sikar!Y34+Sirohi!Y34+'Sri Ganganagar'!Y34+Tonk!Y34+Udaipur!Y34</f>
        <v>4140.0452749719416</v>
      </c>
      <c r="Z34" s="7">
        <f>Ajmer!Z34+Alwar!Z34+Banswara!Z34+Baran!Z34+Barmer!Z34+Bharatpur!Z34+Bhilwara!Z34+Bikaner!Z34+Bundi!Z34+Chittorgarh!Z34+Churu!Z34+Dausa!Z34+Dholpur!Z34+Dungarpur!Z34+Hanumangarh!Z34+Jaipur!Z34+Jaisalmer!Z34+Jalore!Z34+Jhalawar!Z34+Jhunjhunu!Z34+Jodhpur!Z34+Karauli!Z34+Kota!Z34+Nagaur!Z34+Pali!Z34+Pratapgarh!Z34+Rajsamand!Z34+'Sawai Madhopur'!Z34+Sikar!Z34+Sirohi!Z34+'Sri Ganganagar'!Z34+Tonk!Z34+Udaipur!Z34</f>
        <v>27107.659611907406</v>
      </c>
      <c r="AA34" s="7">
        <f>Ajmer!AA34+Alwar!AA34+Banswara!AA34+Baran!AA34+Barmer!AA34+Bharatpur!AA34+Bhilwara!AA34+Bikaner!AA34+Bundi!AA34+Chittorgarh!AA34+Churu!AA34+Dausa!AA34+Dholpur!AA34+Dungarpur!AA34+Hanumangarh!AA34+Jaipur!AA34+Jaisalmer!AA34+Jalore!AA34+Jhalawar!AA34+Jhunjhunu!AA34+Jodhpur!AA34+Karauli!AA34+Kota!AA34+Nagaur!AA34+Pali!AA34+Pratapgarh!AA34+Rajsamand!AA34+'Sawai Madhopur'!AA34+Sikar!AA34+Sirohi!AA34+'Sri Ganganagar'!AA34+Tonk!AA34+Udaipur!AA34</f>
        <v>511</v>
      </c>
      <c r="AB34" s="7">
        <f>Ajmer!AB34+Alwar!AB34+Banswara!AB34+Baran!AB34+Barmer!AB34+Bharatpur!AB34+Bhilwara!AB34+Bikaner!AB34+Bundi!AB34+Chittorgarh!AB34+Churu!AB34+Dausa!AB34+Dholpur!AB34+Dungarpur!AB34+Hanumangarh!AB34+Jaipur!AB34+Jaisalmer!AB34+Jalore!AB34+Jhalawar!AB34+Jhunjhunu!AB34+Jodhpur!AB34+Karauli!AB34+Kota!AB34+Nagaur!AB34+Pali!AB34+Pratapgarh!AB34+Rajsamand!AB34+'Sawai Madhopur'!AB34+Sikar!AB34+Sirohi!AB34+'Sri Ganganagar'!AB34+Tonk!AB34+Udaipur!AB34</f>
        <v>1397.6502086999999</v>
      </c>
      <c r="AC34" s="7">
        <f>Ajmer!AC34+Alwar!AC34+Banswara!AC34+Baran!AC34+Barmer!AC34+Bharatpur!AC34+Bhilwara!AC34+Bikaner!AC34+Bundi!AC34+Chittorgarh!AC34+Churu!AC34+Dausa!AC34+Dholpur!AC34+Dungarpur!AC34+Hanumangarh!AC34+Jaipur!AC34+Jaisalmer!AC34+Jalore!AC34+Jhalawar!AC34+Jhunjhunu!AC34+Jodhpur!AC34+Karauli!AC34+Kota!AC34+Nagaur!AC34+Pali!AC34+Pratapgarh!AC34+Rajsamand!AC34+'Sawai Madhopur'!AC34+Sikar!AC34+Sirohi!AC34+'Sri Ganganagar'!AC34+Tonk!AC34+Udaipur!AC34</f>
        <v>4964.6985058888886</v>
      </c>
      <c r="AD34" s="7">
        <f>Ajmer!AD34+Alwar!AD34+Banswara!AD34+Baran!AD34+Barmer!AD34+Bharatpur!AD34+Bhilwara!AD34+Bikaner!AD34+Bundi!AD34+Chittorgarh!AD34+Churu!AD34+Dausa!AD34+Dholpur!AD34+Dungarpur!AD34+Hanumangarh!AD34+Jaipur!AD34+Jaisalmer!AD34+Jalore!AD34+Jhalawar!AD34+Jhunjhunu!AD34+Jodhpur!AD34+Karauli!AD34+Kota!AD34+Nagaur!AD34+Pali!AD34+Pratapgarh!AD34+Rajsamand!AD34+'Sawai Madhopur'!AD34+Sikar!AD34+Sirohi!AD34+'Sri Ganganagar'!AD34+Tonk!AD34+Udaipur!AD34</f>
        <v>175390.38707333335</v>
      </c>
      <c r="AE34" s="8">
        <f t="shared" si="6"/>
        <v>118675.56173345564</v>
      </c>
      <c r="AF34" s="8">
        <f t="shared" si="7"/>
        <v>1560386.443088409</v>
      </c>
      <c r="AG34" s="7">
        <f>Ajmer!AG34+Alwar!AG34+Banswara!AG34+Baran!AG34+Barmer!AG34+Bharatpur!AG34+Bhilwara!AG34+Bikaner!AG34+Bundi!AG34+Chittorgarh!AG34+Churu!AG34+Dausa!AG34+Dholpur!AG34+Dungarpur!AG34+Hanumangarh!AG34+Jaipur!AG34+Jaisalmer!AG34+Jalore!AG34+Jhalawar!AG34+Jhunjhunu!AG34+Jodhpur!AG34+Karauli!AG34+Kota!AG34+Nagaur!AG34+Pali!AG34+Pratapgarh!AG34+Rajsamand!AG34+'Sawai Madhopur'!AG34+Sikar!AG34+Sirohi!AG34+'Sri Ganganagar'!AG34+Tonk!AG34+Udaipur!AG34</f>
        <v>870.83527497194166</v>
      </c>
      <c r="AH34" s="7">
        <f>Ajmer!AH34+Alwar!AH34+Banswara!AH34+Baran!AH34+Barmer!AH34+Bharatpur!AH34+Bhilwara!AH34+Bikaner!AH34+Bundi!AH34+Chittorgarh!AH34+Churu!AH34+Dausa!AH34+Dholpur!AH34+Dungarpur!AH34+Hanumangarh!AH34+Jaipur!AH34+Jaisalmer!AH34+Jalore!AH34+Jhalawar!AH34+Jhunjhunu!AH34+Jodhpur!AH34+Karauli!AH34+Kota!AH34+Nagaur!AH34+Pali!AH34+Pratapgarh!AH34+Rajsamand!AH34+'Sawai Madhopur'!AH34+Sikar!AH34+Sirohi!AH34+'Sri Ganganagar'!AH34+Tonk!AH34+Udaipur!AH34</f>
        <v>6013.8694074074083</v>
      </c>
      <c r="AI34" s="7">
        <f>Ajmer!AI34+Alwar!AI34+Banswara!AI34+Baran!AI34+Barmer!AI34+Bharatpur!AI34+Bhilwara!AI34+Bikaner!AI34+Bundi!AI34+Chittorgarh!AI34+Churu!AI34+Dausa!AI34+Dholpur!AI34+Dungarpur!AI34+Hanumangarh!AI34+Jaipur!AI34+Jaisalmer!AI34+Jalore!AI34+Jhalawar!AI34+Jhunjhunu!AI34+Jodhpur!AI34+Karauli!AI34+Kota!AI34+Nagaur!AI34+Pali!AI34+Pratapgarh!AI34+Rajsamand!AI34+'Sawai Madhopur'!AI34+Sikar!AI34+Sirohi!AI34+'Sri Ganganagar'!AI34+Tonk!AI34+Udaipur!AI34</f>
        <v>174</v>
      </c>
      <c r="AJ34" s="7">
        <f>Ajmer!AJ34+Alwar!AJ34+Banswara!AJ34+Baran!AJ34+Barmer!AJ34+Bharatpur!AJ34+Bhilwara!AJ34+Bikaner!AJ34+Bundi!AJ34+Chittorgarh!AJ34+Churu!AJ34+Dausa!AJ34+Dholpur!AJ34+Dungarpur!AJ34+Hanumangarh!AJ34+Jaipur!AJ34+Jaisalmer!AJ34+Jalore!AJ34+Jhalawar!AJ34+Jhunjhunu!AJ34+Jodhpur!AJ34+Karauli!AJ34+Kota!AJ34+Nagaur!AJ34+Pali!AJ34+Pratapgarh!AJ34+Rajsamand!AJ34+'Sawai Madhopur'!AJ34+Sikar!AJ34+Sirohi!AJ34+'Sri Ganganagar'!AJ34+Tonk!AJ34+Udaipur!AJ34</f>
        <v>16683.47</v>
      </c>
      <c r="AK34" s="7">
        <f>Ajmer!AK34+Alwar!AK34+Banswara!AK34+Baran!AK34+Barmer!AK34+Bharatpur!AK34+Bhilwara!AK34+Bikaner!AK34+Bundi!AK34+Chittorgarh!AK34+Churu!AK34+Dausa!AK34+Dholpur!AK34+Dungarpur!AK34+Hanumangarh!AK34+Jaipur!AK34+Jaisalmer!AK34+Jalore!AK34+Jhalawar!AK34+Jhunjhunu!AK34+Jodhpur!AK34+Karauli!AK34+Kota!AK34+Nagaur!AK34+Pali!AK34+Pratapgarh!AK34+Rajsamand!AK34+'Sawai Madhopur'!AK34+Sikar!AK34+Sirohi!AK34+'Sri Ganganagar'!AK34+Tonk!AK34+Udaipur!AK34</f>
        <v>1864.5575757575757</v>
      </c>
      <c r="AL34" s="7">
        <f>Ajmer!AL34+Alwar!AL34+Banswara!AL34+Baran!AL34+Barmer!AL34+Bharatpur!AL34+Bhilwara!AL34+Bikaner!AL34+Bundi!AL34+Chittorgarh!AL34+Churu!AL34+Dausa!AL34+Dholpur!AL34+Dungarpur!AL34+Hanumangarh!AL34+Jaipur!AL34+Jaisalmer!AL34+Jalore!AL34+Jhalawar!AL34+Jhunjhunu!AL34+Jodhpur!AL34+Karauli!AL34+Kota!AL34+Nagaur!AL34+Pali!AL34+Pratapgarh!AL34+Rajsamand!AL34+'Sawai Madhopur'!AL34+Sikar!AL34+Sirohi!AL34+'Sri Ganganagar'!AL34+Tonk!AL34+Udaipur!AL34</f>
        <v>8499.7054533640003</v>
      </c>
      <c r="AM34" s="7">
        <f>Ajmer!AM34+Alwar!AM34+Banswara!AM34+Baran!AM34+Barmer!AM34+Bharatpur!AM34+Bhilwara!AM34+Bikaner!AM34+Bundi!AM34+Chittorgarh!AM34+Churu!AM34+Dausa!AM34+Dholpur!AM34+Dungarpur!AM34+Hanumangarh!AM34+Jaipur!AM34+Jaisalmer!AM34+Jalore!AM34+Jhalawar!AM34+Jhunjhunu!AM34+Jodhpur!AM34+Karauli!AM34+Kota!AM34+Nagaur!AM34+Pali!AM34+Pratapgarh!AM34+Rajsamand!AM34+'Sawai Madhopur'!AM34+Sikar!AM34+Sirohi!AM34+'Sri Ganganagar'!AM34+Tonk!AM34+Udaipur!AM34</f>
        <v>8613.0596268759546</v>
      </c>
      <c r="AN34" s="7">
        <f>Ajmer!AN34+Alwar!AN34+Banswara!AN34+Baran!AN34+Barmer!AN34+Bharatpur!AN34+Bhilwara!AN34+Bikaner!AN34+Bundi!AN34+Chittorgarh!AN34+Churu!AN34+Dausa!AN34+Dholpur!AN34+Dungarpur!AN34+Hanumangarh!AN34+Jaipur!AN34+Jaisalmer!AN34+Jalore!AN34+Jhalawar!AN34+Jhunjhunu!AN34+Jodhpur!AN34+Karauli!AN34+Kota!AN34+Nagaur!AN34+Pali!AN34+Pratapgarh!AN34+Rajsamand!AN34+'Sawai Madhopur'!AN34+Sikar!AN34+Sirohi!AN34+'Sri Ganganagar'!AN34+Tonk!AN34+Udaipur!AN34</f>
        <v>97630.751495699995</v>
      </c>
      <c r="AO34" s="7">
        <f>Ajmer!AO34+Alwar!AO34+Banswara!AO34+Baran!AO34+Barmer!AO34+Bharatpur!AO34+Bhilwara!AO34+Bikaner!AO34+Bundi!AO34+Chittorgarh!AO34+Churu!AO34+Dausa!AO34+Dholpur!AO34+Dungarpur!AO34+Hanumangarh!AO34+Jaipur!AO34+Jaisalmer!AO34+Jalore!AO34+Jhalawar!AO34+Jhunjhunu!AO34+Jodhpur!AO34+Karauli!AO34+Kota!AO34+Nagaur!AO34+Pali!AO34+Pratapgarh!AO34+Rajsamand!AO34+'Sawai Madhopur'!AO34+Sikar!AO34+Sirohi!AO34+'Sri Ganganagar'!AO34+Tonk!AO34+Udaipur!AO34</f>
        <v>1686</v>
      </c>
      <c r="AP34" s="7">
        <f>Ajmer!AP34+Alwar!AP34+Banswara!AP34+Baran!AP34+Barmer!AP34+Bharatpur!AP34+Bhilwara!AP34+Bikaner!AP34+Bundi!AP34+Chittorgarh!AP34+Churu!AP34+Dausa!AP34+Dholpur!AP34+Dungarpur!AP34+Hanumangarh!AP34+Jaipur!AP34+Jaisalmer!AP34+Jalore!AP34+Jhalawar!AP34+Jhunjhunu!AP34+Jodhpur!AP34+Karauli!AP34+Kota!AP34+Nagaur!AP34+Pali!AP34+Pratapgarh!AP34+Rajsamand!AP34+'Sawai Madhopur'!AP34+Sikar!AP34+Sirohi!AP34+'Sri Ganganagar'!AP34+Tonk!AP34+Udaipur!AP34</f>
        <v>4658.8</v>
      </c>
      <c r="AQ34" s="7">
        <f>Ajmer!AQ34+Alwar!AQ34+Banswara!AQ34+Baran!AQ34+Barmer!AQ34+Bharatpur!AQ34+Bhilwara!AQ34+Bikaner!AQ34+Bundi!AQ34+Chittorgarh!AQ34+Churu!AQ34+Dausa!AQ34+Dholpur!AQ34+Dungarpur!AQ34+Hanumangarh!AQ34+Jaipur!AQ34+Jaisalmer!AQ34+Jalore!AQ34+Jhalawar!AQ34+Jhunjhunu!AQ34+Jodhpur!AQ34+Karauli!AQ34+Kota!AQ34+Nagaur!AQ34+Pali!AQ34+Pratapgarh!AQ34+Rajsamand!AQ34+'Sawai Madhopur'!AQ34+Sikar!AQ34+Sirohi!AQ34+'Sri Ganganagar'!AQ34+Tonk!AQ34+Udaipur!AQ34</f>
        <v>12176.242620155386</v>
      </c>
      <c r="AR34" s="7">
        <f>Ajmer!AR34+Alwar!AR34+Banswara!AR34+Baran!AR34+Barmer!AR34+Bharatpur!AR34+Bhilwara!AR34+Bikaner!AR34+Bundi!AR34+Chittorgarh!AR34+Churu!AR34+Dausa!AR34+Dholpur!AR34+Dungarpur!AR34+Hanumangarh!AR34+Jaipur!AR34+Jaisalmer!AR34+Jalore!AR34+Jhalawar!AR34+Jhunjhunu!AR34+Jodhpur!AR34+Karauli!AR34+Kota!AR34+Nagaur!AR34+Pali!AR34+Pratapgarh!AR34+Rajsamand!AR34+'Sawai Madhopur'!AR34+Sikar!AR34+Sirohi!AR34+'Sri Ganganagar'!AR34+Tonk!AR34+Udaipur!AR34</f>
        <v>24276.737071572432</v>
      </c>
      <c r="AS34" s="7">
        <f>Ajmer!AS34+Alwar!AS34+Banswara!AS34+Baran!AS34+Barmer!AS34+Bharatpur!AS34+Bhilwara!AS34+Bikaner!AS34+Bundi!AS34+Chittorgarh!AS34+Churu!AS34+Dausa!AS34+Dholpur!AS34+Dungarpur!AS34+Hanumangarh!AS34+Jaipur!AS34+Jaisalmer!AS34+Jalore!AS34+Jhalawar!AS34+Jhunjhunu!AS34+Jodhpur!AS34+Karauli!AS34+Kota!AS34+Nagaur!AS34+Pali!AS34+Pratapgarh!AS34+Rajsamand!AS34+'Sawai Madhopur'!AS34+Sikar!AS34+Sirohi!AS34+'Sri Ganganagar'!AS34+Tonk!AS34+Udaipur!AS34</f>
        <v>1027</v>
      </c>
      <c r="AT34" s="7">
        <f>Ajmer!AT34+Alwar!AT34+Banswara!AT34+Baran!AT34+Barmer!AT34+Bharatpur!AT34+Bhilwara!AT34+Bikaner!AT34+Bundi!AT34+Chittorgarh!AT34+Churu!AT34+Dausa!AT34+Dholpur!AT34+Dungarpur!AT34+Hanumangarh!AT34+Jaipur!AT34+Jaisalmer!AT34+Jalore!AT34+Jhalawar!AT34+Jhunjhunu!AT34+Jodhpur!AT34+Karauli!AT34+Kota!AT34+Nagaur!AT34+Pali!AT34+Pratapgarh!AT34+Rajsamand!AT34+'Sawai Madhopur'!AT34+Sikar!AT34+Sirohi!AT34+'Sri Ganganagar'!AT34+Tonk!AT34+Udaipur!AT34</f>
        <v>9411.2510610526006</v>
      </c>
      <c r="AU34" s="7">
        <f t="shared" si="30"/>
        <v>25540.859822788916</v>
      </c>
      <c r="AV34" s="7">
        <f t="shared" si="31"/>
        <v>161160.71508168904</v>
      </c>
      <c r="AW34" s="7">
        <f>Ajmer!AW34+Alwar!AW34+Banswara!AW34+Baran!AW34+Bharatpur!AW34+Bhilwara!AW34+Bikaner!AW34+Bundi!AW34+Chittorgarh!AW34+Churu!AW34+Dausa!AW34+Dholpur!AW34+Dungarpur!AW34+Hanumangarh!AW34+Jaipur!AW34+Jaisalmer!AW34+Jalore!AW34+Jhalawar!AW34+Jhunjhunu!AW34+Jodhpur!AW34+Karauli!AW34+Kota!AW34+Nagaur!AW34+Pali!AW34+Pratapgarh!AW34+Rajsamand!AW34+'Sawai Madhopur'!AW34+Sikar!AW34+Sirohi!AW34+'Sri Ganganagar'!AW34+Tonk!AW34+Udaipur!AW34</f>
        <v>960.305375212699</v>
      </c>
      <c r="AX34" s="7">
        <f>Ajmer!AX34+Alwar!AX34+Banswara!AX34+Baran!AX34+Bharatpur!AX34+Bhilwara!AX34+Bikaner!AX34+Bundi!AX34+Chittorgarh!AX34+Churu!AX34+Dausa!AX34+Dholpur!AX34+Dungarpur!AX34+Hanumangarh!AX34+Jaipur!AX34+Jaisalmer!AX34+Jalore!AX34+Jhalawar!AX34+Jhunjhunu!AX34+Jodhpur!AX34+Karauli!AX34+Kota!AX34+Nagaur!AX34+Pali!AX34+Pratapgarh!AX34+Rajsamand!AX34+'Sawai Madhopur'!AX34+Sikar!AX34+Sirohi!AX34+'Sri Ganganagar'!AX34+Tonk!AX34+Udaipur!AX34</f>
        <v>1733.8909951913306</v>
      </c>
      <c r="AY34" s="9">
        <f t="shared" si="32"/>
        <v>586234.63774349727</v>
      </c>
      <c r="AZ34" s="9">
        <f t="shared" si="33"/>
        <v>2575386.6019100216</v>
      </c>
      <c r="BA34" s="7">
        <f>Ajmer!BA34+Alwar!BA34+Banswara!BA34+Baran!BA34+Barmer!BA34+Bharatpur!BA34+Bhilwara!BA34+Bikaner!BA34+Bundi!BA34+Chittorgarh!BA34+Churu!BA34+Dausa!BA34+Dholpur!BA34+Dungarpur!BA34+Hanumangarh!BA34+Jaipur!BA34+Jaisalmer!BA34+Jalore!BA34+Jhalawar!BA34+Jhunjhunu!BA34+Jodhpur!BA34+Karauli!BA34+Kota!BA34+Nagaur!BA34+Pali!BA34+Pratapgarh!BA34+Rajsamand!BA34+'Sawai Madhopur'!BA34+Sikar!BA34+Sirohi!BA34+'Sri Ganganagar'!BA34+Tonk!BA34+Udaipur!BA34</f>
        <v>44</v>
      </c>
      <c r="BB34" s="7">
        <f>Ajmer!BB34+Alwar!BB34+Banswara!BB34+Baran!BB34+Barmer!BB34+Bharatpur!BB34+Bhilwara!BB34+Bikaner!BB34+Bundi!BB34+Chittorgarh!BB34+Churu!BB34+Dausa!BB34+Dholpur!BB34+Dungarpur!BB34+Hanumangarh!BB34+Jaipur!BB34+Jaisalmer!BB34+Jalore!BB34+Jhalawar!BB34+Jhunjhunu!BB34+Jodhpur!BB34+Karauli!BB34+Kota!BB34+Nagaur!BB34+Pali!BB34+Pratapgarh!BB34+Rajsamand!BB34+'Sawai Madhopur'!BB34+Sikar!BB34+Sirohi!BB34+'Sri Ganganagar'!BB34+Tonk!BB34+Udaipur!BB34</f>
        <v>226</v>
      </c>
      <c r="BC34" s="7">
        <f>Ajmer!BC34+Alwar!BC34+Banswara!BC34+Baran!BC34+Barmer!BC34+Bharatpur!BC34+Bhilwara!BC34+Bikaner!BC34+Bundi!BC34+Chittorgarh!BC34+Churu!BC34+Dausa!BC34+Dholpur!BC34+Dungarpur!BC34+Hanumangarh!BC34+Jaipur!BC34+Jaisalmer!BC34+Jalore!BC34+Jhalawar!BC34+Jhunjhunu!BC34+Jodhpur!BC34+Karauli!BC34+Kota!BC34+Nagaur!BC34+Pali!BC34+Pratapgarh!BC34+Rajsamand!BC34+'Sawai Madhopur'!BC34+Sikar!BC34+Sirohi!BC34+'Sri Ganganagar'!BC34+Tonk!BC34+Udaipur!BC34</f>
        <v>100</v>
      </c>
      <c r="BD34" s="7">
        <f>Ajmer!BD34+Alwar!BD34+Banswara!BD34+Baran!BD34+Barmer!BD34+Bharatpur!BD34+Bhilwara!BD34+Bikaner!BD34+Bundi!BD34+Chittorgarh!BD34+Churu!BD34+Dausa!BD34+Dholpur!BD34+Dungarpur!BD34+Hanumangarh!BD34+Jaipur!BD34+Jaisalmer!BD34+Jalore!BD34+Jhalawar!BD34+Jhunjhunu!BD34+Jodhpur!BD34+Karauli!BD34+Kota!BD34+Nagaur!BD34+Pali!BD34+Pratapgarh!BD34+Rajsamand!BD34+'Sawai Madhopur'!BD34+Sikar!BD34+Sirohi!BD34+'Sri Ganganagar'!BD34+Tonk!BD34+Udaipur!BD34</f>
        <v>1387.5</v>
      </c>
      <c r="BE34" s="7">
        <f>Ajmer!BE34+Alwar!BE34+Banswara!BE34+Baran!BE34+Barmer!BE34+Bharatpur!BE34+Bhilwara!BE34+Bikaner!BE34+Bundi!BE34+Chittorgarh!BE34+Churu!BE34+Dausa!BE34+Dholpur!BE34+Dungarpur!BE34+Hanumangarh!BE34+Jaipur!BE34+Jaisalmer!BE34+Jalore!BE34+Jhalawar!BE34+Jhunjhunu!BE34+Jodhpur!BE34+Karauli!BE34+Kota!BE34+Nagaur!BE34+Pali!BE34+Pratapgarh!BE34+Rajsamand!BE34+'Sawai Madhopur'!BE34+Sikar!BE34+Sirohi!BE34+'Sri Ganganagar'!BE34+Tonk!BE34+Udaipur!BE34</f>
        <v>549.83308236135997</v>
      </c>
      <c r="BF34" s="7">
        <f>Ajmer!BF34+Alwar!BF34+Banswara!BF34+Baran!BF34+Barmer!BF34+Bharatpur!BF34+Bhilwara!BF34+Bikaner!BF34+Bundi!BF34+Chittorgarh!BF34+Churu!BF34+Dausa!BF34+Dholpur!BF34+Dungarpur!BF34+Hanumangarh!BF34+Jaipur!BF34+Jaisalmer!BF34+Jalore!BF34+Jhalawar!BF34+Jhunjhunu!BF34+Jodhpur!BF34+Karauli!BF34+Kota!BF34+Nagaur!BF34+Pali!BF34+Pratapgarh!BF34+Rajsamand!BF34+'Sawai Madhopur'!BF34+Sikar!BF34+Sirohi!BF34+'Sri Ganganagar'!BF34+Tonk!BF34+Udaipur!BF34</f>
        <v>11281.170359059886</v>
      </c>
      <c r="BG34" s="7">
        <f>Ajmer!BG34+Alwar!BG34+Banswara!BG34+Baran!BG34+Barmer!BG34+Bharatpur!BG34+Bhilwara!BG34+Bikaner!BG34+Bundi!BG34+Chittorgarh!BG34+Churu!BG34+Dausa!BG34+Dholpur!BG34+Dungarpur!BG34+Hanumangarh!BG34+Jaipur!BG34+Jaisalmer!BG34+Jalore!BG34+Jhalawar!BG34+Jhunjhunu!BG34+Jodhpur!BG34+Karauli!BG34+Kota!BG34+Nagaur!BG34+Pali!BG34+Pratapgarh!BG34+Rajsamand!BG34+'Sawai Madhopur'!BG34+Sikar!BG34+Sirohi!BG34+'Sri Ganganagar'!BG34+Tonk!BG34+Udaipur!BG34</f>
        <v>16631.90036443236</v>
      </c>
      <c r="BH34" s="7">
        <f>Ajmer!BH34+Alwar!BH34+Banswara!BH34+Baran!BH34+Barmer!BH34+Bharatpur!BH34+Bhilwara!BH34+Bikaner!BH34+Bundi!BH34+Chittorgarh!BH34+Churu!BH34+Dausa!BH34+Dholpur!BH34+Dungarpur!BH34+Hanumangarh!BH34+Jaipur!BH34+Jaisalmer!BH34+Jalore!BH34+Jhalawar!BH34+Jhunjhunu!BH34+Jodhpur!BH34+Karauli!BH34+Kota!BH34+Nagaur!BH34+Pali!BH34+Pratapgarh!BH34+Rajsamand!BH34+'Sawai Madhopur'!BH34+Sikar!BH34+Sirohi!BH34+'Sri Ganganagar'!BH34+Tonk!BH34+Udaipur!BH34</f>
        <v>197711.89932264999</v>
      </c>
      <c r="BI34" s="7">
        <f>Ajmer!BI34+Alwar!BI34+Banswara!BI34+Baran!BI34+Barmer!BI34+Bharatpur!BI34+Bhilwara!BI34+Bikaner!BI34+Bundi!BI34+Chittorgarh!BI34+Churu!BI34+Dausa!BI34+Dholpur!BI34+Dungarpur!BI34+Hanumangarh!BI34+Jaipur!BI34+Jaisalmer!BI34+Jalore!BI34+Jhalawar!BI34+Jhunjhunu!BI34+Jodhpur!BI34+Karauli!BI34+Kota!BI34+Nagaur!BI34+Pali!BI34+Pratapgarh!BI34+Rajsamand!BI34+'Sawai Madhopur'!BI34+Sikar!BI34+Sirohi!BI34+'Sri Ganganagar'!BI34+Tonk!BI34+Udaipur!BI34</f>
        <v>41156.187912894748</v>
      </c>
      <c r="BJ34" s="7">
        <f>Ajmer!BJ34+Alwar!BJ34+Banswara!BJ34+Baran!BJ34+Barmer!BJ34+Bharatpur!BJ34+Bhilwara!BJ34+Bikaner!BJ34+Bundi!BJ34+Chittorgarh!BJ34+Churu!BJ34+Dausa!BJ34+Dholpur!BJ34+Dungarpur!BJ34+Hanumangarh!BJ34+Jaipur!BJ34+Jaisalmer!BJ34+Jalore!BJ34+Jhalawar!BJ34+Jhunjhunu!BJ34+Jodhpur!BJ34+Karauli!BJ34+Kota!BJ34+Nagaur!BJ34+Pali!BJ34+Pratapgarh!BJ34+Rajsamand!BJ34+'Sawai Madhopur'!BJ34+Sikar!BJ34+Sirohi!BJ34+'Sri Ganganagar'!BJ34+Tonk!BJ34+Udaipur!BJ34</f>
        <v>290744.37526539556</v>
      </c>
      <c r="BK34" s="8">
        <f t="shared" si="12"/>
        <v>58481.921359688466</v>
      </c>
      <c r="BL34" s="8">
        <f t="shared" si="13"/>
        <v>501350.94494710542</v>
      </c>
      <c r="BM34" s="8">
        <f t="shared" si="0"/>
        <v>644716.55910318578</v>
      </c>
      <c r="BN34" s="8">
        <f t="shared" si="1"/>
        <v>3076737.546857127</v>
      </c>
      <c r="BO34" s="7">
        <f>Ajmer!BO34+Alwar!BO34+Banswara!BO34+Baran!BO34+Barmer!BO34+Bharatpur!BO34+Bhilwara!BO34+Bikaner!BO34+Bundi!BO34+Chittorgarh!BO34+Churu!BO34+Dausa!BO34+Dholpur!BO34+Dungarpur!BO34+Hanumangarh!BO34+Jaipur!BO34+Jaisalmer!BO34+Jalore!BO34+Jhalawar!BO34+Jhunjhunu!BO34+Jodhpur!BO34+Karauli!BO34+Kota!BO34+Nagaur!BO34+Pali!BO34+Pratapgarh!BO34+Rajsamand!BO34+'Sawai Madhopur'!BO34+Sikar!BO34+Sirohi!BO34+'Sri Ganganagar'!BO34+Tonk!BO34+Udaipur!BO34</f>
        <v>101349.75162338832</v>
      </c>
      <c r="BP34" s="7">
        <f>Ajmer!BP34+Alwar!BP34+Banswara!BP34+Baran!BP34+Barmer!BP34+Bharatpur!BP34+Bhilwara!BP34+Bikaner!BP34+Bundi!BP34+Chittorgarh!BP34+Churu!BP34+Dausa!BP34+Dholpur!BP34+Dungarpur!BP34+Hanumangarh!BP34+Jaipur!BP34+Jaisalmer!BP34+Jalore!BP34+Jhalawar!BP34+Jhunjhunu!BP34+Jodhpur!BP34+Karauli!BP34+Kota!BP34+Nagaur!BP34+Pali!BP34+Pratapgarh!BP34+Rajsamand!BP34+'Sawai Madhopur'!BP34+Sikar!BP34+Sirohi!BP34+'Sri Ganganagar'!BP34+Tonk!BP34+Udaipur!BP34</f>
        <v>279289.44517323707</v>
      </c>
      <c r="BQ34" s="7">
        <f>Ajmer!BQ34+Alwar!BQ34+Banswara!BQ34+Baran!BQ34+Barmer!BQ34+Bharatpur!BQ34+Bhilwara!BQ34+Bikaner!BQ34+Bundi!BQ34+Chittorgarh!BQ34+Churu!BQ34+Dausa!BQ34+Dholpur!BQ34+Dungarpur!BQ34+Hanumangarh!BQ34+Jaipur!BQ34+Jaisalmer!BQ34+Jalore!BQ34+Jhalawar!BQ34+Jhunjhunu!BQ34+Jodhpur!BQ34+Karauli!BQ34+Kota!BQ34+Nagaur!BQ34+Pali!BQ34+Pratapgarh!BQ34+Rajsamand!BQ34+'Sawai Madhopur'!BQ34+Sikar!BQ34+Sirohi!BQ34+'Sri Ganganagar'!BQ34+Tonk!BQ34+Udaipur!BQ34</f>
        <v>13460.323339217706</v>
      </c>
      <c r="BR34" s="7">
        <f>Ajmer!BR34+Alwar!BR34+Banswara!BR34+Baran!BR34+Barmer!BR34+Bharatpur!BR34+Bhilwara!BR34+Bikaner!BR34+Bundi!BR34+Chittorgarh!BR34+Churu!BR34+Dausa!BR34+Dholpur!BR34+Dungarpur!BR34+Hanumangarh!BR34+Jaipur!BR34+Jaisalmer!BR34+Jalore!BR34+Jhalawar!BR34+Jhunjhunu!BR34+Jodhpur!BR34+Karauli!BR34+Kota!BR34+Nagaur!BR34+Pali!BR34+Pratapgarh!BR34+Rajsamand!BR34+'Sawai Madhopur'!BR34+Sikar!BR34+Sirohi!BR34+'Sri Ganganagar'!BR34+Tonk!BR34+Udaipur!BR34</f>
        <v>24503.070765302356</v>
      </c>
    </row>
    <row r="35" spans="1:95" s="10" customFormat="1" ht="18" customHeight="1" x14ac:dyDescent="0.25">
      <c r="A35" s="39">
        <v>27</v>
      </c>
      <c r="B35" s="12" t="s">
        <v>14</v>
      </c>
      <c r="C35" s="7">
        <f>Ajmer!C35+Alwar!C35+Banswara!C35+Baran!C35+Barmer!C35+Bharatpur!C35+Bhilwara!C35+Bikaner!C35+Bundi!C35+Chittorgarh!C35+Churu!C35+Dausa!C35+Dholpur!C35+Dungarpur!C35+Hanumangarh!C35+Jaipur!C35+Jaisalmer!C35+Jalore!C35+Jhalawar!C35+Jhunjhunu!C35+Jodhpur!C35+Karauli!C35+Kota!C35+Nagaur!C35+Pali!C35+Pratapgarh!C35+Rajsamand!C35+'Sawai Madhopur'!C35+Sikar!C35+Sirohi!C35+'Sri Ganganagar'!C35+Tonk!C35+Udaipur!C35</f>
        <v>35830.71372700933</v>
      </c>
      <c r="D35" s="7">
        <f>Ajmer!D35+Alwar!D35+Banswara!D35+Baran!D35+Barmer!D35+Bharatpur!D35+Bhilwara!D35+Bikaner!D35+Bundi!D35+Chittorgarh!D35+Churu!D35+Dausa!D35+Dholpur!D35+Dungarpur!D35+Hanumangarh!D35+Jaipur!D35+Jaisalmer!D35+Jalore!D35+Jhalawar!D35+Jhunjhunu!D35+Jodhpur!D35+Karauli!D35+Kota!D35+Nagaur!D35+Pali!D35+Pratapgarh!D35+Rajsamand!D35+'Sawai Madhopur'!D35+Sikar!D35+Sirohi!D35+'Sri Ganganagar'!D35+Tonk!D35+Udaipur!D35</f>
        <v>45369.524684201344</v>
      </c>
      <c r="E35" s="7">
        <f>Ajmer!E35+Alwar!E35+Banswara!E35+Baran!E35+Barmer!E35+Bharatpur!E35+Bhilwara!E35+Bikaner!E35+Bundi!E35+Chittorgarh!E35+Churu!E35+Dausa!E35+Dholpur!E35+Dungarpur!E35+Hanumangarh!E35+Jaipur!E35+Jaisalmer!E35+Jalore!E35+Jhalawar!E35+Jhunjhunu!E35+Jodhpur!E35+Karauli!E35+Kota!E35+Nagaur!E35+Pali!E35+Pratapgarh!E35+Rajsamand!E35+'Sawai Madhopur'!E35+Sikar!E35+Sirohi!E35+'Sri Ganganagar'!E35+Tonk!E35+Udaipur!E35</f>
        <v>4916.122459570578</v>
      </c>
      <c r="F35" s="7">
        <f>Ajmer!F35+Alwar!F35+Banswara!F35+Baran!F35+Barmer!F35+Bharatpur!F35+Bhilwara!F35+Bikaner!F35+Bundi!F35+Chittorgarh!F35+Churu!F35+Dausa!F35+Dholpur!F35+Dungarpur!F35+Hanumangarh!F35+Jaipur!F35+Jaisalmer!F35+Jalore!F35+Jhalawar!F35+Jhunjhunu!F35+Jodhpur!F35+Karauli!F35+Kota!F35+Nagaur!F35+Pali!F35+Pratapgarh!F35+Rajsamand!F35+'Sawai Madhopur'!F35+Sikar!F35+Sirohi!F35+'Sri Ganganagar'!F35+Tonk!F35+Udaipur!F35</f>
        <v>12220.67263886159</v>
      </c>
      <c r="G35" s="7">
        <f>Ajmer!G35+Alwar!G35+Banswara!G35+Baran!G35+Barmer!G35+Bharatpur!G35+Bhilwara!G35+Bikaner!G35+Bundi!G35+Chittorgarh!G35+Churu!G35+Dausa!G35+Dholpur!G35+Dungarpur!G35+Hanumangarh!G35+Jaipur!G35+Jaisalmer!G35+Jalore!G35+Jhalawar!G35+Jhunjhunu!G35+Jodhpur!G35+Karauli!G35+Kota!G35+Nagaur!G35+Pali!G35+Pratapgarh!G35+Rajsamand!G35+'Sawai Madhopur'!G35+Sikar!G35+Sirohi!G35+'Sri Ganganagar'!G35+Tonk!G35+Udaipur!G35</f>
        <v>1961.2259006320257</v>
      </c>
      <c r="H35" s="7">
        <f>Ajmer!H35+Alwar!H35+Banswara!H35+Baran!H35+Barmer!H35+Bharatpur!H35+Bhilwara!H35+Bikaner!H35+Bundi!H35+Chittorgarh!H35+Churu!H35+Dausa!H35+Dholpur!H35+Dungarpur!H35+Hanumangarh!H35+Jaipur!H35+Jaisalmer!H35+Jalore!H35+Jhalawar!H35+Jhunjhunu!H35+Jodhpur!H35+Karauli!H35+Kota!H35+Nagaur!H35+Pali!H35+Pratapgarh!H35+Rajsamand!H35+'Sawai Madhopur'!H35+Sikar!H35+Sirohi!H35+'Sri Ganganagar'!H35+Tonk!H35+Udaipur!H35</f>
        <v>2271.5125004081633</v>
      </c>
      <c r="I35" s="8">
        <f t="shared" si="2"/>
        <v>42708.062087211933</v>
      </c>
      <c r="J35" s="8">
        <f t="shared" si="3"/>
        <v>59861.709823471101</v>
      </c>
      <c r="K35" s="7">
        <f>Ajmer!K35+Alwar!K35+Banswara!K35+Baran!K35+Barmer!K35+Bharatpur!K35+Bhilwara!K35+Bikaner!K35+Bundi!K35+Chittorgarh!K35+Churu!K35+Dausa!K35+Dholpur!K35+Dungarpur!K35+Hanumangarh!K35+Jaipur!K35+Jaisalmer!K35+Jalore!K35+Jhalawar!K35+Jhunjhunu!K35+Jodhpur!K35+Karauli!K35+Kota!K35+Nagaur!K35+Pali!K35+Pratapgarh!K35+Rajsamand!K35+'Sawai Madhopur'!K35+Sikar!K35+Sirohi!K35+'Sri Ganganagar'!K35+Tonk!K35+Udaipur!K35</f>
        <v>1418.1925999295238</v>
      </c>
      <c r="L35" s="7">
        <f>Ajmer!L35+Alwar!L35+Banswara!L35+Baran!L35+Barmer!L35+Bharatpur!L35+Bhilwara!L35+Bikaner!L35+Bundi!L35+Chittorgarh!L35+Churu!L35+Dausa!L35+Dholpur!L35+Dungarpur!L35+Hanumangarh!L35+Jaipur!L35+Jaisalmer!L35+Jalore!L35+Jhalawar!L35+Jhunjhunu!L35+Jodhpur!L35+Karauli!L35+Kota!L35+Nagaur!L35+Pali!L35+Pratapgarh!L35+Rajsamand!L35+'Sawai Madhopur'!L35+Sikar!L35+Sirohi!L35+'Sri Ganganagar'!L35+Tonk!L35+Udaipur!L35</f>
        <v>4938.1855797674289</v>
      </c>
      <c r="M35" s="7">
        <f>Ajmer!M35+Alwar!M35+Banswara!M35+Baran!M35+Barmer!M35+Bharatpur!M35+Bhilwara!M35+Bikaner!M35+Bundi!M35+Chittorgarh!M35+Churu!M35+Dausa!M35+Dholpur!M35+Dungarpur!M35+Hanumangarh!M35+Jaipur!M35+Jaisalmer!M35+Jalore!M35+Jhalawar!M35+Jhunjhunu!M35+Jodhpur!M35+Karauli!M35+Kota!M35+Nagaur!M35+Pali!M35+Pratapgarh!M35+Rajsamand!M35+'Sawai Madhopur'!M35+Sikar!M35+Sirohi!M35+'Sri Ganganagar'!M35+Tonk!M35+Udaipur!M35</f>
        <v>1000.1577825379721</v>
      </c>
      <c r="N35" s="7">
        <f>Ajmer!N35+Alwar!N35+Banswara!N35+Baran!N35+Barmer!N35+Bharatpur!N35+Bhilwara!N35+Bikaner!N35+Bundi!N35+Chittorgarh!N35+Churu!N35+Dausa!N35+Dholpur!N35+Dungarpur!N35+Hanumangarh!N35+Jaipur!N35+Jaisalmer!N35+Jalore!N35+Jhalawar!N35+Jhunjhunu!N35+Jodhpur!N35+Karauli!N35+Kota!N35+Nagaur!N35+Pali!N35+Pratapgarh!N35+Rajsamand!N35+'Sawai Madhopur'!N35+Sikar!N35+Sirohi!N35+'Sri Ganganagar'!N35+Tonk!N35+Udaipur!N35</f>
        <v>5113.1177106977857</v>
      </c>
      <c r="O35" s="8">
        <f t="shared" si="4"/>
        <v>45126.412469679432</v>
      </c>
      <c r="P35" s="8">
        <f t="shared" si="5"/>
        <v>69913.013113936322</v>
      </c>
      <c r="Q35" s="7">
        <f>Ajmer!Q35+Alwar!Q35+Banswara!Q35+Baran!Q35+Barmer!Q35+Bharatpur!Q35+Bhilwara!Q35+Bikaner!Q35+Bundi!Q35+Chittorgarh!Q35+Churu!Q35+Dausa!Q35+Dholpur!Q35+Dungarpur!Q35+Hanumangarh!Q35+Jaipur!Q35+Jaisalmer!Q35+Jalore!Q35+Jhalawar!Q35+Jhunjhunu!Q35+Jodhpur!Q35+Karauli!Q35+Kota!Q35+Nagaur!Q35+Pali!Q35+Pratapgarh!Q35+Rajsamand!Q35+'Sawai Madhopur'!Q35+Sikar!Q35+Sirohi!Q35+'Sri Ganganagar'!Q35+Tonk!Q35+Udaipur!Q35</f>
        <v>151.72724223296817</v>
      </c>
      <c r="R35" s="7">
        <f>Ajmer!R35+Alwar!R35+Banswara!R35+Baran!R35+Barmer!R35+Bharatpur!R35+Bhilwara!R35+Bikaner!R35+Bundi!R35+Chittorgarh!R35+Churu!R35+Dausa!R35+Dholpur!R35+Dungarpur!R35+Hanumangarh!R35+Jaipur!R35+Jaisalmer!R35+Jalore!R35+Jhalawar!R35+Jhunjhunu!R35+Jodhpur!R35+Karauli!R35+Kota!R35+Nagaur!R35+Pali!R35+Pratapgarh!R35+Rajsamand!R35+'Sawai Madhopur'!R35+Sikar!R35+Sirohi!R35+'Sri Ganganagar'!R35+Tonk!R35+Udaipur!R35</f>
        <v>578.41771069778611</v>
      </c>
      <c r="S35" s="7">
        <f>Ajmer!S35+Alwar!S35+Banswara!S35+Baran!S35+Barmer!S35+Bharatpur!S35+Bhilwara!S35+Bikaner!S35+Bundi!S35+Chittorgarh!S35+Churu!S35+Dausa!S35+Dholpur!S35+Dungarpur!S35+Hanumangarh!S35+Jaipur!S35+Jaisalmer!S35+Jalore!S35+Jhalawar!S35+Jhunjhunu!S35+Jodhpur!S35+Karauli!S35+Kota!S35+Nagaur!S35+Pali!S35+Pratapgarh!S35+Rajsamand!S35+'Sawai Madhopur'!S35+Sikar!S35+Sirohi!S35+'Sri Ganganagar'!S35+Tonk!S35+Udaipur!S35</f>
        <v>23180.804499535425</v>
      </c>
      <c r="T35" s="7">
        <f>Ajmer!T35+Alwar!T35+Banswara!T35+Baran!T35+Barmer!T35+Bharatpur!T35+Bhilwara!T35+Bikaner!T35+Bundi!T35+Chittorgarh!T35+Churu!T35+Dausa!T35+Dholpur!T35+Dungarpur!T35+Hanumangarh!T35+Jaipur!T35+Jaisalmer!T35+Jalore!T35+Jhalawar!T35+Jhunjhunu!T35+Jodhpur!T35+Karauli!T35+Kota!T35+Nagaur!T35+Pali!T35+Pratapgarh!T35+Rajsamand!T35+'Sawai Madhopur'!T35+Sikar!T35+Sirohi!T35+'Sri Ganganagar'!T35+Tonk!T35+Udaipur!T35</f>
        <v>44452.29662870412</v>
      </c>
      <c r="U35" s="7">
        <f>Ajmer!U35+Alwar!U35+Banswara!U35+Baran!U35+Barmer!U35+Bharatpur!U35+Bhilwara!U35+Bikaner!U35+Bundi!U35+Chittorgarh!U35+Churu!U35+Dausa!U35+Dholpur!U35+Dungarpur!U35+Hanumangarh!U35+Jaipur!U35+Jaisalmer!U35+Jalore!U35+Jhalawar!U35+Jhunjhunu!U35+Jodhpur!U35+Karauli!U35+Kota!U35+Nagaur!U35+Pali!U35+Pratapgarh!U35+Rajsamand!U35+'Sawai Madhopur'!U35+Sikar!U35+Sirohi!U35+'Sri Ganganagar'!U35+Tonk!U35+Udaipur!U35</f>
        <v>8263.5584252377266</v>
      </c>
      <c r="V35" s="7">
        <f>Ajmer!V35+Alwar!V35+Banswara!V35+Baran!V35+Barmer!V35+Bharatpur!V35+Bhilwara!V35+Bikaner!V35+Bundi!V35+Chittorgarh!V35+Churu!V35+Dausa!V35+Dholpur!V35+Dungarpur!V35+Hanumangarh!V35+Jaipur!V35+Jaisalmer!V35+Jalore!V35+Jhalawar!V35+Jhunjhunu!V35+Jodhpur!V35+Karauli!V35+Kota!V35+Nagaur!V35+Pali!V35+Pratapgarh!V35+Rajsamand!V35+'Sawai Madhopur'!V35+Sikar!V35+Sirohi!V35+'Sri Ganganagar'!V35+Tonk!V35+Udaipur!V35</f>
        <v>57344.31556696233</v>
      </c>
      <c r="W35" s="7">
        <f>Ajmer!W35+Alwar!W35+Banswara!W35+Baran!W35+Barmer!W35+Bharatpur!W35+Bhilwara!W35+Bikaner!W35+Bundi!W35+Chittorgarh!W35+Churu!W35+Dausa!W35+Dholpur!W35+Dungarpur!W35+Hanumangarh!W35+Jaipur!W35+Jaisalmer!W35+Jalore!W35+Jhalawar!W35+Jhunjhunu!W35+Jodhpur!W35+Karauli!W35+Kota!W35+Nagaur!W35+Pali!W35+Pratapgarh!W35+Rajsamand!W35+'Sawai Madhopur'!W35+Sikar!W35+Sirohi!W35+'Sri Ganganagar'!W35+Tonk!W35+Udaipur!W35</f>
        <v>2421.9757512323868</v>
      </c>
      <c r="X35" s="7">
        <f>Ajmer!X35+Alwar!X35+Banswara!X35+Baran!X35+Barmer!X35+Bharatpur!X35+Bhilwara!X35+Bikaner!X35+Bundi!X35+Chittorgarh!X35+Churu!X35+Dausa!X35+Dholpur!X35+Dungarpur!X35+Hanumangarh!X35+Jaipur!X35+Jaisalmer!X35+Jalore!X35+Jhalawar!X35+Jhunjhunu!X35+Jodhpur!X35+Karauli!X35+Kota!X35+Nagaur!X35+Pali!X35+Pratapgarh!X35+Rajsamand!X35+'Sawai Madhopur'!X35+Sikar!X35+Sirohi!X35+'Sri Ganganagar'!X35+Tonk!X35+Udaipur!X35</f>
        <v>21379.231059326117</v>
      </c>
      <c r="Y35" s="7">
        <f>Ajmer!Y35+Alwar!Y35+Banswara!Y35+Baran!Y35+Barmer!Y35+Bharatpur!Y35+Bhilwara!Y35+Bikaner!Y35+Bundi!Y35+Chittorgarh!Y35+Churu!Y35+Dausa!Y35+Dholpur!Y35+Dungarpur!Y35+Hanumangarh!Y35+Jaipur!Y35+Jaisalmer!Y35+Jalore!Y35+Jhalawar!Y35+Jhunjhunu!Y35+Jodhpur!Y35+Karauli!Y35+Kota!Y35+Nagaur!Y35+Pali!Y35+Pratapgarh!Y35+Rajsamand!Y35+'Sawai Madhopur'!Y35+Sikar!Y35+Sirohi!Y35+'Sri Ganganagar'!Y35+Tonk!Y35+Udaipur!Y35</f>
        <v>824.35868686868685</v>
      </c>
      <c r="Z35" s="7">
        <f>Ajmer!Z35+Alwar!Z35+Banswara!Z35+Baran!Z35+Barmer!Z35+Bharatpur!Z35+Bhilwara!Z35+Bikaner!Z35+Bundi!Z35+Chittorgarh!Z35+Churu!Z35+Dausa!Z35+Dholpur!Z35+Dungarpur!Z35+Hanumangarh!Z35+Jaipur!Z35+Jaisalmer!Z35+Jalore!Z35+Jhalawar!Z35+Jhunjhunu!Z35+Jodhpur!Z35+Karauli!Z35+Kota!Z35+Nagaur!Z35+Pali!Z35+Pratapgarh!Z35+Rajsamand!Z35+'Sawai Madhopur'!Z35+Sikar!Z35+Sirohi!Z35+'Sri Ganganagar'!Z35+Tonk!Z35+Udaipur!Z35</f>
        <v>2924.2802598716667</v>
      </c>
      <c r="AA35" s="7">
        <f>Ajmer!AA35+Alwar!AA35+Banswara!AA35+Baran!AA35+Barmer!AA35+Bharatpur!AA35+Bhilwara!AA35+Bikaner!AA35+Bundi!AA35+Chittorgarh!AA35+Churu!AA35+Dausa!AA35+Dholpur!AA35+Dungarpur!AA35+Hanumangarh!AA35+Jaipur!AA35+Jaisalmer!AA35+Jalore!AA35+Jhalawar!AA35+Jhunjhunu!AA35+Jodhpur!AA35+Karauli!AA35+Kota!AA35+Nagaur!AA35+Pali!AA35+Pratapgarh!AA35+Rajsamand!AA35+'Sawai Madhopur'!AA35+Sikar!AA35+Sirohi!AA35+'Sri Ganganagar'!AA35+Tonk!AA35+Udaipur!AA35</f>
        <v>17.2</v>
      </c>
      <c r="AB35" s="7">
        <f>Ajmer!AB35+Alwar!AB35+Banswara!AB35+Baran!AB35+Barmer!AB35+Bharatpur!AB35+Bhilwara!AB35+Bikaner!AB35+Bundi!AB35+Chittorgarh!AB35+Churu!AB35+Dausa!AB35+Dholpur!AB35+Dungarpur!AB35+Hanumangarh!AB35+Jaipur!AB35+Jaisalmer!AB35+Jalore!AB35+Jhalawar!AB35+Jhunjhunu!AB35+Jodhpur!AB35+Karauli!AB35+Kota!AB35+Nagaur!AB35+Pali!AB35+Pratapgarh!AB35+Rajsamand!AB35+'Sawai Madhopur'!AB35+Sikar!AB35+Sirohi!AB35+'Sri Ganganagar'!AB35+Tonk!AB35+Udaipur!AB35</f>
        <v>57</v>
      </c>
      <c r="AC35" s="7">
        <f>Ajmer!AC35+Alwar!AC35+Banswara!AC35+Baran!AC35+Barmer!AC35+Bharatpur!AC35+Bhilwara!AC35+Bikaner!AC35+Bundi!AC35+Chittorgarh!AC35+Churu!AC35+Dausa!AC35+Dholpur!AC35+Dungarpur!AC35+Hanumangarh!AC35+Jaipur!AC35+Jaisalmer!AC35+Jalore!AC35+Jhalawar!AC35+Jhunjhunu!AC35+Jodhpur!AC35+Karauli!AC35+Kota!AC35+Nagaur!AC35+Pali!AC35+Pratapgarh!AC35+Rajsamand!AC35+'Sawai Madhopur'!AC35+Sikar!AC35+Sirohi!AC35+'Sri Ganganagar'!AC35+Tonk!AC35+Udaipur!AC35</f>
        <v>106</v>
      </c>
      <c r="AD35" s="7">
        <f>Ajmer!AD35+Alwar!AD35+Banswara!AD35+Baran!AD35+Barmer!AD35+Bharatpur!AD35+Bhilwara!AD35+Bikaner!AD35+Bundi!AD35+Chittorgarh!AD35+Churu!AD35+Dausa!AD35+Dholpur!AD35+Dungarpur!AD35+Hanumangarh!AD35+Jaipur!AD35+Jaisalmer!AD35+Jalore!AD35+Jhalawar!AD35+Jhunjhunu!AD35+Jodhpur!AD35+Karauli!AD35+Kota!AD35+Nagaur!AD35+Pali!AD35+Pratapgarh!AD35+Rajsamand!AD35+'Sawai Madhopur'!AD35+Sikar!AD35+Sirohi!AD35+'Sri Ganganagar'!AD35+Tonk!AD35+Udaipur!AD35</f>
        <v>2618.8781818163002</v>
      </c>
      <c r="AE35" s="8">
        <f>U35+W35+Y35+AA35+AC35</f>
        <v>11633.092863338801</v>
      </c>
      <c r="AF35" s="8">
        <f>V35+X35+Z35+AB35+AD35</f>
        <v>84323.705067976407</v>
      </c>
      <c r="AG35" s="7">
        <f>Ajmer!AG35+Alwar!AG35+Banswara!AG35+Baran!AG35+Barmer!AG35+Bharatpur!AG35+Bhilwara!AG35+Bikaner!AG35+Bundi!AG35+Chittorgarh!AG35+Churu!AG35+Dausa!AG35+Dholpur!AG35+Dungarpur!AG35+Hanumangarh!AG35+Jaipur!AG35+Jaisalmer!AG35+Jalore!AG35+Jhalawar!AG35+Jhunjhunu!AG35+Jodhpur!AG35+Karauli!AG35+Kota!AG35+Nagaur!AG35+Pali!AG35+Pratapgarh!AG35+Rajsamand!AG35+'Sawai Madhopur'!AG35+Sikar!AG35+Sirohi!AG35+'Sri Ganganagar'!AG35+Tonk!AG35+Udaipur!AG35</f>
        <v>193.84868686868688</v>
      </c>
      <c r="AH35" s="7">
        <f>Ajmer!AH35+Alwar!AH35+Banswara!AH35+Baran!AH35+Barmer!AH35+Bharatpur!AH35+Bhilwara!AH35+Bikaner!AH35+Bundi!AH35+Chittorgarh!AH35+Churu!AH35+Dausa!AH35+Dholpur!AH35+Dungarpur!AH35+Hanumangarh!AH35+Jaipur!AH35+Jaisalmer!AH35+Jalore!AH35+Jhalawar!AH35+Jhunjhunu!AH35+Jodhpur!AH35+Karauli!AH35+Kota!AH35+Nagaur!AH35+Pali!AH35+Pratapgarh!AH35+Rajsamand!AH35+'Sawai Madhopur'!AH35+Sikar!AH35+Sirohi!AH35+'Sri Ganganagar'!AH35+Tonk!AH35+Udaipur!AH35</f>
        <v>948.57366666666667</v>
      </c>
      <c r="AI35" s="7">
        <f>Ajmer!AI35+Alwar!AI35+Banswara!AI35+Baran!AI35+Barmer!AI35+Bharatpur!AI35+Bhilwara!AI35+Bikaner!AI35+Bundi!AI35+Chittorgarh!AI35+Churu!AI35+Dausa!AI35+Dholpur!AI35+Dungarpur!AI35+Hanumangarh!AI35+Jaipur!AI35+Jaisalmer!AI35+Jalore!AI35+Jhalawar!AI35+Jhunjhunu!AI35+Jodhpur!AI35+Karauli!AI35+Kota!AI35+Nagaur!AI35+Pali!AI35+Pratapgarh!AI35+Rajsamand!AI35+'Sawai Madhopur'!AI35+Sikar!AI35+Sirohi!AI35+'Sri Ganganagar'!AI35+Tonk!AI35+Udaipur!AI35</f>
        <v>57</v>
      </c>
      <c r="AJ35" s="7">
        <f>Ajmer!AJ35+Alwar!AJ35+Banswara!AJ35+Baran!AJ35+Barmer!AJ35+Bharatpur!AJ35+Bhilwara!AJ35+Bikaner!AJ35+Bundi!AJ35+Chittorgarh!AJ35+Churu!AJ35+Dausa!AJ35+Dholpur!AJ35+Dungarpur!AJ35+Hanumangarh!AJ35+Jaipur!AJ35+Jaisalmer!AJ35+Jalore!AJ35+Jhalawar!AJ35+Jhunjhunu!AJ35+Jodhpur!AJ35+Karauli!AJ35+Kota!AJ35+Nagaur!AJ35+Pali!AJ35+Pratapgarh!AJ35+Rajsamand!AJ35+'Sawai Madhopur'!AJ35+Sikar!AJ35+Sirohi!AJ35+'Sri Ganganagar'!AJ35+Tonk!AJ35+Udaipur!AJ35</f>
        <v>3110</v>
      </c>
      <c r="AK35" s="7">
        <f>Ajmer!AK35+Alwar!AK35+Banswara!AK35+Baran!AK35+Barmer!AK35+Bharatpur!AK35+Bhilwara!AK35+Bikaner!AK35+Bundi!AK35+Chittorgarh!AK35+Churu!AK35+Dausa!AK35+Dholpur!AK35+Dungarpur!AK35+Hanumangarh!AK35+Jaipur!AK35+Jaisalmer!AK35+Jalore!AK35+Jhalawar!AK35+Jhunjhunu!AK35+Jodhpur!AK35+Karauli!AK35+Kota!AK35+Nagaur!AK35+Pali!AK35+Pratapgarh!AK35+Rajsamand!AK35+'Sawai Madhopur'!AK35+Sikar!AK35+Sirohi!AK35+'Sri Ganganagar'!AK35+Tonk!AK35+Udaipur!AK35</f>
        <v>610.49030303030304</v>
      </c>
      <c r="AL35" s="7">
        <f>Ajmer!AL35+Alwar!AL35+Banswara!AL35+Baran!AL35+Barmer!AL35+Bharatpur!AL35+Bhilwara!AL35+Bikaner!AL35+Bundi!AL35+Chittorgarh!AL35+Churu!AL35+Dausa!AL35+Dholpur!AL35+Dungarpur!AL35+Hanumangarh!AL35+Jaipur!AL35+Jaisalmer!AL35+Jalore!AL35+Jhalawar!AL35+Jhunjhunu!AL35+Jodhpur!AL35+Karauli!AL35+Kota!AL35+Nagaur!AL35+Pali!AL35+Pratapgarh!AL35+Rajsamand!AL35+'Sawai Madhopur'!AL35+Sikar!AL35+Sirohi!AL35+'Sri Ganganagar'!AL35+Tonk!AL35+Udaipur!AL35</f>
        <v>2227.89956592</v>
      </c>
      <c r="AM35" s="7">
        <f>Ajmer!AM35+Alwar!AM35+Banswara!AM35+Baran!AM35+Barmer!AM35+Bharatpur!AM35+Bhilwara!AM35+Bikaner!AM35+Bundi!AM35+Chittorgarh!AM35+Churu!AM35+Dausa!AM35+Dholpur!AM35+Dungarpur!AM35+Hanumangarh!AM35+Jaipur!AM35+Jaisalmer!AM35+Jalore!AM35+Jhalawar!AM35+Jhunjhunu!AM35+Jodhpur!AM35+Karauli!AM35+Kota!AM35+Nagaur!AM35+Pali!AM35+Pratapgarh!AM35+Rajsamand!AM35+'Sawai Madhopur'!AM35+Sikar!AM35+Sirohi!AM35+'Sri Ganganagar'!AM35+Tonk!AM35+Udaipur!AM35</f>
        <v>3307.818181818182</v>
      </c>
      <c r="AN35" s="7">
        <f>Ajmer!AN35+Alwar!AN35+Banswara!AN35+Baran!AN35+Barmer!AN35+Bharatpur!AN35+Bhilwara!AN35+Bikaner!AN35+Bundi!AN35+Chittorgarh!AN35+Churu!AN35+Dausa!AN35+Dholpur!AN35+Dungarpur!AN35+Hanumangarh!AN35+Jaipur!AN35+Jaisalmer!AN35+Jalore!AN35+Jhalawar!AN35+Jhunjhunu!AN35+Jodhpur!AN35+Karauli!AN35+Kota!AN35+Nagaur!AN35+Pali!AN35+Pratapgarh!AN35+Rajsamand!AN35+'Sawai Madhopur'!AN35+Sikar!AN35+Sirohi!AN35+'Sri Ganganagar'!AN35+Tonk!AN35+Udaipur!AN35</f>
        <v>26525.429338999998</v>
      </c>
      <c r="AO35" s="7">
        <f>Ajmer!AO35+Alwar!AO35+Banswara!AO35+Baran!AO35+Barmer!AO35+Bharatpur!AO35+Bhilwara!AO35+Bikaner!AO35+Bundi!AO35+Chittorgarh!AO35+Churu!AO35+Dausa!AO35+Dholpur!AO35+Dungarpur!AO35+Hanumangarh!AO35+Jaipur!AO35+Jaisalmer!AO35+Jalore!AO35+Jhalawar!AO35+Jhunjhunu!AO35+Jodhpur!AO35+Karauli!AO35+Kota!AO35+Nagaur!AO35+Pali!AO35+Pratapgarh!AO35+Rajsamand!AO35+'Sawai Madhopur'!AO35+Sikar!AO35+Sirohi!AO35+'Sri Ganganagar'!AO35+Tonk!AO35+Udaipur!AO35</f>
        <v>391</v>
      </c>
      <c r="AP35" s="7">
        <f>Ajmer!AP35+Alwar!AP35+Banswara!AP35+Baran!AP35+Barmer!AP35+Bharatpur!AP35+Bhilwara!AP35+Bikaner!AP35+Bundi!AP35+Chittorgarh!AP35+Churu!AP35+Dausa!AP35+Dholpur!AP35+Dungarpur!AP35+Hanumangarh!AP35+Jaipur!AP35+Jaisalmer!AP35+Jalore!AP35+Jhalawar!AP35+Jhunjhunu!AP35+Jodhpur!AP35+Karauli!AP35+Kota!AP35+Nagaur!AP35+Pali!AP35+Pratapgarh!AP35+Rajsamand!AP35+'Sawai Madhopur'!AP35+Sikar!AP35+Sirohi!AP35+'Sri Ganganagar'!AP35+Tonk!AP35+Udaipur!AP35</f>
        <v>1244.7952190799999</v>
      </c>
      <c r="AQ35" s="7">
        <f>Ajmer!AQ35+Alwar!AQ35+Banswara!AQ35+Baran!AQ35+Barmer!AQ35+Bharatpur!AQ35+Bhilwara!AQ35+Bikaner!AQ35+Bundi!AQ35+Chittorgarh!AQ35+Churu!AQ35+Dausa!AQ35+Dholpur!AQ35+Dungarpur!AQ35+Hanumangarh!AQ35+Jaipur!AQ35+Jaisalmer!AQ35+Jalore!AQ35+Jhalawar!AQ35+Jhunjhunu!AQ35+Jodhpur!AQ35+Karauli!AQ35+Kota!AQ35+Nagaur!AQ35+Pali!AQ35+Pratapgarh!AQ35+Rajsamand!AQ35+'Sawai Madhopur'!AQ35+Sikar!AQ35+Sirohi!AQ35+'Sri Ganganagar'!AQ35+Tonk!AQ35+Udaipur!AQ35</f>
        <v>1659.3399783794625</v>
      </c>
      <c r="AR35" s="7">
        <f>Ajmer!AR35+Alwar!AR35+Banswara!AR35+Baran!AR35+Barmer!AR35+Bharatpur!AR35+Bhilwara!AR35+Bikaner!AR35+Bundi!AR35+Chittorgarh!AR35+Churu!AR35+Dausa!AR35+Dholpur!AR35+Dungarpur!AR35+Hanumangarh!AR35+Jaipur!AR35+Jaisalmer!AR35+Jalore!AR35+Jhalawar!AR35+Jhunjhunu!AR35+Jodhpur!AR35+Karauli!AR35+Kota!AR35+Nagaur!AR35+Pali!AR35+Pratapgarh!AR35+Rajsamand!AR35+'Sawai Madhopur'!AR35+Sikar!AR35+Sirohi!AR35+'Sri Ganganagar'!AR35+Tonk!AR35+Udaipur!AR35</f>
        <v>2704.5125038219658</v>
      </c>
      <c r="AS35" s="7">
        <f>Ajmer!AS35+Alwar!AS35+Banswara!AS35+Baran!AS35+Barmer!AS35+Bharatpur!AS35+Bhilwara!AS35+Bikaner!AS35+Bundi!AS35+Chittorgarh!AS35+Churu!AS35+Dausa!AS35+Dholpur!AS35+Dungarpur!AS35+Hanumangarh!AS35+Jaipur!AS35+Jaisalmer!AS35+Jalore!AS35+Jhalawar!AS35+Jhunjhunu!AS35+Jodhpur!AS35+Karauli!AS35+Kota!AS35+Nagaur!AS35+Pali!AS35+Pratapgarh!AS35+Rajsamand!AS35+'Sawai Madhopur'!AS35+Sikar!AS35+Sirohi!AS35+'Sri Ganganagar'!AS35+Tonk!AS35+Udaipur!AS35</f>
        <v>144.12121212121212</v>
      </c>
      <c r="AT35" s="7">
        <f>Ajmer!AT35+Alwar!AT35+Banswara!AT35+Baran!AT35+Barmer!AT35+Bharatpur!AT35+Bhilwara!AT35+Bikaner!AT35+Bundi!AT35+Chittorgarh!AT35+Churu!AT35+Dausa!AT35+Dholpur!AT35+Dungarpur!AT35+Hanumangarh!AT35+Jaipur!AT35+Jaisalmer!AT35+Jalore!AT35+Jhalawar!AT35+Jhunjhunu!AT35+Jodhpur!AT35+Karauli!AT35+Kota!AT35+Nagaur!AT35+Pali!AT35+Pratapgarh!AT35+Rajsamand!AT35+'Sawai Madhopur'!AT35+Sikar!AT35+Sirohi!AT35+'Sri Ganganagar'!AT35+Tonk!AT35+Udaipur!AT35</f>
        <v>1248.6517143040001</v>
      </c>
      <c r="AU35" s="7">
        <f t="shared" si="30"/>
        <v>6169.76967534916</v>
      </c>
      <c r="AV35" s="7">
        <f t="shared" si="31"/>
        <v>37061.288342125961</v>
      </c>
      <c r="AW35" s="7">
        <f>Ajmer!AW35+Alwar!AW35+Banswara!AW35+Baran!AW35+Bharatpur!AW35+Bhilwara!AW35+Bikaner!AW35+Bundi!AW35+Chittorgarh!AW35+Churu!AW35+Dausa!AW35+Dholpur!AW35+Dungarpur!AW35+Hanumangarh!AW35+Jaipur!AW35+Jaisalmer!AW35+Jalore!AW35+Jhalawar!AW35+Jhunjhunu!AW35+Jodhpur!AW35+Karauli!AW35+Kota!AW35+Nagaur!AW35+Pali!AW35+Pratapgarh!AW35+Rajsamand!AW35+'Sawai Madhopur'!AW35+Sikar!AW35+Sirohi!AW35+'Sri Ganganagar'!AW35+Tonk!AW35+Udaipur!AW35</f>
        <v>115.78518811760462</v>
      </c>
      <c r="AX35" s="7">
        <f>Ajmer!AX35+Alwar!AX35+Banswara!AX35+Baran!AX35+Bharatpur!AX35+Bhilwara!AX35+Bikaner!AX35+Bundi!AX35+Chittorgarh!AX35+Churu!AX35+Dausa!AX35+Dholpur!AX35+Dungarpur!AX35+Hanumangarh!AX35+Jaipur!AX35+Jaisalmer!AX35+Jalore!AX35+Jhalawar!AX35+Jhunjhunu!AX35+Jodhpur!AX35+Karauli!AX35+Kota!AX35+Nagaur!AX35+Pali!AX35+Pratapgarh!AX35+Rajsamand!AX35+'Sawai Madhopur'!AX35+Sikar!AX35+Sirohi!AX35+'Sri Ganganagar'!AX35+Tonk!AX35+Udaipur!AX35</f>
        <v>243.51231412466248</v>
      </c>
      <c r="AY35" s="9">
        <f t="shared" si="32"/>
        <v>62929.275008367396</v>
      </c>
      <c r="AZ35" s="9">
        <f t="shared" si="33"/>
        <v>191298.00652403868</v>
      </c>
      <c r="BA35" s="7">
        <f>Ajmer!BA35+Alwar!BA35+Banswara!BA35+Baran!BA35+Barmer!BA35+Bharatpur!BA35+Bhilwara!BA35+Bikaner!BA35+Bundi!BA35+Chittorgarh!BA35+Churu!BA35+Dausa!BA35+Dholpur!BA35+Dungarpur!BA35+Hanumangarh!BA35+Jaipur!BA35+Jaisalmer!BA35+Jalore!BA35+Jhalawar!BA35+Jhunjhunu!BA35+Jodhpur!BA35+Karauli!BA35+Kota!BA35+Nagaur!BA35+Pali!BA35+Pratapgarh!BA35+Rajsamand!BA35+'Sawai Madhopur'!BA35+Sikar!BA35+Sirohi!BA35+'Sri Ganganagar'!BA35+Tonk!BA35+Udaipur!BA35</f>
        <v>1</v>
      </c>
      <c r="BB35" s="7">
        <f>Ajmer!BB35+Alwar!BB35+Banswara!BB35+Baran!BB35+Barmer!BB35+Bharatpur!BB35+Bhilwara!BB35+Bikaner!BB35+Bundi!BB35+Chittorgarh!BB35+Churu!BB35+Dausa!BB35+Dholpur!BB35+Dungarpur!BB35+Hanumangarh!BB35+Jaipur!BB35+Jaisalmer!BB35+Jalore!BB35+Jhalawar!BB35+Jhunjhunu!BB35+Jodhpur!BB35+Karauli!BB35+Kota!BB35+Nagaur!BB35+Pali!BB35+Pratapgarh!BB35+Rajsamand!BB35+'Sawai Madhopur'!BB35+Sikar!BB35+Sirohi!BB35+'Sri Ganganagar'!BB35+Tonk!BB35+Udaipur!BB35</f>
        <v>5</v>
      </c>
      <c r="BC35" s="7">
        <f>Ajmer!BC35+Alwar!BC35+Banswara!BC35+Baran!BC35+Barmer!BC35+Bharatpur!BC35+Bhilwara!BC35+Bikaner!BC35+Bundi!BC35+Chittorgarh!BC35+Churu!BC35+Dausa!BC35+Dholpur!BC35+Dungarpur!BC35+Hanumangarh!BC35+Jaipur!BC35+Jaisalmer!BC35+Jalore!BC35+Jhalawar!BC35+Jhunjhunu!BC35+Jodhpur!BC35+Karauli!BC35+Kota!BC35+Nagaur!BC35+Pali!BC35+Pratapgarh!BC35+Rajsamand!BC35+'Sawai Madhopur'!BC35+Sikar!BC35+Sirohi!BC35+'Sri Ganganagar'!BC35+Tonk!BC35+Udaipur!BC35</f>
        <v>16</v>
      </c>
      <c r="BD35" s="7">
        <f>Ajmer!BD35+Alwar!BD35+Banswara!BD35+Baran!BD35+Barmer!BD35+Bharatpur!BD35+Bhilwara!BD35+Bikaner!BD35+Bundi!BD35+Chittorgarh!BD35+Churu!BD35+Dausa!BD35+Dholpur!BD35+Dungarpur!BD35+Hanumangarh!BD35+Jaipur!BD35+Jaisalmer!BD35+Jalore!BD35+Jhalawar!BD35+Jhunjhunu!BD35+Jodhpur!BD35+Karauli!BD35+Kota!BD35+Nagaur!BD35+Pali!BD35+Pratapgarh!BD35+Rajsamand!BD35+'Sawai Madhopur'!BD35+Sikar!BD35+Sirohi!BD35+'Sri Ganganagar'!BD35+Tonk!BD35+Udaipur!BD35</f>
        <v>291.5</v>
      </c>
      <c r="BE35" s="7">
        <f>Ajmer!BE35+Alwar!BE35+Banswara!BE35+Baran!BE35+Barmer!BE35+Bharatpur!BE35+Bhilwara!BE35+Bikaner!BE35+Bundi!BE35+Chittorgarh!BE35+Churu!BE35+Dausa!BE35+Dholpur!BE35+Dungarpur!BE35+Hanumangarh!BE35+Jaipur!BE35+Jaisalmer!BE35+Jalore!BE35+Jhalawar!BE35+Jhunjhunu!BE35+Jodhpur!BE35+Karauli!BE35+Kota!BE35+Nagaur!BE35+Pali!BE35+Pratapgarh!BE35+Rajsamand!BE35+'Sawai Madhopur'!BE35+Sikar!BE35+Sirohi!BE35+'Sri Ganganagar'!BE35+Tonk!BE35+Udaipur!BE35</f>
        <v>127.038066555584</v>
      </c>
      <c r="BF35" s="7">
        <f>Ajmer!BF35+Alwar!BF35+Banswara!BF35+Baran!BF35+Barmer!BF35+Bharatpur!BF35+Bhilwara!BF35+Bikaner!BF35+Bundi!BF35+Chittorgarh!BF35+Churu!BF35+Dausa!BF35+Dholpur!BF35+Dungarpur!BF35+Hanumangarh!BF35+Jaipur!BF35+Jaisalmer!BF35+Jalore!BF35+Jhalawar!BF35+Jhunjhunu!BF35+Jodhpur!BF35+Karauli!BF35+Kota!BF35+Nagaur!BF35+Pali!BF35+Pratapgarh!BF35+Rajsamand!BF35+'Sawai Madhopur'!BF35+Sikar!BF35+Sirohi!BF35+'Sri Ganganagar'!BF35+Tonk!BF35+Udaipur!BF35</f>
        <v>2063.1845113980871</v>
      </c>
      <c r="BG35" s="7">
        <f>Ajmer!BG35+Alwar!BG35+Banswara!BG35+Baran!BG35+Barmer!BG35+Bharatpur!BG35+Bhilwara!BG35+Bikaner!BG35+Bundi!BG35+Chittorgarh!BG35+Churu!BG35+Dausa!BG35+Dholpur!BG35+Dungarpur!BG35+Hanumangarh!BG35+Jaipur!BG35+Jaisalmer!BG35+Jalore!BG35+Jhalawar!BG35+Jhunjhunu!BG35+Jodhpur!BG35+Karauli!BG35+Kota!BG35+Nagaur!BG35+Pali!BG35+Pratapgarh!BG35+Rajsamand!BG35+'Sawai Madhopur'!BG35+Sikar!BG35+Sirohi!BG35+'Sri Ganganagar'!BG35+Tonk!BG35+Udaipur!BG35</f>
        <v>1416.2992050453399</v>
      </c>
      <c r="BH35" s="7">
        <f>Ajmer!BH35+Alwar!BH35+Banswara!BH35+Baran!BH35+Barmer!BH35+Bharatpur!BH35+Bhilwara!BH35+Bikaner!BH35+Bundi!BH35+Chittorgarh!BH35+Churu!BH35+Dausa!BH35+Dholpur!BH35+Dungarpur!BH35+Hanumangarh!BH35+Jaipur!BH35+Jaisalmer!BH35+Jalore!BH35+Jhalawar!BH35+Jhunjhunu!BH35+Jodhpur!BH35+Karauli!BH35+Kota!BH35+Nagaur!BH35+Pali!BH35+Pratapgarh!BH35+Rajsamand!BH35+'Sawai Madhopur'!BH35+Sikar!BH35+Sirohi!BH35+'Sri Ganganagar'!BH35+Tonk!BH35+Udaipur!BH35</f>
        <v>10343.5963909</v>
      </c>
      <c r="BI35" s="7">
        <f>Ajmer!BI35+Alwar!BI35+Banswara!BI35+Baran!BI35+Barmer!BI35+Bharatpur!BI35+Bhilwara!BI35+Bikaner!BI35+Bundi!BI35+Chittorgarh!BI35+Churu!BI35+Dausa!BI35+Dholpur!BI35+Dungarpur!BI35+Hanumangarh!BI35+Jaipur!BI35+Jaisalmer!BI35+Jalore!BI35+Jhalawar!BI35+Jhunjhunu!BI35+Jodhpur!BI35+Karauli!BI35+Kota!BI35+Nagaur!BI35+Pali!BI35+Pratapgarh!BI35+Rajsamand!BI35+'Sawai Madhopur'!BI35+Sikar!BI35+Sirohi!BI35+'Sri Ganganagar'!BI35+Tonk!BI35+Udaipur!BI35</f>
        <v>3801.4266842906186</v>
      </c>
      <c r="BJ35" s="7">
        <f>Ajmer!BJ35+Alwar!BJ35+Banswara!BJ35+Baran!BJ35+Barmer!BJ35+Bharatpur!BJ35+Bhilwara!BJ35+Bikaner!BJ35+Bundi!BJ35+Chittorgarh!BJ35+Churu!BJ35+Dausa!BJ35+Dholpur!BJ35+Dungarpur!BJ35+Hanumangarh!BJ35+Jaipur!BJ35+Jaisalmer!BJ35+Jalore!BJ35+Jhalawar!BJ35+Jhunjhunu!BJ35+Jodhpur!BJ35+Karauli!BJ35+Kota!BJ35+Nagaur!BJ35+Pali!BJ35+Pratapgarh!BJ35+Rajsamand!BJ35+'Sawai Madhopur'!BJ35+Sikar!BJ35+Sirohi!BJ35+'Sri Ganganagar'!BJ35+Tonk!BJ35+Udaipur!BJ35</f>
        <v>20044.461947629476</v>
      </c>
      <c r="BK35" s="8">
        <f t="shared" si="12"/>
        <v>5361.7639558915425</v>
      </c>
      <c r="BL35" s="8">
        <f t="shared" si="13"/>
        <v>32747.742849927563</v>
      </c>
      <c r="BM35" s="8">
        <f t="shared" si="0"/>
        <v>68291.038964258943</v>
      </c>
      <c r="BN35" s="8">
        <f t="shared" si="1"/>
        <v>224045.74937396625</v>
      </c>
      <c r="BO35" s="7">
        <f>Ajmer!BO35+Alwar!BO35+Banswara!BO35+Baran!BO35+Barmer!BO35+Bharatpur!BO35+Bhilwara!BO35+Bikaner!BO35+Bundi!BO35+Chittorgarh!BO35+Churu!BO35+Dausa!BO35+Dholpur!BO35+Dungarpur!BO35+Hanumangarh!BO35+Jaipur!BO35+Jaisalmer!BO35+Jalore!BO35+Jhalawar!BO35+Jhunjhunu!BO35+Jodhpur!BO35+Karauli!BO35+Kota!BO35+Nagaur!BO35+Pali!BO35+Pratapgarh!BO35+Rajsamand!BO35+'Sawai Madhopur'!BO35+Sikar!BO35+Sirohi!BO35+'Sri Ganganagar'!BO35+Tonk!BO35+Udaipur!BO35</f>
        <v>14560.065101759083</v>
      </c>
      <c r="BP35" s="7">
        <f>Ajmer!BP35+Alwar!BP35+Banswara!BP35+Baran!BP35+Barmer!BP35+Bharatpur!BP35+Bhilwara!BP35+Bikaner!BP35+Bundi!BP35+Chittorgarh!BP35+Churu!BP35+Dausa!BP35+Dholpur!BP35+Dungarpur!BP35+Hanumangarh!BP35+Jaipur!BP35+Jaisalmer!BP35+Jalore!BP35+Jhalawar!BP35+Jhunjhunu!BP35+Jodhpur!BP35+Karauli!BP35+Kota!BP35+Nagaur!BP35+Pali!BP35+Pratapgarh!BP35+Rajsamand!BP35+'Sawai Madhopur'!BP35+Sikar!BP35+Sirohi!BP35+'Sri Ganganagar'!BP35+Tonk!BP35+Udaipur!BP35</f>
        <v>31186.167731771195</v>
      </c>
      <c r="BQ35" s="7">
        <f>Ajmer!BQ35+Alwar!BQ35+Banswara!BQ35+Baran!BQ35+Barmer!BQ35+Bharatpur!BQ35+Bhilwara!BQ35+Bikaner!BQ35+Bundi!BQ35+Chittorgarh!BQ35+Churu!BQ35+Dausa!BQ35+Dholpur!BQ35+Dungarpur!BQ35+Hanumangarh!BQ35+Jaipur!BQ35+Jaisalmer!BQ35+Jalore!BQ35+Jhalawar!BQ35+Jhunjhunu!BQ35+Jodhpur!BQ35+Karauli!BQ35+Kota!BQ35+Nagaur!BQ35+Pali!BQ35+Pratapgarh!BQ35+Rajsamand!BQ35+'Sawai Madhopur'!BQ35+Sikar!BQ35+Sirohi!BQ35+'Sri Ganganagar'!BQ35+Tonk!BQ35+Udaipur!BQ35</f>
        <v>1403.6399883995637</v>
      </c>
      <c r="BR35" s="7">
        <f>Ajmer!BR35+Alwar!BR35+Banswara!BR35+Baran!BR35+Barmer!BR35+Bharatpur!BR35+Bhilwara!BR35+Bikaner!BR35+Bundi!BR35+Chittorgarh!BR35+Churu!BR35+Dausa!BR35+Dholpur!BR35+Dungarpur!BR35+Hanumangarh!BR35+Jaipur!BR35+Jaisalmer!BR35+Jalore!BR35+Jhalawar!BR35+Jhunjhunu!BR35+Jodhpur!BR35+Karauli!BR35+Kota!BR35+Nagaur!BR35+Pali!BR35+Pratapgarh!BR35+Rajsamand!BR35+'Sawai Madhopur'!BR35+Sikar!BR35+Sirohi!BR35+'Sri Ganganagar'!BR35+Tonk!BR35+Udaipur!BR35</f>
        <v>1943.6988305084258</v>
      </c>
    </row>
    <row r="36" spans="1:95" s="10" customFormat="1" ht="18" customHeight="1" x14ac:dyDescent="0.25">
      <c r="A36" s="37">
        <v>28</v>
      </c>
      <c r="B36" s="6" t="s">
        <v>54</v>
      </c>
      <c r="C36" s="7">
        <f>Ajmer!C36+Alwar!C36+Banswara!C36+Baran!C36+Barmer!C36+Bharatpur!C36+Bhilwara!C36+Bikaner!C36+Bundi!C36+Chittorgarh!C36+Churu!C36+Dausa!C36+Dholpur!C36+Dungarpur!C36+Hanumangarh!C36+Jaipur!C36+Jaisalmer!C36+Jalore!C36+Jhalawar!C36+Jhunjhunu!C36+Jodhpur!C36+Karauli!C36+Kota!C36+Nagaur!C36+Pali!C36+Pratapgarh!C36+Rajsamand!C36+'Sawai Madhopur'!C36+Sikar!C36+Sirohi!C36+'Sri Ganganagar'!C36+Tonk!C36+Udaipur!C36</f>
        <v>834.97125170303025</v>
      </c>
      <c r="D36" s="7">
        <f>Ajmer!D36+Alwar!D36+Banswara!D36+Baran!D36+Barmer!D36+Bharatpur!D36+Bhilwara!D36+Bikaner!D36+Bundi!D36+Chittorgarh!D36+Churu!D36+Dausa!D36+Dholpur!D36+Dungarpur!D36+Hanumangarh!D36+Jaipur!D36+Jaisalmer!D36+Jalore!D36+Jhalawar!D36+Jhunjhunu!D36+Jodhpur!D36+Karauli!D36+Kota!D36+Nagaur!D36+Pali!D36+Pratapgarh!D36+Rajsamand!D36+'Sawai Madhopur'!D36+Sikar!D36+Sirohi!D36+'Sri Ganganagar'!D36+Tonk!D36+Udaipur!D36</f>
        <v>1146.8648442199999</v>
      </c>
      <c r="E36" s="7">
        <f>Ajmer!E36+Alwar!E36+Banswara!E36+Baran!E36+Barmer!E36+Bharatpur!E36+Bhilwara!E36+Bikaner!E36+Bundi!E36+Chittorgarh!E36+Churu!E36+Dausa!E36+Dholpur!E36+Dungarpur!E36+Hanumangarh!E36+Jaipur!E36+Jaisalmer!E36+Jalore!E36+Jhalawar!E36+Jhunjhunu!E36+Jodhpur!E36+Karauli!E36+Kota!E36+Nagaur!E36+Pali!E36+Pratapgarh!E36+Rajsamand!E36+'Sawai Madhopur'!E36+Sikar!E36+Sirohi!E36+'Sri Ganganagar'!E36+Tonk!E36+Udaipur!E36</f>
        <v>4217.3478550998143</v>
      </c>
      <c r="F36" s="7">
        <f>Ajmer!F36+Alwar!F36+Banswara!F36+Baran!F36+Barmer!F36+Bharatpur!F36+Bhilwara!F36+Bikaner!F36+Bundi!F36+Chittorgarh!F36+Churu!F36+Dausa!F36+Dholpur!F36+Dungarpur!F36+Hanumangarh!F36+Jaipur!F36+Jaisalmer!F36+Jalore!F36+Jhalawar!F36+Jhunjhunu!F36+Jodhpur!F36+Karauli!F36+Kota!F36+Nagaur!F36+Pali!F36+Pratapgarh!F36+Rajsamand!F36+'Sawai Madhopur'!F36+Sikar!F36+Sirohi!F36+'Sri Ganganagar'!F36+Tonk!F36+Udaipur!F36</f>
        <v>10408.947921829387</v>
      </c>
      <c r="G36" s="7">
        <f>Ajmer!G36+Alwar!G36+Banswara!G36+Baran!G36+Barmer!G36+Bharatpur!G36+Bhilwara!G36+Bikaner!G36+Bundi!G36+Chittorgarh!G36+Churu!G36+Dausa!G36+Dholpur!G36+Dungarpur!G36+Hanumangarh!G36+Jaipur!G36+Jaisalmer!G36+Jalore!G36+Jhalawar!G36+Jhunjhunu!G36+Jodhpur!G36+Karauli!G36+Kota!G36+Nagaur!G36+Pali!G36+Pratapgarh!G36+Rajsamand!G36+'Sawai Madhopur'!G36+Sikar!G36+Sirohi!G36+'Sri Ganganagar'!G36+Tonk!G36+Udaipur!G36</f>
        <v>858.11849103277677</v>
      </c>
      <c r="H36" s="7">
        <f>Ajmer!H36+Alwar!H36+Banswara!H36+Baran!H36+Barmer!H36+Bharatpur!H36+Bhilwara!H36+Bikaner!H36+Bundi!H36+Chittorgarh!H36+Churu!H36+Dausa!H36+Dholpur!H36+Dungarpur!H36+Hanumangarh!H36+Jaipur!H36+Jaisalmer!H36+Jalore!H36+Jhalawar!H36+Jhunjhunu!H36+Jodhpur!H36+Karauli!H36+Kota!H36+Nagaur!H36+Pali!H36+Pratapgarh!H36+Rajsamand!H36+'Sawai Madhopur'!H36+Sikar!H36+Sirohi!H36+'Sri Ganganagar'!H36+Tonk!H36+Udaipur!H36</f>
        <v>1058.4710204081632</v>
      </c>
      <c r="I36" s="8">
        <f t="shared" si="2"/>
        <v>5910.4375978356211</v>
      </c>
      <c r="J36" s="8">
        <f t="shared" si="3"/>
        <v>12614.28378645755</v>
      </c>
      <c r="K36" s="7">
        <f>Ajmer!K36+Alwar!K36+Banswara!K36+Baran!K36+Barmer!K36+Bharatpur!K36+Bhilwara!K36+Bikaner!K36+Bundi!K36+Chittorgarh!K36+Churu!K36+Dausa!K36+Dholpur!K36+Dungarpur!K36+Hanumangarh!K36+Jaipur!K36+Jaisalmer!K36+Jalore!K36+Jhalawar!K36+Jhunjhunu!K36+Jodhpur!K36+Karauli!K36+Kota!K36+Nagaur!K36+Pali!K36+Pratapgarh!K36+Rajsamand!K36+'Sawai Madhopur'!K36+Sikar!K36+Sirohi!K36+'Sri Ganganagar'!K36+Tonk!K36+Udaipur!K36</f>
        <v>1218.0380929004327</v>
      </c>
      <c r="L36" s="7">
        <f>Ajmer!L36+Alwar!L36+Banswara!L36+Baran!L36+Barmer!L36+Bharatpur!L36+Bhilwara!L36+Bikaner!L36+Bundi!L36+Chittorgarh!L36+Churu!L36+Dausa!L36+Dholpur!L36+Dungarpur!L36+Hanumangarh!L36+Jaipur!L36+Jaisalmer!L36+Jalore!L36+Jhalawar!L36+Jhunjhunu!L36+Jodhpur!L36+Karauli!L36+Kota!L36+Nagaur!L36+Pali!L36+Pratapgarh!L36+Rajsamand!L36+'Sawai Madhopur'!L36+Sikar!L36+Sirohi!L36+'Sri Ganganagar'!L36+Tonk!L36+Udaipur!L36</f>
        <v>4554.4257065714282</v>
      </c>
      <c r="M36" s="7">
        <f>Ajmer!M36+Alwar!M36+Banswara!M36+Baran!M36+Barmer!M36+Bharatpur!M36+Bhilwara!M36+Bikaner!M36+Bundi!M36+Chittorgarh!M36+Churu!M36+Dausa!M36+Dholpur!M36+Dungarpur!M36+Hanumangarh!M36+Jaipur!M36+Jaisalmer!M36+Jalore!M36+Jhalawar!M36+Jhunjhunu!M36+Jodhpur!M36+Karauli!M36+Kota!M36+Nagaur!M36+Pali!M36+Pratapgarh!M36+Rajsamand!M36+'Sawai Madhopur'!M36+Sikar!M36+Sirohi!M36+'Sri Ganganagar'!M36+Tonk!M36+Udaipur!M36</f>
        <v>2400.9025811834263</v>
      </c>
      <c r="N36" s="7">
        <f>Ajmer!N36+Alwar!N36+Banswara!N36+Baran!N36+Barmer!N36+Bharatpur!N36+Bhilwara!N36+Bikaner!N36+Bundi!N36+Chittorgarh!N36+Churu!N36+Dausa!N36+Dholpur!N36+Dungarpur!N36+Hanumangarh!N36+Jaipur!N36+Jaisalmer!N36+Jalore!N36+Jhalawar!N36+Jhunjhunu!N36+Jodhpur!N36+Karauli!N36+Kota!N36+Nagaur!N36+Pali!N36+Pratapgarh!N36+Rajsamand!N36+'Sawai Madhopur'!N36+Sikar!N36+Sirohi!N36+'Sri Ganganagar'!N36+Tonk!N36+Udaipur!N36</f>
        <v>7154.3885179053059</v>
      </c>
      <c r="O36" s="8">
        <f t="shared" si="4"/>
        <v>9529.3782719194787</v>
      </c>
      <c r="P36" s="8">
        <f t="shared" si="5"/>
        <v>24323.098010934285</v>
      </c>
      <c r="Q36" s="7">
        <f>Ajmer!Q36+Alwar!Q36+Banswara!Q36+Baran!Q36+Barmer!Q36+Bharatpur!Q36+Bhilwara!Q36+Bikaner!Q36+Bundi!Q36+Chittorgarh!Q36+Churu!Q36+Dausa!Q36+Dholpur!Q36+Dungarpur!Q36+Hanumangarh!Q36+Jaipur!Q36+Jaisalmer!Q36+Jalore!Q36+Jhalawar!Q36+Jhunjhunu!Q36+Jodhpur!Q36+Karauli!Q36+Kota!Q36+Nagaur!Q36+Pali!Q36+Pratapgarh!Q36+Rajsamand!Q36+'Sawai Madhopur'!Q36+Sikar!Q36+Sirohi!Q36+'Sri Ganganagar'!Q36+Tonk!Q36+Udaipur!Q36</f>
        <v>354.90258118342609</v>
      </c>
      <c r="R36" s="7">
        <f>Ajmer!R36+Alwar!R36+Banswara!R36+Baran!R36+Barmer!R36+Bharatpur!R36+Bhilwara!R36+Bikaner!R36+Bundi!R36+Chittorgarh!R36+Churu!R36+Dausa!R36+Dholpur!R36+Dungarpur!R36+Hanumangarh!R36+Jaipur!R36+Jaisalmer!R36+Jalore!R36+Jhalawar!R36+Jhunjhunu!R36+Jodhpur!R36+Karauli!R36+Kota!R36+Nagaur!R36+Pali!R36+Pratapgarh!R36+Rajsamand!R36+'Sawai Madhopur'!R36+Sikar!R36+Sirohi!R36+'Sri Ganganagar'!R36+Tonk!R36+Udaipur!R36</f>
        <v>798.73851790530614</v>
      </c>
      <c r="S36" s="7">
        <f>Ajmer!S36+Alwar!S36+Banswara!S36+Baran!S36+Barmer!S36+Bharatpur!S36+Bhilwara!S36+Bikaner!S36+Bundi!S36+Chittorgarh!S36+Churu!S36+Dausa!S36+Dholpur!S36+Dungarpur!S36+Hanumangarh!S36+Jaipur!S36+Jaisalmer!S36+Jalore!S36+Jhalawar!S36+Jhunjhunu!S36+Jodhpur!S36+Karauli!S36+Kota!S36+Nagaur!S36+Pali!S36+Pratapgarh!S36+Rajsamand!S36+'Sawai Madhopur'!S36+Sikar!S36+Sirohi!S36+'Sri Ganganagar'!S36+Tonk!S36+Udaipur!S36</f>
        <v>6107.6369631516882</v>
      </c>
      <c r="T36" s="7">
        <f>Ajmer!T36+Alwar!T36+Banswara!T36+Baran!T36+Barmer!T36+Bharatpur!T36+Bhilwara!T36+Bikaner!T36+Bundi!T36+Chittorgarh!T36+Churu!T36+Dausa!T36+Dholpur!T36+Dungarpur!T36+Hanumangarh!T36+Jaipur!T36+Jaisalmer!T36+Jalore!T36+Jhalawar!T36+Jhunjhunu!T36+Jodhpur!T36+Karauli!T36+Kota!T36+Nagaur!T36+Pali!T36+Pratapgarh!T36+Rajsamand!T36+'Sawai Madhopur'!T36+Sikar!T36+Sirohi!T36+'Sri Ganganagar'!T36+Tonk!T36+Udaipur!T36</f>
        <v>17604.855485956126</v>
      </c>
      <c r="U36" s="7">
        <f>Ajmer!U36+Alwar!U36+Banswara!U36+Baran!U36+Barmer!U36+Bharatpur!U36+Bhilwara!U36+Bikaner!U36+Bundi!U36+Chittorgarh!U36+Churu!U36+Dausa!U36+Dholpur!U36+Dungarpur!U36+Hanumangarh!U36+Jaipur!U36+Jaisalmer!U36+Jalore!U36+Jhalawar!U36+Jhunjhunu!U36+Jodhpur!U36+Karauli!U36+Kota!U36+Nagaur!U36+Pali!U36+Pratapgarh!U36+Rajsamand!U36+'Sawai Madhopur'!U36+Sikar!U36+Sirohi!U36+'Sri Ganganagar'!U36+Tonk!U36+Udaipur!U36</f>
        <v>3967.0259487519629</v>
      </c>
      <c r="V36" s="7">
        <f>Ajmer!V36+Alwar!V36+Banswara!V36+Baran!V36+Barmer!V36+Bharatpur!V36+Bhilwara!V36+Bikaner!V36+Bundi!V36+Chittorgarh!V36+Churu!V36+Dausa!V36+Dholpur!V36+Dungarpur!V36+Hanumangarh!V36+Jaipur!V36+Jaisalmer!V36+Jalore!V36+Jhalawar!V36+Jhunjhunu!V36+Jodhpur!V36+Karauli!V36+Kota!V36+Nagaur!V36+Pali!V36+Pratapgarh!V36+Rajsamand!V36+'Sawai Madhopur'!V36+Sikar!V36+Sirohi!V36+'Sri Ganganagar'!V36+Tonk!V36+Udaipur!V36</f>
        <v>21578.99450731148</v>
      </c>
      <c r="W36" s="7">
        <f>Ajmer!W36+Alwar!W36+Banswara!W36+Baran!W36+Barmer!W36+Bharatpur!W36+Bhilwara!W36+Bikaner!W36+Bundi!W36+Chittorgarh!W36+Churu!W36+Dausa!W36+Dholpur!W36+Dungarpur!W36+Hanumangarh!W36+Jaipur!W36+Jaisalmer!W36+Jalore!W36+Jhalawar!W36+Jhunjhunu!W36+Jodhpur!W36+Karauli!W36+Kota!W36+Nagaur!W36+Pali!W36+Pratapgarh!W36+Rajsamand!W36+'Sawai Madhopur'!W36+Sikar!W36+Sirohi!W36+'Sri Ganganagar'!W36+Tonk!W36+Udaipur!W36</f>
        <v>1853.906261840496</v>
      </c>
      <c r="X36" s="7">
        <f>Ajmer!X36+Alwar!X36+Banswara!X36+Baran!X36+Barmer!X36+Bharatpur!X36+Bhilwara!X36+Bikaner!X36+Bundi!X36+Chittorgarh!X36+Churu!X36+Dausa!X36+Dholpur!X36+Dungarpur!X36+Hanumangarh!X36+Jaipur!X36+Jaisalmer!X36+Jalore!X36+Jhalawar!X36+Jhunjhunu!X36+Jodhpur!X36+Karauli!X36+Kota!X36+Nagaur!X36+Pali!X36+Pratapgarh!X36+Rajsamand!X36+'Sawai Madhopur'!X36+Sikar!X36+Sirohi!X36+'Sri Ganganagar'!X36+Tonk!X36+Udaipur!X36</f>
        <v>12835.247163153637</v>
      </c>
      <c r="Y36" s="7">
        <f>Ajmer!Y36+Alwar!Y36+Banswara!Y36+Baran!Y36+Barmer!Y36+Bharatpur!Y36+Bhilwara!Y36+Bikaner!Y36+Bundi!Y36+Chittorgarh!Y36+Churu!Y36+Dausa!Y36+Dholpur!Y36+Dungarpur!Y36+Hanumangarh!Y36+Jaipur!Y36+Jaisalmer!Y36+Jalore!Y36+Jhalawar!Y36+Jhunjhunu!Y36+Jodhpur!Y36+Karauli!Y36+Kota!Y36+Nagaur!Y36+Pali!Y36+Pratapgarh!Y36+Rajsamand!Y36+'Sawai Madhopur'!Y36+Sikar!Y36+Sirohi!Y36+'Sri Ganganagar'!Y36+Tonk!Y36+Udaipur!Y36</f>
        <v>179.02090909090907</v>
      </c>
      <c r="Z36" s="7">
        <f>Ajmer!Z36+Alwar!Z36+Banswara!Z36+Baran!Z36+Barmer!Z36+Bharatpur!Z36+Bhilwara!Z36+Bikaner!Z36+Bundi!Z36+Chittorgarh!Z36+Churu!Z36+Dausa!Z36+Dholpur!Z36+Dungarpur!Z36+Hanumangarh!Z36+Jaipur!Z36+Jaisalmer!Z36+Jalore!Z36+Jhalawar!Z36+Jhunjhunu!Z36+Jodhpur!Z36+Karauli!Z36+Kota!Z36+Nagaur!Z36+Pali!Z36+Pratapgarh!Z36+Rajsamand!Z36+'Sawai Madhopur'!Z36+Sikar!Z36+Sirohi!Z36+'Sri Ganganagar'!Z36+Tonk!Z36+Udaipur!Z36</f>
        <v>473.47115837000001</v>
      </c>
      <c r="AA36" s="7">
        <f>Ajmer!AA36+Alwar!AA36+Banswara!AA36+Baran!AA36+Barmer!AA36+Bharatpur!AA36+Bhilwara!AA36+Bikaner!AA36+Bundi!AA36+Chittorgarh!AA36+Churu!AA36+Dausa!AA36+Dholpur!AA36+Dungarpur!AA36+Hanumangarh!AA36+Jaipur!AA36+Jaisalmer!AA36+Jalore!AA36+Jhalawar!AA36+Jhunjhunu!AA36+Jodhpur!AA36+Karauli!AA36+Kota!AA36+Nagaur!AA36+Pali!AA36+Pratapgarh!AA36+Rajsamand!AA36+'Sawai Madhopur'!AA36+Sikar!AA36+Sirohi!AA36+'Sri Ganganagar'!AA36+Tonk!AA36+Udaipur!AA36</f>
        <v>0</v>
      </c>
      <c r="AB36" s="7">
        <f>Ajmer!AB36+Alwar!AB36+Banswara!AB36+Baran!AB36+Barmer!AB36+Bharatpur!AB36+Bhilwara!AB36+Bikaner!AB36+Bundi!AB36+Chittorgarh!AB36+Churu!AB36+Dausa!AB36+Dholpur!AB36+Dungarpur!AB36+Hanumangarh!AB36+Jaipur!AB36+Jaisalmer!AB36+Jalore!AB36+Jhalawar!AB36+Jhunjhunu!AB36+Jodhpur!AB36+Karauli!AB36+Kota!AB36+Nagaur!AB36+Pali!AB36+Pratapgarh!AB36+Rajsamand!AB36+'Sawai Madhopur'!AB36+Sikar!AB36+Sirohi!AB36+'Sri Ganganagar'!AB36+Tonk!AB36+Udaipur!AB36</f>
        <v>0</v>
      </c>
      <c r="AC36" s="7">
        <f>Ajmer!AC36+Alwar!AC36+Banswara!AC36+Baran!AC36+Barmer!AC36+Bharatpur!AC36+Bhilwara!AC36+Bikaner!AC36+Bundi!AC36+Chittorgarh!AC36+Churu!AC36+Dausa!AC36+Dholpur!AC36+Dungarpur!AC36+Hanumangarh!AC36+Jaipur!AC36+Jaisalmer!AC36+Jalore!AC36+Jhalawar!AC36+Jhunjhunu!AC36+Jodhpur!AC36+Karauli!AC36+Kota!AC36+Nagaur!AC36+Pali!AC36+Pratapgarh!AC36+Rajsamand!AC36+'Sawai Madhopur'!AC36+Sikar!AC36+Sirohi!AC36+'Sri Ganganagar'!AC36+Tonk!AC36+Udaipur!AC36</f>
        <v>90</v>
      </c>
      <c r="AD36" s="7">
        <f>Ajmer!AD36+Alwar!AD36+Banswara!AD36+Baran!AD36+Barmer!AD36+Bharatpur!AD36+Bhilwara!AD36+Bikaner!AD36+Bundi!AD36+Chittorgarh!AD36+Churu!AD36+Dausa!AD36+Dholpur!AD36+Dungarpur!AD36+Hanumangarh!AD36+Jaipur!AD36+Jaisalmer!AD36+Jalore!AD36+Jhalawar!AD36+Jhunjhunu!AD36+Jodhpur!AD36+Karauli!AD36+Kota!AD36+Nagaur!AD36+Pali!AD36+Pratapgarh!AD36+Rajsamand!AD36+'Sawai Madhopur'!AD36+Sikar!AD36+Sirohi!AD36+'Sri Ganganagar'!AD36+Tonk!AD36+Udaipur!AD36</f>
        <v>1000</v>
      </c>
      <c r="AE36" s="8">
        <f t="shared" si="6"/>
        <v>6089.9531196833677</v>
      </c>
      <c r="AF36" s="8">
        <f t="shared" si="7"/>
        <v>35887.712828835116</v>
      </c>
      <c r="AG36" s="7">
        <f>Ajmer!AG36+Alwar!AG36+Banswara!AG36+Baran!AG36+Barmer!AG36+Bharatpur!AG36+Bhilwara!AG36+Bikaner!AG36+Bundi!AG36+Chittorgarh!AG36+Churu!AG36+Dausa!AG36+Dholpur!AG36+Dungarpur!AG36+Hanumangarh!AG36+Jaipur!AG36+Jaisalmer!AG36+Jalore!AG36+Jhalawar!AG36+Jhunjhunu!AG36+Jodhpur!AG36+Karauli!AG36+Kota!AG36+Nagaur!AG36+Pali!AG36+Pratapgarh!AG36+Rajsamand!AG36+'Sawai Madhopur'!AG36+Sikar!AG36+Sirohi!AG36+'Sri Ganganagar'!AG36+Tonk!AG36+Udaipur!AG36</f>
        <v>31.02090909090909</v>
      </c>
      <c r="AH36" s="7">
        <f>Ajmer!AH36+Alwar!AH36+Banswara!AH36+Baran!AH36+Barmer!AH36+Bharatpur!AH36+Bhilwara!AH36+Bikaner!AH36+Bundi!AH36+Chittorgarh!AH36+Churu!AH36+Dausa!AH36+Dholpur!AH36+Dungarpur!AH36+Hanumangarh!AH36+Jaipur!AH36+Jaisalmer!AH36+Jalore!AH36+Jhalawar!AH36+Jhunjhunu!AH36+Jodhpur!AH36+Karauli!AH36+Kota!AH36+Nagaur!AH36+Pali!AH36+Pratapgarh!AH36+Rajsamand!AH36+'Sawai Madhopur'!AH36+Sikar!AH36+Sirohi!AH36+'Sri Ganganagar'!AH36+Tonk!AH36+Udaipur!AH36</f>
        <v>123.669</v>
      </c>
      <c r="AI36" s="7">
        <f>Ajmer!AI36+Alwar!AI36+Banswara!AI36+Baran!AI36+Barmer!AI36+Bharatpur!AI36+Bhilwara!AI36+Bikaner!AI36+Bundi!AI36+Chittorgarh!AI36+Churu!AI36+Dausa!AI36+Dholpur!AI36+Dungarpur!AI36+Hanumangarh!AI36+Jaipur!AI36+Jaisalmer!AI36+Jalore!AI36+Jhalawar!AI36+Jhunjhunu!AI36+Jodhpur!AI36+Karauli!AI36+Kota!AI36+Nagaur!AI36+Pali!AI36+Pratapgarh!AI36+Rajsamand!AI36+'Sawai Madhopur'!AI36+Sikar!AI36+Sirohi!AI36+'Sri Ganganagar'!AI36+Tonk!AI36+Udaipur!AI36</f>
        <v>10</v>
      </c>
      <c r="AJ36" s="7">
        <f>Ajmer!AJ36+Alwar!AJ36+Banswara!AJ36+Baran!AJ36+Barmer!AJ36+Bharatpur!AJ36+Bhilwara!AJ36+Bikaner!AJ36+Bundi!AJ36+Chittorgarh!AJ36+Churu!AJ36+Dausa!AJ36+Dholpur!AJ36+Dungarpur!AJ36+Hanumangarh!AJ36+Jaipur!AJ36+Jaisalmer!AJ36+Jalore!AJ36+Jhalawar!AJ36+Jhunjhunu!AJ36+Jodhpur!AJ36+Karauli!AJ36+Kota!AJ36+Nagaur!AJ36+Pali!AJ36+Pratapgarh!AJ36+Rajsamand!AJ36+'Sawai Madhopur'!AJ36+Sikar!AJ36+Sirohi!AJ36+'Sri Ganganagar'!AJ36+Tonk!AJ36+Udaipur!AJ36</f>
        <v>200</v>
      </c>
      <c r="AK36" s="7">
        <f>Ajmer!AK36+Alwar!AK36+Banswara!AK36+Baran!AK36+Barmer!AK36+Bharatpur!AK36+Bhilwara!AK36+Bikaner!AK36+Bundi!AK36+Chittorgarh!AK36+Churu!AK36+Dausa!AK36+Dholpur!AK36+Dungarpur!AK36+Hanumangarh!AK36+Jaipur!AK36+Jaisalmer!AK36+Jalore!AK36+Jhalawar!AK36+Jhunjhunu!AK36+Jodhpur!AK36+Karauli!AK36+Kota!AK36+Nagaur!AK36+Pali!AK36+Pratapgarh!AK36+Rajsamand!AK36+'Sawai Madhopur'!AK36+Sikar!AK36+Sirohi!AK36+'Sri Ganganagar'!AK36+Tonk!AK36+Udaipur!AK36</f>
        <v>196</v>
      </c>
      <c r="AL36" s="7">
        <f>Ajmer!AL36+Alwar!AL36+Banswara!AL36+Baran!AL36+Barmer!AL36+Bharatpur!AL36+Bhilwara!AL36+Bikaner!AL36+Bundi!AL36+Chittorgarh!AL36+Churu!AL36+Dausa!AL36+Dholpur!AL36+Dungarpur!AL36+Hanumangarh!AL36+Jaipur!AL36+Jaisalmer!AL36+Jalore!AL36+Jhalawar!AL36+Jhunjhunu!AL36+Jodhpur!AL36+Karauli!AL36+Kota!AL36+Nagaur!AL36+Pali!AL36+Pratapgarh!AL36+Rajsamand!AL36+'Sawai Madhopur'!AL36+Sikar!AL36+Sirohi!AL36+'Sri Ganganagar'!AL36+Tonk!AL36+Udaipur!AL36</f>
        <v>731.64050970799997</v>
      </c>
      <c r="AM36" s="7">
        <f>Ajmer!AM36+Alwar!AM36+Banswara!AM36+Baran!AM36+Barmer!AM36+Bharatpur!AM36+Bhilwara!AM36+Bikaner!AM36+Bundi!AM36+Chittorgarh!AM36+Churu!AM36+Dausa!AM36+Dholpur!AM36+Dungarpur!AM36+Hanumangarh!AM36+Jaipur!AM36+Jaisalmer!AM36+Jalore!AM36+Jhalawar!AM36+Jhunjhunu!AM36+Jodhpur!AM36+Karauli!AM36+Kota!AM36+Nagaur!AM36+Pali!AM36+Pratapgarh!AM36+Rajsamand!AM36+'Sawai Madhopur'!AM36+Sikar!AM36+Sirohi!AM36+'Sri Ganganagar'!AM36+Tonk!AM36+Udaipur!AM36</f>
        <v>906.99878787878788</v>
      </c>
      <c r="AN36" s="7">
        <f>Ajmer!AN36+Alwar!AN36+Banswara!AN36+Baran!AN36+Barmer!AN36+Bharatpur!AN36+Bhilwara!AN36+Bikaner!AN36+Bundi!AN36+Chittorgarh!AN36+Churu!AN36+Dausa!AN36+Dholpur!AN36+Dungarpur!AN36+Hanumangarh!AN36+Jaipur!AN36+Jaisalmer!AN36+Jalore!AN36+Jhalawar!AN36+Jhunjhunu!AN36+Jodhpur!AN36+Karauli!AN36+Kota!AN36+Nagaur!AN36+Pali!AN36+Pratapgarh!AN36+Rajsamand!AN36+'Sawai Madhopur'!AN36+Sikar!AN36+Sirohi!AN36+'Sri Ganganagar'!AN36+Tonk!AN36+Udaipur!AN36</f>
        <v>10160.953722</v>
      </c>
      <c r="AO36" s="7">
        <f>Ajmer!AO36+Alwar!AO36+Banswara!AO36+Baran!AO36+Barmer!AO36+Bharatpur!AO36+Bhilwara!AO36+Bikaner!AO36+Bundi!AO36+Chittorgarh!AO36+Churu!AO36+Dausa!AO36+Dholpur!AO36+Dungarpur!AO36+Hanumangarh!AO36+Jaipur!AO36+Jaisalmer!AO36+Jalore!AO36+Jhalawar!AO36+Jhunjhunu!AO36+Jodhpur!AO36+Karauli!AO36+Kota!AO36+Nagaur!AO36+Pali!AO36+Pratapgarh!AO36+Rajsamand!AO36+'Sawai Madhopur'!AO36+Sikar!AO36+Sirohi!AO36+'Sri Ganganagar'!AO36+Tonk!AO36+Udaipur!AO36</f>
        <v>274</v>
      </c>
      <c r="AP36" s="7">
        <f>Ajmer!AP36+Alwar!AP36+Banswara!AP36+Baran!AP36+Barmer!AP36+Bharatpur!AP36+Bhilwara!AP36+Bikaner!AP36+Bundi!AP36+Chittorgarh!AP36+Churu!AP36+Dausa!AP36+Dholpur!AP36+Dungarpur!AP36+Hanumangarh!AP36+Jaipur!AP36+Jaisalmer!AP36+Jalore!AP36+Jhalawar!AP36+Jhunjhunu!AP36+Jodhpur!AP36+Karauli!AP36+Kota!AP36+Nagaur!AP36+Pali!AP36+Pratapgarh!AP36+Rajsamand!AP36+'Sawai Madhopur'!AP36+Sikar!AP36+Sirohi!AP36+'Sri Ganganagar'!AP36+Tonk!AP36+Udaipur!AP36</f>
        <v>1029.7</v>
      </c>
      <c r="AQ36" s="7">
        <f>Ajmer!AQ36+Alwar!AQ36+Banswara!AQ36+Baran!AQ36+Barmer!AQ36+Bharatpur!AQ36+Bhilwara!AQ36+Bikaner!AQ36+Bundi!AQ36+Chittorgarh!AQ36+Churu!AQ36+Dausa!AQ36+Dholpur!AQ36+Dungarpur!AQ36+Hanumangarh!AQ36+Jaipur!AQ36+Jaisalmer!AQ36+Jalore!AQ36+Jhalawar!AQ36+Jhunjhunu!AQ36+Jodhpur!AQ36+Karauli!AQ36+Kota!AQ36+Nagaur!AQ36+Pali!AQ36+Pratapgarh!AQ36+Rajsamand!AQ36+'Sawai Madhopur'!AQ36+Sikar!AQ36+Sirohi!AQ36+'Sri Ganganagar'!AQ36+Tonk!AQ36+Udaipur!AQ36</f>
        <v>28948.505823777057</v>
      </c>
      <c r="AR36" s="7">
        <f>Ajmer!AR36+Alwar!AR36+Banswara!AR36+Baran!AR36+Barmer!AR36+Bharatpur!AR36+Bhilwara!AR36+Bikaner!AR36+Bundi!AR36+Chittorgarh!AR36+Churu!AR36+Dausa!AR36+Dholpur!AR36+Dungarpur!AR36+Hanumangarh!AR36+Jaipur!AR36+Jaisalmer!AR36+Jalore!AR36+Jhalawar!AR36+Jhunjhunu!AR36+Jodhpur!AR36+Karauli!AR36+Kota!AR36+Nagaur!AR36+Pali!AR36+Pratapgarh!AR36+Rajsamand!AR36+'Sawai Madhopur'!AR36+Sikar!AR36+Sirohi!AR36+'Sri Ganganagar'!AR36+Tonk!AR36+Udaipur!AR36</f>
        <v>74181.719218464277</v>
      </c>
      <c r="AS36" s="7">
        <f>Ajmer!AS36+Alwar!AS36+Banswara!AS36+Baran!AS36+Barmer!AS36+Bharatpur!AS36+Bhilwara!AS36+Bikaner!AS36+Bundi!AS36+Chittorgarh!AS36+Churu!AS36+Dausa!AS36+Dholpur!AS36+Dungarpur!AS36+Hanumangarh!AS36+Jaipur!AS36+Jaisalmer!AS36+Jalore!AS36+Jhalawar!AS36+Jhunjhunu!AS36+Jodhpur!AS36+Karauli!AS36+Kota!AS36+Nagaur!AS36+Pali!AS36+Pratapgarh!AS36+Rajsamand!AS36+'Sawai Madhopur'!AS36+Sikar!AS36+Sirohi!AS36+'Sri Ganganagar'!AS36+Tonk!AS36+Udaipur!AS36</f>
        <v>275</v>
      </c>
      <c r="AT36" s="7">
        <f>Ajmer!AT36+Alwar!AT36+Banswara!AT36+Baran!AT36+Barmer!AT36+Bharatpur!AT36+Bhilwara!AT36+Bikaner!AT36+Bundi!AT36+Chittorgarh!AT36+Churu!AT36+Dausa!AT36+Dholpur!AT36+Dungarpur!AT36+Hanumangarh!AT36+Jaipur!AT36+Jaisalmer!AT36+Jalore!AT36+Jhalawar!AT36+Jhunjhunu!AT36+Jodhpur!AT36+Karauli!AT36+Kota!AT36+Nagaur!AT36+Pali!AT36+Pratapgarh!AT36+Rajsamand!AT36+'Sawai Madhopur'!AT36+Sikar!AT36+Sirohi!AT36+'Sri Ganganagar'!AT36+Tonk!AT36+Udaipur!AT36</f>
        <v>1824.605242803</v>
      </c>
      <c r="AU36" s="7">
        <f t="shared" si="30"/>
        <v>30610.504611655844</v>
      </c>
      <c r="AV36" s="7">
        <f t="shared" si="31"/>
        <v>88128.618692975273</v>
      </c>
      <c r="AW36" s="7">
        <f>Ajmer!AW36+Alwar!AW36+Banswara!AW36+Baran!AW36+Bharatpur!AW36+Bhilwara!AW36+Bikaner!AW36+Bundi!AW36+Chittorgarh!AW36+Churu!AW36+Dausa!AW36+Dholpur!AW36+Dungarpur!AW36+Hanumangarh!AW36+Jaipur!AW36+Jaisalmer!AW36+Jalore!AW36+Jhalawar!AW36+Jhunjhunu!AW36+Jodhpur!AW36+Karauli!AW36+Kota!AW36+Nagaur!AW36+Pali!AW36+Pratapgarh!AW36+Rajsamand!AW36+'Sawai Madhopur'!AW36+Sikar!AW36+Sirohi!AW36+'Sri Ganganagar'!AW36+Tonk!AW36+Udaipur!AW36</f>
        <v>3447.5058237770563</v>
      </c>
      <c r="AX36" s="7">
        <f>Ajmer!AX36+Alwar!AX36+Banswara!AX36+Baran!AX36+Bharatpur!AX36+Bhilwara!AX36+Bikaner!AX36+Bundi!AX36+Chittorgarh!AX36+Churu!AX36+Dausa!AX36+Dholpur!AX36+Dungarpur!AX36+Hanumangarh!AX36+Jaipur!AX36+Jaisalmer!AX36+Jalore!AX36+Jhalawar!AX36+Jhunjhunu!AX36+Jodhpur!AX36+Karauli!AX36+Kota!AX36+Nagaur!AX36+Pali!AX36+Pratapgarh!AX36+Rajsamand!AX36+'Sawai Madhopur'!AX36+Sikar!AX36+Sirohi!AX36+'Sri Ganganagar'!AX36+Tonk!AX36+Udaipur!AX36</f>
        <v>8529.369218464286</v>
      </c>
      <c r="AY36" s="9">
        <f t="shared" si="32"/>
        <v>46229.836003258693</v>
      </c>
      <c r="AZ36" s="9">
        <f t="shared" si="33"/>
        <v>148339.42953274469</v>
      </c>
      <c r="BA36" s="7">
        <f>Ajmer!BA36+Alwar!BA36+Banswara!BA36+Baran!BA36+Barmer!BA36+Bharatpur!BA36+Bhilwara!BA36+Bikaner!BA36+Bundi!BA36+Chittorgarh!BA36+Churu!BA36+Dausa!BA36+Dholpur!BA36+Dungarpur!BA36+Hanumangarh!BA36+Jaipur!BA36+Jaisalmer!BA36+Jalore!BA36+Jhalawar!BA36+Jhunjhunu!BA36+Jodhpur!BA36+Karauli!BA36+Kota!BA36+Nagaur!BA36+Pali!BA36+Pratapgarh!BA36+Rajsamand!BA36+'Sawai Madhopur'!BA36+Sikar!BA36+Sirohi!BA36+'Sri Ganganagar'!BA36+Tonk!BA36+Udaipur!BA36</f>
        <v>0</v>
      </c>
      <c r="BB36" s="7">
        <f>Ajmer!BB36+Alwar!BB36+Banswara!BB36+Baran!BB36+Barmer!BB36+Bharatpur!BB36+Bhilwara!BB36+Bikaner!BB36+Bundi!BB36+Chittorgarh!BB36+Churu!BB36+Dausa!BB36+Dholpur!BB36+Dungarpur!BB36+Hanumangarh!BB36+Jaipur!BB36+Jaisalmer!BB36+Jalore!BB36+Jhalawar!BB36+Jhunjhunu!BB36+Jodhpur!BB36+Karauli!BB36+Kota!BB36+Nagaur!BB36+Pali!BB36+Pratapgarh!BB36+Rajsamand!BB36+'Sawai Madhopur'!BB36+Sikar!BB36+Sirohi!BB36+'Sri Ganganagar'!BB36+Tonk!BB36+Udaipur!BB36</f>
        <v>0</v>
      </c>
      <c r="BC36" s="7">
        <f>Ajmer!BC36+Alwar!BC36+Banswara!BC36+Baran!BC36+Barmer!BC36+Bharatpur!BC36+Bhilwara!BC36+Bikaner!BC36+Bundi!BC36+Chittorgarh!BC36+Churu!BC36+Dausa!BC36+Dholpur!BC36+Dungarpur!BC36+Hanumangarh!BC36+Jaipur!BC36+Jaisalmer!BC36+Jalore!BC36+Jhalawar!BC36+Jhunjhunu!BC36+Jodhpur!BC36+Karauli!BC36+Kota!BC36+Nagaur!BC36+Pali!BC36+Pratapgarh!BC36+Rajsamand!BC36+'Sawai Madhopur'!BC36+Sikar!BC36+Sirohi!BC36+'Sri Ganganagar'!BC36+Tonk!BC36+Udaipur!BC36</f>
        <v>0</v>
      </c>
      <c r="BD36" s="7">
        <f>Ajmer!BD36+Alwar!BD36+Banswara!BD36+Baran!BD36+Barmer!BD36+Bharatpur!BD36+Bhilwara!BD36+Bikaner!BD36+Bundi!BD36+Chittorgarh!BD36+Churu!BD36+Dausa!BD36+Dholpur!BD36+Dungarpur!BD36+Hanumangarh!BD36+Jaipur!BD36+Jaisalmer!BD36+Jalore!BD36+Jhalawar!BD36+Jhunjhunu!BD36+Jodhpur!BD36+Karauli!BD36+Kota!BD36+Nagaur!BD36+Pali!BD36+Pratapgarh!BD36+Rajsamand!BD36+'Sawai Madhopur'!BD36+Sikar!BD36+Sirohi!BD36+'Sri Ganganagar'!BD36+Tonk!BD36+Udaipur!BD36</f>
        <v>0</v>
      </c>
      <c r="BE36" s="7">
        <f>Ajmer!BE36+Alwar!BE36+Banswara!BE36+Baran!BE36+Barmer!BE36+Bharatpur!BE36+Bhilwara!BE36+Bikaner!BE36+Bundi!BE36+Chittorgarh!BE36+Churu!BE36+Dausa!BE36+Dholpur!BE36+Dungarpur!BE36+Hanumangarh!BE36+Jaipur!BE36+Jaisalmer!BE36+Jalore!BE36+Jhalawar!BE36+Jhunjhunu!BE36+Jodhpur!BE36+Karauli!BE36+Kota!BE36+Nagaur!BE36+Pali!BE36+Pratapgarh!BE36+Rajsamand!BE36+'Sawai Madhopur'!BE36+Sikar!BE36+Sirohi!BE36+'Sri Ganganagar'!BE36+Tonk!BE36+Udaipur!BE36</f>
        <v>111</v>
      </c>
      <c r="BF36" s="7">
        <f>Ajmer!BF36+Alwar!BF36+Banswara!BF36+Baran!BF36+Barmer!BF36+Bharatpur!BF36+Bhilwara!BF36+Bikaner!BF36+Bundi!BF36+Chittorgarh!BF36+Churu!BF36+Dausa!BF36+Dholpur!BF36+Dungarpur!BF36+Hanumangarh!BF36+Jaipur!BF36+Jaisalmer!BF36+Jalore!BF36+Jhalawar!BF36+Jhunjhunu!BF36+Jodhpur!BF36+Karauli!BF36+Kota!BF36+Nagaur!BF36+Pali!BF36+Pratapgarh!BF36+Rajsamand!BF36+'Sawai Madhopur'!BF36+Sikar!BF36+Sirohi!BF36+'Sri Ganganagar'!BF36+Tonk!BF36+Udaipur!BF36</f>
        <v>722</v>
      </c>
      <c r="BG36" s="7">
        <f>Ajmer!BG36+Alwar!BG36+Banswara!BG36+Baran!BG36+Barmer!BG36+Bharatpur!BG36+Bhilwara!BG36+Bikaner!BG36+Bundi!BG36+Chittorgarh!BG36+Churu!BG36+Dausa!BG36+Dholpur!BG36+Dungarpur!BG36+Hanumangarh!BG36+Jaipur!BG36+Jaisalmer!BG36+Jalore!BG36+Jhalawar!BG36+Jhunjhunu!BG36+Jodhpur!BG36+Karauli!BG36+Kota!BG36+Nagaur!BG36+Pali!BG36+Pratapgarh!BG36+Rajsamand!BG36+'Sawai Madhopur'!BG36+Sikar!BG36+Sirohi!BG36+'Sri Ganganagar'!BG36+Tonk!BG36+Udaipur!BG36</f>
        <v>601</v>
      </c>
      <c r="BH36" s="7">
        <f>Ajmer!BH36+Alwar!BH36+Banswara!BH36+Baran!BH36+Barmer!BH36+Bharatpur!BH36+Bhilwara!BH36+Bikaner!BH36+Bundi!BH36+Chittorgarh!BH36+Churu!BH36+Dausa!BH36+Dholpur!BH36+Dungarpur!BH36+Hanumangarh!BH36+Jaipur!BH36+Jaisalmer!BH36+Jalore!BH36+Jhalawar!BH36+Jhunjhunu!BH36+Jodhpur!BH36+Karauli!BH36+Kota!BH36+Nagaur!BH36+Pali!BH36+Pratapgarh!BH36+Rajsamand!BH36+'Sawai Madhopur'!BH36+Sikar!BH36+Sirohi!BH36+'Sri Ganganagar'!BH36+Tonk!BH36+Udaipur!BH36</f>
        <v>3368.1</v>
      </c>
      <c r="BI36" s="7">
        <f>Ajmer!BI36+Alwar!BI36+Banswara!BI36+Baran!BI36+Barmer!BI36+Bharatpur!BI36+Bhilwara!BI36+Bikaner!BI36+Bundi!BI36+Chittorgarh!BI36+Churu!BI36+Dausa!BI36+Dholpur!BI36+Dungarpur!BI36+Hanumangarh!BI36+Jaipur!BI36+Jaisalmer!BI36+Jalore!BI36+Jhalawar!BI36+Jhunjhunu!BI36+Jodhpur!BI36+Karauli!BI36+Kota!BI36+Nagaur!BI36+Pali!BI36+Pratapgarh!BI36+Rajsamand!BI36+'Sawai Madhopur'!BI36+Sikar!BI36+Sirohi!BI36+'Sri Ganganagar'!BI36+Tonk!BI36+Udaipur!BI36</f>
        <v>3325</v>
      </c>
      <c r="BJ36" s="7">
        <f>Ajmer!BJ36+Alwar!BJ36+Banswara!BJ36+Baran!BJ36+Barmer!BJ36+Bharatpur!BJ36+Bhilwara!BJ36+Bikaner!BJ36+Bundi!BJ36+Chittorgarh!BJ36+Churu!BJ36+Dausa!BJ36+Dholpur!BJ36+Dungarpur!BJ36+Hanumangarh!BJ36+Jaipur!BJ36+Jaisalmer!BJ36+Jalore!BJ36+Jhalawar!BJ36+Jhunjhunu!BJ36+Jodhpur!BJ36+Karauli!BJ36+Kota!BJ36+Nagaur!BJ36+Pali!BJ36+Pratapgarh!BJ36+Rajsamand!BJ36+'Sawai Madhopur'!BJ36+Sikar!BJ36+Sirohi!BJ36+'Sri Ganganagar'!BJ36+Tonk!BJ36+Udaipur!BJ36</f>
        <v>22056.52</v>
      </c>
      <c r="BK36" s="8">
        <f t="shared" si="12"/>
        <v>4037</v>
      </c>
      <c r="BL36" s="8">
        <f t="shared" si="13"/>
        <v>26146.62</v>
      </c>
      <c r="BM36" s="8">
        <f t="shared" si="0"/>
        <v>50266.836003258693</v>
      </c>
      <c r="BN36" s="8">
        <f t="shared" si="1"/>
        <v>174486.04953274468</v>
      </c>
      <c r="BO36" s="7">
        <f>Ajmer!BO36+Alwar!BO36+Banswara!BO36+Baran!BO36+Barmer!BO36+Bharatpur!BO36+Bhilwara!BO36+Bikaner!BO36+Bundi!BO36+Chittorgarh!BO36+Churu!BO36+Dausa!BO36+Dholpur!BO36+Dungarpur!BO36+Hanumangarh!BO36+Jaipur!BO36+Jaisalmer!BO36+Jalore!BO36+Jhalawar!BO36+Jhunjhunu!BO36+Jodhpur!BO36+Karauli!BO36+Kota!BO36+Nagaur!BO36+Pali!BO36+Pratapgarh!BO36+Rajsamand!BO36+'Sawai Madhopur'!BO36+Sikar!BO36+Sirohi!BO36+'Sri Ganganagar'!BO36+Tonk!BO36+Udaipur!BO36</f>
        <v>15769.98360032587</v>
      </c>
      <c r="BP36" s="7">
        <f>Ajmer!BP36+Alwar!BP36+Banswara!BP36+Baran!BP36+Barmer!BP36+Bharatpur!BP36+Bhilwara!BP36+Bikaner!BP36+Bundi!BP36+Chittorgarh!BP36+Churu!BP36+Dausa!BP36+Dholpur!BP36+Dungarpur!BP36+Hanumangarh!BP36+Jaipur!BP36+Jaisalmer!BP36+Jalore!BP36+Jhalawar!BP36+Jhunjhunu!BP36+Jodhpur!BP36+Karauli!BP36+Kota!BP36+Nagaur!BP36+Pali!BP36+Pratapgarh!BP36+Rajsamand!BP36+'Sawai Madhopur'!BP36+Sikar!BP36+Sirohi!BP36+'Sri Ganganagar'!BP36+Tonk!BP36+Udaipur!BP36</f>
        <v>27683.425881075367</v>
      </c>
      <c r="BQ36" s="7">
        <f>Ajmer!BQ36+Alwar!BQ36+Banswara!BQ36+Baran!BQ36+Barmer!BQ36+Bharatpur!BQ36+Bhilwara!BQ36+Bikaner!BQ36+Bundi!BQ36+Chittorgarh!BQ36+Churu!BQ36+Dausa!BQ36+Dholpur!BQ36+Dungarpur!BQ36+Hanumangarh!BQ36+Jaipur!BQ36+Jaisalmer!BQ36+Jalore!BQ36+Jhalawar!BQ36+Jhunjhunu!BQ36+Jodhpur!BQ36+Karauli!BQ36+Kota!BQ36+Nagaur!BQ36+Pali!BQ36+Pratapgarh!BQ36+Rajsamand!BQ36+'Sawai Madhopur'!BQ36+Sikar!BQ36+Sirohi!BQ36+'Sri Ganganagar'!BQ36+Tonk!BQ36+Udaipur!BQ36</f>
        <v>3771.4001601955215</v>
      </c>
      <c r="BR36" s="7">
        <f>Ajmer!BR36+Alwar!BR36+Banswara!BR36+Baran!BR36+Barmer!BR36+Bharatpur!BR36+Bhilwara!BR36+Bikaner!BR36+Bundi!BR36+Chittorgarh!BR36+Churu!BR36+Dausa!BR36+Dholpur!BR36+Dungarpur!BR36+Hanumangarh!BR36+Jaipur!BR36+Jaisalmer!BR36+Jalore!BR36+Jhalawar!BR36+Jhunjhunu!BR36+Jodhpur!BR36+Karauli!BR36+Kota!BR36+Nagaur!BR36+Pali!BR36+Pratapgarh!BR36+Rajsamand!BR36+'Sawai Madhopur'!BR36+Sikar!BR36+Sirohi!BR36+'Sri Ganganagar'!BR36+Tonk!BR36+Udaipur!BR36</f>
        <v>4028.6155286452213</v>
      </c>
    </row>
    <row r="37" spans="1:95" s="10" customFormat="1" ht="18" customHeight="1" x14ac:dyDescent="0.25">
      <c r="A37" s="39">
        <v>29</v>
      </c>
      <c r="B37" s="12" t="s">
        <v>32</v>
      </c>
      <c r="C37" s="7">
        <f>Ajmer!C37+Alwar!C37+Banswara!C37+Baran!C37+Barmer!C37+Bharatpur!C37+Bhilwara!C37+Bikaner!C37+Bundi!C37+Chittorgarh!C37+Churu!C37+Dausa!C37+Dholpur!C37+Dungarpur!C37+Hanumangarh!C37+Jaipur!C37+Jaisalmer!C37+Jalore!C37+Jhalawar!C37+Jhunjhunu!C37+Jodhpur!C37+Karauli!C37+Kota!C37+Nagaur!C37+Pali!C37+Pratapgarh!C37+Rajsamand!C37+'Sawai Madhopur'!C37+Sikar!C37+Sirohi!C37+'Sri Ganganagar'!C37+Tonk!C37+Udaipur!C37</f>
        <v>167547.58930641797</v>
      </c>
      <c r="D37" s="7">
        <f>Ajmer!D37+Alwar!D37+Banswara!D37+Baran!D37+Barmer!D37+Bharatpur!D37+Bhilwara!D37+Bikaner!D37+Bundi!D37+Chittorgarh!D37+Churu!D37+Dausa!D37+Dholpur!D37+Dungarpur!D37+Hanumangarh!D37+Jaipur!D37+Jaisalmer!D37+Jalore!D37+Jhalawar!D37+Jhunjhunu!D37+Jodhpur!D37+Karauli!D37+Kota!D37+Nagaur!D37+Pali!D37+Pratapgarh!D37+Rajsamand!D37+'Sawai Madhopur'!D37+Sikar!D37+Sirohi!D37+'Sri Ganganagar'!D37+Tonk!D37+Udaipur!D37</f>
        <v>377184.52598314884</v>
      </c>
      <c r="E37" s="7">
        <f>Ajmer!E37+Alwar!E37+Banswara!E37+Baran!E37+Barmer!E37+Bharatpur!E37+Bhilwara!E37+Bikaner!E37+Bundi!E37+Chittorgarh!E37+Churu!E37+Dausa!E37+Dholpur!E37+Dungarpur!E37+Hanumangarh!E37+Jaipur!E37+Jaisalmer!E37+Jalore!E37+Jhalawar!E37+Jhunjhunu!E37+Jodhpur!E37+Karauli!E37+Kota!E37+Nagaur!E37+Pali!E37+Pratapgarh!E37+Rajsamand!E37+'Sawai Madhopur'!E37+Sikar!E37+Sirohi!E37+'Sri Ganganagar'!E37+Tonk!E37+Udaipur!E37</f>
        <v>77453.801148816143</v>
      </c>
      <c r="F37" s="7">
        <f>Ajmer!F37+Alwar!F37+Banswara!F37+Baran!F37+Barmer!F37+Bharatpur!F37+Bhilwara!F37+Bikaner!F37+Bundi!F37+Chittorgarh!F37+Churu!F37+Dausa!F37+Dholpur!F37+Dungarpur!F37+Hanumangarh!F37+Jaipur!F37+Jaisalmer!F37+Jalore!F37+Jhalawar!F37+Jhunjhunu!F37+Jodhpur!F37+Karauli!F37+Kota!F37+Nagaur!F37+Pali!F37+Pratapgarh!F37+Rajsamand!F37+'Sawai Madhopur'!F37+Sikar!F37+Sirohi!F37+'Sri Ganganagar'!F37+Tonk!F37+Udaipur!F37</f>
        <v>277574.09379109327</v>
      </c>
      <c r="G37" s="7">
        <f>Ajmer!G37+Alwar!G37+Banswara!G37+Baran!G37+Barmer!G37+Bharatpur!G37+Bhilwara!G37+Bikaner!G37+Bundi!G37+Chittorgarh!G37+Churu!G37+Dausa!G37+Dholpur!G37+Dungarpur!G37+Hanumangarh!G37+Jaipur!G37+Jaisalmer!G37+Jalore!G37+Jhalawar!G37+Jhunjhunu!G37+Jodhpur!G37+Karauli!G37+Kota!G37+Nagaur!G37+Pali!G37+Pratapgarh!G37+Rajsamand!G37+'Sawai Madhopur'!G37+Sikar!G37+Sirohi!G37+'Sri Ganganagar'!G37+Tonk!G37+Udaipur!G37</f>
        <v>11159.124996456916</v>
      </c>
      <c r="H37" s="7">
        <f>Ajmer!H37+Alwar!H37+Banswara!H37+Baran!H37+Barmer!H37+Bharatpur!H37+Bhilwara!H37+Bikaner!H37+Bundi!H37+Chittorgarh!H37+Churu!H37+Dausa!H37+Dholpur!H37+Dungarpur!H37+Hanumangarh!H37+Jaipur!H37+Jaisalmer!H37+Jalore!H37+Jhalawar!H37+Jhunjhunu!H37+Jodhpur!H37+Karauli!H37+Kota!H37+Nagaur!H37+Pali!H37+Pratapgarh!H37+Rajsamand!H37+'Sawai Madhopur'!H37+Sikar!H37+Sirohi!H37+'Sri Ganganagar'!H37+Tonk!H37+Udaipur!H37</f>
        <v>16165.487488307823</v>
      </c>
      <c r="I37" s="8">
        <f t="shared" si="2"/>
        <v>256160.51545169103</v>
      </c>
      <c r="J37" s="8">
        <f t="shared" si="3"/>
        <v>670924.10726255004</v>
      </c>
      <c r="K37" s="7">
        <f>Ajmer!K37+Alwar!K37+Banswara!K37+Baran!K37+Barmer!K37+Bharatpur!K37+Bhilwara!K37+Bikaner!K37+Bundi!K37+Chittorgarh!K37+Churu!K37+Dausa!K37+Dholpur!K37+Dungarpur!K37+Hanumangarh!K37+Jaipur!K37+Jaisalmer!K37+Jalore!K37+Jhalawar!K37+Jhunjhunu!K37+Jodhpur!K37+Karauli!K37+Kota!K37+Nagaur!K37+Pali!K37+Pratapgarh!K37+Rajsamand!K37+'Sawai Madhopur'!K37+Sikar!K37+Sirohi!K37+'Sri Ganganagar'!K37+Tonk!K37+Udaipur!K37</f>
        <v>9050.0269376959332</v>
      </c>
      <c r="L37" s="7">
        <f>Ajmer!L37+Alwar!L37+Banswara!L37+Baran!L37+Barmer!L37+Bharatpur!L37+Bhilwara!L37+Bikaner!L37+Bundi!L37+Chittorgarh!L37+Churu!L37+Dausa!L37+Dholpur!L37+Dungarpur!L37+Hanumangarh!L37+Jaipur!L37+Jaisalmer!L37+Jalore!L37+Jhalawar!L37+Jhunjhunu!L37+Jodhpur!L37+Karauli!L37+Kota!L37+Nagaur!L37+Pali!L37+Pratapgarh!L37+Rajsamand!L37+'Sawai Madhopur'!L37+Sikar!L37+Sirohi!L37+'Sri Ganganagar'!L37+Tonk!L37+Udaipur!L37</f>
        <v>56657.688894396575</v>
      </c>
      <c r="M37" s="7">
        <f>Ajmer!M37+Alwar!M37+Banswara!M37+Baran!M37+Barmer!M37+Bharatpur!M37+Bhilwara!M37+Bikaner!M37+Bundi!M37+Chittorgarh!M37+Churu!M37+Dausa!M37+Dholpur!M37+Dungarpur!M37+Hanumangarh!M37+Jaipur!M37+Jaisalmer!M37+Jalore!M37+Jhalawar!M37+Jhunjhunu!M37+Jodhpur!M37+Karauli!M37+Kota!M37+Nagaur!M37+Pali!M37+Pratapgarh!M37+Rajsamand!M37+'Sawai Madhopur'!M37+Sikar!M37+Sirohi!M37+'Sri Ganganagar'!M37+Tonk!M37+Udaipur!M37</f>
        <v>11599.614051544786</v>
      </c>
      <c r="N37" s="7">
        <f>Ajmer!N37+Alwar!N37+Banswara!N37+Baran!N37+Barmer!N37+Bharatpur!N37+Bhilwara!N37+Bikaner!N37+Bundi!N37+Chittorgarh!N37+Churu!N37+Dausa!N37+Dholpur!N37+Dungarpur!N37+Hanumangarh!N37+Jaipur!N37+Jaisalmer!N37+Jalore!N37+Jhalawar!N37+Jhunjhunu!N37+Jodhpur!N37+Karauli!N37+Kota!N37+Nagaur!N37+Pali!N37+Pratapgarh!N37+Rajsamand!N37+'Sawai Madhopur'!N37+Sikar!N37+Sirohi!N37+'Sri Ganganagar'!N37+Tonk!N37+Udaipur!N37</f>
        <v>116149.6263700978</v>
      </c>
      <c r="O37" s="8">
        <f t="shared" si="4"/>
        <v>276810.15644093178</v>
      </c>
      <c r="P37" s="8">
        <f t="shared" si="5"/>
        <v>843731.42252704431</v>
      </c>
      <c r="Q37" s="7">
        <f>Ajmer!Q37+Alwar!Q37+Banswara!Q37+Baran!Q37+Barmer!Q37+Bharatpur!Q37+Bhilwara!Q37+Bikaner!Q37+Bundi!Q37+Chittorgarh!Q37+Churu!Q37+Dausa!Q37+Dholpur!Q37+Dungarpur!Q37+Hanumangarh!Q37+Jaipur!Q37+Jaisalmer!Q37+Jalore!Q37+Jhalawar!Q37+Jhunjhunu!Q37+Jodhpur!Q37+Karauli!Q37+Kota!Q37+Nagaur!Q37+Pali!Q37+Pratapgarh!Q37+Rajsamand!Q37+'Sawai Madhopur'!Q37+Sikar!Q37+Sirohi!Q37+'Sri Ganganagar'!Q37+Tonk!Q37+Udaipur!Q37</f>
        <v>1633.5632799047858</v>
      </c>
      <c r="R37" s="7">
        <f>Ajmer!R37+Alwar!R37+Banswara!R37+Baran!R37+Barmer!R37+Bharatpur!R37+Bhilwara!R37+Bikaner!R37+Bundi!R37+Chittorgarh!R37+Churu!R37+Dausa!R37+Dholpur!R37+Dungarpur!R37+Hanumangarh!R37+Jaipur!R37+Jaisalmer!R37+Jalore!R37+Jhalawar!R37+Jhunjhunu!R37+Jodhpur!R37+Karauli!R37+Kota!R37+Nagaur!R37+Pali!R37+Pratapgarh!R37+Rajsamand!R37+'Sawai Madhopur'!R37+Sikar!R37+Sirohi!R37+'Sri Ganganagar'!R37+Tonk!R37+Udaipur!R37</f>
        <v>11033.076370097793</v>
      </c>
      <c r="S37" s="7">
        <f>Ajmer!S37+Alwar!S37+Banswara!S37+Baran!S37+Barmer!S37+Bharatpur!S37+Bhilwara!S37+Bikaner!S37+Bundi!S37+Chittorgarh!S37+Churu!S37+Dausa!S37+Dholpur!S37+Dungarpur!S37+Hanumangarh!S37+Jaipur!S37+Jaisalmer!S37+Jalore!S37+Jhalawar!S37+Jhunjhunu!S37+Jodhpur!S37+Karauli!S37+Kota!S37+Nagaur!S37+Pali!S37+Pratapgarh!S37+Rajsamand!S37+'Sawai Madhopur'!S37+Sikar!S37+Sirohi!S37+'Sri Ganganagar'!S37+Tonk!S37+Udaipur!S37</f>
        <v>145671.47376494826</v>
      </c>
      <c r="T37" s="7">
        <f>Ajmer!T37+Alwar!T37+Banswara!T37+Baran!T37+Barmer!T37+Bharatpur!T37+Bhilwara!T37+Bikaner!T37+Bundi!T37+Chittorgarh!T37+Churu!T37+Dausa!T37+Dholpur!T37+Dungarpur!T37+Hanumangarh!T37+Jaipur!T37+Jaisalmer!T37+Jalore!T37+Jhalawar!T37+Jhunjhunu!T37+Jodhpur!T37+Karauli!T37+Kota!T37+Nagaur!T37+Pali!T37+Pratapgarh!T37+Rajsamand!T37+'Sawai Madhopur'!T37+Sikar!T37+Sirohi!T37+'Sri Ganganagar'!T37+Tonk!T37+Udaipur!T37</f>
        <v>518250.84332711808</v>
      </c>
      <c r="U37" s="7">
        <f>Ajmer!U37+Alwar!U37+Banswara!U37+Baran!U37+Barmer!U37+Bharatpur!U37+Bhilwara!U37+Bikaner!U37+Bundi!U37+Chittorgarh!U37+Churu!U37+Dausa!U37+Dholpur!U37+Dungarpur!U37+Hanumangarh!U37+Jaipur!U37+Jaisalmer!U37+Jalore!U37+Jhalawar!U37+Jhunjhunu!U37+Jodhpur!U37+Karauli!U37+Kota!U37+Nagaur!U37+Pali!U37+Pratapgarh!U37+Rajsamand!U37+'Sawai Madhopur'!U37+Sikar!U37+Sirohi!U37+'Sri Ganganagar'!U37+Tonk!U37+Udaipur!U37</f>
        <v>61588.967023372927</v>
      </c>
      <c r="V37" s="7">
        <f>Ajmer!V37+Alwar!V37+Banswara!V37+Baran!V37+Barmer!V37+Bharatpur!V37+Bhilwara!V37+Bikaner!V37+Bundi!V37+Chittorgarh!V37+Churu!V37+Dausa!V37+Dholpur!V37+Dungarpur!V37+Hanumangarh!V37+Jaipur!V37+Jaisalmer!V37+Jalore!V37+Jhalawar!V37+Jhunjhunu!V37+Jodhpur!V37+Karauli!V37+Kota!V37+Nagaur!V37+Pali!V37+Pratapgarh!V37+Rajsamand!V37+'Sawai Madhopur'!V37+Sikar!V37+Sirohi!V37+'Sri Ganganagar'!V37+Tonk!V37+Udaipur!V37</f>
        <v>785770.1070777307</v>
      </c>
      <c r="W37" s="7">
        <f>Ajmer!W37+Alwar!W37+Banswara!W37+Baran!W37+Barmer!W37+Bharatpur!W37+Bhilwara!W37+Bikaner!W37+Bundi!W37+Chittorgarh!W37+Churu!W37+Dausa!W37+Dholpur!W37+Dungarpur!W37+Hanumangarh!W37+Jaipur!W37+Jaisalmer!W37+Jalore!W37+Jhalawar!W37+Jhunjhunu!W37+Jodhpur!W37+Karauli!W37+Kota!W37+Nagaur!W37+Pali!W37+Pratapgarh!W37+Rajsamand!W37+'Sawai Madhopur'!W37+Sikar!W37+Sirohi!W37+'Sri Ganganagar'!W37+Tonk!W37+Udaipur!W37</f>
        <v>27534.126602444943</v>
      </c>
      <c r="X37" s="7">
        <f>Ajmer!X37+Alwar!X37+Banswara!X37+Baran!X37+Barmer!X37+Bharatpur!X37+Bhilwara!X37+Bikaner!X37+Bundi!X37+Chittorgarh!X37+Churu!X37+Dausa!X37+Dholpur!X37+Dungarpur!X37+Hanumangarh!X37+Jaipur!X37+Jaisalmer!X37+Jalore!X37+Jhalawar!X37+Jhunjhunu!X37+Jodhpur!X37+Karauli!X37+Kota!X37+Nagaur!X37+Pali!X37+Pratapgarh!X37+Rajsamand!X37+'Sawai Madhopur'!X37+Sikar!X37+Sirohi!X37+'Sri Ganganagar'!X37+Tonk!X37+Udaipur!X37</f>
        <v>341326.92473939835</v>
      </c>
      <c r="Y37" s="7">
        <f>Ajmer!Y37+Alwar!Y37+Banswara!Y37+Baran!Y37+Barmer!Y37+Bharatpur!Y37+Bhilwara!Y37+Bikaner!Y37+Bundi!Y37+Chittorgarh!Y37+Churu!Y37+Dausa!Y37+Dholpur!Y37+Dungarpur!Y37+Hanumangarh!Y37+Jaipur!Y37+Jaisalmer!Y37+Jalore!Y37+Jhalawar!Y37+Jhunjhunu!Y37+Jodhpur!Y37+Karauli!Y37+Kota!Y37+Nagaur!Y37+Pali!Y37+Pratapgarh!Y37+Rajsamand!Y37+'Sawai Madhopur'!Y37+Sikar!Y37+Sirohi!Y37+'Sri Ganganagar'!Y37+Tonk!Y37+Udaipur!Y37</f>
        <v>3991.5395173961842</v>
      </c>
      <c r="Z37" s="7">
        <f>Ajmer!Z37+Alwar!Z37+Banswara!Z37+Baran!Z37+Barmer!Z37+Bharatpur!Z37+Bhilwara!Z37+Bikaner!Z37+Bundi!Z37+Chittorgarh!Z37+Churu!Z37+Dausa!Z37+Dholpur!Z37+Dungarpur!Z37+Hanumangarh!Z37+Jaipur!Z37+Jaisalmer!Z37+Jalore!Z37+Jhalawar!Z37+Jhunjhunu!Z37+Jodhpur!Z37+Karauli!Z37+Kota!Z37+Nagaur!Z37+Pali!Z37+Pratapgarh!Z37+Rajsamand!Z37+'Sawai Madhopur'!Z37+Sikar!Z37+Sirohi!Z37+'Sri Ganganagar'!Z37+Tonk!Z37+Udaipur!Z37</f>
        <v>21620.577683677406</v>
      </c>
      <c r="AA37" s="7">
        <f>Ajmer!AA37+Alwar!AA37+Banswara!AA37+Baran!AA37+Barmer!AA37+Bharatpur!AA37+Bhilwara!AA37+Bikaner!AA37+Bundi!AA37+Chittorgarh!AA37+Churu!AA37+Dausa!AA37+Dholpur!AA37+Dungarpur!AA37+Hanumangarh!AA37+Jaipur!AA37+Jaisalmer!AA37+Jalore!AA37+Jhalawar!AA37+Jhunjhunu!AA37+Jodhpur!AA37+Karauli!AA37+Kota!AA37+Nagaur!AA37+Pali!AA37+Pratapgarh!AA37+Rajsamand!AA37+'Sawai Madhopur'!AA37+Sikar!AA37+Sirohi!AA37+'Sri Ganganagar'!AA37+Tonk!AA37+Udaipur!AA37</f>
        <v>400.5</v>
      </c>
      <c r="AB37" s="7">
        <f>Ajmer!AB37+Alwar!AB37+Banswara!AB37+Baran!AB37+Barmer!AB37+Bharatpur!AB37+Bhilwara!AB37+Bikaner!AB37+Bundi!AB37+Chittorgarh!AB37+Churu!AB37+Dausa!AB37+Dholpur!AB37+Dungarpur!AB37+Hanumangarh!AB37+Jaipur!AB37+Jaisalmer!AB37+Jalore!AB37+Jhalawar!AB37+Jhunjhunu!AB37+Jodhpur!AB37+Karauli!AB37+Kota!AB37+Nagaur!AB37+Pali!AB37+Pratapgarh!AB37+Rajsamand!AB37+'Sawai Madhopur'!AB37+Sikar!AB37+Sirohi!AB37+'Sri Ganganagar'!AB37+Tonk!AB37+Udaipur!AB37</f>
        <v>5987.4211936639604</v>
      </c>
      <c r="AC37" s="7">
        <f>Ajmer!AC37+Alwar!AC37+Banswara!AC37+Baran!AC37+Barmer!AC37+Bharatpur!AC37+Bhilwara!AC37+Bikaner!AC37+Bundi!AC37+Chittorgarh!AC37+Churu!AC37+Dausa!AC37+Dholpur!AC37+Dungarpur!AC37+Hanumangarh!AC37+Jaipur!AC37+Jaisalmer!AC37+Jalore!AC37+Jhalawar!AC37+Jhunjhunu!AC37+Jodhpur!AC37+Karauli!AC37+Kota!AC37+Nagaur!AC37+Pali!AC37+Pratapgarh!AC37+Rajsamand!AC37+'Sawai Madhopur'!AC37+Sikar!AC37+Sirohi!AC37+'Sri Ganganagar'!AC37+Tonk!AC37+Udaipur!AC37</f>
        <v>7529.3148654999995</v>
      </c>
      <c r="AD37" s="7">
        <f>Ajmer!AD37+Alwar!AD37+Banswara!AD37+Baran!AD37+Barmer!AD37+Bharatpur!AD37+Bhilwara!AD37+Bikaner!AD37+Bundi!AD37+Chittorgarh!AD37+Churu!AD37+Dausa!AD37+Dholpur!AD37+Dungarpur!AD37+Hanumangarh!AD37+Jaipur!AD37+Jaisalmer!AD37+Jalore!AD37+Jhalawar!AD37+Jhunjhunu!AD37+Jodhpur!AD37+Karauli!AD37+Kota!AD37+Nagaur!AD37+Pali!AD37+Pratapgarh!AD37+Rajsamand!AD37+'Sawai Madhopur'!AD37+Sikar!AD37+Sirohi!AD37+'Sri Ganganagar'!AD37+Tonk!AD37+Udaipur!AD37</f>
        <v>422604.43614790699</v>
      </c>
      <c r="AE37" s="8">
        <f t="shared" si="6"/>
        <v>101044.44800871405</v>
      </c>
      <c r="AF37" s="8">
        <f t="shared" si="7"/>
        <v>1577309.4668423776</v>
      </c>
      <c r="AG37" s="7">
        <f>Ajmer!AG37+Alwar!AG37+Banswara!AG37+Baran!AG37+Barmer!AG37+Bharatpur!AG37+Bhilwara!AG37+Bikaner!AG37+Bundi!AG37+Chittorgarh!AG37+Churu!AG37+Dausa!AG37+Dholpur!AG37+Dungarpur!AG37+Hanumangarh!AG37+Jaipur!AG37+Jaisalmer!AG37+Jalore!AG37+Jhalawar!AG37+Jhunjhunu!AG37+Jodhpur!AG37+Karauli!AG37+Kota!AG37+Nagaur!AG37+Pali!AG37+Pratapgarh!AG37+Rajsamand!AG37+'Sawai Madhopur'!AG37+Sikar!AG37+Sirohi!AG37+'Sri Ganganagar'!AG37+Tonk!AG37+Udaipur!AG37</f>
        <v>656.549517396184</v>
      </c>
      <c r="AH37" s="7">
        <f>Ajmer!AH37+Alwar!AH37+Banswara!AH37+Baran!AH37+Barmer!AH37+Bharatpur!AH37+Bhilwara!AH37+Bikaner!AH37+Bundi!AH37+Chittorgarh!AH37+Churu!AH37+Dausa!AH37+Dholpur!AH37+Dungarpur!AH37+Hanumangarh!AH37+Jaipur!AH37+Jaisalmer!AH37+Jalore!AH37+Jhalawar!AH37+Jhunjhunu!AH37+Jodhpur!AH37+Karauli!AH37+Kota!AH37+Nagaur!AH37+Pali!AH37+Pratapgarh!AH37+Rajsamand!AH37+'Sawai Madhopur'!AH37+Sikar!AH37+Sirohi!AH37+'Sri Ganganagar'!AH37+Tonk!AH37+Udaipur!AH37</f>
        <v>4710.2304074074073</v>
      </c>
      <c r="AI37" s="7">
        <f>Ajmer!AI37+Alwar!AI37+Banswara!AI37+Baran!AI37+Barmer!AI37+Bharatpur!AI37+Bhilwara!AI37+Bikaner!AI37+Bundi!AI37+Chittorgarh!AI37+Churu!AI37+Dausa!AI37+Dholpur!AI37+Dungarpur!AI37+Hanumangarh!AI37+Jaipur!AI37+Jaisalmer!AI37+Jalore!AI37+Jhalawar!AI37+Jhunjhunu!AI37+Jodhpur!AI37+Karauli!AI37+Kota!AI37+Nagaur!AI37+Pali!AI37+Pratapgarh!AI37+Rajsamand!AI37+'Sawai Madhopur'!AI37+Sikar!AI37+Sirohi!AI37+'Sri Ganganagar'!AI37+Tonk!AI37+Udaipur!AI37</f>
        <v>210</v>
      </c>
      <c r="AJ37" s="7">
        <f>Ajmer!AJ37+Alwar!AJ37+Banswara!AJ37+Baran!AJ37+Barmer!AJ37+Bharatpur!AJ37+Bhilwara!AJ37+Bikaner!AJ37+Bundi!AJ37+Chittorgarh!AJ37+Churu!AJ37+Dausa!AJ37+Dholpur!AJ37+Dungarpur!AJ37+Hanumangarh!AJ37+Jaipur!AJ37+Jaisalmer!AJ37+Jalore!AJ37+Jhalawar!AJ37+Jhunjhunu!AJ37+Jodhpur!AJ37+Karauli!AJ37+Kota!AJ37+Nagaur!AJ37+Pali!AJ37+Pratapgarh!AJ37+Rajsamand!AJ37+'Sawai Madhopur'!AJ37+Sikar!AJ37+Sirohi!AJ37+'Sri Ganganagar'!AJ37+Tonk!AJ37+Udaipur!AJ37</f>
        <v>18996.259999999998</v>
      </c>
      <c r="AK37" s="7">
        <f>Ajmer!AK37+Alwar!AK37+Banswara!AK37+Baran!AK37+Barmer!AK37+Bharatpur!AK37+Bhilwara!AK37+Bikaner!AK37+Bundi!AK37+Chittorgarh!AK37+Churu!AK37+Dausa!AK37+Dholpur!AK37+Dungarpur!AK37+Hanumangarh!AK37+Jaipur!AK37+Jaisalmer!AK37+Jalore!AK37+Jhalawar!AK37+Jhunjhunu!AK37+Jodhpur!AK37+Karauli!AK37+Kota!AK37+Nagaur!AK37+Pali!AK37+Pratapgarh!AK37+Rajsamand!AK37+'Sawai Madhopur'!AK37+Sikar!AK37+Sirohi!AK37+'Sri Ganganagar'!AK37+Tonk!AK37+Udaipur!AK37</f>
        <v>898.9848484848485</v>
      </c>
      <c r="AL37" s="7">
        <f>Ajmer!AL37+Alwar!AL37+Banswara!AL37+Baran!AL37+Barmer!AL37+Bharatpur!AL37+Bhilwara!AL37+Bikaner!AL37+Bundi!AL37+Chittorgarh!AL37+Churu!AL37+Dausa!AL37+Dholpur!AL37+Dungarpur!AL37+Hanumangarh!AL37+Jaipur!AL37+Jaisalmer!AL37+Jalore!AL37+Jhalawar!AL37+Jhunjhunu!AL37+Jodhpur!AL37+Karauli!AL37+Kota!AL37+Nagaur!AL37+Pali!AL37+Pratapgarh!AL37+Rajsamand!AL37+'Sawai Madhopur'!AL37+Sikar!AL37+Sirohi!AL37+'Sri Ganganagar'!AL37+Tonk!AL37+Udaipur!AL37</f>
        <v>3424.2653809819999</v>
      </c>
      <c r="AM37" s="7">
        <f>Ajmer!AM37+Alwar!AM37+Banswara!AM37+Baran!AM37+Barmer!AM37+Bharatpur!AM37+Bhilwara!AM37+Bikaner!AM37+Bundi!AM37+Chittorgarh!AM37+Churu!AM37+Dausa!AM37+Dholpur!AM37+Dungarpur!AM37+Hanumangarh!AM37+Jaipur!AM37+Jaisalmer!AM37+Jalore!AM37+Jhalawar!AM37+Jhunjhunu!AM37+Jodhpur!AM37+Karauli!AM37+Kota!AM37+Nagaur!AM37+Pali!AM37+Pratapgarh!AM37+Rajsamand!AM37+'Sawai Madhopur'!AM37+Sikar!AM37+Sirohi!AM37+'Sri Ganganagar'!AM37+Tonk!AM37+Udaipur!AM37</f>
        <v>8212.4081818181821</v>
      </c>
      <c r="AN37" s="7">
        <f>Ajmer!AN37+Alwar!AN37+Banswara!AN37+Baran!AN37+Barmer!AN37+Bharatpur!AN37+Bhilwara!AN37+Bikaner!AN37+Bundi!AN37+Chittorgarh!AN37+Churu!AN37+Dausa!AN37+Dholpur!AN37+Dungarpur!AN37+Hanumangarh!AN37+Jaipur!AN37+Jaisalmer!AN37+Jalore!AN37+Jhalawar!AN37+Jhunjhunu!AN37+Jodhpur!AN37+Karauli!AN37+Kota!AN37+Nagaur!AN37+Pali!AN37+Pratapgarh!AN37+Rajsamand!AN37+'Sawai Madhopur'!AN37+Sikar!AN37+Sirohi!AN37+'Sri Ganganagar'!AN37+Tonk!AN37+Udaipur!AN37</f>
        <v>55114.491671999996</v>
      </c>
      <c r="AO37" s="7">
        <f>Ajmer!AO37+Alwar!AO37+Banswara!AO37+Baran!AO37+Barmer!AO37+Bharatpur!AO37+Bhilwara!AO37+Bikaner!AO37+Bundi!AO37+Chittorgarh!AO37+Churu!AO37+Dausa!AO37+Dholpur!AO37+Dungarpur!AO37+Hanumangarh!AO37+Jaipur!AO37+Jaisalmer!AO37+Jalore!AO37+Jhalawar!AO37+Jhunjhunu!AO37+Jodhpur!AO37+Karauli!AO37+Kota!AO37+Nagaur!AO37+Pali!AO37+Pratapgarh!AO37+Rajsamand!AO37+'Sawai Madhopur'!AO37+Sikar!AO37+Sirohi!AO37+'Sri Ganganagar'!AO37+Tonk!AO37+Udaipur!AO37</f>
        <v>1105</v>
      </c>
      <c r="AP37" s="7">
        <f>Ajmer!AP37+Alwar!AP37+Banswara!AP37+Baran!AP37+Barmer!AP37+Bharatpur!AP37+Bhilwara!AP37+Bikaner!AP37+Bundi!AP37+Chittorgarh!AP37+Churu!AP37+Dausa!AP37+Dholpur!AP37+Dungarpur!AP37+Hanumangarh!AP37+Jaipur!AP37+Jaisalmer!AP37+Jalore!AP37+Jhalawar!AP37+Jhunjhunu!AP37+Jodhpur!AP37+Karauli!AP37+Kota!AP37+Nagaur!AP37+Pali!AP37+Pratapgarh!AP37+Rajsamand!AP37+'Sawai Madhopur'!AP37+Sikar!AP37+Sirohi!AP37+'Sri Ganganagar'!AP37+Tonk!AP37+Udaipur!AP37</f>
        <v>2832.0984063599999</v>
      </c>
      <c r="AQ37" s="7">
        <f>Ajmer!AQ37+Alwar!AQ37+Banswara!AQ37+Baran!AQ37+Barmer!AQ37+Bharatpur!AQ37+Bhilwara!AQ37+Bikaner!AQ37+Bundi!AQ37+Chittorgarh!AQ37+Churu!AQ37+Dausa!AQ37+Dholpur!AQ37+Dungarpur!AQ37+Hanumangarh!AQ37+Jaipur!AQ37+Jaisalmer!AQ37+Jalore!AQ37+Jhalawar!AQ37+Jhunjhunu!AQ37+Jodhpur!AQ37+Karauli!AQ37+Kota!AQ37+Nagaur!AQ37+Pali!AQ37+Pratapgarh!AQ37+Rajsamand!AQ37+'Sawai Madhopur'!AQ37+Sikar!AQ37+Sirohi!AQ37+'Sri Ganganagar'!AQ37+Tonk!AQ37+Udaipur!AQ37</f>
        <v>9117.6641060738912</v>
      </c>
      <c r="AR37" s="7">
        <f>Ajmer!AR37+Alwar!AR37+Banswara!AR37+Baran!AR37+Barmer!AR37+Bharatpur!AR37+Bhilwara!AR37+Bikaner!AR37+Bundi!AR37+Chittorgarh!AR37+Churu!AR37+Dausa!AR37+Dholpur!AR37+Dungarpur!AR37+Hanumangarh!AR37+Jaipur!AR37+Jaisalmer!AR37+Jalore!AR37+Jhalawar!AR37+Jhunjhunu!AR37+Jodhpur!AR37+Karauli!AR37+Kota!AR37+Nagaur!AR37+Pali!AR37+Pratapgarh!AR37+Rajsamand!AR37+'Sawai Madhopur'!AR37+Sikar!AR37+Sirohi!AR37+'Sri Ganganagar'!AR37+Tonk!AR37+Udaipur!AR37</f>
        <v>18303.59691637888</v>
      </c>
      <c r="AS37" s="7">
        <f>Ajmer!AS37+Alwar!AS37+Banswara!AS37+Baran!AS37+Barmer!AS37+Bharatpur!AS37+Bhilwara!AS37+Bikaner!AS37+Bundi!AS37+Chittorgarh!AS37+Churu!AS37+Dausa!AS37+Dholpur!AS37+Dungarpur!AS37+Hanumangarh!AS37+Jaipur!AS37+Jaisalmer!AS37+Jalore!AS37+Jhalawar!AS37+Jhunjhunu!AS37+Jodhpur!AS37+Karauli!AS37+Kota!AS37+Nagaur!AS37+Pali!AS37+Pratapgarh!AS37+Rajsamand!AS37+'Sawai Madhopur'!AS37+Sikar!AS37+Sirohi!AS37+'Sri Ganganagar'!AS37+Tonk!AS37+Udaipur!AS37</f>
        <v>423.36060606060607</v>
      </c>
      <c r="AT37" s="7">
        <f>Ajmer!AT37+Alwar!AT37+Banswara!AT37+Baran!AT37+Barmer!AT37+Bharatpur!AT37+Bhilwara!AT37+Bikaner!AT37+Bundi!AT37+Chittorgarh!AT37+Churu!AT37+Dausa!AT37+Dholpur!AT37+Dungarpur!AT37+Hanumangarh!AT37+Jaipur!AT37+Jaisalmer!AT37+Jalore!AT37+Jhalawar!AT37+Jhunjhunu!AT37+Jodhpur!AT37+Karauli!AT37+Kota!AT37+Nagaur!AT37+Pali!AT37+Pratapgarh!AT37+Rajsamand!AT37+'Sawai Madhopur'!AT37+Sikar!AT37+Sirohi!AT37+'Sri Ganganagar'!AT37+Tonk!AT37+Udaipur!AT37</f>
        <v>2298.4250220834001</v>
      </c>
      <c r="AU37" s="7">
        <f t="shared" si="30"/>
        <v>19967.417742437527</v>
      </c>
      <c r="AV37" s="7">
        <f t="shared" si="31"/>
        <v>100969.1373978043</v>
      </c>
      <c r="AW37" s="7">
        <f>Ajmer!AW37+Alwar!AW37+Banswara!AW37+Baran!AW37+Bharatpur!AW37+Bhilwara!AW37+Bikaner!AW37+Bundi!AW37+Chittorgarh!AW37+Churu!AW37+Dausa!AW37+Dholpur!AW37+Dungarpur!AW37+Hanumangarh!AW37+Jaipur!AW37+Jaisalmer!AW37+Jalore!AW37+Jhalawar!AW37+Jhunjhunu!AW37+Jodhpur!AW37+Karauli!AW37+Kota!AW37+Nagaur!AW37+Pali!AW37+Pratapgarh!AW37+Rajsamand!AW37+'Sawai Madhopur'!AW37+Sikar!AW37+Sirohi!AW37+'Sri Ganganagar'!AW37+Tonk!AW37+Udaipur!AW37</f>
        <v>422.68863008560226</v>
      </c>
      <c r="AX37" s="7">
        <f>Ajmer!AX37+Alwar!AX37+Banswara!AX37+Baran!AX37+Bharatpur!AX37+Bhilwara!AX37+Bikaner!AX37+Bundi!AX37+Chittorgarh!AX37+Churu!AX37+Dausa!AX37+Dholpur!AX37+Dungarpur!AX37+Hanumangarh!AX37+Jaipur!AX37+Jaisalmer!AX37+Jalore!AX37+Jhalawar!AX37+Jhunjhunu!AX37+Jodhpur!AX37+Karauli!AX37+Kota!AX37+Nagaur!AX37+Pali!AX37+Pratapgarh!AX37+Rajsamand!AX37+'Sawai Madhopur'!AX37+Sikar!AX37+Sirohi!AX37+'Sri Ganganagar'!AX37+Tonk!AX37+Udaipur!AX37</f>
        <v>1113.5649314648779</v>
      </c>
      <c r="AY37" s="9">
        <f t="shared" si="32"/>
        <v>397822.02219208336</v>
      </c>
      <c r="AZ37" s="9">
        <f t="shared" si="33"/>
        <v>2522010.0267672259</v>
      </c>
      <c r="BA37" s="7">
        <f>Ajmer!BA37+Alwar!BA37+Banswara!BA37+Baran!BA37+Barmer!BA37+Bharatpur!BA37+Bhilwara!BA37+Bikaner!BA37+Bundi!BA37+Chittorgarh!BA37+Churu!BA37+Dausa!BA37+Dholpur!BA37+Dungarpur!BA37+Hanumangarh!BA37+Jaipur!BA37+Jaisalmer!BA37+Jalore!BA37+Jhalawar!BA37+Jhunjhunu!BA37+Jodhpur!BA37+Karauli!BA37+Kota!BA37+Nagaur!BA37+Pali!BA37+Pratapgarh!BA37+Rajsamand!BA37+'Sawai Madhopur'!BA37+Sikar!BA37+Sirohi!BA37+'Sri Ganganagar'!BA37+Tonk!BA37+Udaipur!BA37</f>
        <v>8</v>
      </c>
      <c r="BB37" s="7">
        <f>Ajmer!BB37+Alwar!BB37+Banswara!BB37+Baran!BB37+Barmer!BB37+Bharatpur!BB37+Bhilwara!BB37+Bikaner!BB37+Bundi!BB37+Chittorgarh!BB37+Churu!BB37+Dausa!BB37+Dholpur!BB37+Dungarpur!BB37+Hanumangarh!BB37+Jaipur!BB37+Jaisalmer!BB37+Jalore!BB37+Jhalawar!BB37+Jhunjhunu!BB37+Jodhpur!BB37+Karauli!BB37+Kota!BB37+Nagaur!BB37+Pali!BB37+Pratapgarh!BB37+Rajsamand!BB37+'Sawai Madhopur'!BB37+Sikar!BB37+Sirohi!BB37+'Sri Ganganagar'!BB37+Tonk!BB37+Udaipur!BB37</f>
        <v>42</v>
      </c>
      <c r="BC37" s="7">
        <f>Ajmer!BC37+Alwar!BC37+Banswara!BC37+Baran!BC37+Barmer!BC37+Bharatpur!BC37+Bhilwara!BC37+Bikaner!BC37+Bundi!BC37+Chittorgarh!BC37+Churu!BC37+Dausa!BC37+Dholpur!BC37+Dungarpur!BC37+Hanumangarh!BC37+Jaipur!BC37+Jaisalmer!BC37+Jalore!BC37+Jhalawar!BC37+Jhunjhunu!BC37+Jodhpur!BC37+Karauli!BC37+Kota!BC37+Nagaur!BC37+Pali!BC37+Pratapgarh!BC37+Rajsamand!BC37+'Sawai Madhopur'!BC37+Sikar!BC37+Sirohi!BC37+'Sri Ganganagar'!BC37+Tonk!BC37+Udaipur!BC37</f>
        <v>86</v>
      </c>
      <c r="BD37" s="7">
        <f>Ajmer!BD37+Alwar!BD37+Banswara!BD37+Baran!BD37+Barmer!BD37+Bharatpur!BD37+Bhilwara!BD37+Bikaner!BD37+Bundi!BD37+Chittorgarh!BD37+Churu!BD37+Dausa!BD37+Dholpur!BD37+Dungarpur!BD37+Hanumangarh!BD37+Jaipur!BD37+Jaisalmer!BD37+Jalore!BD37+Jhalawar!BD37+Jhunjhunu!BD37+Jodhpur!BD37+Karauli!BD37+Kota!BD37+Nagaur!BD37+Pali!BD37+Pratapgarh!BD37+Rajsamand!BD37+'Sawai Madhopur'!BD37+Sikar!BD37+Sirohi!BD37+'Sri Ganganagar'!BD37+Tonk!BD37+Udaipur!BD37</f>
        <v>1064.5</v>
      </c>
      <c r="BE37" s="7">
        <f>Ajmer!BE37+Alwar!BE37+Banswara!BE37+Baran!BE37+Barmer!BE37+Bharatpur!BE37+Bhilwara!BE37+Bikaner!BE37+Bundi!BE37+Chittorgarh!BE37+Churu!BE37+Dausa!BE37+Dholpur!BE37+Dungarpur!BE37+Hanumangarh!BE37+Jaipur!BE37+Jaisalmer!BE37+Jalore!BE37+Jhalawar!BE37+Jhunjhunu!BE37+Jodhpur!BE37+Karauli!BE37+Kota!BE37+Nagaur!BE37+Pali!BE37+Pratapgarh!BE37+Rajsamand!BE37+'Sawai Madhopur'!BE37+Sikar!BE37+Sirohi!BE37+'Sri Ganganagar'!BE37+Tonk!BE37+Udaipur!BE37</f>
        <v>561.82626974720006</v>
      </c>
      <c r="BF37" s="7">
        <f>Ajmer!BF37+Alwar!BF37+Banswara!BF37+Baran!BF37+Barmer!BF37+Bharatpur!BF37+Bhilwara!BF37+Bikaner!BF37+Bundi!BF37+Chittorgarh!BF37+Churu!BF37+Dausa!BF37+Dholpur!BF37+Dungarpur!BF37+Hanumangarh!BF37+Jaipur!BF37+Jaisalmer!BF37+Jalore!BF37+Jhalawar!BF37+Jhunjhunu!BF37+Jodhpur!BF37+Karauli!BF37+Kota!BF37+Nagaur!BF37+Pali!BF37+Pratapgarh!BF37+Rajsamand!BF37+'Sawai Madhopur'!BF37+Sikar!BF37+Sirohi!BF37+'Sri Ganganagar'!BF37+Tonk!BF37+Udaipur!BF37</f>
        <v>15021.88214696336</v>
      </c>
      <c r="BG37" s="7">
        <f>Ajmer!BG37+Alwar!BG37+Banswara!BG37+Baran!BG37+Barmer!BG37+Bharatpur!BG37+Bhilwara!BG37+Bikaner!BG37+Bundi!BG37+Chittorgarh!BG37+Churu!BG37+Dausa!BG37+Dholpur!BG37+Dungarpur!BG37+Hanumangarh!BG37+Jaipur!BG37+Jaisalmer!BG37+Jalore!BG37+Jhalawar!BG37+Jhunjhunu!BG37+Jodhpur!BG37+Karauli!BG37+Kota!BG37+Nagaur!BG37+Pali!BG37+Pratapgarh!BG37+Rajsamand!BG37+'Sawai Madhopur'!BG37+Sikar!BG37+Sirohi!BG37+'Sri Ganganagar'!BG37+Tonk!BG37+Udaipur!BG37</f>
        <v>14113.99754904608</v>
      </c>
      <c r="BH37" s="7">
        <f>Ajmer!BH37+Alwar!BH37+Banswara!BH37+Baran!BH37+Barmer!BH37+Bharatpur!BH37+Bhilwara!BH37+Bikaner!BH37+Bundi!BH37+Chittorgarh!BH37+Churu!BH37+Dausa!BH37+Dholpur!BH37+Dungarpur!BH37+Hanumangarh!BH37+Jaipur!BH37+Jaisalmer!BH37+Jalore!BH37+Jhalawar!BH37+Jhunjhunu!BH37+Jodhpur!BH37+Karauli!BH37+Kota!BH37+Nagaur!BH37+Pali!BH37+Pratapgarh!BH37+Rajsamand!BH37+'Sawai Madhopur'!BH37+Sikar!BH37+Sirohi!BH37+'Sri Ganganagar'!BH37+Tonk!BH37+Udaipur!BH37</f>
        <v>180800.79496</v>
      </c>
      <c r="BI37" s="7">
        <f>Ajmer!BI37+Alwar!BI37+Banswara!BI37+Baran!BI37+Barmer!BI37+Bharatpur!BI37+Bhilwara!BI37+Bikaner!BI37+Bundi!BI37+Chittorgarh!BI37+Churu!BI37+Dausa!BI37+Dholpur!BI37+Dungarpur!BI37+Hanumangarh!BI37+Jaipur!BI37+Jaisalmer!BI37+Jalore!BI37+Jhalawar!BI37+Jhunjhunu!BI37+Jodhpur!BI37+Karauli!BI37+Kota!BI37+Nagaur!BI37+Pali!BI37+Pratapgarh!BI37+Rajsamand!BI37+'Sawai Madhopur'!BI37+Sikar!BI37+Sirohi!BI37+'Sri Ganganagar'!BI37+Tonk!BI37+Udaipur!BI37</f>
        <v>33351.739338151681</v>
      </c>
      <c r="BJ37" s="7">
        <f>Ajmer!BJ37+Alwar!BJ37+Banswara!BJ37+Baran!BJ37+Barmer!BJ37+Bharatpur!BJ37+Bhilwara!BJ37+Bikaner!BJ37+Bundi!BJ37+Chittorgarh!BJ37+Churu!BJ37+Dausa!BJ37+Dholpur!BJ37+Dungarpur!BJ37+Hanumangarh!BJ37+Jaipur!BJ37+Jaisalmer!BJ37+Jalore!BJ37+Jhalawar!BJ37+Jhunjhunu!BJ37+Jodhpur!BJ37+Karauli!BJ37+Kota!BJ37+Nagaur!BJ37+Pali!BJ37+Pratapgarh!BJ37+Rajsamand!BJ37+'Sawai Madhopur'!BJ37+Sikar!BJ37+Sirohi!BJ37+'Sri Ganganagar'!BJ37+Tonk!BJ37+Udaipur!BJ37</f>
        <v>252276.52269693499</v>
      </c>
      <c r="BK37" s="8">
        <f t="shared" si="12"/>
        <v>48121.563156944962</v>
      </c>
      <c r="BL37" s="8">
        <f t="shared" si="13"/>
        <v>449205.69980389834</v>
      </c>
      <c r="BM37" s="8">
        <f t="shared" si="0"/>
        <v>445943.58534902835</v>
      </c>
      <c r="BN37" s="8">
        <f t="shared" si="1"/>
        <v>2971215.726571124</v>
      </c>
      <c r="BO37" s="7">
        <f>Ajmer!BO37+Alwar!BO37+Banswara!BO37+Baran!BO37+Barmer!BO37+Bharatpur!BO37+Bhilwara!BO37+Bikaner!BO37+Bundi!BO37+Chittorgarh!BO37+Churu!BO37+Dausa!BO37+Dholpur!BO37+Dungarpur!BO37+Hanumangarh!BO37+Jaipur!BO37+Jaisalmer!BO37+Jalore!BO37+Jhalawar!BO37+Jhunjhunu!BO37+Jodhpur!BO37+Karauli!BO37+Kota!BO37+Nagaur!BO37+Pali!BO37+Pratapgarh!BO37+Rajsamand!BO37+'Sawai Madhopur'!BO37+Sikar!BO37+Sirohi!BO37+'Sri Ganganagar'!BO37+Tonk!BO37+Udaipur!BO37</f>
        <v>80613.754670865455</v>
      </c>
      <c r="BP37" s="7">
        <f>Ajmer!BP37+Alwar!BP37+Banswara!BP37+Baran!BP37+Barmer!BP37+Bharatpur!BP37+Bhilwara!BP37+Bikaner!BP37+Bundi!BP37+Chittorgarh!BP37+Churu!BP37+Dausa!BP37+Dholpur!BP37+Dungarpur!BP37+Hanumangarh!BP37+Jaipur!BP37+Jaisalmer!BP37+Jalore!BP37+Jhalawar!BP37+Jhunjhunu!BP37+Jodhpur!BP37+Karauli!BP37+Kota!BP37+Nagaur!BP37+Pali!BP37+Pratapgarh!BP37+Rajsamand!BP37+'Sawai Madhopur'!BP37+Sikar!BP37+Sirohi!BP37+'Sri Ganganagar'!BP37+Tonk!BP37+Udaipur!BP37</f>
        <v>208850.86477377443</v>
      </c>
      <c r="BQ37" s="7">
        <f>Ajmer!BQ37+Alwar!BQ37+Banswara!BQ37+Baran!BQ37+Barmer!BQ37+Bharatpur!BQ37+Bhilwara!BQ37+Bikaner!BQ37+Bundi!BQ37+Chittorgarh!BQ37+Churu!BQ37+Dausa!BQ37+Dholpur!BQ37+Dungarpur!BQ37+Hanumangarh!BQ37+Jaipur!BQ37+Jaisalmer!BQ37+Jalore!BQ37+Jhalawar!BQ37+Jhunjhunu!BQ37+Jodhpur!BQ37+Karauli!BQ37+Kota!BQ37+Nagaur!BQ37+Pali!BQ37+Pratapgarh!BQ37+Rajsamand!BQ37+'Sawai Madhopur'!BQ37+Sikar!BQ37+Sirohi!BQ37+'Sri Ganganagar'!BQ37+Tonk!BQ37+Udaipur!BQ37</f>
        <v>11673.3433133902</v>
      </c>
      <c r="BR37" s="7">
        <f>Ajmer!BR37+Alwar!BR37+Banswara!BR37+Baran!BR37+Barmer!BR37+Bharatpur!BR37+Bhilwara!BR37+Bikaner!BR37+Bundi!BR37+Chittorgarh!BR37+Churu!BR37+Dausa!BR37+Dholpur!BR37+Dungarpur!BR37+Hanumangarh!BR37+Jaipur!BR37+Jaisalmer!BR37+Jalore!BR37+Jhalawar!BR37+Jhunjhunu!BR37+Jodhpur!BR37+Karauli!BR37+Kota!BR37+Nagaur!BR37+Pali!BR37+Pratapgarh!BR37+Rajsamand!BR37+'Sawai Madhopur'!BR37+Sikar!BR37+Sirohi!BR37+'Sri Ganganagar'!BR37+Tonk!BR37+Udaipur!BR37</f>
        <v>15291.613042163195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7">
        <f>Ajmer!C38+Alwar!C38+Banswara!C38+Baran!C38+Barmer!C38+Bharatpur!C38+Bhilwara!C38+Bikaner!C38+Bundi!C38+Chittorgarh!C38+Churu!C38+Dausa!C38+Dholpur!C38+Dungarpur!C38+Hanumangarh!C38+Jaipur!C38+Jaisalmer!C38+Jalore!C38+Jhalawar!C38+Jhunjhunu!C38+Jodhpur!C38+Karauli!C38+Kota!C38+Nagaur!C38+Pali!C38+Pratapgarh!C38+Rajsamand!C38+'Sawai Madhopur'!C38+Sikar!C38+Sirohi!C38+'Sri Ganganagar'!C38+Tonk!C38+Udaipur!C38</f>
        <v>19894.988720128946</v>
      </c>
      <c r="D38" s="7">
        <f>Ajmer!D38+Alwar!D38+Banswara!D38+Baran!D38+Barmer!D38+Bharatpur!D38+Bhilwara!D38+Bikaner!D38+Bundi!D38+Chittorgarh!D38+Churu!D38+Dausa!D38+Dholpur!D38+Dungarpur!D38+Hanumangarh!D38+Jaipur!D38+Jaisalmer!D38+Jalore!D38+Jhalawar!D38+Jhunjhunu!D38+Jodhpur!D38+Karauli!D38+Kota!D38+Nagaur!D38+Pali!D38+Pratapgarh!D38+Rajsamand!D38+'Sawai Madhopur'!D38+Sikar!D38+Sirohi!D38+'Sri Ganganagar'!D38+Tonk!D38+Udaipur!D38</f>
        <v>26580.32275242552</v>
      </c>
      <c r="E38" s="7">
        <f>Ajmer!E38+Alwar!E38+Banswara!E38+Baran!E38+Barmer!E38+Bharatpur!E38+Bhilwara!E38+Bikaner!E38+Bundi!E38+Chittorgarh!E38+Churu!E38+Dausa!E38+Dholpur!E38+Dungarpur!E38+Hanumangarh!E38+Jaipur!E38+Jaisalmer!E38+Jalore!E38+Jhalawar!E38+Jhunjhunu!E38+Jodhpur!E38+Karauli!E38+Kota!E38+Nagaur!E38+Pali!E38+Pratapgarh!E38+Rajsamand!E38+'Sawai Madhopur'!E38+Sikar!E38+Sirohi!E38+'Sri Ganganagar'!E38+Tonk!E38+Udaipur!E38</f>
        <v>46252.155140433591</v>
      </c>
      <c r="F38" s="7">
        <f>Ajmer!F38+Alwar!F38+Banswara!F38+Baran!F38+Barmer!F38+Bharatpur!F38+Bhilwara!F38+Bikaner!F38+Bundi!F38+Chittorgarh!F38+Churu!F38+Dausa!F38+Dholpur!F38+Dungarpur!F38+Hanumangarh!F38+Jaipur!F38+Jaisalmer!F38+Jalore!F38+Jhalawar!F38+Jhunjhunu!F38+Jodhpur!F38+Karauli!F38+Kota!F38+Nagaur!F38+Pali!F38+Pratapgarh!F38+Rajsamand!F38+'Sawai Madhopur'!F38+Sikar!F38+Sirohi!F38+'Sri Ganganagar'!F38+Tonk!F38+Udaipur!F38</f>
        <v>112837.83196343086</v>
      </c>
      <c r="G38" s="7">
        <f>Ajmer!G38+Alwar!G38+Banswara!G38+Baran!G38+Barmer!G38+Bharatpur!G38+Bhilwara!G38+Bikaner!G38+Bundi!G38+Chittorgarh!G38+Churu!G38+Dausa!G38+Dholpur!G38+Dungarpur!G38+Hanumangarh!G38+Jaipur!G38+Jaisalmer!G38+Jalore!G38+Jhalawar!G38+Jhunjhunu!G38+Jodhpur!G38+Karauli!G38+Kota!G38+Nagaur!G38+Pali!G38+Pratapgarh!G38+Rajsamand!G38+'Sawai Madhopur'!G38+Sikar!G38+Sirohi!G38+'Sri Ganganagar'!G38+Tonk!G38+Udaipur!G38</f>
        <v>6866.9812119923727</v>
      </c>
      <c r="H38" s="7">
        <f>Ajmer!H38+Alwar!H38+Banswara!H38+Baran!H38+Barmer!H38+Bharatpur!H38+Bhilwara!H38+Bikaner!H38+Bundi!H38+Chittorgarh!H38+Churu!H38+Dausa!H38+Dholpur!H38+Dungarpur!H38+Hanumangarh!H38+Jaipur!H38+Jaisalmer!H38+Jalore!H38+Jhalawar!H38+Jhunjhunu!H38+Jodhpur!H38+Karauli!H38+Kota!H38+Nagaur!H38+Pali!H38+Pratapgarh!H38+Rajsamand!H38+'Sawai Madhopur'!H38+Sikar!H38+Sirohi!H38+'Sri Ganganagar'!H38+Tonk!H38+Udaipur!H38</f>
        <v>7137.8879995748293</v>
      </c>
      <c r="I38" s="8">
        <f t="shared" si="2"/>
        <v>73014.125072554903</v>
      </c>
      <c r="J38" s="8">
        <f t="shared" si="3"/>
        <v>146556.04271543119</v>
      </c>
      <c r="K38" s="7">
        <f>Ajmer!K38+Alwar!K38+Banswara!K38+Baran!K38+Barmer!K38+Bharatpur!K38+Bhilwara!K38+Bikaner!K38+Bundi!K38+Chittorgarh!K38+Churu!K38+Dausa!K38+Dholpur!K38+Dungarpur!K38+Hanumangarh!K38+Jaipur!K38+Jaisalmer!K38+Jalore!K38+Jhalawar!K38+Jhunjhunu!K38+Jodhpur!K38+Karauli!K38+Kota!K38+Nagaur!K38+Pali!K38+Pratapgarh!K38+Rajsamand!K38+'Sawai Madhopur'!K38+Sikar!K38+Sirohi!K38+'Sri Ganganagar'!K38+Tonk!K38+Udaipur!K38</f>
        <v>1539.5715798859128</v>
      </c>
      <c r="L38" s="7">
        <f>Ajmer!L38+Alwar!L38+Banswara!L38+Baran!L38+Barmer!L38+Bharatpur!L38+Bhilwara!L38+Bikaner!L38+Bundi!L38+Chittorgarh!L38+Churu!L38+Dausa!L38+Dholpur!L38+Dungarpur!L38+Hanumangarh!L38+Jaipur!L38+Jaisalmer!L38+Jalore!L38+Jhalawar!L38+Jhunjhunu!L38+Jodhpur!L38+Karauli!L38+Kota!L38+Nagaur!L38+Pali!L38+Pratapgarh!L38+Rajsamand!L38+'Sawai Madhopur'!L38+Sikar!L38+Sirohi!L38+'Sri Ganganagar'!L38+Tonk!L38+Udaipur!L38</f>
        <v>10922.186213623512</v>
      </c>
      <c r="M38" s="7">
        <f>Ajmer!M38+Alwar!M38+Banswara!M38+Baran!M38+Barmer!M38+Bharatpur!M38+Bhilwara!M38+Bikaner!M38+Bundi!M38+Chittorgarh!M38+Churu!M38+Dausa!M38+Dholpur!M38+Dungarpur!M38+Hanumangarh!M38+Jaipur!M38+Jaisalmer!M38+Jalore!M38+Jhalawar!M38+Jhunjhunu!M38+Jodhpur!M38+Karauli!M38+Kota!M38+Nagaur!M38+Pali!M38+Pratapgarh!M38+Rajsamand!M38+'Sawai Madhopur'!M38+Sikar!M38+Sirohi!M38+'Sri Ganganagar'!M38+Tonk!M38+Udaipur!M38</f>
        <v>3085.3447081428958</v>
      </c>
      <c r="N38" s="7">
        <f>Ajmer!N38+Alwar!N38+Banswara!N38+Baran!N38+Barmer!N38+Bharatpur!N38+Bhilwara!N38+Bikaner!N38+Bundi!N38+Chittorgarh!N38+Churu!N38+Dausa!N38+Dholpur!N38+Dungarpur!N38+Hanumangarh!N38+Jaipur!N38+Jaisalmer!N38+Jalore!N38+Jhalawar!N38+Jhunjhunu!N38+Jodhpur!N38+Karauli!N38+Kota!N38+Nagaur!N38+Pali!N38+Pratapgarh!N38+Rajsamand!N38+'Sawai Madhopur'!N38+Sikar!N38+Sirohi!N38+'Sri Ganganagar'!N38+Tonk!N38+Udaipur!N38</f>
        <v>13865.537536871556</v>
      </c>
      <c r="O38" s="8">
        <f t="shared" si="4"/>
        <v>77639.041360583709</v>
      </c>
      <c r="P38" s="8">
        <f t="shared" si="5"/>
        <v>171343.76646592625</v>
      </c>
      <c r="Q38" s="7">
        <f>Ajmer!Q38+Alwar!Q38+Banswara!Q38+Baran!Q38+Barmer!Q38+Bharatpur!Q38+Bhilwara!Q38+Bikaner!Q38+Bundi!Q38+Chittorgarh!Q38+Churu!Q38+Dausa!Q38+Dholpur!Q38+Dungarpur!Q38+Hanumangarh!Q38+Jaipur!Q38+Jaisalmer!Q38+Jalore!Q38+Jhalawar!Q38+Jhunjhunu!Q38+Jodhpur!Q38+Karauli!Q38+Kota!Q38+Nagaur!Q38+Pali!Q38+Pratapgarh!Q38+Rajsamand!Q38+'Sawai Madhopur'!Q38+Sikar!Q38+Sirohi!Q38+'Sri Ganganagar'!Q38+Tonk!Q38+Udaipur!Q38</f>
        <v>359.64470814289581</v>
      </c>
      <c r="R38" s="7">
        <f>Ajmer!R38+Alwar!R38+Banswara!R38+Baran!R38+Barmer!R38+Bharatpur!R38+Bhilwara!R38+Bikaner!R38+Bundi!R38+Chittorgarh!R38+Churu!R38+Dausa!R38+Dholpur!R38+Dungarpur!R38+Hanumangarh!R38+Jaipur!R38+Jaisalmer!R38+Jalore!R38+Jhalawar!R38+Jhunjhunu!R38+Jodhpur!R38+Karauli!R38+Kota!R38+Nagaur!R38+Pali!R38+Pratapgarh!R38+Rajsamand!R38+'Sawai Madhopur'!R38+Sikar!R38+Sirohi!R38+'Sri Ganganagar'!R38+Tonk!R38+Udaipur!R38</f>
        <v>1499.6875368715562</v>
      </c>
      <c r="S38" s="7">
        <f>Ajmer!S38+Alwar!S38+Banswara!S38+Baran!S38+Barmer!S38+Bharatpur!S38+Bhilwara!S38+Bikaner!S38+Bundi!S38+Chittorgarh!S38+Churu!S38+Dausa!S38+Dholpur!S38+Dungarpur!S38+Hanumangarh!S38+Jaipur!S38+Jaisalmer!S38+Jalore!S38+Jhalawar!S38+Jhunjhunu!S38+Jodhpur!S38+Karauli!S38+Kota!S38+Nagaur!S38+Pali!S38+Pratapgarh!S38+Rajsamand!S38+'Sawai Madhopur'!S38+Sikar!S38+Sirohi!S38+'Sri Ganganagar'!S38+Tonk!S38+Udaipur!S38</f>
        <v>29920.624816350231</v>
      </c>
      <c r="T38" s="7">
        <f>Ajmer!T38+Alwar!T38+Banswara!T38+Baran!T38+Barmer!T38+Bharatpur!T38+Bhilwara!T38+Bikaner!T38+Bundi!T38+Chittorgarh!T38+Churu!T38+Dausa!T38+Dholpur!T38+Dungarpur!T38+Hanumangarh!T38+Jaipur!T38+Jaisalmer!T38+Jalore!T38+Jhalawar!T38+Jhunjhunu!T38+Jodhpur!T38+Karauli!T38+Kota!T38+Nagaur!T38+Pali!T38+Pratapgarh!T38+Rajsamand!T38+'Sawai Madhopur'!T38+Sikar!T38+Sirohi!T38+'Sri Ganganagar'!T38+Tonk!T38+Udaipur!T38</f>
        <v>107057.42188062241</v>
      </c>
      <c r="U38" s="7">
        <f>Ajmer!U38+Alwar!U38+Banswara!U38+Baran!U38+Barmer!U38+Bharatpur!U38+Bhilwara!U38+Bikaner!U38+Bundi!U38+Chittorgarh!U38+Churu!U38+Dausa!U38+Dholpur!U38+Dungarpur!U38+Hanumangarh!U38+Jaipur!U38+Jaisalmer!U38+Jalore!U38+Jhalawar!U38+Jhunjhunu!U38+Jodhpur!U38+Karauli!U38+Kota!U38+Nagaur!U38+Pali!U38+Pratapgarh!U38+Rajsamand!U38+'Sawai Madhopur'!U38+Sikar!U38+Sirohi!U38+'Sri Ganganagar'!U38+Tonk!U38+Udaipur!U38</f>
        <v>24967.138879010512</v>
      </c>
      <c r="V38" s="7">
        <f>Ajmer!V38+Alwar!V38+Banswara!V38+Baran!V38+Barmer!V38+Bharatpur!V38+Bhilwara!V38+Bikaner!V38+Bundi!V38+Chittorgarh!V38+Churu!V38+Dausa!V38+Dholpur!V38+Dungarpur!V38+Hanumangarh!V38+Jaipur!V38+Jaisalmer!V38+Jalore!V38+Jhalawar!V38+Jhunjhunu!V38+Jodhpur!V38+Karauli!V38+Kota!V38+Nagaur!V38+Pali!V38+Pratapgarh!V38+Rajsamand!V38+'Sawai Madhopur'!V38+Sikar!V38+Sirohi!V38+'Sri Ganganagar'!V38+Tonk!V38+Udaipur!V38</f>
        <v>222590.5484697347</v>
      </c>
      <c r="W38" s="7">
        <f>Ajmer!W38+Alwar!W38+Banswara!W38+Baran!W38+Barmer!W38+Bharatpur!W38+Bhilwara!W38+Bikaner!W38+Bundi!W38+Chittorgarh!W38+Churu!W38+Dausa!W38+Dholpur!W38+Dungarpur!W38+Hanumangarh!W38+Jaipur!W38+Jaisalmer!W38+Jalore!W38+Jhalawar!W38+Jhunjhunu!W38+Jodhpur!W38+Karauli!W38+Kota!W38+Nagaur!W38+Pali!W38+Pratapgarh!W38+Rajsamand!W38+'Sawai Madhopur'!W38+Sikar!W38+Sirohi!W38+'Sri Ganganagar'!W38+Tonk!W38+Udaipur!W38</f>
        <v>9663.7013506584535</v>
      </c>
      <c r="X38" s="7">
        <f>Ajmer!X38+Alwar!X38+Banswara!X38+Baran!X38+Barmer!X38+Bharatpur!X38+Bhilwara!X38+Bikaner!X38+Bundi!X38+Chittorgarh!X38+Churu!X38+Dausa!X38+Dholpur!X38+Dungarpur!X38+Hanumangarh!X38+Jaipur!X38+Jaisalmer!X38+Jalore!X38+Jhalawar!X38+Jhunjhunu!X38+Jodhpur!X38+Karauli!X38+Kota!X38+Nagaur!X38+Pali!X38+Pratapgarh!X38+Rajsamand!X38+'Sawai Madhopur'!X38+Sikar!X38+Sirohi!X38+'Sri Ganganagar'!X38+Tonk!X38+Udaipur!X38</f>
        <v>146140.33087702291</v>
      </c>
      <c r="Y38" s="7">
        <f>Ajmer!Y38+Alwar!Y38+Banswara!Y38+Baran!Y38+Barmer!Y38+Bharatpur!Y38+Bhilwara!Y38+Bikaner!Y38+Bundi!Y38+Chittorgarh!Y38+Churu!Y38+Dausa!Y38+Dholpur!Y38+Dungarpur!Y38+Hanumangarh!Y38+Jaipur!Y38+Jaisalmer!Y38+Jalore!Y38+Jhalawar!Y38+Jhunjhunu!Y38+Jodhpur!Y38+Karauli!Y38+Kota!Y38+Nagaur!Y38+Pali!Y38+Pratapgarh!Y38+Rajsamand!Y38+'Sawai Madhopur'!Y38+Sikar!Y38+Sirohi!Y38+'Sri Ganganagar'!Y38+Tonk!Y38+Udaipur!Y38</f>
        <v>1356.7285634118969</v>
      </c>
      <c r="Z38" s="7">
        <f>Ajmer!Z38+Alwar!Z38+Banswara!Z38+Baran!Z38+Barmer!Z38+Bharatpur!Z38+Bhilwara!Z38+Bikaner!Z38+Bundi!Z38+Chittorgarh!Z38+Churu!Z38+Dausa!Z38+Dholpur!Z38+Dungarpur!Z38+Hanumangarh!Z38+Jaipur!Z38+Jaisalmer!Z38+Jalore!Z38+Jhalawar!Z38+Jhunjhunu!Z38+Jodhpur!Z38+Karauli!Z38+Kota!Z38+Nagaur!Z38+Pali!Z38+Pratapgarh!Z38+Rajsamand!Z38+'Sawai Madhopur'!Z38+Sikar!Z38+Sirohi!Z38+'Sri Ganganagar'!Z38+Tonk!Z38+Udaipur!Z38</f>
        <v>4988.4525960792589</v>
      </c>
      <c r="AA38" s="7">
        <f>Ajmer!AA38+Alwar!AA38+Banswara!AA38+Baran!AA38+Barmer!AA38+Bharatpur!AA38+Bhilwara!AA38+Bikaner!AA38+Bundi!AA38+Chittorgarh!AA38+Churu!AA38+Dausa!AA38+Dholpur!AA38+Dungarpur!AA38+Hanumangarh!AA38+Jaipur!AA38+Jaisalmer!AA38+Jalore!AA38+Jhalawar!AA38+Jhunjhunu!AA38+Jodhpur!AA38+Karauli!AA38+Kota!AA38+Nagaur!AA38+Pali!AA38+Pratapgarh!AA38+Rajsamand!AA38+'Sawai Madhopur'!AA38+Sikar!AA38+Sirohi!AA38+'Sri Ganganagar'!AA38+Tonk!AA38+Udaipur!AA38</f>
        <v>14</v>
      </c>
      <c r="AB38" s="7">
        <f>Ajmer!AB38+Alwar!AB38+Banswara!AB38+Baran!AB38+Barmer!AB38+Bharatpur!AB38+Bhilwara!AB38+Bikaner!AB38+Bundi!AB38+Chittorgarh!AB38+Churu!AB38+Dausa!AB38+Dholpur!AB38+Dungarpur!AB38+Hanumangarh!AB38+Jaipur!AB38+Jaisalmer!AB38+Jalore!AB38+Jhalawar!AB38+Jhunjhunu!AB38+Jodhpur!AB38+Karauli!AB38+Kota!AB38+Nagaur!AB38+Pali!AB38+Pratapgarh!AB38+Rajsamand!AB38+'Sawai Madhopur'!AB38+Sikar!AB38+Sirohi!AB38+'Sri Ganganagar'!AB38+Tonk!AB38+Udaipur!AB38</f>
        <v>24</v>
      </c>
      <c r="AC38" s="7">
        <f>Ajmer!AC38+Alwar!AC38+Banswara!AC38+Baran!AC38+Barmer!AC38+Bharatpur!AC38+Bhilwara!AC38+Bikaner!AC38+Bundi!AC38+Chittorgarh!AC38+Churu!AC38+Dausa!AC38+Dholpur!AC38+Dungarpur!AC38+Hanumangarh!AC38+Jaipur!AC38+Jaisalmer!AC38+Jalore!AC38+Jhalawar!AC38+Jhunjhunu!AC38+Jodhpur!AC38+Karauli!AC38+Kota!AC38+Nagaur!AC38+Pali!AC38+Pratapgarh!AC38+Rajsamand!AC38+'Sawai Madhopur'!AC38+Sikar!AC38+Sirohi!AC38+'Sri Ganganagar'!AC38+Tonk!AC38+Udaipur!AC38</f>
        <v>1210.7380662777778</v>
      </c>
      <c r="AD38" s="7">
        <f>Ajmer!AD38+Alwar!AD38+Banswara!AD38+Baran!AD38+Barmer!AD38+Bharatpur!AD38+Bhilwara!AD38+Bikaner!AD38+Bundi!AD38+Chittorgarh!AD38+Churu!AD38+Dausa!AD38+Dholpur!AD38+Dungarpur!AD38+Hanumangarh!AD38+Jaipur!AD38+Jaisalmer!AD38+Jalore!AD38+Jhalawar!AD38+Jhunjhunu!AD38+Jodhpur!AD38+Karauli!AD38+Kota!AD38+Nagaur!AD38+Pali!AD38+Pratapgarh!AD38+Rajsamand!AD38+'Sawai Madhopur'!AD38+Sikar!AD38+Sirohi!AD38+'Sri Ganganagar'!AD38+Tonk!AD38+Udaipur!AD38</f>
        <v>50609.077445316667</v>
      </c>
      <c r="AE38" s="8">
        <f t="shared" si="6"/>
        <v>37212.306859358643</v>
      </c>
      <c r="AF38" s="8">
        <f t="shared" si="7"/>
        <v>424352.40938815352</v>
      </c>
      <c r="AG38" s="7">
        <f>Ajmer!AG38+Alwar!AG38+Banswara!AG38+Baran!AG38+Barmer!AG38+Bharatpur!AG38+Bhilwara!AG38+Bikaner!AG38+Bundi!AG38+Chittorgarh!AG38+Churu!AG38+Dausa!AG38+Dholpur!AG38+Dungarpur!AG38+Hanumangarh!AG38+Jaipur!AG38+Jaisalmer!AG38+Jalore!AG38+Jhalawar!AG38+Jhunjhunu!AG38+Jodhpur!AG38+Karauli!AG38+Kota!AG38+Nagaur!AG38+Pali!AG38+Pratapgarh!AG38+Rajsamand!AG38+'Sawai Madhopur'!AG38+Sikar!AG38+Sirohi!AG38+'Sri Ganganagar'!AG38+Tonk!AG38+Udaipur!AG38</f>
        <v>334.72856341189674</v>
      </c>
      <c r="AH38" s="7">
        <f>Ajmer!AH38+Alwar!AH38+Banswara!AH38+Baran!AH38+Barmer!AH38+Bharatpur!AH38+Bhilwara!AH38+Bikaner!AH38+Bundi!AH38+Chittorgarh!AH38+Churu!AH38+Dausa!AH38+Dholpur!AH38+Dungarpur!AH38+Hanumangarh!AH38+Jaipur!AH38+Jaisalmer!AH38+Jalore!AH38+Jhalawar!AH38+Jhunjhunu!AH38+Jodhpur!AH38+Karauli!AH38+Kota!AH38+Nagaur!AH38+Pali!AH38+Pratapgarh!AH38+Rajsamand!AH38+'Sawai Madhopur'!AH38+Sikar!AH38+Sirohi!AH38+'Sri Ganganagar'!AH38+Tonk!AH38+Udaipur!AH38</f>
        <v>1079.6142592592591</v>
      </c>
      <c r="AI38" s="7">
        <f>Ajmer!AI38+Alwar!AI38+Banswara!AI38+Baran!AI38+Barmer!AI38+Bharatpur!AI38+Bhilwara!AI38+Bikaner!AI38+Bundi!AI38+Chittorgarh!AI38+Churu!AI38+Dausa!AI38+Dholpur!AI38+Dungarpur!AI38+Hanumangarh!AI38+Jaipur!AI38+Jaisalmer!AI38+Jalore!AI38+Jhalawar!AI38+Jhunjhunu!AI38+Jodhpur!AI38+Karauli!AI38+Kota!AI38+Nagaur!AI38+Pali!AI38+Pratapgarh!AI38+Rajsamand!AI38+'Sawai Madhopur'!AI38+Sikar!AI38+Sirohi!AI38+'Sri Ganganagar'!AI38+Tonk!AI38+Udaipur!AI38</f>
        <v>84</v>
      </c>
      <c r="AJ38" s="7">
        <f>Ajmer!AJ38+Alwar!AJ38+Banswara!AJ38+Baran!AJ38+Barmer!AJ38+Bharatpur!AJ38+Bhilwara!AJ38+Bikaner!AJ38+Bundi!AJ38+Chittorgarh!AJ38+Churu!AJ38+Dausa!AJ38+Dholpur!AJ38+Dungarpur!AJ38+Hanumangarh!AJ38+Jaipur!AJ38+Jaisalmer!AJ38+Jalore!AJ38+Jhalawar!AJ38+Jhunjhunu!AJ38+Jodhpur!AJ38+Karauli!AJ38+Kota!AJ38+Nagaur!AJ38+Pali!AJ38+Pratapgarh!AJ38+Rajsamand!AJ38+'Sawai Madhopur'!AJ38+Sikar!AJ38+Sirohi!AJ38+'Sri Ganganagar'!AJ38+Tonk!AJ38+Udaipur!AJ38</f>
        <v>4810</v>
      </c>
      <c r="AK38" s="7">
        <f>Ajmer!AK38+Alwar!AK38+Banswara!AK38+Baran!AK38+Barmer!AK38+Bharatpur!AK38+Bhilwara!AK38+Bikaner!AK38+Bundi!AK38+Chittorgarh!AK38+Churu!AK38+Dausa!AK38+Dholpur!AK38+Dungarpur!AK38+Hanumangarh!AK38+Jaipur!AK38+Jaisalmer!AK38+Jalore!AK38+Jhalawar!AK38+Jhunjhunu!AK38+Jodhpur!AK38+Karauli!AK38+Kota!AK38+Nagaur!AK38+Pali!AK38+Pratapgarh!AK38+Rajsamand!AK38+'Sawai Madhopur'!AK38+Sikar!AK38+Sirohi!AK38+'Sri Ganganagar'!AK38+Tonk!AK38+Udaipur!AK38</f>
        <v>261</v>
      </c>
      <c r="AL38" s="7">
        <f>Ajmer!AL38+Alwar!AL38+Banswara!AL38+Baran!AL38+Barmer!AL38+Bharatpur!AL38+Bhilwara!AL38+Bikaner!AL38+Bundi!AL38+Chittorgarh!AL38+Churu!AL38+Dausa!AL38+Dholpur!AL38+Dungarpur!AL38+Hanumangarh!AL38+Jaipur!AL38+Jaisalmer!AL38+Jalore!AL38+Jhalawar!AL38+Jhunjhunu!AL38+Jodhpur!AL38+Karauli!AL38+Kota!AL38+Nagaur!AL38+Pali!AL38+Pratapgarh!AL38+Rajsamand!AL38+'Sawai Madhopur'!AL38+Sikar!AL38+Sirohi!AL38+'Sri Ganganagar'!AL38+Tonk!AL38+Udaipur!AL38</f>
        <v>1052.642928432</v>
      </c>
      <c r="AM38" s="7">
        <f>Ajmer!AM38+Alwar!AM38+Banswara!AM38+Baran!AM38+Barmer!AM38+Bharatpur!AM38+Bhilwara!AM38+Bikaner!AM38+Bundi!AM38+Chittorgarh!AM38+Churu!AM38+Dausa!AM38+Dholpur!AM38+Dungarpur!AM38+Hanumangarh!AM38+Jaipur!AM38+Jaisalmer!AM38+Jalore!AM38+Jhalawar!AM38+Jhunjhunu!AM38+Jodhpur!AM38+Karauli!AM38+Kota!AM38+Nagaur!AM38+Pali!AM38+Pratapgarh!AM38+Rajsamand!AM38+'Sawai Madhopur'!AM38+Sikar!AM38+Sirohi!AM38+'Sri Ganganagar'!AM38+Tonk!AM38+Udaipur!AM38</f>
        <v>3574.1435999999999</v>
      </c>
      <c r="AN38" s="7">
        <f>Ajmer!AN38+Alwar!AN38+Banswara!AN38+Baran!AN38+Barmer!AN38+Bharatpur!AN38+Bhilwara!AN38+Bikaner!AN38+Bundi!AN38+Chittorgarh!AN38+Churu!AN38+Dausa!AN38+Dholpur!AN38+Dungarpur!AN38+Hanumangarh!AN38+Jaipur!AN38+Jaisalmer!AN38+Jalore!AN38+Jhalawar!AN38+Jhunjhunu!AN38+Jodhpur!AN38+Karauli!AN38+Kota!AN38+Nagaur!AN38+Pali!AN38+Pratapgarh!AN38+Rajsamand!AN38+'Sawai Madhopur'!AN38+Sikar!AN38+Sirohi!AN38+'Sri Ganganagar'!AN38+Tonk!AN38+Udaipur!AN38</f>
        <v>24281.647710000001</v>
      </c>
      <c r="AO38" s="7">
        <f>Ajmer!AO38+Alwar!AO38+Banswara!AO38+Baran!AO38+Barmer!AO38+Bharatpur!AO38+Bhilwara!AO38+Bikaner!AO38+Bundi!AO38+Chittorgarh!AO38+Churu!AO38+Dausa!AO38+Dholpur!AO38+Dungarpur!AO38+Hanumangarh!AO38+Jaipur!AO38+Jaisalmer!AO38+Jalore!AO38+Jhalawar!AO38+Jhunjhunu!AO38+Jodhpur!AO38+Karauli!AO38+Kota!AO38+Nagaur!AO38+Pali!AO38+Pratapgarh!AO38+Rajsamand!AO38+'Sawai Madhopur'!AO38+Sikar!AO38+Sirohi!AO38+'Sri Ganganagar'!AO38+Tonk!AO38+Udaipur!AO38</f>
        <v>303</v>
      </c>
      <c r="AP38" s="7">
        <f>Ajmer!AP38+Alwar!AP38+Banswara!AP38+Baran!AP38+Barmer!AP38+Bharatpur!AP38+Bhilwara!AP38+Bikaner!AP38+Bundi!AP38+Chittorgarh!AP38+Churu!AP38+Dausa!AP38+Dholpur!AP38+Dungarpur!AP38+Hanumangarh!AP38+Jaipur!AP38+Jaisalmer!AP38+Jalore!AP38+Jhalawar!AP38+Jhunjhunu!AP38+Jodhpur!AP38+Karauli!AP38+Kota!AP38+Nagaur!AP38+Pali!AP38+Pratapgarh!AP38+Rajsamand!AP38+'Sawai Madhopur'!AP38+Sikar!AP38+Sirohi!AP38+'Sri Ganganagar'!AP38+Tonk!AP38+Udaipur!AP38</f>
        <v>1413.2952190799999</v>
      </c>
      <c r="AQ38" s="7">
        <f>Ajmer!AQ38+Alwar!AQ38+Banswara!AQ38+Baran!AQ38+Barmer!AQ38+Bharatpur!AQ38+Bhilwara!AQ38+Bikaner!AQ38+Bundi!AQ38+Chittorgarh!AQ38+Churu!AQ38+Dausa!AQ38+Dholpur!AQ38+Dungarpur!AQ38+Hanumangarh!AQ38+Jaipur!AQ38+Jaisalmer!AQ38+Jalore!AQ38+Jhalawar!AQ38+Jhunjhunu!AQ38+Jodhpur!AQ38+Karauli!AQ38+Kota!AQ38+Nagaur!AQ38+Pali!AQ38+Pratapgarh!AQ38+Rajsamand!AQ38+'Sawai Madhopur'!AQ38+Sikar!AQ38+Sirohi!AQ38+'Sri Ganganagar'!AQ38+Tonk!AQ38+Udaipur!AQ38</f>
        <v>2079.7027411050235</v>
      </c>
      <c r="AR38" s="7">
        <f>Ajmer!AR38+Alwar!AR38+Banswara!AR38+Baran!AR38+Barmer!AR38+Bharatpur!AR38+Bhilwara!AR38+Bikaner!AR38+Bundi!AR38+Chittorgarh!AR38+Churu!AR38+Dausa!AR38+Dholpur!AR38+Dungarpur!AR38+Hanumangarh!AR38+Jaipur!AR38+Jaisalmer!AR38+Jalore!AR38+Jhalawar!AR38+Jhunjhunu!AR38+Jodhpur!AR38+Karauli!AR38+Kota!AR38+Nagaur!AR38+Pali!AR38+Pratapgarh!AR38+Rajsamand!AR38+'Sawai Madhopur'!AR38+Sikar!AR38+Sirohi!AR38+'Sri Ganganagar'!AR38+Tonk!AR38+Udaipur!AR38</f>
        <v>4078.5190456465775</v>
      </c>
      <c r="AS38" s="7">
        <f>Ajmer!AS38+Alwar!AS38+Banswara!AS38+Baran!AS38+Barmer!AS38+Bharatpur!AS38+Bhilwara!AS38+Bikaner!AS38+Bundi!AS38+Chittorgarh!AS38+Churu!AS38+Dausa!AS38+Dholpur!AS38+Dungarpur!AS38+Hanumangarh!AS38+Jaipur!AS38+Jaisalmer!AS38+Jalore!AS38+Jhalawar!AS38+Jhunjhunu!AS38+Jodhpur!AS38+Karauli!AS38+Kota!AS38+Nagaur!AS38+Pali!AS38+Pratapgarh!AS38+Rajsamand!AS38+'Sawai Madhopur'!AS38+Sikar!AS38+Sirohi!AS38+'Sri Ganganagar'!AS38+Tonk!AS38+Udaipur!AS38</f>
        <v>127</v>
      </c>
      <c r="AT38" s="7">
        <f>Ajmer!AT38+Alwar!AT38+Banswara!AT38+Baran!AT38+Barmer!AT38+Bharatpur!AT38+Bhilwara!AT38+Bikaner!AT38+Bundi!AT38+Chittorgarh!AT38+Churu!AT38+Dausa!AT38+Dholpur!AT38+Dungarpur!AT38+Hanumangarh!AT38+Jaipur!AT38+Jaisalmer!AT38+Jalore!AT38+Jhalawar!AT38+Jhunjhunu!AT38+Jodhpur!AT38+Karauli!AT38+Kota!AT38+Nagaur!AT38+Pali!AT38+Pratapgarh!AT38+Rajsamand!AT38+'Sawai Madhopur'!AT38+Sikar!AT38+Sirohi!AT38+'Sri Ganganagar'!AT38+Tonk!AT38+Udaipur!AT38</f>
        <v>780.34234835612006</v>
      </c>
      <c r="AU38" s="7">
        <f t="shared" si="30"/>
        <v>6428.8463411050234</v>
      </c>
      <c r="AV38" s="7">
        <f t="shared" si="31"/>
        <v>36416.447251514699</v>
      </c>
      <c r="AW38" s="7">
        <f>Ajmer!AW38+Alwar!AW38+Banswara!AW38+Baran!AW38+Bharatpur!AW38+Bhilwara!AW38+Bikaner!AW38+Bundi!AW38+Chittorgarh!AW38+Churu!AW38+Dausa!AW38+Dholpur!AW38+Dungarpur!AW38+Hanumangarh!AW38+Jaipur!AW38+Jaisalmer!AW38+Jalore!AW38+Jhalawar!AW38+Jhunjhunu!AW38+Jodhpur!AW38+Karauli!AW38+Kota!AW38+Nagaur!AW38+Pali!AW38+Pratapgarh!AW38+Rajsamand!AW38+'Sawai Madhopur'!AW38+Sikar!AW38+Sirohi!AW38+'Sri Ganganagar'!AW38+Tonk!AW38+Udaipur!AW38</f>
        <v>158.90274110502344</v>
      </c>
      <c r="AX38" s="7">
        <f>Ajmer!AX38+Alwar!AX38+Banswara!AX38+Baran!AX38+Bharatpur!AX38+Bhilwara!AX38+Bikaner!AX38+Bundi!AX38+Chittorgarh!AX38+Churu!AX38+Dausa!AX38+Dholpur!AX38+Dungarpur!AX38+Hanumangarh!AX38+Jaipur!AX38+Jaisalmer!AX38+Jalore!AX38+Jhalawar!AX38+Jhunjhunu!AX38+Jodhpur!AX38+Karauli!AX38+Kota!AX38+Nagaur!AX38+Pali!AX38+Pratapgarh!AX38+Rajsamand!AX38+'Sawai Madhopur'!AX38+Sikar!AX38+Sirohi!AX38+'Sri Ganganagar'!AX38+Tonk!AX38+Udaipur!AX38</f>
        <v>385.01904564657735</v>
      </c>
      <c r="AY38" s="9">
        <f t="shared" si="32"/>
        <v>121280.19456104738</v>
      </c>
      <c r="AZ38" s="9">
        <f t="shared" si="33"/>
        <v>632112.62310559442</v>
      </c>
      <c r="BA38" s="7">
        <f>Ajmer!BA38+Alwar!BA38+Banswara!BA38+Baran!BA38+Barmer!BA38+Bharatpur!BA38+Bhilwara!BA38+Bikaner!BA38+Bundi!BA38+Chittorgarh!BA38+Churu!BA38+Dausa!BA38+Dholpur!BA38+Dungarpur!BA38+Hanumangarh!BA38+Jaipur!BA38+Jaisalmer!BA38+Jalore!BA38+Jhalawar!BA38+Jhunjhunu!BA38+Jodhpur!BA38+Karauli!BA38+Kota!BA38+Nagaur!BA38+Pali!BA38+Pratapgarh!BA38+Rajsamand!BA38+'Sawai Madhopur'!BA38+Sikar!BA38+Sirohi!BA38+'Sri Ganganagar'!BA38+Tonk!BA38+Udaipur!BA38</f>
        <v>8</v>
      </c>
      <c r="BB38" s="7">
        <f>Ajmer!BB38+Alwar!BB38+Banswara!BB38+Baran!BB38+Barmer!BB38+Bharatpur!BB38+Bhilwara!BB38+Bikaner!BB38+Bundi!BB38+Chittorgarh!BB38+Churu!BB38+Dausa!BB38+Dholpur!BB38+Dungarpur!BB38+Hanumangarh!BB38+Jaipur!BB38+Jaisalmer!BB38+Jalore!BB38+Jhalawar!BB38+Jhunjhunu!BB38+Jodhpur!BB38+Karauli!BB38+Kota!BB38+Nagaur!BB38+Pali!BB38+Pratapgarh!BB38+Rajsamand!BB38+'Sawai Madhopur'!BB38+Sikar!BB38+Sirohi!BB38+'Sri Ganganagar'!BB38+Tonk!BB38+Udaipur!BB38</f>
        <v>41</v>
      </c>
      <c r="BC38" s="7">
        <f>Ajmer!BC38+Alwar!BC38+Banswara!BC38+Baran!BC38+Barmer!BC38+Bharatpur!BC38+Bhilwara!BC38+Bikaner!BC38+Bundi!BC38+Chittorgarh!BC38+Churu!BC38+Dausa!BC38+Dholpur!BC38+Dungarpur!BC38+Hanumangarh!BC38+Jaipur!BC38+Jaisalmer!BC38+Jalore!BC38+Jhalawar!BC38+Jhunjhunu!BC38+Jodhpur!BC38+Karauli!BC38+Kota!BC38+Nagaur!BC38+Pali!BC38+Pratapgarh!BC38+Rajsamand!BC38+'Sawai Madhopur'!BC38+Sikar!BC38+Sirohi!BC38+'Sri Ganganagar'!BC38+Tonk!BC38+Udaipur!BC38</f>
        <v>23</v>
      </c>
      <c r="BD38" s="7">
        <f>Ajmer!BD38+Alwar!BD38+Banswara!BD38+Baran!BD38+Barmer!BD38+Bharatpur!BD38+Bhilwara!BD38+Bikaner!BD38+Bundi!BD38+Chittorgarh!BD38+Churu!BD38+Dausa!BD38+Dholpur!BD38+Dungarpur!BD38+Hanumangarh!BD38+Jaipur!BD38+Jaisalmer!BD38+Jalore!BD38+Jhalawar!BD38+Jhunjhunu!BD38+Jodhpur!BD38+Karauli!BD38+Kota!BD38+Nagaur!BD38+Pali!BD38+Pratapgarh!BD38+Rajsamand!BD38+'Sawai Madhopur'!BD38+Sikar!BD38+Sirohi!BD38+'Sri Ganganagar'!BD38+Tonk!BD38+Udaipur!BD38</f>
        <v>476.5</v>
      </c>
      <c r="BE38" s="7">
        <f>Ajmer!BE38+Alwar!BE38+Banswara!BE38+Baran!BE38+Barmer!BE38+Bharatpur!BE38+Bhilwara!BE38+Bikaner!BE38+Bundi!BE38+Chittorgarh!BE38+Churu!BE38+Dausa!BE38+Dholpur!BE38+Dungarpur!BE38+Hanumangarh!BE38+Jaipur!BE38+Jaisalmer!BE38+Jalore!BE38+Jhalawar!BE38+Jhunjhunu!BE38+Jodhpur!BE38+Karauli!BE38+Kota!BE38+Nagaur!BE38+Pali!BE38+Pratapgarh!BE38+Rajsamand!BE38+'Sawai Madhopur'!BE38+Sikar!BE38+Sirohi!BE38+'Sri Ganganagar'!BE38+Tonk!BE38+Udaipur!BE38</f>
        <v>96</v>
      </c>
      <c r="BF38" s="7">
        <f>Ajmer!BF38+Alwar!BF38+Banswara!BF38+Baran!BF38+Barmer!BF38+Bharatpur!BF38+Bhilwara!BF38+Bikaner!BF38+Bundi!BF38+Chittorgarh!BF38+Churu!BF38+Dausa!BF38+Dholpur!BF38+Dungarpur!BF38+Hanumangarh!BF38+Jaipur!BF38+Jaisalmer!BF38+Jalore!BF38+Jhalawar!BF38+Jhunjhunu!BF38+Jodhpur!BF38+Karauli!BF38+Kota!BF38+Nagaur!BF38+Pali!BF38+Pratapgarh!BF38+Rajsamand!BF38+'Sawai Madhopur'!BF38+Sikar!BF38+Sirohi!BF38+'Sri Ganganagar'!BF38+Tonk!BF38+Udaipur!BF38</f>
        <v>2359.6</v>
      </c>
      <c r="BG38" s="7">
        <f>Ajmer!BG38+Alwar!BG38+Banswara!BG38+Baran!BG38+Barmer!BG38+Bharatpur!BG38+Bhilwara!BG38+Bikaner!BG38+Bundi!BG38+Chittorgarh!BG38+Churu!BG38+Dausa!BG38+Dholpur!BG38+Dungarpur!BG38+Hanumangarh!BG38+Jaipur!BG38+Jaisalmer!BG38+Jalore!BG38+Jhalawar!BG38+Jhunjhunu!BG38+Jodhpur!BG38+Karauli!BG38+Kota!BG38+Nagaur!BG38+Pali!BG38+Pratapgarh!BG38+Rajsamand!BG38+'Sawai Madhopur'!BG38+Sikar!BG38+Sirohi!BG38+'Sri Ganganagar'!BG38+Tonk!BG38+Udaipur!BG38</f>
        <v>3590</v>
      </c>
      <c r="BH38" s="7">
        <f>Ajmer!BH38+Alwar!BH38+Banswara!BH38+Baran!BH38+Barmer!BH38+Bharatpur!BH38+Bhilwara!BH38+Bikaner!BH38+Bundi!BH38+Chittorgarh!BH38+Churu!BH38+Dausa!BH38+Dholpur!BH38+Dungarpur!BH38+Hanumangarh!BH38+Jaipur!BH38+Jaisalmer!BH38+Jalore!BH38+Jhalawar!BH38+Jhunjhunu!BH38+Jodhpur!BH38+Karauli!BH38+Kota!BH38+Nagaur!BH38+Pali!BH38+Pratapgarh!BH38+Rajsamand!BH38+'Sawai Madhopur'!BH38+Sikar!BH38+Sirohi!BH38+'Sri Ganganagar'!BH38+Tonk!BH38+Udaipur!BH38</f>
        <v>43303</v>
      </c>
      <c r="BI38" s="7">
        <f>Ajmer!BI38+Alwar!BI38+Banswara!BI38+Baran!BI38+Barmer!BI38+Bharatpur!BI38+Bhilwara!BI38+Bikaner!BI38+Bundi!BI38+Chittorgarh!BI38+Churu!BI38+Dausa!BI38+Dholpur!BI38+Dungarpur!BI38+Hanumangarh!BI38+Jaipur!BI38+Jaisalmer!BI38+Jalore!BI38+Jhalawar!BI38+Jhunjhunu!BI38+Jodhpur!BI38+Karauli!BI38+Kota!BI38+Nagaur!BI38+Pali!BI38+Pratapgarh!BI38+Rajsamand!BI38+'Sawai Madhopur'!BI38+Sikar!BI38+Sirohi!BI38+'Sri Ganganagar'!BI38+Tonk!BI38+Udaipur!BI38</f>
        <v>11335</v>
      </c>
      <c r="BJ38" s="7">
        <f>Ajmer!BJ38+Alwar!BJ38+Banswara!BJ38+Baran!BJ38+Barmer!BJ38+Bharatpur!BJ38+Bhilwara!BJ38+Bikaner!BJ38+Bundi!BJ38+Chittorgarh!BJ38+Churu!BJ38+Dausa!BJ38+Dholpur!BJ38+Dungarpur!BJ38+Hanumangarh!BJ38+Jaipur!BJ38+Jaisalmer!BJ38+Jalore!BJ38+Jhalawar!BJ38+Jhunjhunu!BJ38+Jodhpur!BJ38+Karauli!BJ38+Kota!BJ38+Nagaur!BJ38+Pali!BJ38+Pratapgarh!BJ38+Rajsamand!BJ38+'Sawai Madhopur'!BJ38+Sikar!BJ38+Sirohi!BJ38+'Sri Ganganagar'!BJ38+Tonk!BJ38+Udaipur!BJ38</f>
        <v>116111.14</v>
      </c>
      <c r="BK38" s="8">
        <f t="shared" si="12"/>
        <v>15052</v>
      </c>
      <c r="BL38" s="8">
        <f t="shared" si="13"/>
        <v>162291.24</v>
      </c>
      <c r="BM38" s="8">
        <f t="shared" si="0"/>
        <v>136332.19456104736</v>
      </c>
      <c r="BN38" s="8">
        <f t="shared" si="1"/>
        <v>794403.86310559441</v>
      </c>
      <c r="BO38" s="7">
        <f>Ajmer!BO38+Alwar!BO38+Banswara!BO38+Baran!BO38+Barmer!BO38+Bharatpur!BO38+Bhilwara!BO38+Bikaner!BO38+Bundi!BO38+Chittorgarh!BO38+Churu!BO38+Dausa!BO38+Dholpur!BO38+Dungarpur!BO38+Hanumangarh!BO38+Jaipur!BO38+Jaisalmer!BO38+Jalore!BO38+Jhalawar!BO38+Jhunjhunu!BO38+Jodhpur!BO38+Karauli!BO38+Kota!BO38+Nagaur!BO38+Pali!BO38+Pratapgarh!BO38+Rajsamand!BO38+'Sawai Madhopur'!BO38+Sikar!BO38+Sirohi!BO38+'Sri Ganganagar'!BO38+Tonk!BO38+Udaipur!BO38</f>
        <v>70331.819456104742</v>
      </c>
      <c r="BP38" s="7">
        <f>Ajmer!BP38+Alwar!BP38+Banswara!BP38+Baran!BP38+Barmer!BP38+Bharatpur!BP38+Bhilwara!BP38+Bikaner!BP38+Bundi!BP38+Chittorgarh!BP38+Churu!BP38+Dausa!BP38+Dholpur!BP38+Dungarpur!BP38+Hanumangarh!BP38+Jaipur!BP38+Jaisalmer!BP38+Jalore!BP38+Jhalawar!BP38+Jhunjhunu!BP38+Jodhpur!BP38+Karauli!BP38+Kota!BP38+Nagaur!BP38+Pali!BP38+Pratapgarh!BP38+Rajsamand!BP38+'Sawai Madhopur'!BP38+Sikar!BP38+Sirohi!BP38+'Sri Ganganagar'!BP38+Tonk!BP38+Udaipur!BP38</f>
        <v>52705.874205145628</v>
      </c>
      <c r="BQ38" s="7">
        <f>Ajmer!BQ38+Alwar!BQ38+Banswara!BQ38+Baran!BQ38+Barmer!BQ38+Bharatpur!BQ38+Bhilwara!BQ38+Bikaner!BQ38+Bundi!BQ38+Chittorgarh!BQ38+Churu!BQ38+Dausa!BQ38+Dholpur!BQ38+Dungarpur!BQ38+Hanumangarh!BQ38+Jaipur!BQ38+Jaisalmer!BQ38+Jalore!BQ38+Jhalawar!BQ38+Jhunjhunu!BQ38+Jodhpur!BQ38+Karauli!BQ38+Kota!BQ38+Nagaur!BQ38+Pali!BQ38+Pratapgarh!BQ38+Rajsamand!BQ38+'Sawai Madhopur'!BQ38+Sikar!BQ38+Sirohi!BQ38+'Sri Ganganagar'!BQ38+Tonk!BQ38+Udaipur!BQ38</f>
        <v>11765.091673662842</v>
      </c>
      <c r="BR38" s="7">
        <f>Ajmer!BR38+Alwar!BR38+Banswara!BR38+Baran!BR38+Barmer!BR38+Bharatpur!BR38+Bhilwara!BR38+Bikaner!BR38+Bundi!BR38+Chittorgarh!BR38+Churu!BR38+Dausa!BR38+Dholpur!BR38+Dungarpur!BR38+Hanumangarh!BR38+Jaipur!BR38+Jaisalmer!BR38+Jalore!BR38+Jhalawar!BR38+Jhunjhunu!BR38+Jodhpur!BR38+Karauli!BR38+Kota!BR38+Nagaur!BR38+Pali!BR38+Pratapgarh!BR38+Rajsamand!BR38+'Sawai Madhopur'!BR38+Sikar!BR38+Sirohi!BR38+'Sri Ganganagar'!BR38+Tonk!BR38+Udaipur!BR38</f>
        <v>9417.4425230873803</v>
      </c>
    </row>
    <row r="39" spans="1:95" s="10" customFormat="1" ht="18" customHeight="1" x14ac:dyDescent="0.25">
      <c r="A39" s="39">
        <v>31</v>
      </c>
      <c r="B39" s="12" t="s">
        <v>34</v>
      </c>
      <c r="C39" s="7">
        <f>Ajmer!C39+Alwar!C39+Banswara!C39+Baran!C39+Barmer!C39+Bharatpur!C39+Bhilwara!C39+Bikaner!C39+Bundi!C39+Chittorgarh!C39+Churu!C39+Dausa!C39+Dholpur!C39+Dungarpur!C39+Hanumangarh!C39+Jaipur!C39+Jaisalmer!C39+Jalore!C39+Jhalawar!C39+Jhunjhunu!C39+Jodhpur!C39+Karauli!C39+Kota!C39+Nagaur!C39+Pali!C39+Pratapgarh!C39+Rajsamand!C39+'Sawai Madhopur'!C39+Sikar!C39+Sirohi!C39+'Sri Ganganagar'!C39+Tonk!C39+Udaipur!C39</f>
        <v>15651.265987849321</v>
      </c>
      <c r="D39" s="7">
        <f>Ajmer!D39+Alwar!D39+Banswara!D39+Baran!D39+Barmer!D39+Bharatpur!D39+Bhilwara!D39+Bikaner!D39+Bundi!D39+Chittorgarh!D39+Churu!D39+Dausa!D39+Dholpur!D39+Dungarpur!D39+Hanumangarh!D39+Jaipur!D39+Jaisalmer!D39+Jalore!D39+Jhalawar!D39+Jhunjhunu!D39+Jodhpur!D39+Karauli!D39+Kota!D39+Nagaur!D39+Pali!D39+Pratapgarh!D39+Rajsamand!D39+'Sawai Madhopur'!D39+Sikar!D39+Sirohi!D39+'Sri Ganganagar'!D39+Tonk!D39+Udaipur!D39</f>
        <v>13119.077759902761</v>
      </c>
      <c r="E39" s="7">
        <f>Ajmer!E39+Alwar!E39+Banswara!E39+Baran!E39+Barmer!E39+Bharatpur!E39+Bhilwara!E39+Bikaner!E39+Bundi!E39+Chittorgarh!E39+Churu!E39+Dausa!E39+Dholpur!E39+Dungarpur!E39+Hanumangarh!E39+Jaipur!E39+Jaisalmer!E39+Jalore!E39+Jhalawar!E39+Jhunjhunu!E39+Jodhpur!E39+Karauli!E39+Kota!E39+Nagaur!E39+Pali!E39+Pratapgarh!E39+Rajsamand!E39+'Sawai Madhopur'!E39+Sikar!E39+Sirohi!E39+'Sri Ganganagar'!E39+Tonk!E39+Udaipur!E39</f>
        <v>20621.762403272951</v>
      </c>
      <c r="F39" s="7">
        <f>Ajmer!F39+Alwar!F39+Banswara!F39+Baran!F39+Barmer!F39+Bharatpur!F39+Bhilwara!F39+Bikaner!F39+Bundi!F39+Chittorgarh!F39+Churu!F39+Dausa!F39+Dholpur!F39+Dungarpur!F39+Hanumangarh!F39+Jaipur!F39+Jaisalmer!F39+Jalore!F39+Jhalawar!F39+Jhunjhunu!F39+Jodhpur!F39+Karauli!F39+Kota!F39+Nagaur!F39+Pali!F39+Pratapgarh!F39+Rajsamand!F39+'Sawai Madhopur'!F39+Sikar!F39+Sirohi!F39+'Sri Ganganagar'!F39+Tonk!F39+Udaipur!F39</f>
        <v>83576.915930800722</v>
      </c>
      <c r="G39" s="7">
        <f>Ajmer!G39+Alwar!G39+Banswara!G39+Baran!G39+Barmer!G39+Bharatpur!G39+Bhilwara!G39+Bikaner!G39+Bundi!G39+Chittorgarh!G39+Churu!G39+Dausa!G39+Dholpur!G39+Dungarpur!G39+Hanumangarh!G39+Jaipur!G39+Jaisalmer!G39+Jalore!G39+Jhalawar!G39+Jhunjhunu!G39+Jodhpur!G39+Karauli!G39+Kota!G39+Nagaur!G39+Pali!G39+Pratapgarh!G39+Rajsamand!G39+'Sawai Madhopur'!G39+Sikar!G39+Sirohi!G39+'Sri Ganganagar'!G39+Tonk!G39+Udaipur!G39</f>
        <v>1270.9313604797981</v>
      </c>
      <c r="H39" s="7">
        <f>Ajmer!H39+Alwar!H39+Banswara!H39+Baran!H39+Barmer!H39+Bharatpur!H39+Bhilwara!H39+Bikaner!H39+Bundi!H39+Chittorgarh!H39+Churu!H39+Dausa!H39+Dholpur!H39+Dungarpur!H39+Hanumangarh!H39+Jaipur!H39+Jaisalmer!H39+Jalore!H39+Jhalawar!H39+Jhunjhunu!H39+Jodhpur!H39+Karauli!H39+Kota!H39+Nagaur!H39+Pali!H39+Pratapgarh!H39+Rajsamand!H39+'Sawai Madhopur'!H39+Sikar!H39+Sirohi!H39+'Sri Ganganagar'!H39+Tonk!H39+Udaipur!H39</f>
        <v>2320.7734895833332</v>
      </c>
      <c r="I39" s="8">
        <f t="shared" si="2"/>
        <v>37543.959751602073</v>
      </c>
      <c r="J39" s="8">
        <f t="shared" si="3"/>
        <v>99016.767180286814</v>
      </c>
      <c r="K39" s="7">
        <f>Ajmer!K39+Alwar!K39+Banswara!K39+Baran!K39+Barmer!K39+Bharatpur!K39+Bhilwara!K39+Bikaner!K39+Bundi!K39+Chittorgarh!K39+Churu!K39+Dausa!K39+Dholpur!K39+Dungarpur!K39+Hanumangarh!K39+Jaipur!K39+Jaisalmer!K39+Jalore!K39+Jhalawar!K39+Jhunjhunu!K39+Jodhpur!K39+Karauli!K39+Kota!K39+Nagaur!K39+Pali!K39+Pratapgarh!K39+Rajsamand!K39+'Sawai Madhopur'!K39+Sikar!K39+Sirohi!K39+'Sri Ganganagar'!K39+Tonk!K39+Udaipur!K39</f>
        <v>3367.3121980381943</v>
      </c>
      <c r="L39" s="7">
        <f>Ajmer!L39+Alwar!L39+Banswara!L39+Baran!L39+Barmer!L39+Bharatpur!L39+Bhilwara!L39+Bikaner!L39+Bundi!L39+Chittorgarh!L39+Churu!L39+Dausa!L39+Dholpur!L39+Dungarpur!L39+Hanumangarh!L39+Jaipur!L39+Jaisalmer!L39+Jalore!L39+Jhalawar!L39+Jhunjhunu!L39+Jodhpur!L39+Karauli!L39+Kota!L39+Nagaur!L39+Pali!L39+Pratapgarh!L39+Rajsamand!L39+'Sawai Madhopur'!L39+Sikar!L39+Sirohi!L39+'Sri Ganganagar'!L39+Tonk!L39+Udaipur!L39</f>
        <v>33115.88025352604</v>
      </c>
      <c r="M39" s="7">
        <f>Ajmer!M39+Alwar!M39+Banswara!M39+Baran!M39+Barmer!M39+Bharatpur!M39+Bhilwara!M39+Bikaner!M39+Bundi!M39+Chittorgarh!M39+Churu!M39+Dausa!M39+Dholpur!M39+Dungarpur!M39+Hanumangarh!M39+Jaipur!M39+Jaisalmer!M39+Jalore!M39+Jhalawar!M39+Jhunjhunu!M39+Jodhpur!M39+Karauli!M39+Kota!M39+Nagaur!M39+Pali!M39+Pratapgarh!M39+Rajsamand!M39+'Sawai Madhopur'!M39+Sikar!M39+Sirohi!M39+'Sri Ganganagar'!M39+Tonk!M39+Udaipur!M39</f>
        <v>10499.291544752463</v>
      </c>
      <c r="N39" s="7">
        <f>Ajmer!N39+Alwar!N39+Banswara!N39+Baran!N39+Barmer!N39+Bharatpur!N39+Bhilwara!N39+Bikaner!N39+Bundi!N39+Chittorgarh!N39+Churu!N39+Dausa!N39+Dholpur!N39+Dungarpur!N39+Hanumangarh!N39+Jaipur!N39+Jaisalmer!N39+Jalore!N39+Jhalawar!N39+Jhunjhunu!N39+Jodhpur!N39+Karauli!N39+Kota!N39+Nagaur!N39+Pali!N39+Pratapgarh!N39+Rajsamand!N39+'Sawai Madhopur'!N39+Sikar!N39+Sirohi!N39+'Sri Ganganagar'!N39+Tonk!N39+Udaipur!N39</f>
        <v>96629.162097683118</v>
      </c>
      <c r="O39" s="8">
        <f t="shared" si="4"/>
        <v>51410.563494392729</v>
      </c>
      <c r="P39" s="8">
        <f t="shared" si="5"/>
        <v>228761.80953149596</v>
      </c>
      <c r="Q39" s="7">
        <f>Ajmer!Q39+Alwar!Q39+Banswara!Q39+Baran!Q39+Barmer!Q39+Bharatpur!Q39+Bhilwara!Q39+Bikaner!Q39+Bundi!Q39+Chittorgarh!Q39+Churu!Q39+Dausa!Q39+Dholpur!Q39+Dungarpur!Q39+Hanumangarh!Q39+Jaipur!Q39+Jaisalmer!Q39+Jalore!Q39+Jhalawar!Q39+Jhunjhunu!Q39+Jodhpur!Q39+Karauli!Q39+Kota!Q39+Nagaur!Q39+Pali!Q39+Pratapgarh!Q39+Rajsamand!Q39+'Sawai Madhopur'!Q39+Sikar!Q39+Sirohi!Q39+'Sri Ganganagar'!Q39+Tonk!Q39+Udaipur!Q39</f>
        <v>3562.2915447524624</v>
      </c>
      <c r="R39" s="7">
        <f>Ajmer!R39+Alwar!R39+Banswara!R39+Baran!R39+Barmer!R39+Bharatpur!R39+Bhilwara!R39+Bikaner!R39+Bundi!R39+Chittorgarh!R39+Churu!R39+Dausa!R39+Dholpur!R39+Dungarpur!R39+Hanumangarh!R39+Jaipur!R39+Jaisalmer!R39+Jalore!R39+Jhalawar!R39+Jhunjhunu!R39+Jodhpur!R39+Karauli!R39+Kota!R39+Nagaur!R39+Pali!R39+Pratapgarh!R39+Rajsamand!R39+'Sawai Madhopur'!R39+Sikar!R39+Sirohi!R39+'Sri Ganganagar'!R39+Tonk!R39+Udaipur!R39</f>
        <v>16203.162097683125</v>
      </c>
      <c r="S39" s="7">
        <f>Ajmer!S39+Alwar!S39+Banswara!S39+Baran!S39+Barmer!S39+Bharatpur!S39+Bhilwara!S39+Bikaner!S39+Bundi!S39+Chittorgarh!S39+Churu!S39+Dausa!S39+Dholpur!S39+Dungarpur!S39+Hanumangarh!S39+Jaipur!S39+Jaisalmer!S39+Jalore!S39+Jhalawar!S39+Jhunjhunu!S39+Jodhpur!S39+Karauli!S39+Kota!S39+Nagaur!S39+Pali!S39+Pratapgarh!S39+Rajsamand!S39+'Sawai Madhopur'!S39+Sikar!S39+Sirohi!S39+'Sri Ganganagar'!S39+Tonk!S39+Udaipur!S39</f>
        <v>23178.718096635635</v>
      </c>
      <c r="T39" s="7">
        <f>Ajmer!T39+Alwar!T39+Banswara!T39+Baran!T39+Barmer!T39+Bharatpur!T39+Bhilwara!T39+Bikaner!T39+Bundi!T39+Chittorgarh!T39+Churu!T39+Dausa!T39+Dholpur!T39+Dungarpur!T39+Hanumangarh!T39+Jaipur!T39+Jaisalmer!T39+Jalore!T39+Jhalawar!T39+Jhunjhunu!T39+Jodhpur!T39+Karauli!T39+Kota!T39+Nagaur!T39+Pali!T39+Pratapgarh!T39+Rajsamand!T39+'Sawai Madhopur'!T39+Sikar!T39+Sirohi!T39+'Sri Ganganagar'!T39+Tonk!T39+Udaipur!T39</f>
        <v>136207.60016334202</v>
      </c>
      <c r="U39" s="7">
        <f>Ajmer!U39+Alwar!U39+Banswara!U39+Baran!U39+Barmer!U39+Bharatpur!U39+Bhilwara!U39+Bikaner!U39+Bundi!U39+Chittorgarh!U39+Churu!U39+Dausa!U39+Dholpur!U39+Dungarpur!U39+Hanumangarh!U39+Jaipur!U39+Jaisalmer!U39+Jalore!U39+Jhalawar!U39+Jhunjhunu!U39+Jodhpur!U39+Karauli!U39+Kota!U39+Nagaur!U39+Pali!U39+Pratapgarh!U39+Rajsamand!U39+'Sawai Madhopur'!U39+Sikar!U39+Sirohi!U39+'Sri Ganganagar'!U39+Tonk!U39+Udaipur!U39</f>
        <v>18302.416874220184</v>
      </c>
      <c r="V39" s="7">
        <f>Ajmer!V39+Alwar!V39+Banswara!V39+Baran!V39+Barmer!V39+Bharatpur!V39+Bhilwara!V39+Bikaner!V39+Bundi!V39+Chittorgarh!V39+Churu!V39+Dausa!V39+Dholpur!V39+Dungarpur!V39+Hanumangarh!V39+Jaipur!V39+Jaisalmer!V39+Jalore!V39+Jhalawar!V39+Jhunjhunu!V39+Jodhpur!V39+Karauli!V39+Kota!V39+Nagaur!V39+Pali!V39+Pratapgarh!V39+Rajsamand!V39+'Sawai Madhopur'!V39+Sikar!V39+Sirohi!V39+'Sri Ganganagar'!V39+Tonk!V39+Udaipur!V39</f>
        <v>218090.87568492661</v>
      </c>
      <c r="W39" s="7">
        <f>Ajmer!W39+Alwar!W39+Banswara!W39+Baran!W39+Barmer!W39+Bharatpur!W39+Bhilwara!W39+Bikaner!W39+Bundi!W39+Chittorgarh!W39+Churu!W39+Dausa!W39+Dholpur!W39+Dungarpur!W39+Hanumangarh!W39+Jaipur!W39+Jaisalmer!W39+Jalore!W39+Jhalawar!W39+Jhunjhunu!W39+Jodhpur!W39+Karauli!W39+Kota!W39+Nagaur!W39+Pali!W39+Pratapgarh!W39+Rajsamand!W39+'Sawai Madhopur'!W39+Sikar!W39+Sirohi!W39+'Sri Ganganagar'!W39+Tonk!W39+Udaipur!W39</f>
        <v>4205.6458928938273</v>
      </c>
      <c r="X39" s="7">
        <f>Ajmer!X39+Alwar!X39+Banswara!X39+Baran!X39+Barmer!X39+Bharatpur!X39+Bhilwara!X39+Bikaner!X39+Bundi!X39+Chittorgarh!X39+Churu!X39+Dausa!X39+Dholpur!X39+Dungarpur!X39+Hanumangarh!X39+Jaipur!X39+Jaisalmer!X39+Jalore!X39+Jhalawar!X39+Jhunjhunu!X39+Jodhpur!X39+Karauli!X39+Kota!X39+Nagaur!X39+Pali!X39+Pratapgarh!X39+Rajsamand!X39+'Sawai Madhopur'!X39+Sikar!X39+Sirohi!X39+'Sri Ganganagar'!X39+Tonk!X39+Udaipur!X39</f>
        <v>91414.292728429617</v>
      </c>
      <c r="Y39" s="7">
        <f>Ajmer!Y39+Alwar!Y39+Banswara!Y39+Baran!Y39+Barmer!Y39+Bharatpur!Y39+Bhilwara!Y39+Bikaner!Y39+Bundi!Y39+Chittorgarh!Y39+Churu!Y39+Dausa!Y39+Dholpur!Y39+Dungarpur!Y39+Hanumangarh!Y39+Jaipur!Y39+Jaisalmer!Y39+Jalore!Y39+Jhalawar!Y39+Jhunjhunu!Y39+Jodhpur!Y39+Karauli!Y39+Kota!Y39+Nagaur!Y39+Pali!Y39+Pratapgarh!Y39+Rajsamand!Y39+'Sawai Madhopur'!Y39+Sikar!Y39+Sirohi!Y39+'Sri Ganganagar'!Y39+Tonk!Y39+Udaipur!Y39</f>
        <v>1075.8538271604939</v>
      </c>
      <c r="Z39" s="7">
        <f>Ajmer!Z39+Alwar!Z39+Banswara!Z39+Baran!Z39+Barmer!Z39+Bharatpur!Z39+Bhilwara!Z39+Bikaner!Z39+Bundi!Z39+Chittorgarh!Z39+Churu!Z39+Dausa!Z39+Dholpur!Z39+Dungarpur!Z39+Hanumangarh!Z39+Jaipur!Z39+Jaisalmer!Z39+Jalore!Z39+Jhalawar!Z39+Jhunjhunu!Z39+Jodhpur!Z39+Karauli!Z39+Kota!Z39+Nagaur!Z39+Pali!Z39+Pratapgarh!Z39+Rajsamand!Z39+'Sawai Madhopur'!Z39+Sikar!Z39+Sirohi!Z39+'Sri Ganganagar'!Z39+Tonk!Z39+Udaipur!Z39</f>
        <v>6237.1859828196293</v>
      </c>
      <c r="AA39" s="7">
        <f>Ajmer!AA39+Alwar!AA39+Banswara!AA39+Baran!AA39+Barmer!AA39+Bharatpur!AA39+Bhilwara!AA39+Bikaner!AA39+Bundi!AA39+Chittorgarh!AA39+Churu!AA39+Dausa!AA39+Dholpur!AA39+Dungarpur!AA39+Hanumangarh!AA39+Jaipur!AA39+Jaisalmer!AA39+Jalore!AA39+Jhalawar!AA39+Jhunjhunu!AA39+Jodhpur!AA39+Karauli!AA39+Kota!AA39+Nagaur!AA39+Pali!AA39+Pratapgarh!AA39+Rajsamand!AA39+'Sawai Madhopur'!AA39+Sikar!AA39+Sirohi!AA39+'Sri Ganganagar'!AA39+Tonk!AA39+Udaipur!AA39</f>
        <v>27</v>
      </c>
      <c r="AB39" s="7">
        <f>Ajmer!AB39+Alwar!AB39+Banswara!AB39+Baran!AB39+Barmer!AB39+Bharatpur!AB39+Bhilwara!AB39+Bikaner!AB39+Bundi!AB39+Chittorgarh!AB39+Churu!AB39+Dausa!AB39+Dholpur!AB39+Dungarpur!AB39+Hanumangarh!AB39+Jaipur!AB39+Jaisalmer!AB39+Jalore!AB39+Jhalawar!AB39+Jhunjhunu!AB39+Jodhpur!AB39+Karauli!AB39+Kota!AB39+Nagaur!AB39+Pali!AB39+Pratapgarh!AB39+Rajsamand!AB39+'Sawai Madhopur'!AB39+Sikar!AB39+Sirohi!AB39+'Sri Ganganagar'!AB39+Tonk!AB39+Udaipur!AB39</f>
        <v>31</v>
      </c>
      <c r="AC39" s="7">
        <f>Ajmer!AC39+Alwar!AC39+Banswara!AC39+Baran!AC39+Barmer!AC39+Bharatpur!AC39+Bhilwara!AC39+Bikaner!AC39+Bundi!AC39+Chittorgarh!AC39+Churu!AC39+Dausa!AC39+Dholpur!AC39+Dungarpur!AC39+Hanumangarh!AC39+Jaipur!AC39+Jaisalmer!AC39+Jalore!AC39+Jhalawar!AC39+Jhunjhunu!AC39+Jodhpur!AC39+Karauli!AC39+Kota!AC39+Nagaur!AC39+Pali!AC39+Pratapgarh!AC39+Rajsamand!AC39+'Sawai Madhopur'!AC39+Sikar!AC39+Sirohi!AC39+'Sri Ganganagar'!AC39+Tonk!AC39+Udaipur!AC39</f>
        <v>900</v>
      </c>
      <c r="AD39" s="7">
        <f>Ajmer!AD39+Alwar!AD39+Banswara!AD39+Baran!AD39+Barmer!AD39+Bharatpur!AD39+Bhilwara!AD39+Bikaner!AD39+Bundi!AD39+Chittorgarh!AD39+Churu!AD39+Dausa!AD39+Dholpur!AD39+Dungarpur!AD39+Hanumangarh!AD39+Jaipur!AD39+Jaisalmer!AD39+Jalore!AD39+Jhalawar!AD39+Jhunjhunu!AD39+Jodhpur!AD39+Karauli!AD39+Kota!AD39+Nagaur!AD39+Pali!AD39+Pratapgarh!AD39+Rajsamand!AD39+'Sawai Madhopur'!AD39+Sikar!AD39+Sirohi!AD39+'Sri Ganganagar'!AD39+Tonk!AD39+Udaipur!AD39</f>
        <v>242677</v>
      </c>
      <c r="AE39" s="8">
        <f t="shared" si="6"/>
        <v>24510.916594274502</v>
      </c>
      <c r="AF39" s="8">
        <f t="shared" si="7"/>
        <v>558450.35439617583</v>
      </c>
      <c r="AG39" s="7">
        <f>Ajmer!AG39+Alwar!AG39+Banswara!AG39+Baran!AG39+Barmer!AG39+Bharatpur!AG39+Bhilwara!AG39+Bikaner!AG39+Bundi!AG39+Chittorgarh!AG39+Churu!AG39+Dausa!AG39+Dholpur!AG39+Dungarpur!AG39+Hanumangarh!AG39+Jaipur!AG39+Jaisalmer!AG39+Jalore!AG39+Jhalawar!AG39+Jhunjhunu!AG39+Jodhpur!AG39+Karauli!AG39+Kota!AG39+Nagaur!AG39+Pali!AG39+Pratapgarh!AG39+Rajsamand!AG39+'Sawai Madhopur'!AG39+Sikar!AG39+Sirohi!AG39+'Sri Ganganagar'!AG39+Tonk!AG39+Udaipur!AG39</f>
        <v>129.85382716049384</v>
      </c>
      <c r="AH39" s="7">
        <f>Ajmer!AH39+Alwar!AH39+Banswara!AH39+Baran!AH39+Barmer!AH39+Bharatpur!AH39+Bhilwara!AH39+Bikaner!AH39+Bundi!AH39+Chittorgarh!AH39+Churu!AH39+Dausa!AH39+Dholpur!AH39+Dungarpur!AH39+Hanumangarh!AH39+Jaipur!AH39+Jaisalmer!AH39+Jalore!AH39+Jhalawar!AH39+Jhunjhunu!AH39+Jodhpur!AH39+Karauli!AH39+Kota!AH39+Nagaur!AH39+Pali!AH39+Pratapgarh!AH39+Rajsamand!AH39+'Sawai Madhopur'!AH39+Sikar!AH39+Sirohi!AH39+'Sri Ganganagar'!AH39+Tonk!AH39+Udaipur!AH39</f>
        <v>489.56762962962961</v>
      </c>
      <c r="AI39" s="7">
        <f>Ajmer!AI39+Alwar!AI39+Banswara!AI39+Baran!AI39+Barmer!AI39+Bharatpur!AI39+Bhilwara!AI39+Bikaner!AI39+Bundi!AI39+Chittorgarh!AI39+Churu!AI39+Dausa!AI39+Dholpur!AI39+Dungarpur!AI39+Hanumangarh!AI39+Jaipur!AI39+Jaisalmer!AI39+Jalore!AI39+Jhalawar!AI39+Jhunjhunu!AI39+Jodhpur!AI39+Karauli!AI39+Kota!AI39+Nagaur!AI39+Pali!AI39+Pratapgarh!AI39+Rajsamand!AI39+'Sawai Madhopur'!AI39+Sikar!AI39+Sirohi!AI39+'Sri Ganganagar'!AI39+Tonk!AI39+Udaipur!AI39</f>
        <v>54</v>
      </c>
      <c r="AJ39" s="7">
        <f>Ajmer!AJ39+Alwar!AJ39+Banswara!AJ39+Baran!AJ39+Barmer!AJ39+Bharatpur!AJ39+Bhilwara!AJ39+Bikaner!AJ39+Bundi!AJ39+Chittorgarh!AJ39+Churu!AJ39+Dausa!AJ39+Dholpur!AJ39+Dungarpur!AJ39+Hanumangarh!AJ39+Jaipur!AJ39+Jaisalmer!AJ39+Jalore!AJ39+Jhalawar!AJ39+Jhunjhunu!AJ39+Jodhpur!AJ39+Karauli!AJ39+Kota!AJ39+Nagaur!AJ39+Pali!AJ39+Pratapgarh!AJ39+Rajsamand!AJ39+'Sawai Madhopur'!AJ39+Sikar!AJ39+Sirohi!AJ39+'Sri Ganganagar'!AJ39+Tonk!AJ39+Udaipur!AJ39</f>
        <v>1210</v>
      </c>
      <c r="AK39" s="7">
        <f>Ajmer!AK39+Alwar!AK39+Banswara!AK39+Baran!AK39+Barmer!AK39+Bharatpur!AK39+Bhilwara!AK39+Bikaner!AK39+Bundi!AK39+Chittorgarh!AK39+Churu!AK39+Dausa!AK39+Dholpur!AK39+Dungarpur!AK39+Hanumangarh!AK39+Jaipur!AK39+Jaisalmer!AK39+Jalore!AK39+Jhalawar!AK39+Jhunjhunu!AK39+Jodhpur!AK39+Karauli!AK39+Kota!AK39+Nagaur!AK39+Pali!AK39+Pratapgarh!AK39+Rajsamand!AK39+'Sawai Madhopur'!AK39+Sikar!AK39+Sirohi!AK39+'Sri Ganganagar'!AK39+Tonk!AK39+Udaipur!AK39</f>
        <v>167</v>
      </c>
      <c r="AL39" s="7">
        <f>Ajmer!AL39+Alwar!AL39+Banswara!AL39+Baran!AL39+Barmer!AL39+Bharatpur!AL39+Bhilwara!AL39+Bikaner!AL39+Bundi!AL39+Chittorgarh!AL39+Churu!AL39+Dausa!AL39+Dholpur!AL39+Dungarpur!AL39+Hanumangarh!AL39+Jaipur!AL39+Jaisalmer!AL39+Jalore!AL39+Jhalawar!AL39+Jhunjhunu!AL39+Jodhpur!AL39+Karauli!AL39+Kota!AL39+Nagaur!AL39+Pali!AL39+Pratapgarh!AL39+Rajsamand!AL39+'Sawai Madhopur'!AL39+Sikar!AL39+Sirohi!AL39+'Sri Ganganagar'!AL39+Tonk!AL39+Udaipur!AL39</f>
        <v>407.33866560000001</v>
      </c>
      <c r="AM39" s="7">
        <f>Ajmer!AM39+Alwar!AM39+Banswara!AM39+Baran!AM39+Barmer!AM39+Bharatpur!AM39+Bhilwara!AM39+Bikaner!AM39+Bundi!AM39+Chittorgarh!AM39+Churu!AM39+Dausa!AM39+Dholpur!AM39+Dungarpur!AM39+Hanumangarh!AM39+Jaipur!AM39+Jaisalmer!AM39+Jalore!AM39+Jhalawar!AM39+Jhunjhunu!AM39+Jodhpur!AM39+Karauli!AM39+Kota!AM39+Nagaur!AM39+Pali!AM39+Pratapgarh!AM39+Rajsamand!AM39+'Sawai Madhopur'!AM39+Sikar!AM39+Sirohi!AM39+'Sri Ganganagar'!AM39+Tonk!AM39+Udaipur!AM39</f>
        <v>1261.0878787878787</v>
      </c>
      <c r="AN39" s="7">
        <f>Ajmer!AN39+Alwar!AN39+Banswara!AN39+Baran!AN39+Barmer!AN39+Bharatpur!AN39+Bhilwara!AN39+Bikaner!AN39+Bundi!AN39+Chittorgarh!AN39+Churu!AN39+Dausa!AN39+Dholpur!AN39+Dungarpur!AN39+Hanumangarh!AN39+Jaipur!AN39+Jaisalmer!AN39+Jalore!AN39+Jhalawar!AN39+Jhunjhunu!AN39+Jodhpur!AN39+Karauli!AN39+Kota!AN39+Nagaur!AN39+Pali!AN39+Pratapgarh!AN39+Rajsamand!AN39+'Sawai Madhopur'!AN39+Sikar!AN39+Sirohi!AN39+'Sri Ganganagar'!AN39+Tonk!AN39+Udaipur!AN39</f>
        <v>12962.98474</v>
      </c>
      <c r="AO39" s="7">
        <f>Ajmer!AO39+Alwar!AO39+Banswara!AO39+Baran!AO39+Barmer!AO39+Bharatpur!AO39+Bhilwara!AO39+Bikaner!AO39+Bundi!AO39+Chittorgarh!AO39+Churu!AO39+Dausa!AO39+Dholpur!AO39+Dungarpur!AO39+Hanumangarh!AO39+Jaipur!AO39+Jaisalmer!AO39+Jalore!AO39+Jhalawar!AO39+Jhunjhunu!AO39+Jodhpur!AO39+Karauli!AO39+Kota!AO39+Nagaur!AO39+Pali!AO39+Pratapgarh!AO39+Rajsamand!AO39+'Sawai Madhopur'!AO39+Sikar!AO39+Sirohi!AO39+'Sri Ganganagar'!AO39+Tonk!AO39+Udaipur!AO39</f>
        <v>278</v>
      </c>
      <c r="AP39" s="7">
        <f>Ajmer!AP39+Alwar!AP39+Banswara!AP39+Baran!AP39+Barmer!AP39+Bharatpur!AP39+Bhilwara!AP39+Bikaner!AP39+Bundi!AP39+Chittorgarh!AP39+Churu!AP39+Dausa!AP39+Dholpur!AP39+Dungarpur!AP39+Hanumangarh!AP39+Jaipur!AP39+Jaisalmer!AP39+Jalore!AP39+Jhalawar!AP39+Jhunjhunu!AP39+Jodhpur!AP39+Karauli!AP39+Kota!AP39+Nagaur!AP39+Pali!AP39+Pratapgarh!AP39+Rajsamand!AP39+'Sawai Madhopur'!AP39+Sikar!AP39+Sirohi!AP39+'Sri Ganganagar'!AP39+Tonk!AP39+Udaipur!AP39</f>
        <v>1051.6892429300001</v>
      </c>
      <c r="AQ39" s="7">
        <f>Ajmer!AQ39+Alwar!AQ39+Banswara!AQ39+Baran!AQ39+Barmer!AQ39+Bharatpur!AQ39+Bhilwara!AQ39+Bikaner!AQ39+Bundi!AQ39+Chittorgarh!AQ39+Churu!AQ39+Dausa!AQ39+Dholpur!AQ39+Dungarpur!AQ39+Hanumangarh!AQ39+Jaipur!AQ39+Jaisalmer!AQ39+Jalore!AQ39+Jhalawar!AQ39+Jhunjhunu!AQ39+Jodhpur!AQ39+Karauli!AQ39+Kota!AQ39+Nagaur!AQ39+Pali!AQ39+Pratapgarh!AQ39+Rajsamand!AQ39+'Sawai Madhopur'!AQ39+Sikar!AQ39+Sirohi!AQ39+'Sri Ganganagar'!AQ39+Tonk!AQ39+Udaipur!AQ39</f>
        <v>1116.26209502762</v>
      </c>
      <c r="AR39" s="7">
        <f>Ajmer!AR39+Alwar!AR39+Banswara!AR39+Baran!AR39+Barmer!AR39+Bharatpur!AR39+Bhilwara!AR39+Bikaner!AR39+Bundi!AR39+Chittorgarh!AR39+Churu!AR39+Dausa!AR39+Dholpur!AR39+Dungarpur!AR39+Hanumangarh!AR39+Jaipur!AR39+Jaisalmer!AR39+Jalore!AR39+Jhalawar!AR39+Jhunjhunu!AR39+Jodhpur!AR39+Karauli!AR39+Kota!AR39+Nagaur!AR39+Pali!AR39+Pratapgarh!AR39+Rajsamand!AR39+'Sawai Madhopur'!AR39+Sikar!AR39+Sirohi!AR39+'Sri Ganganagar'!AR39+Tonk!AR39+Udaipur!AR39</f>
        <v>1633.5649135911458</v>
      </c>
      <c r="AS39" s="7">
        <f>Ajmer!AS39+Alwar!AS39+Banswara!AS39+Baran!AS39+Barmer!AS39+Bharatpur!AS39+Bhilwara!AS39+Bikaner!AS39+Bundi!AS39+Chittorgarh!AS39+Churu!AS39+Dausa!AS39+Dholpur!AS39+Dungarpur!AS39+Hanumangarh!AS39+Jaipur!AS39+Jaisalmer!AS39+Jalore!AS39+Jhalawar!AS39+Jhunjhunu!AS39+Jodhpur!AS39+Karauli!AS39+Kota!AS39+Nagaur!AS39+Pali!AS39+Pratapgarh!AS39+Rajsamand!AS39+'Sawai Madhopur'!AS39+Sikar!AS39+Sirohi!AS39+'Sri Ganganagar'!AS39+Tonk!AS39+Udaipur!AS39</f>
        <v>149</v>
      </c>
      <c r="AT39" s="7">
        <f>Ajmer!AT39+Alwar!AT39+Banswara!AT39+Baran!AT39+Barmer!AT39+Bharatpur!AT39+Bhilwara!AT39+Bikaner!AT39+Bundi!AT39+Chittorgarh!AT39+Churu!AT39+Dausa!AT39+Dholpur!AT39+Dungarpur!AT39+Hanumangarh!AT39+Jaipur!AT39+Jaisalmer!AT39+Jalore!AT39+Jhalawar!AT39+Jhunjhunu!AT39+Jodhpur!AT39+Karauli!AT39+Kota!AT39+Nagaur!AT39+Pali!AT39+Pratapgarh!AT39+Rajsamand!AT39+'Sawai Madhopur'!AT39+Sikar!AT39+Sirohi!AT39+'Sri Ganganagar'!AT39+Tonk!AT39+Udaipur!AT39</f>
        <v>818.088553252</v>
      </c>
      <c r="AU39" s="7">
        <f t="shared" si="30"/>
        <v>3025.3499738154987</v>
      </c>
      <c r="AV39" s="7">
        <f t="shared" si="31"/>
        <v>18083.666115373147</v>
      </c>
      <c r="AW39" s="7">
        <f>Ajmer!AW39+Alwar!AW39+Banswara!AW39+Baran!AW39+Bharatpur!AW39+Bhilwara!AW39+Bikaner!AW39+Bundi!AW39+Chittorgarh!AW39+Churu!AW39+Dausa!AW39+Dholpur!AW39+Dungarpur!AW39+Hanumangarh!AW39+Jaipur!AW39+Jaisalmer!AW39+Jalore!AW39+Jhalawar!AW39+Jhunjhunu!AW39+Jodhpur!AW39+Karauli!AW39+Kota!AW39+Nagaur!AW39+Pali!AW39+Pratapgarh!AW39+Rajsamand!AW39+'Sawai Madhopur'!AW39+Sikar!AW39+Sirohi!AW39+'Sri Ganganagar'!AW39+Tonk!AW39+Udaipur!AW39</f>
        <v>41.862095027619951</v>
      </c>
      <c r="AX39" s="7">
        <f>Ajmer!AX39+Alwar!AX39+Banswara!AX39+Baran!AX39+Bharatpur!AX39+Bhilwara!AX39+Bikaner!AX39+Bundi!AX39+Chittorgarh!AX39+Churu!AX39+Dausa!AX39+Dholpur!AX39+Dungarpur!AX39+Hanumangarh!AX39+Jaipur!AX39+Jaisalmer!AX39+Jalore!AX39+Jhalawar!AX39+Jhunjhunu!AX39+Jodhpur!AX39+Karauli!AX39+Kota!AX39+Nagaur!AX39+Pali!AX39+Pratapgarh!AX39+Rajsamand!AX39+'Sawai Madhopur'!AX39+Sikar!AX39+Sirohi!AX39+'Sri Ganganagar'!AX39+Tonk!AX39+Udaipur!AX39</f>
        <v>131.61491359114581</v>
      </c>
      <c r="AY39" s="9">
        <f t="shared" si="32"/>
        <v>78946.830062482724</v>
      </c>
      <c r="AZ39" s="9">
        <f t="shared" si="33"/>
        <v>805295.83004304487</v>
      </c>
      <c r="BA39" s="7">
        <f>Ajmer!BA39+Alwar!BA39+Banswara!BA39+Baran!BA39+Barmer!BA39+Bharatpur!BA39+Bhilwara!BA39+Bikaner!BA39+Bundi!BA39+Chittorgarh!BA39+Churu!BA39+Dausa!BA39+Dholpur!BA39+Dungarpur!BA39+Hanumangarh!BA39+Jaipur!BA39+Jaisalmer!BA39+Jalore!BA39+Jhalawar!BA39+Jhunjhunu!BA39+Jodhpur!BA39+Karauli!BA39+Kota!BA39+Nagaur!BA39+Pali!BA39+Pratapgarh!BA39+Rajsamand!BA39+'Sawai Madhopur'!BA39+Sikar!BA39+Sirohi!BA39+'Sri Ganganagar'!BA39+Tonk!BA39+Udaipur!BA39</f>
        <v>8</v>
      </c>
      <c r="BB39" s="7">
        <f>Ajmer!BB39+Alwar!BB39+Banswara!BB39+Baran!BB39+Barmer!BB39+Bharatpur!BB39+Bhilwara!BB39+Bikaner!BB39+Bundi!BB39+Chittorgarh!BB39+Churu!BB39+Dausa!BB39+Dholpur!BB39+Dungarpur!BB39+Hanumangarh!BB39+Jaipur!BB39+Jaisalmer!BB39+Jalore!BB39+Jhalawar!BB39+Jhunjhunu!BB39+Jodhpur!BB39+Karauli!BB39+Kota!BB39+Nagaur!BB39+Pali!BB39+Pratapgarh!BB39+Rajsamand!BB39+'Sawai Madhopur'!BB39+Sikar!BB39+Sirohi!BB39+'Sri Ganganagar'!BB39+Tonk!BB39+Udaipur!BB39</f>
        <v>42</v>
      </c>
      <c r="BC39" s="7">
        <f>Ajmer!BC39+Alwar!BC39+Banswara!BC39+Baran!BC39+Barmer!BC39+Bharatpur!BC39+Bhilwara!BC39+Bikaner!BC39+Bundi!BC39+Chittorgarh!BC39+Churu!BC39+Dausa!BC39+Dholpur!BC39+Dungarpur!BC39+Hanumangarh!BC39+Jaipur!BC39+Jaisalmer!BC39+Jalore!BC39+Jhalawar!BC39+Jhunjhunu!BC39+Jodhpur!BC39+Karauli!BC39+Kota!BC39+Nagaur!BC39+Pali!BC39+Pratapgarh!BC39+Rajsamand!BC39+'Sawai Madhopur'!BC39+Sikar!BC39+Sirohi!BC39+'Sri Ganganagar'!BC39+Tonk!BC39+Udaipur!BC39</f>
        <v>8</v>
      </c>
      <c r="BD39" s="7">
        <f>Ajmer!BD39+Alwar!BD39+Banswara!BD39+Baran!BD39+Barmer!BD39+Bharatpur!BD39+Bhilwara!BD39+Bikaner!BD39+Bundi!BD39+Chittorgarh!BD39+Churu!BD39+Dausa!BD39+Dholpur!BD39+Dungarpur!BD39+Hanumangarh!BD39+Jaipur!BD39+Jaisalmer!BD39+Jalore!BD39+Jhalawar!BD39+Jhunjhunu!BD39+Jodhpur!BD39+Karauli!BD39+Kota!BD39+Nagaur!BD39+Pali!BD39+Pratapgarh!BD39+Rajsamand!BD39+'Sawai Madhopur'!BD39+Sikar!BD39+Sirohi!BD39+'Sri Ganganagar'!BD39+Tonk!BD39+Udaipur!BD39</f>
        <v>167</v>
      </c>
      <c r="BE39" s="7">
        <f>Ajmer!BE39+Alwar!BE39+Banswara!BE39+Baran!BE39+Barmer!BE39+Bharatpur!BE39+Bhilwara!BE39+Bikaner!BE39+Bundi!BE39+Chittorgarh!BE39+Churu!BE39+Dausa!BE39+Dholpur!BE39+Dungarpur!BE39+Hanumangarh!BE39+Jaipur!BE39+Jaisalmer!BE39+Jalore!BE39+Jhalawar!BE39+Jhunjhunu!BE39+Jodhpur!BE39+Karauli!BE39+Kota!BE39+Nagaur!BE39+Pali!BE39+Pratapgarh!BE39+Rajsamand!BE39+'Sawai Madhopur'!BE39+Sikar!BE39+Sirohi!BE39+'Sri Ganganagar'!BE39+Tonk!BE39+Udaipur!BE39</f>
        <v>52</v>
      </c>
      <c r="BF39" s="7">
        <f>Ajmer!BF39+Alwar!BF39+Banswara!BF39+Baran!BF39+Barmer!BF39+Bharatpur!BF39+Bhilwara!BF39+Bikaner!BF39+Bundi!BF39+Chittorgarh!BF39+Churu!BF39+Dausa!BF39+Dholpur!BF39+Dungarpur!BF39+Hanumangarh!BF39+Jaipur!BF39+Jaisalmer!BF39+Jalore!BF39+Jhalawar!BF39+Jhunjhunu!BF39+Jodhpur!BF39+Karauli!BF39+Kota!BF39+Nagaur!BF39+Pali!BF39+Pratapgarh!BF39+Rajsamand!BF39+'Sawai Madhopur'!BF39+Sikar!BF39+Sirohi!BF39+'Sri Ganganagar'!BF39+Tonk!BF39+Udaipur!BF39</f>
        <v>1672</v>
      </c>
      <c r="BG39" s="7">
        <f>Ajmer!BG39+Alwar!BG39+Banswara!BG39+Baran!BG39+Barmer!BG39+Bharatpur!BG39+Bhilwara!BG39+Bikaner!BG39+Bundi!BG39+Chittorgarh!BG39+Churu!BG39+Dausa!BG39+Dholpur!BG39+Dungarpur!BG39+Hanumangarh!BG39+Jaipur!BG39+Jaisalmer!BG39+Jalore!BG39+Jhalawar!BG39+Jhunjhunu!BG39+Jodhpur!BG39+Karauli!BG39+Kota!BG39+Nagaur!BG39+Pali!BG39+Pratapgarh!BG39+Rajsamand!BG39+'Sawai Madhopur'!BG39+Sikar!BG39+Sirohi!BG39+'Sri Ganganagar'!BG39+Tonk!BG39+Udaipur!BG39</f>
        <v>2188</v>
      </c>
      <c r="BH39" s="7">
        <f>Ajmer!BH39+Alwar!BH39+Banswara!BH39+Baran!BH39+Barmer!BH39+Bharatpur!BH39+Bhilwara!BH39+Bikaner!BH39+Bundi!BH39+Chittorgarh!BH39+Churu!BH39+Dausa!BH39+Dholpur!BH39+Dungarpur!BH39+Hanumangarh!BH39+Jaipur!BH39+Jaisalmer!BH39+Jalore!BH39+Jhalawar!BH39+Jhunjhunu!BH39+Jodhpur!BH39+Karauli!BH39+Kota!BH39+Nagaur!BH39+Pali!BH39+Pratapgarh!BH39+Rajsamand!BH39+'Sawai Madhopur'!BH39+Sikar!BH39+Sirohi!BH39+'Sri Ganganagar'!BH39+Tonk!BH39+Udaipur!BH39</f>
        <v>32160.799999999999</v>
      </c>
      <c r="BI39" s="7">
        <f>Ajmer!BI39+Alwar!BI39+Banswara!BI39+Baran!BI39+Barmer!BI39+Bharatpur!BI39+Bhilwara!BI39+Bikaner!BI39+Bundi!BI39+Chittorgarh!BI39+Churu!BI39+Dausa!BI39+Dholpur!BI39+Dungarpur!BI39+Hanumangarh!BI39+Jaipur!BI39+Jaisalmer!BI39+Jalore!BI39+Jhalawar!BI39+Jhunjhunu!BI39+Jodhpur!BI39+Karauli!BI39+Kota!BI39+Nagaur!BI39+Pali!BI39+Pratapgarh!BI39+Rajsamand!BI39+'Sawai Madhopur'!BI39+Sikar!BI39+Sirohi!BI39+'Sri Ganganagar'!BI39+Tonk!BI39+Udaipur!BI39</f>
        <v>6805</v>
      </c>
      <c r="BJ39" s="7">
        <f>Ajmer!BJ39+Alwar!BJ39+Banswara!BJ39+Baran!BJ39+Barmer!BJ39+Bharatpur!BJ39+Bhilwara!BJ39+Bikaner!BJ39+Bundi!BJ39+Chittorgarh!BJ39+Churu!BJ39+Dausa!BJ39+Dholpur!BJ39+Dungarpur!BJ39+Hanumangarh!BJ39+Jaipur!BJ39+Jaisalmer!BJ39+Jalore!BJ39+Jhalawar!BJ39+Jhunjhunu!BJ39+Jodhpur!BJ39+Karauli!BJ39+Kota!BJ39+Nagaur!BJ39+Pali!BJ39+Pratapgarh!BJ39+Rajsamand!BJ39+'Sawai Madhopur'!BJ39+Sikar!BJ39+Sirohi!BJ39+'Sri Ganganagar'!BJ39+Tonk!BJ39+Udaipur!BJ39</f>
        <v>92788.7</v>
      </c>
      <c r="BK39" s="8">
        <f t="shared" si="12"/>
        <v>9061</v>
      </c>
      <c r="BL39" s="8">
        <f t="shared" si="13"/>
        <v>126830.5</v>
      </c>
      <c r="BM39" s="8">
        <f t="shared" ref="BM39:BM58" si="34">AY39+BK39</f>
        <v>88007.830062482724</v>
      </c>
      <c r="BN39" s="8">
        <f t="shared" ref="BN39:BN58" si="35">AZ39+BL39</f>
        <v>932126.33004304487</v>
      </c>
      <c r="BO39" s="7">
        <f>Ajmer!BO39+Alwar!BO39+Banswara!BO39+Baran!BO39+Barmer!BO39+Bharatpur!BO39+Bhilwara!BO39+Bikaner!BO39+Bundi!BO39+Chittorgarh!BO39+Churu!BO39+Dausa!BO39+Dholpur!BO39+Dungarpur!BO39+Hanumangarh!BO39+Jaipur!BO39+Jaisalmer!BO39+Jalore!BO39+Jhalawar!BO39+Jhunjhunu!BO39+Jodhpur!BO39+Karauli!BO39+Kota!BO39+Nagaur!BO39+Pali!BO39+Pratapgarh!BO39+Rajsamand!BO39+'Sawai Madhopur'!BO39+Sikar!BO39+Sirohi!BO39+'Sri Ganganagar'!BO39+Tonk!BO39+Udaipur!BO39</f>
        <v>11672.283006248272</v>
      </c>
      <c r="BP39" s="7">
        <f>Ajmer!BP39+Alwar!BP39+Banswara!BP39+Baran!BP39+Barmer!BP39+Bharatpur!BP39+Bhilwara!BP39+Bikaner!BP39+Bundi!BP39+Chittorgarh!BP39+Churu!BP39+Dausa!BP39+Dholpur!BP39+Dungarpur!BP39+Hanumangarh!BP39+Jaipur!BP39+Jaisalmer!BP39+Jalore!BP39+Jhalawar!BP39+Jhunjhunu!BP39+Jodhpur!BP39+Karauli!BP39+Kota!BP39+Nagaur!BP39+Pali!BP39+Pratapgarh!BP39+Rajsamand!BP39+'Sawai Madhopur'!BP39+Sikar!BP39+Sirohi!BP39+'Sri Ganganagar'!BP39+Tonk!BP39+Udaipur!BP39</f>
        <v>30627.713920619299</v>
      </c>
      <c r="BQ39" s="7">
        <f>Ajmer!BQ39+Alwar!BQ39+Banswara!BQ39+Baran!BQ39+Barmer!BQ39+Bharatpur!BQ39+Bhilwara!BQ39+Bikaner!BQ39+Bundi!BQ39+Chittorgarh!BQ39+Churu!BQ39+Dausa!BQ39+Dholpur!BQ39+Dungarpur!BQ39+Hanumangarh!BQ39+Jaipur!BQ39+Jaisalmer!BQ39+Jalore!BQ39+Jhalawar!BQ39+Jhunjhunu!BQ39+Jodhpur!BQ39+Karauli!BQ39+Kota!BQ39+Nagaur!BQ39+Pali!BQ39+Pratapgarh!BQ39+Rajsamand!BQ39+'Sawai Madhopur'!BQ39+Sikar!BQ39+Sirohi!BQ39+'Sri Ganganagar'!BQ39+Tonk!BQ39+Udaipur!BQ39</f>
        <v>1691.9298037489636</v>
      </c>
      <c r="BR39" s="7">
        <f>Ajmer!BR39+Alwar!BR39+Banswara!BR39+Baran!BR39+Barmer!BR39+Bharatpur!BR39+Bhilwara!BR39+Bikaner!BR39+Bundi!BR39+Chittorgarh!BR39+Churu!BR39+Dausa!BR39+Dholpur!BR39+Dungarpur!BR39+Hanumangarh!BR39+Jaipur!BR39+Jaisalmer!BR39+Jalore!BR39+Jhalawar!BR39+Jhunjhunu!BR39+Jodhpur!BR39+Karauli!BR39+Kota!BR39+Nagaur!BR39+Pali!BR39+Pratapgarh!BR39+Rajsamand!BR39+'Sawai Madhopur'!BR39+Sikar!BR39+Sirohi!BR39+'Sri Ganganagar'!BR39+Tonk!BR39+Udaipur!BR39</f>
        <v>4500.1683523715801</v>
      </c>
    </row>
    <row r="40" spans="1:95" s="10" customFormat="1" ht="18" customHeight="1" x14ac:dyDescent="0.25">
      <c r="A40" s="37">
        <v>32</v>
      </c>
      <c r="B40" s="12" t="s">
        <v>35</v>
      </c>
      <c r="C40" s="7">
        <f>Ajmer!C40+Alwar!C40+Banswara!C40+Baran!C40+Barmer!C40+Bharatpur!C40+Bhilwara!C40+Bikaner!C40+Bundi!C40+Chittorgarh!C40+Churu!C40+Dausa!C40+Dholpur!C40+Dungarpur!C40+Hanumangarh!C40+Jaipur!C40+Jaisalmer!C40+Jalore!C40+Jhalawar!C40+Jhunjhunu!C40+Jodhpur!C40+Karauli!C40+Kota!C40+Nagaur!C40+Pali!C40+Pratapgarh!C40+Rajsamand!C40+'Sawai Madhopur'!C40+Sikar!C40+Sirohi!C40+'Sri Ganganagar'!C40+Tonk!C40+Udaipur!C40</f>
        <v>96577.795750191624</v>
      </c>
      <c r="D40" s="7">
        <f>Ajmer!D40+Alwar!D40+Banswara!D40+Baran!D40+Barmer!D40+Bharatpur!D40+Bhilwara!D40+Bikaner!D40+Bundi!D40+Chittorgarh!D40+Churu!D40+Dausa!D40+Dholpur!D40+Dungarpur!D40+Hanumangarh!D40+Jaipur!D40+Jaisalmer!D40+Jalore!D40+Jhalawar!D40+Jhunjhunu!D40+Jodhpur!D40+Karauli!D40+Kota!D40+Nagaur!D40+Pali!D40+Pratapgarh!D40+Rajsamand!D40+'Sawai Madhopur'!D40+Sikar!D40+Sirohi!D40+'Sri Ganganagar'!D40+Tonk!D40+Udaipur!D40</f>
        <v>112646.16730036486</v>
      </c>
      <c r="E40" s="7">
        <f>Ajmer!E40+Alwar!E40+Banswara!E40+Baran!E40+Barmer!E40+Bharatpur!E40+Bhilwara!E40+Bikaner!E40+Bundi!E40+Chittorgarh!E40+Churu!E40+Dausa!E40+Dholpur!E40+Dungarpur!E40+Hanumangarh!E40+Jaipur!E40+Jaisalmer!E40+Jalore!E40+Jhalawar!E40+Jhunjhunu!E40+Jodhpur!E40+Karauli!E40+Kota!E40+Nagaur!E40+Pali!E40+Pratapgarh!E40+Rajsamand!E40+'Sawai Madhopur'!E40+Sikar!E40+Sirohi!E40+'Sri Ganganagar'!E40+Tonk!E40+Udaipur!E40</f>
        <v>21499.494751661929</v>
      </c>
      <c r="F40" s="7">
        <f>Ajmer!F40+Alwar!F40+Banswara!F40+Baran!F40+Barmer!F40+Bharatpur!F40+Bhilwara!F40+Bikaner!F40+Bundi!F40+Chittorgarh!F40+Churu!F40+Dausa!F40+Dholpur!F40+Dungarpur!F40+Hanumangarh!F40+Jaipur!F40+Jaisalmer!F40+Jalore!F40+Jhalawar!F40+Jhunjhunu!F40+Jodhpur!F40+Karauli!F40+Kota!F40+Nagaur!F40+Pali!F40+Pratapgarh!F40+Rajsamand!F40+'Sawai Madhopur'!F40+Sikar!F40+Sirohi!F40+'Sri Ganganagar'!F40+Tonk!F40+Udaipur!F40</f>
        <v>51105.342680484369</v>
      </c>
      <c r="G40" s="7">
        <f>Ajmer!G40+Alwar!G40+Banswara!G40+Baran!G40+Barmer!G40+Bharatpur!G40+Bhilwara!G40+Bikaner!G40+Bundi!G40+Chittorgarh!G40+Churu!G40+Dausa!G40+Dholpur!G40+Dungarpur!G40+Hanumangarh!G40+Jaipur!G40+Jaisalmer!G40+Jalore!G40+Jhalawar!G40+Jhunjhunu!G40+Jodhpur!G40+Karauli!G40+Kota!G40+Nagaur!G40+Pali!G40+Pratapgarh!G40+Rajsamand!G40+'Sawai Madhopur'!G40+Sikar!G40+Sirohi!G40+'Sri Ganganagar'!G40+Tonk!G40+Udaipur!G40</f>
        <v>6383.7877210832821</v>
      </c>
      <c r="H40" s="7">
        <f>Ajmer!H40+Alwar!H40+Banswara!H40+Baran!H40+Barmer!H40+Bharatpur!H40+Bhilwara!H40+Bikaner!H40+Bundi!H40+Chittorgarh!H40+Churu!H40+Dausa!H40+Dholpur!H40+Dungarpur!H40+Hanumangarh!H40+Jaipur!H40+Jaisalmer!H40+Jalore!H40+Jhalawar!H40+Jhunjhunu!H40+Jodhpur!H40+Karauli!H40+Kota!H40+Nagaur!H40+Pali!H40+Pratapgarh!H40+Rajsamand!H40+'Sawai Madhopur'!H40+Sikar!H40+Sirohi!H40+'Sri Ganganagar'!H40+Tonk!H40+Udaipur!H40</f>
        <v>7459.0794795748297</v>
      </c>
      <c r="I40" s="8">
        <f t="shared" si="2"/>
        <v>124461.07822293683</v>
      </c>
      <c r="J40" s="8">
        <f t="shared" si="3"/>
        <v>171210.58946042406</v>
      </c>
      <c r="K40" s="7">
        <f>Ajmer!K40+Alwar!K40+Banswara!K40+Baran!K40+Barmer!K40+Bharatpur!K40+Bhilwara!K40+Bikaner!K40+Bundi!K40+Chittorgarh!K40+Churu!K40+Dausa!K40+Dholpur!K40+Dungarpur!K40+Hanumangarh!K40+Jaipur!K40+Jaisalmer!K40+Jalore!K40+Jhalawar!K40+Jhunjhunu!K40+Jodhpur!K40+Karauli!K40+Kota!K40+Nagaur!K40+Pali!K40+Pratapgarh!K40+Rajsamand!K40+'Sawai Madhopur'!K40+Sikar!K40+Sirohi!K40+'Sri Ganganagar'!K40+Tonk!K40+Udaipur!K40</f>
        <v>3857.3169960059126</v>
      </c>
      <c r="L40" s="7">
        <f>Ajmer!L40+Alwar!L40+Banswara!L40+Baran!L40+Barmer!L40+Bharatpur!L40+Bhilwara!L40+Bikaner!L40+Bundi!L40+Chittorgarh!L40+Churu!L40+Dausa!L40+Dholpur!L40+Dungarpur!L40+Hanumangarh!L40+Jaipur!L40+Jaisalmer!L40+Jalore!L40+Jhalawar!L40+Jhunjhunu!L40+Jodhpur!L40+Karauli!L40+Kota!L40+Nagaur!L40+Pali!L40+Pratapgarh!L40+Rajsamand!L40+'Sawai Madhopur'!L40+Sikar!L40+Sirohi!L40+'Sri Ganganagar'!L40+Tonk!L40+Udaipur!L40</f>
        <v>20277.846086819511</v>
      </c>
      <c r="M40" s="7">
        <f>Ajmer!M40+Alwar!M40+Banswara!M40+Baran!M40+Barmer!M40+Bharatpur!M40+Bhilwara!M40+Bikaner!M40+Bundi!M40+Chittorgarh!M40+Churu!M40+Dausa!M40+Dholpur!M40+Dungarpur!M40+Hanumangarh!M40+Jaipur!M40+Jaisalmer!M40+Jalore!M40+Jhalawar!M40+Jhunjhunu!M40+Jodhpur!M40+Karauli!M40+Kota!M40+Nagaur!M40+Pali!M40+Pratapgarh!M40+Rajsamand!M40+'Sawai Madhopur'!M40+Sikar!M40+Sirohi!M40+'Sri Ganganagar'!M40+Tonk!M40+Udaipur!M40</f>
        <v>5286.4814180800113</v>
      </c>
      <c r="N40" s="7">
        <f>Ajmer!N40+Alwar!N40+Banswara!N40+Baran!N40+Barmer!N40+Bharatpur!N40+Bhilwara!N40+Bikaner!N40+Bundi!N40+Chittorgarh!N40+Churu!N40+Dausa!N40+Dholpur!N40+Dungarpur!N40+Hanumangarh!N40+Jaipur!N40+Jaisalmer!N40+Jalore!N40+Jhalawar!N40+Jhunjhunu!N40+Jodhpur!N40+Karauli!N40+Kota!N40+Nagaur!N40+Pali!N40+Pratapgarh!N40+Rajsamand!N40+'Sawai Madhopur'!N40+Sikar!N40+Sirohi!N40+'Sri Ganganagar'!N40+Tonk!N40+Udaipur!N40</f>
        <v>41815.78367966404</v>
      </c>
      <c r="O40" s="8">
        <f t="shared" si="4"/>
        <v>133604.87663702277</v>
      </c>
      <c r="P40" s="8">
        <f t="shared" si="5"/>
        <v>233304.21922690762</v>
      </c>
      <c r="Q40" s="7">
        <f>Ajmer!Q40+Alwar!Q40+Banswara!Q40+Baran!Q40+Barmer!Q40+Bharatpur!Q40+Bhilwara!Q40+Bikaner!Q40+Bundi!Q40+Chittorgarh!Q40+Churu!Q40+Dausa!Q40+Dholpur!Q40+Dungarpur!Q40+Hanumangarh!Q40+Jaipur!Q40+Jaisalmer!Q40+Jalore!Q40+Jhalawar!Q40+Jhunjhunu!Q40+Jodhpur!Q40+Karauli!Q40+Kota!Q40+Nagaur!Q40+Pali!Q40+Pratapgarh!Q40+Rajsamand!Q40+'Sawai Madhopur'!Q40+Sikar!Q40+Sirohi!Q40+'Sri Ganganagar'!Q40+Tonk!Q40+Udaipur!Q40</f>
        <v>728.33141808001096</v>
      </c>
      <c r="R40" s="7">
        <f>Ajmer!R40+Alwar!R40+Banswara!R40+Baran!R40+Barmer!R40+Bharatpur!R40+Bhilwara!R40+Bikaner!R40+Bundi!R40+Chittorgarh!R40+Churu!R40+Dausa!R40+Dholpur!R40+Dungarpur!R40+Hanumangarh!R40+Jaipur!R40+Jaisalmer!R40+Jalore!R40+Jhalawar!R40+Jhunjhunu!R40+Jodhpur!R40+Karauli!R40+Kota!R40+Nagaur!R40+Pali!R40+Pratapgarh!R40+Rajsamand!R40+'Sawai Madhopur'!R40+Sikar!R40+Sirohi!R40+'Sri Ganganagar'!R40+Tonk!R40+Udaipur!R40</f>
        <v>5840.4336796640364</v>
      </c>
      <c r="S40" s="7">
        <f>Ajmer!S40+Alwar!S40+Banswara!S40+Baran!S40+Barmer!S40+Bharatpur!S40+Bhilwara!S40+Bikaner!S40+Bundi!S40+Chittorgarh!S40+Churu!S40+Dausa!S40+Dholpur!S40+Dungarpur!S40+Hanumangarh!S40+Jaipur!S40+Jaisalmer!S40+Jalore!S40+Jhalawar!S40+Jhunjhunu!S40+Jodhpur!S40+Karauli!S40+Kota!S40+Nagaur!S40+Pali!S40+Pratapgarh!S40+Rajsamand!S40+'Sawai Madhopur'!S40+Sikar!S40+Sirohi!S40+'Sri Ganganagar'!S40+Tonk!S40+Udaipur!S40</f>
        <v>61862.741570078906</v>
      </c>
      <c r="T40" s="7">
        <f>Ajmer!T40+Alwar!T40+Banswara!T40+Baran!T40+Barmer!T40+Bharatpur!T40+Bhilwara!T40+Bikaner!T40+Bundi!T40+Chittorgarh!T40+Churu!T40+Dausa!T40+Dholpur!T40+Dungarpur!T40+Hanumangarh!T40+Jaipur!T40+Jaisalmer!T40+Jalore!T40+Jhalawar!T40+Jhunjhunu!T40+Jodhpur!T40+Karauli!T40+Kota!T40+Nagaur!T40+Pali!T40+Pratapgarh!T40+Rajsamand!T40+'Sawai Madhopur'!T40+Sikar!T40+Sirohi!T40+'Sri Ganganagar'!T40+Tonk!T40+Udaipur!T40</f>
        <v>136392.95784543426</v>
      </c>
      <c r="U40" s="7">
        <f>Ajmer!U40+Alwar!U40+Banswara!U40+Baran!U40+Barmer!U40+Bharatpur!U40+Bhilwara!U40+Bikaner!U40+Bundi!U40+Chittorgarh!U40+Churu!U40+Dausa!U40+Dholpur!U40+Dungarpur!U40+Hanumangarh!U40+Jaipur!U40+Jaisalmer!U40+Jalore!U40+Jhalawar!U40+Jhunjhunu!U40+Jodhpur!U40+Karauli!U40+Kota!U40+Nagaur!U40+Pali!U40+Pratapgarh!U40+Rajsamand!U40+'Sawai Madhopur'!U40+Sikar!U40+Sirohi!U40+'Sri Ganganagar'!U40+Tonk!U40+Udaipur!U40</f>
        <v>14550.335960853196</v>
      </c>
      <c r="V40" s="7">
        <f>Ajmer!V40+Alwar!V40+Banswara!V40+Baran!V40+Barmer!V40+Bharatpur!V40+Bhilwara!V40+Bikaner!V40+Bundi!V40+Chittorgarh!V40+Churu!V40+Dausa!V40+Dholpur!V40+Dungarpur!V40+Hanumangarh!V40+Jaipur!V40+Jaisalmer!V40+Jalore!V40+Jhalawar!V40+Jhunjhunu!V40+Jodhpur!V40+Karauli!V40+Kota!V40+Nagaur!V40+Pali!V40+Pratapgarh!V40+Rajsamand!V40+'Sawai Madhopur'!V40+Sikar!V40+Sirohi!V40+'Sri Ganganagar'!V40+Tonk!V40+Udaipur!V40</f>
        <v>140523.00190194053</v>
      </c>
      <c r="W40" s="7">
        <f>Ajmer!W40+Alwar!W40+Banswara!W40+Baran!W40+Barmer!W40+Bharatpur!W40+Bhilwara!W40+Bikaner!W40+Bundi!W40+Chittorgarh!W40+Churu!W40+Dausa!W40+Dholpur!W40+Dungarpur!W40+Hanumangarh!W40+Jaipur!W40+Jaisalmer!W40+Jalore!W40+Jhalawar!W40+Jhunjhunu!W40+Jodhpur!W40+Karauli!W40+Kota!W40+Nagaur!W40+Pali!W40+Pratapgarh!W40+Rajsamand!W40+'Sawai Madhopur'!W40+Sikar!W40+Sirohi!W40+'Sri Ganganagar'!W40+Tonk!W40+Udaipur!W40</f>
        <v>4614.8372886730613</v>
      </c>
      <c r="X40" s="7">
        <f>Ajmer!X40+Alwar!X40+Banswara!X40+Baran!X40+Barmer!X40+Bharatpur!X40+Bhilwara!X40+Bikaner!X40+Bundi!X40+Chittorgarh!X40+Churu!X40+Dausa!X40+Dholpur!X40+Dungarpur!X40+Hanumangarh!X40+Jaipur!X40+Jaisalmer!X40+Jalore!X40+Jhalawar!X40+Jhunjhunu!X40+Jodhpur!X40+Karauli!X40+Kota!X40+Nagaur!X40+Pali!X40+Pratapgarh!X40+Rajsamand!X40+'Sawai Madhopur'!X40+Sikar!X40+Sirohi!X40+'Sri Ganganagar'!X40+Tonk!X40+Udaipur!X40</f>
        <v>57103.008459161101</v>
      </c>
      <c r="Y40" s="7">
        <f>Ajmer!Y40+Alwar!Y40+Banswara!Y40+Baran!Y40+Barmer!Y40+Bharatpur!Y40+Bhilwara!Y40+Bikaner!Y40+Bundi!Y40+Chittorgarh!Y40+Churu!Y40+Dausa!Y40+Dholpur!Y40+Dungarpur!Y40+Hanumangarh!Y40+Jaipur!Y40+Jaisalmer!Y40+Jalore!Y40+Jhalawar!Y40+Jhunjhunu!Y40+Jodhpur!Y40+Karauli!Y40+Kota!Y40+Nagaur!Y40+Pali!Y40+Pratapgarh!Y40+Rajsamand!Y40+'Sawai Madhopur'!Y40+Sikar!Y40+Sirohi!Y40+'Sri Ganganagar'!Y40+Tonk!Y40+Udaipur!Y40</f>
        <v>1994.5663411896744</v>
      </c>
      <c r="Z40" s="7">
        <f>Ajmer!Z40+Alwar!Z40+Banswara!Z40+Baran!Z40+Barmer!Z40+Bharatpur!Z40+Bhilwara!Z40+Bikaner!Z40+Bundi!Z40+Chittorgarh!Z40+Churu!Z40+Dausa!Z40+Dholpur!Z40+Dungarpur!Z40+Hanumangarh!Z40+Jaipur!Z40+Jaisalmer!Z40+Jalore!Z40+Jhalawar!Z40+Jhunjhunu!Z40+Jodhpur!Z40+Karauli!Z40+Kota!Z40+Nagaur!Z40+Pali!Z40+Pratapgarh!Z40+Rajsamand!Z40+'Sawai Madhopur'!Z40+Sikar!Z40+Sirohi!Z40+'Sri Ganganagar'!Z40+Tonk!Z40+Udaipur!Z40</f>
        <v>9633.9994610759259</v>
      </c>
      <c r="AA40" s="7">
        <f>Ajmer!AA40+Alwar!AA40+Banswara!AA40+Baran!AA40+Barmer!AA40+Bharatpur!AA40+Bhilwara!AA40+Bikaner!AA40+Bundi!AA40+Chittorgarh!AA40+Churu!AA40+Dausa!AA40+Dholpur!AA40+Dungarpur!AA40+Hanumangarh!AA40+Jaipur!AA40+Jaisalmer!AA40+Jalore!AA40+Jhalawar!AA40+Jhunjhunu!AA40+Jodhpur!AA40+Karauli!AA40+Kota!AA40+Nagaur!AA40+Pali!AA40+Pratapgarh!AA40+Rajsamand!AA40+'Sawai Madhopur'!AA40+Sikar!AA40+Sirohi!AA40+'Sri Ganganagar'!AA40+Tonk!AA40+Udaipur!AA40</f>
        <v>95.7</v>
      </c>
      <c r="AB40" s="7">
        <f>Ajmer!AB40+Alwar!AB40+Banswara!AB40+Baran!AB40+Barmer!AB40+Bharatpur!AB40+Bhilwara!AB40+Bikaner!AB40+Bundi!AB40+Chittorgarh!AB40+Churu!AB40+Dausa!AB40+Dholpur!AB40+Dungarpur!AB40+Hanumangarh!AB40+Jaipur!AB40+Jaisalmer!AB40+Jalore!AB40+Jhalawar!AB40+Jhunjhunu!AB40+Jodhpur!AB40+Karauli!AB40+Kota!AB40+Nagaur!AB40+Pali!AB40+Pratapgarh!AB40+Rajsamand!AB40+'Sawai Madhopur'!AB40+Sikar!AB40+Sirohi!AB40+'Sri Ganganagar'!AB40+Tonk!AB40+Udaipur!AB40</f>
        <v>168.42119562599999</v>
      </c>
      <c r="AC40" s="7">
        <f>Ajmer!AC40+Alwar!AC40+Banswara!AC40+Baran!AC40+Barmer!AC40+Bharatpur!AC40+Bhilwara!AC40+Bikaner!AC40+Bundi!AC40+Chittorgarh!AC40+Churu!AC40+Dausa!AC40+Dholpur!AC40+Dungarpur!AC40+Hanumangarh!AC40+Jaipur!AC40+Jaisalmer!AC40+Jalore!AC40+Jhalawar!AC40+Jhunjhunu!AC40+Jodhpur!AC40+Karauli!AC40+Kota!AC40+Nagaur!AC40+Pali!AC40+Pratapgarh!AC40+Rajsamand!AC40+'Sawai Madhopur'!AC40+Sikar!AC40+Sirohi!AC40+'Sri Ganganagar'!AC40+Tonk!AC40+Udaipur!AC40</f>
        <v>593.44394506565664</v>
      </c>
      <c r="AD40" s="7">
        <f>Ajmer!AD40+Alwar!AD40+Banswara!AD40+Baran!AD40+Barmer!AD40+Bharatpur!AD40+Bhilwara!AD40+Bikaner!AD40+Bundi!AD40+Chittorgarh!AD40+Churu!AD40+Dausa!AD40+Dholpur!AD40+Dungarpur!AD40+Hanumangarh!AD40+Jaipur!AD40+Jaisalmer!AD40+Jalore!AD40+Jhalawar!AD40+Jhunjhunu!AD40+Jodhpur!AD40+Karauli!AD40+Kota!AD40+Nagaur!AD40+Pali!AD40+Pratapgarh!AD40+Rajsamand!AD40+'Sawai Madhopur'!AD40+Sikar!AD40+Sirohi!AD40+'Sri Ganganagar'!AD40+Tonk!AD40+Udaipur!AD40</f>
        <v>101072.86501871666</v>
      </c>
      <c r="AE40" s="8">
        <f t="shared" si="6"/>
        <v>21848.883535781588</v>
      </c>
      <c r="AF40" s="8">
        <f t="shared" si="7"/>
        <v>308501.29603652022</v>
      </c>
      <c r="AG40" s="7">
        <f>Ajmer!AG40+Alwar!AG40+Banswara!AG40+Baran!AG40+Barmer!AG40+Bharatpur!AG40+Bhilwara!AG40+Bikaner!AG40+Bundi!AG40+Chittorgarh!AG40+Churu!AG40+Dausa!AG40+Dholpur!AG40+Dungarpur!AG40+Hanumangarh!AG40+Jaipur!AG40+Jaisalmer!AG40+Jalore!AG40+Jhalawar!AG40+Jhunjhunu!AG40+Jodhpur!AG40+Karauli!AG40+Kota!AG40+Nagaur!AG40+Pali!AG40+Pratapgarh!AG40+Rajsamand!AG40+'Sawai Madhopur'!AG40+Sikar!AG40+Sirohi!AG40+'Sri Ganganagar'!AG40+Tonk!AG40+Udaipur!AG40</f>
        <v>296.51634118967451</v>
      </c>
      <c r="AH40" s="7">
        <f>Ajmer!AH40+Alwar!AH40+Banswara!AH40+Baran!AH40+Barmer!AH40+Bharatpur!AH40+Bhilwara!AH40+Bikaner!AH40+Bundi!AH40+Chittorgarh!AH40+Churu!AH40+Dausa!AH40+Dholpur!AH40+Dungarpur!AH40+Hanumangarh!AH40+Jaipur!AH40+Jaisalmer!AH40+Jalore!AH40+Jhalawar!AH40+Jhunjhunu!AH40+Jodhpur!AH40+Karauli!AH40+Kota!AH40+Nagaur!AH40+Pali!AH40+Pratapgarh!AH40+Rajsamand!AH40+'Sawai Madhopur'!AH40+Sikar!AH40+Sirohi!AH40+'Sri Ganganagar'!AH40+Tonk!AH40+Udaipur!AH40</f>
        <v>2740.7189259259262</v>
      </c>
      <c r="AI40" s="7">
        <f>Ajmer!AI40+Alwar!AI40+Banswara!AI40+Baran!AI40+Barmer!AI40+Bharatpur!AI40+Bhilwara!AI40+Bikaner!AI40+Bundi!AI40+Chittorgarh!AI40+Churu!AI40+Dausa!AI40+Dholpur!AI40+Dungarpur!AI40+Hanumangarh!AI40+Jaipur!AI40+Jaisalmer!AI40+Jalore!AI40+Jhalawar!AI40+Jhunjhunu!AI40+Jodhpur!AI40+Karauli!AI40+Kota!AI40+Nagaur!AI40+Pali!AI40+Pratapgarh!AI40+Rajsamand!AI40+'Sawai Madhopur'!AI40+Sikar!AI40+Sirohi!AI40+'Sri Ganganagar'!AI40+Tonk!AI40+Udaipur!AI40</f>
        <v>47</v>
      </c>
      <c r="AJ40" s="7">
        <f>Ajmer!AJ40+Alwar!AJ40+Banswara!AJ40+Baran!AJ40+Barmer!AJ40+Bharatpur!AJ40+Bhilwara!AJ40+Bikaner!AJ40+Bundi!AJ40+Chittorgarh!AJ40+Churu!AJ40+Dausa!AJ40+Dholpur!AJ40+Dungarpur!AJ40+Hanumangarh!AJ40+Jaipur!AJ40+Jaisalmer!AJ40+Jalore!AJ40+Jhalawar!AJ40+Jhunjhunu!AJ40+Jodhpur!AJ40+Karauli!AJ40+Kota!AJ40+Nagaur!AJ40+Pali!AJ40+Pratapgarh!AJ40+Rajsamand!AJ40+'Sawai Madhopur'!AJ40+Sikar!AJ40+Sirohi!AJ40+'Sri Ganganagar'!AJ40+Tonk!AJ40+Udaipur!AJ40</f>
        <v>1900</v>
      </c>
      <c r="AK40" s="7">
        <f>Ajmer!AK40+Alwar!AK40+Banswara!AK40+Baran!AK40+Barmer!AK40+Bharatpur!AK40+Bhilwara!AK40+Bikaner!AK40+Bundi!AK40+Chittorgarh!AK40+Churu!AK40+Dausa!AK40+Dholpur!AK40+Dungarpur!AK40+Hanumangarh!AK40+Jaipur!AK40+Jaisalmer!AK40+Jalore!AK40+Jhalawar!AK40+Jhunjhunu!AK40+Jodhpur!AK40+Karauli!AK40+Kota!AK40+Nagaur!AK40+Pali!AK40+Pratapgarh!AK40+Rajsamand!AK40+'Sawai Madhopur'!AK40+Sikar!AK40+Sirohi!AK40+'Sri Ganganagar'!AK40+Tonk!AK40+Udaipur!AK40</f>
        <v>476.56060606060606</v>
      </c>
      <c r="AL40" s="7">
        <f>Ajmer!AL40+Alwar!AL40+Banswara!AL40+Baran!AL40+Barmer!AL40+Bharatpur!AL40+Bhilwara!AL40+Bikaner!AL40+Bundi!AL40+Chittorgarh!AL40+Churu!AL40+Dausa!AL40+Dholpur!AL40+Dungarpur!AL40+Hanumangarh!AL40+Jaipur!AL40+Jaisalmer!AL40+Jalore!AL40+Jhalawar!AL40+Jhunjhunu!AL40+Jodhpur!AL40+Karauli!AL40+Kota!AL40+Nagaur!AL40+Pali!AL40+Pratapgarh!AL40+Rajsamand!AL40+'Sawai Madhopur'!AL40+Sikar!AL40+Sirohi!AL40+'Sri Ganganagar'!AL40+Tonk!AL40+Udaipur!AL40</f>
        <v>1997.36739510704</v>
      </c>
      <c r="AM40" s="7">
        <f>Ajmer!AM40+Alwar!AM40+Banswara!AM40+Baran!AM40+Barmer!AM40+Bharatpur!AM40+Bhilwara!AM40+Bikaner!AM40+Bundi!AM40+Chittorgarh!AM40+Churu!AM40+Dausa!AM40+Dholpur!AM40+Dungarpur!AM40+Hanumangarh!AM40+Jaipur!AM40+Jaisalmer!AM40+Jalore!AM40+Jhalawar!AM40+Jhunjhunu!AM40+Jodhpur!AM40+Karauli!AM40+Kota!AM40+Nagaur!AM40+Pali!AM40+Pratapgarh!AM40+Rajsamand!AM40+'Sawai Madhopur'!AM40+Sikar!AM40+Sirohi!AM40+'Sri Ganganagar'!AM40+Tonk!AM40+Udaipur!AM40</f>
        <v>3544.6277636363639</v>
      </c>
      <c r="AN40" s="7">
        <f>Ajmer!AN40+Alwar!AN40+Banswara!AN40+Baran!AN40+Barmer!AN40+Bharatpur!AN40+Bhilwara!AN40+Bikaner!AN40+Bundi!AN40+Chittorgarh!AN40+Churu!AN40+Dausa!AN40+Dholpur!AN40+Dungarpur!AN40+Hanumangarh!AN40+Jaipur!AN40+Jaisalmer!AN40+Jalore!AN40+Jhalawar!AN40+Jhunjhunu!AN40+Jodhpur!AN40+Karauli!AN40+Kota!AN40+Nagaur!AN40+Pali!AN40+Pratapgarh!AN40+Rajsamand!AN40+'Sawai Madhopur'!AN40+Sikar!AN40+Sirohi!AN40+'Sri Ganganagar'!AN40+Tonk!AN40+Udaipur!AN40</f>
        <v>41816.119927400003</v>
      </c>
      <c r="AO40" s="7">
        <f>Ajmer!AO40+Alwar!AO40+Banswara!AO40+Baran!AO40+Barmer!AO40+Bharatpur!AO40+Bhilwara!AO40+Bikaner!AO40+Bundi!AO40+Chittorgarh!AO40+Churu!AO40+Dausa!AO40+Dholpur!AO40+Dungarpur!AO40+Hanumangarh!AO40+Jaipur!AO40+Jaisalmer!AO40+Jalore!AO40+Jhalawar!AO40+Jhunjhunu!AO40+Jodhpur!AO40+Karauli!AO40+Kota!AO40+Nagaur!AO40+Pali!AO40+Pratapgarh!AO40+Rajsamand!AO40+'Sawai Madhopur'!AO40+Sikar!AO40+Sirohi!AO40+'Sri Ganganagar'!AO40+Tonk!AO40+Udaipur!AO40</f>
        <v>732</v>
      </c>
      <c r="AP40" s="7">
        <f>Ajmer!AP40+Alwar!AP40+Banswara!AP40+Baran!AP40+Barmer!AP40+Bharatpur!AP40+Bhilwara!AP40+Bikaner!AP40+Bundi!AP40+Chittorgarh!AP40+Churu!AP40+Dausa!AP40+Dholpur!AP40+Dungarpur!AP40+Hanumangarh!AP40+Jaipur!AP40+Jaisalmer!AP40+Jalore!AP40+Jhalawar!AP40+Jhunjhunu!AP40+Jodhpur!AP40+Karauli!AP40+Kota!AP40+Nagaur!AP40+Pali!AP40+Pratapgarh!AP40+Rajsamand!AP40+'Sawai Madhopur'!AP40+Sikar!AP40+Sirohi!AP40+'Sri Ganganagar'!AP40+Tonk!AP40+Udaipur!AP40</f>
        <v>1748.6</v>
      </c>
      <c r="AQ40" s="7">
        <f>Ajmer!AQ40+Alwar!AQ40+Banswara!AQ40+Baran!AQ40+Barmer!AQ40+Bharatpur!AQ40+Bhilwara!AQ40+Bikaner!AQ40+Bundi!AQ40+Chittorgarh!AQ40+Churu!AQ40+Dausa!AQ40+Dholpur!AQ40+Dungarpur!AQ40+Hanumangarh!AQ40+Jaipur!AQ40+Jaisalmer!AQ40+Jalore!AQ40+Jhalawar!AQ40+Jhunjhunu!AQ40+Jodhpur!AQ40+Karauli!AQ40+Kota!AQ40+Nagaur!AQ40+Pali!AQ40+Pratapgarh!AQ40+Rajsamand!AQ40+'Sawai Madhopur'!AQ40+Sikar!AQ40+Sirohi!AQ40+'Sri Ganganagar'!AQ40+Tonk!AQ40+Udaipur!AQ40</f>
        <v>3892.9915750118744</v>
      </c>
      <c r="AR40" s="7">
        <f>Ajmer!AR40+Alwar!AR40+Banswara!AR40+Baran!AR40+Barmer!AR40+Bharatpur!AR40+Bhilwara!AR40+Bikaner!AR40+Bundi!AR40+Chittorgarh!AR40+Churu!AR40+Dausa!AR40+Dholpur!AR40+Dungarpur!AR40+Hanumangarh!AR40+Jaipur!AR40+Jaisalmer!AR40+Jalore!AR40+Jhalawar!AR40+Jhunjhunu!AR40+Jodhpur!AR40+Karauli!AR40+Kota!AR40+Nagaur!AR40+Pali!AR40+Pratapgarh!AR40+Rajsamand!AR40+'Sawai Madhopur'!AR40+Sikar!AR40+Sirohi!AR40+'Sri Ganganagar'!AR40+Tonk!AR40+Udaipur!AR40</f>
        <v>8023.2150187905772</v>
      </c>
      <c r="AS40" s="7">
        <f>Ajmer!AS40+Alwar!AS40+Banswara!AS40+Baran!AS40+Barmer!AS40+Bharatpur!AS40+Bhilwara!AS40+Bikaner!AS40+Bundi!AS40+Chittorgarh!AS40+Churu!AS40+Dausa!AS40+Dholpur!AS40+Dungarpur!AS40+Hanumangarh!AS40+Jaipur!AS40+Jaisalmer!AS40+Jalore!AS40+Jhalawar!AS40+Jhunjhunu!AS40+Jodhpur!AS40+Karauli!AS40+Kota!AS40+Nagaur!AS40+Pali!AS40+Pratapgarh!AS40+Rajsamand!AS40+'Sawai Madhopur'!AS40+Sikar!AS40+Sirohi!AS40+'Sri Ganganagar'!AS40+Tonk!AS40+Udaipur!AS40</f>
        <v>365</v>
      </c>
      <c r="AT40" s="7">
        <f>Ajmer!AT40+Alwar!AT40+Banswara!AT40+Baran!AT40+Barmer!AT40+Bharatpur!AT40+Bhilwara!AT40+Bikaner!AT40+Bundi!AT40+Chittorgarh!AT40+Churu!AT40+Dausa!AT40+Dholpur!AT40+Dungarpur!AT40+Hanumangarh!AT40+Jaipur!AT40+Jaisalmer!AT40+Jalore!AT40+Jhalawar!AT40+Jhunjhunu!AT40+Jodhpur!AT40+Karauli!AT40+Kota!AT40+Nagaur!AT40+Pali!AT40+Pratapgarh!AT40+Rajsamand!AT40+'Sawai Madhopur'!AT40+Sikar!AT40+Sirohi!AT40+'Sri Ganganagar'!AT40+Tonk!AT40+Udaipur!AT40</f>
        <v>2625.7603801477999</v>
      </c>
      <c r="AU40" s="7">
        <f t="shared" si="30"/>
        <v>9058.1799447088451</v>
      </c>
      <c r="AV40" s="7">
        <f t="shared" si="31"/>
        <v>58111.062721445414</v>
      </c>
      <c r="AW40" s="7">
        <f>Ajmer!AW40+Alwar!AW40+Banswara!AW40+Baran!AW40+Bharatpur!AW40+Bhilwara!AW40+Bikaner!AW40+Bundi!AW40+Chittorgarh!AW40+Churu!AW40+Dausa!AW40+Dholpur!AW40+Dungarpur!AW40+Hanumangarh!AW40+Jaipur!AW40+Jaisalmer!AW40+Jalore!AW40+Jhalawar!AW40+Jhunjhunu!AW40+Jodhpur!AW40+Karauli!AW40+Kota!AW40+Nagaur!AW40+Pali!AW40+Pratapgarh!AW40+Rajsamand!AW40+'Sawai Madhopur'!AW40+Sikar!AW40+Sirohi!AW40+'Sri Ganganagar'!AW40+Tonk!AW40+Udaipur!AW40</f>
        <v>255.33732522417196</v>
      </c>
      <c r="AX40" s="7">
        <f>Ajmer!AX40+Alwar!AX40+Banswara!AX40+Baran!AX40+Bharatpur!AX40+Bhilwara!AX40+Bikaner!AX40+Bundi!AX40+Chittorgarh!AX40+Churu!AX40+Dausa!AX40+Dholpur!AX40+Dungarpur!AX40+Hanumangarh!AX40+Jaipur!AX40+Jaisalmer!AX40+Jalore!AX40+Jhalawar!AX40+Jhunjhunu!AX40+Jodhpur!AX40+Karauli!AX40+Kota!AX40+Nagaur!AX40+Pali!AX40+Pratapgarh!AX40+Rajsamand!AX40+'Sawai Madhopur'!AX40+Sikar!AX40+Sirohi!AX40+'Sri Ganganagar'!AX40+Tonk!AX40+Udaipur!AX40</f>
        <v>576.01731207797729</v>
      </c>
      <c r="AY40" s="9">
        <f t="shared" si="32"/>
        <v>164511.94011751321</v>
      </c>
      <c r="AZ40" s="9">
        <f t="shared" si="33"/>
        <v>599916.57798487332</v>
      </c>
      <c r="BA40" s="7">
        <f>Ajmer!BA40+Alwar!BA40+Banswara!BA40+Baran!BA40+Barmer!BA40+Bharatpur!BA40+Bhilwara!BA40+Bikaner!BA40+Bundi!BA40+Chittorgarh!BA40+Churu!BA40+Dausa!BA40+Dholpur!BA40+Dungarpur!BA40+Hanumangarh!BA40+Jaipur!BA40+Jaisalmer!BA40+Jalore!BA40+Jhalawar!BA40+Jhunjhunu!BA40+Jodhpur!BA40+Karauli!BA40+Kota!BA40+Nagaur!BA40+Pali!BA40+Pratapgarh!BA40+Rajsamand!BA40+'Sawai Madhopur'!BA40+Sikar!BA40+Sirohi!BA40+'Sri Ganganagar'!BA40+Tonk!BA40+Udaipur!BA40</f>
        <v>8</v>
      </c>
      <c r="BB40" s="7">
        <f>Ajmer!BB40+Alwar!BB40+Banswara!BB40+Baran!BB40+Barmer!BB40+Bharatpur!BB40+Bhilwara!BB40+Bikaner!BB40+Bundi!BB40+Chittorgarh!BB40+Churu!BB40+Dausa!BB40+Dholpur!BB40+Dungarpur!BB40+Hanumangarh!BB40+Jaipur!BB40+Jaisalmer!BB40+Jalore!BB40+Jhalawar!BB40+Jhunjhunu!BB40+Jodhpur!BB40+Karauli!BB40+Kota!BB40+Nagaur!BB40+Pali!BB40+Pratapgarh!BB40+Rajsamand!BB40+'Sawai Madhopur'!BB40+Sikar!BB40+Sirohi!BB40+'Sri Ganganagar'!BB40+Tonk!BB40+Udaipur!BB40</f>
        <v>42</v>
      </c>
      <c r="BC40" s="7">
        <f>Ajmer!BC40+Alwar!BC40+Banswara!BC40+Baran!BC40+Barmer!BC40+Bharatpur!BC40+Bhilwara!BC40+Bikaner!BC40+Bundi!BC40+Chittorgarh!BC40+Churu!BC40+Dausa!BC40+Dholpur!BC40+Dungarpur!BC40+Hanumangarh!BC40+Jaipur!BC40+Jaisalmer!BC40+Jalore!BC40+Jhalawar!BC40+Jhunjhunu!BC40+Jodhpur!BC40+Karauli!BC40+Kota!BC40+Nagaur!BC40+Pali!BC40+Pratapgarh!BC40+Rajsamand!BC40+'Sawai Madhopur'!BC40+Sikar!BC40+Sirohi!BC40+'Sri Ganganagar'!BC40+Tonk!BC40+Udaipur!BC40</f>
        <v>55.175823999999999</v>
      </c>
      <c r="BD40" s="7">
        <f>Ajmer!BD40+Alwar!BD40+Banswara!BD40+Baran!BD40+Barmer!BD40+Bharatpur!BD40+Bhilwara!BD40+Bikaner!BD40+Bundi!BD40+Chittorgarh!BD40+Churu!BD40+Dausa!BD40+Dholpur!BD40+Dungarpur!BD40+Hanumangarh!BD40+Jaipur!BD40+Jaisalmer!BD40+Jalore!BD40+Jhalawar!BD40+Jhunjhunu!BD40+Jodhpur!BD40+Karauli!BD40+Kota!BD40+Nagaur!BD40+Pali!BD40+Pratapgarh!BD40+Rajsamand!BD40+'Sawai Madhopur'!BD40+Sikar!BD40+Sirohi!BD40+'Sri Ganganagar'!BD40+Tonk!BD40+Udaipur!BD40</f>
        <v>808.07375200000001</v>
      </c>
      <c r="BE40" s="7">
        <f>Ajmer!BE40+Alwar!BE40+Banswara!BE40+Baran!BE40+Barmer!BE40+Bharatpur!BE40+Bhilwara!BE40+Bikaner!BE40+Bundi!BE40+Chittorgarh!BE40+Churu!BE40+Dausa!BE40+Dholpur!BE40+Dungarpur!BE40+Hanumangarh!BE40+Jaipur!BE40+Jaisalmer!BE40+Jalore!BE40+Jhalawar!BE40+Jhunjhunu!BE40+Jodhpur!BE40+Karauli!BE40+Kota!BE40+Nagaur!BE40+Pali!BE40+Pratapgarh!BE40+Rajsamand!BE40+'Sawai Madhopur'!BE40+Sikar!BE40+Sirohi!BE40+'Sri Ganganagar'!BE40+Tonk!BE40+Udaipur!BE40</f>
        <v>219.44028022559999</v>
      </c>
      <c r="BF40" s="7">
        <f>Ajmer!BF40+Alwar!BF40+Banswara!BF40+Baran!BF40+Barmer!BF40+Bharatpur!BF40+Bhilwara!BF40+Bikaner!BF40+Bundi!BF40+Chittorgarh!BF40+Churu!BF40+Dausa!BF40+Dholpur!BF40+Dungarpur!BF40+Hanumangarh!BF40+Jaipur!BF40+Jaisalmer!BF40+Jalore!BF40+Jhalawar!BF40+Jhunjhunu!BF40+Jodhpur!BF40+Karauli!BF40+Kota!BF40+Nagaur!BF40+Pali!BF40+Pratapgarh!BF40+Rajsamand!BF40+'Sawai Madhopur'!BF40+Sikar!BF40+Sirohi!BF40+'Sri Ganganagar'!BF40+Tonk!BF40+Udaipur!BF40</f>
        <v>4889.7527694759401</v>
      </c>
      <c r="BG40" s="7">
        <f>Ajmer!BG40+Alwar!BG40+Banswara!BG40+Baran!BG40+Barmer!BG40+Bharatpur!BG40+Bhilwara!BG40+Bikaner!BG40+Bundi!BG40+Chittorgarh!BG40+Churu!BG40+Dausa!BG40+Dholpur!BG40+Dungarpur!BG40+Hanumangarh!BG40+Jaipur!BG40+Jaisalmer!BG40+Jalore!BG40+Jhalawar!BG40+Jhunjhunu!BG40+Jodhpur!BG40+Karauli!BG40+Kota!BG40+Nagaur!BG40+Pali!BG40+Pratapgarh!BG40+Rajsamand!BG40+'Sawai Madhopur'!BG40+Sikar!BG40+Sirohi!BG40+'Sri Ganganagar'!BG40+Tonk!BG40+Udaipur!BG40</f>
        <v>3949.38814177004</v>
      </c>
      <c r="BH40" s="7">
        <f>Ajmer!BH40+Alwar!BH40+Banswara!BH40+Baran!BH40+Barmer!BH40+Bharatpur!BH40+Bhilwara!BH40+Bikaner!BH40+Bundi!BH40+Chittorgarh!BH40+Churu!BH40+Dausa!BH40+Dholpur!BH40+Dungarpur!BH40+Hanumangarh!BH40+Jaipur!BH40+Jaisalmer!BH40+Jalore!BH40+Jhalawar!BH40+Jhunjhunu!BH40+Jodhpur!BH40+Karauli!BH40+Kota!BH40+Nagaur!BH40+Pali!BH40+Pratapgarh!BH40+Rajsamand!BH40+'Sawai Madhopur'!BH40+Sikar!BH40+Sirohi!BH40+'Sri Ganganagar'!BH40+Tonk!BH40+Udaipur!BH40</f>
        <v>31812.988720000001</v>
      </c>
      <c r="BI40" s="7">
        <f>Ajmer!BI40+Alwar!BI40+Banswara!BI40+Baran!BI40+Barmer!BI40+Bharatpur!BI40+Bhilwara!BI40+Bikaner!BI40+Bundi!BI40+Chittorgarh!BI40+Churu!BI40+Dausa!BI40+Dholpur!BI40+Dungarpur!BI40+Hanumangarh!BI40+Jaipur!BI40+Jaisalmer!BI40+Jalore!BI40+Jhalawar!BI40+Jhunjhunu!BI40+Jodhpur!BI40+Karauli!BI40+Kota!BI40+Nagaur!BI40+Pali!BI40+Pratapgarh!BI40+Rajsamand!BI40+'Sawai Madhopur'!BI40+Sikar!BI40+Sirohi!BI40+'Sri Ganganagar'!BI40+Tonk!BI40+Udaipur!BI40</f>
        <v>9151.9148345379199</v>
      </c>
      <c r="BJ40" s="7">
        <f>Ajmer!BJ40+Alwar!BJ40+Banswara!BJ40+Baran!BJ40+Barmer!BJ40+Bharatpur!BJ40+Bhilwara!BJ40+Bikaner!BJ40+Bundi!BJ40+Chittorgarh!BJ40+Churu!BJ40+Dausa!BJ40+Dholpur!BJ40+Dungarpur!BJ40+Hanumangarh!BJ40+Jaipur!BJ40+Jaisalmer!BJ40+Jalore!BJ40+Jhalawar!BJ40+Jhunjhunu!BJ40+Jodhpur!BJ40+Karauli!BJ40+Kota!BJ40+Nagaur!BJ40+Pali!BJ40+Pratapgarh!BJ40+Rajsamand!BJ40+'Sawai Madhopur'!BJ40+Sikar!BJ40+Sirohi!BJ40+'Sri Ganganagar'!BJ40+Tonk!BJ40+Udaipur!BJ40</f>
        <v>69825.449563900489</v>
      </c>
      <c r="BK40" s="8">
        <f t="shared" si="12"/>
        <v>13383.91908053356</v>
      </c>
      <c r="BL40" s="8">
        <f t="shared" si="13"/>
        <v>107378.26480537643</v>
      </c>
      <c r="BM40" s="8">
        <f t="shared" si="34"/>
        <v>177895.85919804676</v>
      </c>
      <c r="BN40" s="8">
        <f t="shared" si="35"/>
        <v>707294.84279024974</v>
      </c>
      <c r="BO40" s="7">
        <f>Ajmer!BO40+Alwar!BO40+Banswara!BO40+Baran!BO40+Barmer!BO40+Bharatpur!BO40+Bhilwara!BO40+Bikaner!BO40+Bundi!BO40+Chittorgarh!BO40+Churu!BO40+Dausa!BO40+Dholpur!BO40+Dungarpur!BO40+Hanumangarh!BO40+Jaipur!BO40+Jaisalmer!BO40+Jalore!BO40+Jhalawar!BO40+Jhunjhunu!BO40+Jodhpur!BO40+Karauli!BO40+Kota!BO40+Nagaur!BO40+Pali!BO40+Pratapgarh!BO40+Rajsamand!BO40+'Sawai Madhopur'!BO40+Sikar!BO40+Sirohi!BO40+'Sri Ganganagar'!BO40+Tonk!BO40+Udaipur!BO40</f>
        <v>27861.927124039543</v>
      </c>
      <c r="BP40" s="7">
        <f>Ajmer!BP40+Alwar!BP40+Banswara!BP40+Baran!BP40+Barmer!BP40+Bharatpur!BP40+Bhilwara!BP40+Bikaner!BP40+Bundi!BP40+Chittorgarh!BP40+Churu!BP40+Dausa!BP40+Dholpur!BP40+Dungarpur!BP40+Hanumangarh!BP40+Jaipur!BP40+Jaisalmer!BP40+Jalore!BP40+Jhalawar!BP40+Jhunjhunu!BP40+Jodhpur!BP40+Karauli!BP40+Kota!BP40+Nagaur!BP40+Pali!BP40+Pratapgarh!BP40+Rajsamand!BP40+'Sawai Madhopur'!BP40+Sikar!BP40+Sirohi!BP40+'Sri Ganganagar'!BP40+Tonk!BP40+Udaipur!BP40</f>
        <v>62022.909509330486</v>
      </c>
      <c r="BQ40" s="7">
        <f>Ajmer!BQ40+Alwar!BQ40+Banswara!BQ40+Baran!BQ40+Barmer!BQ40+Bharatpur!BQ40+Bhilwara!BQ40+Bikaner!BQ40+Bundi!BQ40+Chittorgarh!BQ40+Churu!BQ40+Dausa!BQ40+Dholpur!BQ40+Dungarpur!BQ40+Hanumangarh!BQ40+Jaipur!BQ40+Jaisalmer!BQ40+Jalore!BQ40+Jhalawar!BQ40+Jhunjhunu!BQ40+Jodhpur!BQ40+Karauli!BQ40+Kota!BQ40+Nagaur!BQ40+Pali!BQ40+Pratapgarh!BQ40+Rajsamand!BQ40+'Sawai Madhopur'!BQ40+Sikar!BQ40+Sirohi!BQ40+'Sri Ganganagar'!BQ40+Tonk!BQ40+Udaipur!BQ40</f>
        <v>2092.8762744237256</v>
      </c>
      <c r="BR40" s="7">
        <f>Ajmer!BR40+Alwar!BR40+Banswara!BR40+Baran!BR40+Barmer!BR40+Bharatpur!BR40+Bhilwara!BR40+Bikaner!BR40+Bundi!BR40+Chittorgarh!BR40+Churu!BR40+Dausa!BR40+Dholpur!BR40+Dungarpur!BR40+Hanumangarh!BR40+Jaipur!BR40+Jaisalmer!BR40+Jalore!BR40+Jhalawar!BR40+Jhunjhunu!BR40+Jodhpur!BR40+Karauli!BR40+Kota!BR40+Nagaur!BR40+Pali!BR40+Pratapgarh!BR40+Rajsamand!BR40+'Sawai Madhopur'!BR40+Sikar!BR40+Sirohi!BR40+'Sri Ganganagar'!BR40+Tonk!BR40+Udaipur!BR40</f>
        <v>2776.4717055982951</v>
      </c>
    </row>
    <row r="41" spans="1:95" s="10" customFormat="1" ht="18" customHeight="1" x14ac:dyDescent="0.25">
      <c r="A41" s="39">
        <v>33</v>
      </c>
      <c r="B41" s="12" t="s">
        <v>36</v>
      </c>
      <c r="C41" s="7">
        <f>Ajmer!C41+Alwar!C41+Banswara!C41+Baran!C41+Barmer!C41+Bharatpur!C41+Bhilwara!C41+Bikaner!C41+Bundi!C41+Chittorgarh!C41+Churu!C41+Dausa!C41+Dholpur!C41+Dungarpur!C41+Hanumangarh!C41+Jaipur!C41+Jaisalmer!C41+Jalore!C41+Jhalawar!C41+Jhunjhunu!C41+Jodhpur!C41+Karauli!C41+Kota!C41+Nagaur!C41+Pali!C41+Pratapgarh!C41+Rajsamand!C41+'Sawai Madhopur'!C41+Sikar!C41+Sirohi!C41+'Sri Ganganagar'!C41+Tonk!C41+Udaipur!C41</f>
        <v>35951.542437222364</v>
      </c>
      <c r="D41" s="7">
        <f>Ajmer!D41+Alwar!D41+Banswara!D41+Baran!D41+Barmer!D41+Bharatpur!D41+Bhilwara!D41+Bikaner!D41+Bundi!D41+Chittorgarh!D41+Churu!D41+Dausa!D41+Dholpur!D41+Dungarpur!D41+Hanumangarh!D41+Jaipur!D41+Jaisalmer!D41+Jalore!D41+Jhalawar!D41+Jhunjhunu!D41+Jodhpur!D41+Karauli!D41+Kota!D41+Nagaur!D41+Pali!D41+Pratapgarh!D41+Rajsamand!D41+'Sawai Madhopur'!D41+Sikar!D41+Sirohi!D41+'Sri Ganganagar'!D41+Tonk!D41+Udaipur!D41</f>
        <v>48392.594216027923</v>
      </c>
      <c r="E41" s="7">
        <f>Ajmer!E41+Alwar!E41+Banswara!E41+Baran!E41+Barmer!E41+Bharatpur!E41+Bhilwara!E41+Bikaner!E41+Bundi!E41+Chittorgarh!E41+Churu!E41+Dausa!E41+Dholpur!E41+Dungarpur!E41+Hanumangarh!E41+Jaipur!E41+Jaisalmer!E41+Jalore!E41+Jhalawar!E41+Jhunjhunu!E41+Jodhpur!E41+Karauli!E41+Kota!E41+Nagaur!E41+Pali!E41+Pratapgarh!E41+Rajsamand!E41+'Sawai Madhopur'!E41+Sikar!E41+Sirohi!E41+'Sri Ganganagar'!E41+Tonk!E41+Udaipur!E41</f>
        <v>12024.065616919101</v>
      </c>
      <c r="F41" s="7">
        <f>Ajmer!F41+Alwar!F41+Banswara!F41+Baran!F41+Barmer!F41+Bharatpur!F41+Bhilwara!F41+Bikaner!F41+Bundi!F41+Chittorgarh!F41+Churu!F41+Dausa!F41+Dholpur!F41+Dungarpur!F41+Hanumangarh!F41+Jaipur!F41+Jaisalmer!F41+Jalore!F41+Jhalawar!F41+Jhunjhunu!F41+Jodhpur!F41+Karauli!F41+Kota!F41+Nagaur!F41+Pali!F41+Pratapgarh!F41+Rajsamand!F41+'Sawai Madhopur'!F41+Sikar!F41+Sirohi!F41+'Sri Ganganagar'!F41+Tonk!F41+Udaipur!F41</f>
        <v>28916.29845379254</v>
      </c>
      <c r="G41" s="7">
        <f>Ajmer!G41+Alwar!G41+Banswara!G41+Baran!G41+Barmer!G41+Bharatpur!G41+Bhilwara!G41+Bikaner!G41+Bundi!G41+Chittorgarh!G41+Churu!G41+Dausa!G41+Dholpur!G41+Dungarpur!G41+Hanumangarh!G41+Jaipur!G41+Jaisalmer!G41+Jalore!G41+Jhalawar!G41+Jhunjhunu!G41+Jodhpur!G41+Karauli!G41+Kota!G41+Nagaur!G41+Pali!G41+Pratapgarh!G41+Rajsamand!G41+'Sawai Madhopur'!G41+Sikar!G41+Sirohi!G41+'Sri Ganganagar'!G41+Tonk!G41+Udaipur!G41</f>
        <v>2760.0252934317668</v>
      </c>
      <c r="H41" s="7">
        <f>Ajmer!H41+Alwar!H41+Banswara!H41+Baran!H41+Barmer!H41+Bharatpur!H41+Bhilwara!H41+Bikaner!H41+Bundi!H41+Chittorgarh!H41+Churu!H41+Dausa!H41+Dholpur!H41+Dungarpur!H41+Hanumangarh!H41+Jaipur!H41+Jaisalmer!H41+Jalore!H41+Jhalawar!H41+Jhunjhunu!H41+Jodhpur!H41+Karauli!H41+Kota!H41+Nagaur!H41+Pali!H41+Pratapgarh!H41+Rajsamand!H41+'Sawai Madhopur'!H41+Sikar!H41+Sirohi!H41+'Sri Ganganagar'!H41+Tonk!H41+Udaipur!H41</f>
        <v>3187.3871014908536</v>
      </c>
      <c r="I41" s="8">
        <f t="shared" si="2"/>
        <v>50735.633347573232</v>
      </c>
      <c r="J41" s="8">
        <f t="shared" si="3"/>
        <v>80496.27977131131</v>
      </c>
      <c r="K41" s="7">
        <f>Ajmer!K41+Alwar!K41+Banswara!K41+Baran!K41+Barmer!K41+Bharatpur!K41+Bhilwara!K41+Bikaner!K41+Bundi!K41+Chittorgarh!K41+Churu!K41+Dausa!K41+Dholpur!K41+Dungarpur!K41+Hanumangarh!K41+Jaipur!K41+Jaisalmer!K41+Jalore!K41+Jhalawar!K41+Jhunjhunu!K41+Jodhpur!K41+Karauli!K41+Kota!K41+Nagaur!K41+Pali!K41+Pratapgarh!K41+Rajsamand!K41+'Sawai Madhopur'!K41+Sikar!K41+Sirohi!K41+'Sri Ganganagar'!K41+Tonk!K41+Udaipur!K41</f>
        <v>1953.008174000496</v>
      </c>
      <c r="L41" s="7">
        <f>Ajmer!L41+Alwar!L41+Banswara!L41+Baran!L41+Barmer!L41+Bharatpur!L41+Bhilwara!L41+Bikaner!L41+Bundi!L41+Chittorgarh!L41+Churu!L41+Dausa!L41+Dholpur!L41+Dungarpur!L41+Hanumangarh!L41+Jaipur!L41+Jaisalmer!L41+Jalore!L41+Jhalawar!L41+Jhunjhunu!L41+Jodhpur!L41+Karauli!L41+Kota!L41+Nagaur!L41+Pali!L41+Pratapgarh!L41+Rajsamand!L41+'Sawai Madhopur'!L41+Sikar!L41+Sirohi!L41+'Sri Ganganagar'!L41+Tonk!L41+Udaipur!L41</f>
        <v>8441.7769742016371</v>
      </c>
      <c r="M41" s="7">
        <f>Ajmer!M41+Alwar!M41+Banswara!M41+Baran!M41+Barmer!M41+Bharatpur!M41+Bhilwara!M41+Bikaner!M41+Bundi!M41+Chittorgarh!M41+Churu!M41+Dausa!M41+Dholpur!M41+Dungarpur!M41+Hanumangarh!M41+Jaipur!M41+Jaisalmer!M41+Jalore!M41+Jhalawar!M41+Jhunjhunu!M41+Jodhpur!M41+Karauli!M41+Kota!M41+Nagaur!M41+Pali!M41+Pratapgarh!M41+Rajsamand!M41+'Sawai Madhopur'!M41+Sikar!M41+Sirohi!M41+'Sri Ganganagar'!M41+Tonk!M41+Udaipur!M41</f>
        <v>1895.1709562157366</v>
      </c>
      <c r="N41" s="7">
        <f>Ajmer!N41+Alwar!N41+Banswara!N41+Baran!N41+Barmer!N41+Bharatpur!N41+Bhilwara!N41+Bikaner!N41+Bundi!N41+Chittorgarh!N41+Churu!N41+Dausa!N41+Dholpur!N41+Dungarpur!N41+Hanumangarh!N41+Jaipur!N41+Jaisalmer!N41+Jalore!N41+Jhalawar!N41+Jhunjhunu!N41+Jodhpur!N41+Karauli!N41+Kota!N41+Nagaur!N41+Pali!N41+Pratapgarh!N41+Rajsamand!N41+'Sawai Madhopur'!N41+Sikar!N41+Sirohi!N41+'Sri Ganganagar'!N41+Tonk!N41+Udaipur!N41</f>
        <v>27821.926065320931</v>
      </c>
      <c r="O41" s="8">
        <f t="shared" si="4"/>
        <v>54583.812477789463</v>
      </c>
      <c r="P41" s="8">
        <f t="shared" si="5"/>
        <v>116759.98281083388</v>
      </c>
      <c r="Q41" s="7">
        <f>Ajmer!Q41+Alwar!Q41+Banswara!Q41+Baran!Q41+Barmer!Q41+Bharatpur!Q41+Bhilwara!Q41+Bikaner!Q41+Bundi!Q41+Chittorgarh!Q41+Churu!Q41+Dausa!Q41+Dholpur!Q41+Dungarpur!Q41+Hanumangarh!Q41+Jaipur!Q41+Jaisalmer!Q41+Jalore!Q41+Jhalawar!Q41+Jhunjhunu!Q41+Jodhpur!Q41+Karauli!Q41+Kota!Q41+Nagaur!Q41+Pali!Q41+Pratapgarh!Q41+Rajsamand!Q41+'Sawai Madhopur'!Q41+Sikar!Q41+Sirohi!Q41+'Sri Ganganagar'!Q41+Tonk!Q41+Udaipur!Q41</f>
        <v>296.2913034537367</v>
      </c>
      <c r="R41" s="7">
        <f>Ajmer!R41+Alwar!R41+Banswara!R41+Baran!R41+Barmer!R41+Bharatpur!R41+Bhilwara!R41+Bikaner!R41+Bundi!R41+Chittorgarh!R41+Churu!R41+Dausa!R41+Dholpur!R41+Dungarpur!R41+Hanumangarh!R41+Jaipur!R41+Jaisalmer!R41+Jalore!R41+Jhalawar!R41+Jhunjhunu!R41+Jodhpur!R41+Karauli!R41+Kota!R41+Nagaur!R41+Pali!R41+Pratapgarh!R41+Rajsamand!R41+'Sawai Madhopur'!R41+Sikar!R41+Sirohi!R41+'Sri Ganganagar'!R41+Tonk!R41+Udaipur!R41</f>
        <v>4434.3260653209309</v>
      </c>
      <c r="S41" s="7">
        <f>Ajmer!S41+Alwar!S41+Banswara!S41+Baran!S41+Barmer!S41+Bharatpur!S41+Bhilwara!S41+Bikaner!S41+Bundi!S41+Chittorgarh!S41+Churu!S41+Dausa!S41+Dholpur!S41+Dungarpur!S41+Hanumangarh!S41+Jaipur!S41+Jaisalmer!S41+Jalore!S41+Jhalawar!S41+Jhunjhunu!S41+Jodhpur!S41+Karauli!S41+Kota!S41+Nagaur!S41+Pali!S41+Pratapgarh!S41+Rajsamand!S41+'Sawai Madhopur'!S41+Sikar!S41+Sirohi!S41+'Sri Ganganagar'!S41+Tonk!S41+Udaipur!S41</f>
        <v>22730.591399864181</v>
      </c>
      <c r="T41" s="7">
        <f>Ajmer!T41+Alwar!T41+Banswara!T41+Baran!T41+Barmer!T41+Bharatpur!T41+Bhilwara!T41+Bikaner!T41+Bundi!T41+Chittorgarh!T41+Churu!T41+Dausa!T41+Dholpur!T41+Dungarpur!T41+Hanumangarh!T41+Jaipur!T41+Jaisalmer!T41+Jalore!T41+Jhalawar!T41+Jhunjhunu!T41+Jodhpur!T41+Karauli!T41+Kota!T41+Nagaur!T41+Pali!T41+Pratapgarh!T41+Rajsamand!T41+'Sawai Madhopur'!T41+Sikar!T41+Sirohi!T41+'Sri Ganganagar'!T41+Tonk!T41+Udaipur!T41</f>
        <v>66344.792378311962</v>
      </c>
      <c r="U41" s="7">
        <f>Ajmer!U41+Alwar!U41+Banswara!U41+Baran!U41+Barmer!U41+Bharatpur!U41+Bhilwara!U41+Bikaner!U41+Bundi!U41+Chittorgarh!U41+Churu!U41+Dausa!U41+Dholpur!U41+Dungarpur!U41+Hanumangarh!U41+Jaipur!U41+Jaisalmer!U41+Jalore!U41+Jhalawar!U41+Jhunjhunu!U41+Jodhpur!U41+Karauli!U41+Kota!U41+Nagaur!U41+Pali!U41+Pratapgarh!U41+Rajsamand!U41+'Sawai Madhopur'!U41+Sikar!U41+Sirohi!U41+'Sri Ganganagar'!U41+Tonk!U41+Udaipur!U41</f>
        <v>15582.301370136978</v>
      </c>
      <c r="V41" s="7">
        <f>Ajmer!V41+Alwar!V41+Banswara!V41+Baran!V41+Barmer!V41+Bharatpur!V41+Bhilwara!V41+Bikaner!V41+Bundi!V41+Chittorgarh!V41+Churu!V41+Dausa!V41+Dholpur!V41+Dungarpur!V41+Hanumangarh!V41+Jaipur!V41+Jaisalmer!V41+Jalore!V41+Jhalawar!V41+Jhunjhunu!V41+Jodhpur!V41+Karauli!V41+Kota!V41+Nagaur!V41+Pali!V41+Pratapgarh!V41+Rajsamand!V41+'Sawai Madhopur'!V41+Sikar!V41+Sirohi!V41+'Sri Ganganagar'!V41+Tonk!V41+Udaipur!V41</f>
        <v>202398.31206092954</v>
      </c>
      <c r="W41" s="7">
        <f>Ajmer!W41+Alwar!W41+Banswara!W41+Baran!W41+Barmer!W41+Bharatpur!W41+Bhilwara!W41+Bikaner!W41+Bundi!W41+Chittorgarh!W41+Churu!W41+Dausa!W41+Dholpur!W41+Dungarpur!W41+Hanumangarh!W41+Jaipur!W41+Jaisalmer!W41+Jalore!W41+Jhalawar!W41+Jhunjhunu!W41+Jodhpur!W41+Karauli!W41+Kota!W41+Nagaur!W41+Pali!W41+Pratapgarh!W41+Rajsamand!W41+'Sawai Madhopur'!W41+Sikar!W41+Sirohi!W41+'Sri Ganganagar'!W41+Tonk!W41+Udaipur!W41</f>
        <v>4628.9609658865265</v>
      </c>
      <c r="X41" s="7">
        <f>Ajmer!X41+Alwar!X41+Banswara!X41+Baran!X41+Barmer!X41+Bharatpur!X41+Bhilwara!X41+Bikaner!X41+Bundi!X41+Chittorgarh!X41+Churu!X41+Dausa!X41+Dholpur!X41+Dungarpur!X41+Hanumangarh!X41+Jaipur!X41+Jaisalmer!X41+Jalore!X41+Jhalawar!X41+Jhunjhunu!X41+Jodhpur!X41+Karauli!X41+Kota!X41+Nagaur!X41+Pali!X41+Pratapgarh!X41+Rajsamand!X41+'Sawai Madhopur'!X41+Sikar!X41+Sirohi!X41+'Sri Ganganagar'!X41+Tonk!X41+Udaipur!X41</f>
        <v>119115.65505241376</v>
      </c>
      <c r="Y41" s="7">
        <f>Ajmer!Y41+Alwar!Y41+Banswara!Y41+Baran!Y41+Barmer!Y41+Bharatpur!Y41+Bhilwara!Y41+Bikaner!Y41+Bundi!Y41+Chittorgarh!Y41+Churu!Y41+Dausa!Y41+Dholpur!Y41+Dungarpur!Y41+Hanumangarh!Y41+Jaipur!Y41+Jaisalmer!Y41+Jalore!Y41+Jhalawar!Y41+Jhunjhunu!Y41+Jodhpur!Y41+Karauli!Y41+Kota!Y41+Nagaur!Y41+Pali!Y41+Pratapgarh!Y41+Rajsamand!Y41+'Sawai Madhopur'!Y41+Sikar!Y41+Sirohi!Y41+'Sri Ganganagar'!Y41+Tonk!Y41+Udaipur!Y41</f>
        <v>859.29004489337819</v>
      </c>
      <c r="Z41" s="7">
        <f>Ajmer!Z41+Alwar!Z41+Banswara!Z41+Baran!Z41+Barmer!Z41+Bharatpur!Z41+Bhilwara!Z41+Bikaner!Z41+Bundi!Z41+Chittorgarh!Z41+Churu!Z41+Dausa!Z41+Dholpur!Z41+Dungarpur!Z41+Hanumangarh!Z41+Jaipur!Z41+Jaisalmer!Z41+Jalore!Z41+Jhalawar!Z41+Jhunjhunu!Z41+Jodhpur!Z41+Karauli!Z41+Kota!Z41+Nagaur!Z41+Pali!Z41+Pratapgarh!Z41+Rajsamand!Z41+'Sawai Madhopur'!Z41+Sikar!Z41+Sirohi!Z41+'Sri Ganganagar'!Z41+Tonk!Z41+Udaipur!Z41</f>
        <v>3762.3301497931484</v>
      </c>
      <c r="AA41" s="7">
        <f>Ajmer!AA41+Alwar!AA41+Banswara!AA41+Baran!AA41+Barmer!AA41+Bharatpur!AA41+Bhilwara!AA41+Bikaner!AA41+Bundi!AA41+Chittorgarh!AA41+Churu!AA41+Dausa!AA41+Dholpur!AA41+Dungarpur!AA41+Hanumangarh!AA41+Jaipur!AA41+Jaisalmer!AA41+Jalore!AA41+Jhalawar!AA41+Jhunjhunu!AA41+Jodhpur!AA41+Karauli!AA41+Kota!AA41+Nagaur!AA41+Pali!AA41+Pratapgarh!AA41+Rajsamand!AA41+'Sawai Madhopur'!AA41+Sikar!AA41+Sirohi!AA41+'Sri Ganganagar'!AA41+Tonk!AA41+Udaipur!AA41</f>
        <v>37.4</v>
      </c>
      <c r="AB41" s="7">
        <f>Ajmer!AB41+Alwar!AB41+Banswara!AB41+Baran!AB41+Barmer!AB41+Bharatpur!AB41+Bhilwara!AB41+Bikaner!AB41+Bundi!AB41+Chittorgarh!AB41+Churu!AB41+Dausa!AB41+Dholpur!AB41+Dungarpur!AB41+Hanumangarh!AB41+Jaipur!AB41+Jaisalmer!AB41+Jalore!AB41+Jhalawar!AB41+Jhunjhunu!AB41+Jodhpur!AB41+Karauli!AB41+Kota!AB41+Nagaur!AB41+Pali!AB41+Pratapgarh!AB41+Rajsamand!AB41+'Sawai Madhopur'!AB41+Sikar!AB41+Sirohi!AB41+'Sri Ganganagar'!AB41+Tonk!AB41+Udaipur!AB41</f>
        <v>77</v>
      </c>
      <c r="AC41" s="7">
        <f>Ajmer!AC41+Alwar!AC41+Banswara!AC41+Baran!AC41+Barmer!AC41+Bharatpur!AC41+Bhilwara!AC41+Bikaner!AC41+Bundi!AC41+Chittorgarh!AC41+Churu!AC41+Dausa!AC41+Dholpur!AC41+Dungarpur!AC41+Hanumangarh!AC41+Jaipur!AC41+Jaisalmer!AC41+Jalore!AC41+Jhalawar!AC41+Jhunjhunu!AC41+Jodhpur!AC41+Karauli!AC41+Kota!AC41+Nagaur!AC41+Pali!AC41+Pratapgarh!AC41+Rajsamand!AC41+'Sawai Madhopur'!AC41+Sikar!AC41+Sirohi!AC41+'Sri Ganganagar'!AC41+Tonk!AC41+Udaipur!AC41</f>
        <v>996.24652188383834</v>
      </c>
      <c r="AD41" s="7">
        <f>Ajmer!AD41+Alwar!AD41+Banswara!AD41+Baran!AD41+Barmer!AD41+Bharatpur!AD41+Bhilwara!AD41+Bikaner!AD41+Bundi!AD41+Chittorgarh!AD41+Churu!AD41+Dausa!AD41+Dholpur!AD41+Dungarpur!AD41+Hanumangarh!AD41+Jaipur!AD41+Jaisalmer!AD41+Jalore!AD41+Jhalawar!AD41+Jhunjhunu!AD41+Jodhpur!AD41+Karauli!AD41+Kota!AD41+Nagaur!AD41+Pali!AD41+Pratapgarh!AD41+Rajsamand!AD41+'Sawai Madhopur'!AD41+Sikar!AD41+Sirohi!AD41+'Sri Ganganagar'!AD41+Tonk!AD41+Udaipur!AD41</f>
        <v>142992.71352221665</v>
      </c>
      <c r="AE41" s="8">
        <f t="shared" si="6"/>
        <v>22104.198902800723</v>
      </c>
      <c r="AF41" s="8">
        <f t="shared" si="7"/>
        <v>468346.01078535308</v>
      </c>
      <c r="AG41" s="7">
        <f>Ajmer!AG41+Alwar!AG41+Banswara!AG41+Baran!AG41+Barmer!AG41+Bharatpur!AG41+Bhilwara!AG41+Bikaner!AG41+Bundi!AG41+Chittorgarh!AG41+Churu!AG41+Dausa!AG41+Dholpur!AG41+Dungarpur!AG41+Hanumangarh!AG41+Jaipur!AG41+Jaisalmer!AG41+Jalore!AG41+Jhalawar!AG41+Jhunjhunu!AG41+Jodhpur!AG41+Karauli!AG41+Kota!AG41+Nagaur!AG41+Pali!AG41+Pratapgarh!AG41+Rajsamand!AG41+'Sawai Madhopur'!AG41+Sikar!AG41+Sirohi!AG41+'Sri Ganganagar'!AG41+Tonk!AG41+Udaipur!AG41</f>
        <v>224.68004489337824</v>
      </c>
      <c r="AH41" s="7">
        <f>Ajmer!AH41+Alwar!AH41+Banswara!AH41+Baran!AH41+Barmer!AH41+Bharatpur!AH41+Bhilwara!AH41+Bikaner!AH41+Bundi!AH41+Chittorgarh!AH41+Churu!AH41+Dausa!AH41+Dholpur!AH41+Dungarpur!AH41+Hanumangarh!AH41+Jaipur!AH41+Jaisalmer!AH41+Jalore!AH41+Jhalawar!AH41+Jhunjhunu!AH41+Jodhpur!AH41+Karauli!AH41+Kota!AH41+Nagaur!AH41+Pali!AH41+Pratapgarh!AH41+Rajsamand!AH41+'Sawai Madhopur'!AH41+Sikar!AH41+Sirohi!AH41+'Sri Ganganagar'!AH41+Tonk!AH41+Udaipur!AH41</f>
        <v>1886.5371481481482</v>
      </c>
      <c r="AI41" s="7">
        <f>Ajmer!AI41+Alwar!AI41+Banswara!AI41+Baran!AI41+Barmer!AI41+Bharatpur!AI41+Bhilwara!AI41+Bikaner!AI41+Bundi!AI41+Chittorgarh!AI41+Churu!AI41+Dausa!AI41+Dholpur!AI41+Dungarpur!AI41+Hanumangarh!AI41+Jaipur!AI41+Jaisalmer!AI41+Jalore!AI41+Jhalawar!AI41+Jhunjhunu!AI41+Jodhpur!AI41+Karauli!AI41+Kota!AI41+Nagaur!AI41+Pali!AI41+Pratapgarh!AI41+Rajsamand!AI41+'Sawai Madhopur'!AI41+Sikar!AI41+Sirohi!AI41+'Sri Ganganagar'!AI41+Tonk!AI41+Udaipur!AI41</f>
        <v>100</v>
      </c>
      <c r="AJ41" s="7">
        <f>Ajmer!AJ41+Alwar!AJ41+Banswara!AJ41+Baran!AJ41+Barmer!AJ41+Bharatpur!AJ41+Bhilwara!AJ41+Bikaner!AJ41+Bundi!AJ41+Chittorgarh!AJ41+Churu!AJ41+Dausa!AJ41+Dholpur!AJ41+Dungarpur!AJ41+Hanumangarh!AJ41+Jaipur!AJ41+Jaisalmer!AJ41+Jalore!AJ41+Jhalawar!AJ41+Jhunjhunu!AJ41+Jodhpur!AJ41+Karauli!AJ41+Kota!AJ41+Nagaur!AJ41+Pali!AJ41+Pratapgarh!AJ41+Rajsamand!AJ41+'Sawai Madhopur'!AJ41+Sikar!AJ41+Sirohi!AJ41+'Sri Ganganagar'!AJ41+Tonk!AJ41+Udaipur!AJ41</f>
        <v>7000</v>
      </c>
      <c r="AK41" s="7">
        <f>Ajmer!AK41+Alwar!AK41+Banswara!AK41+Baran!AK41+Barmer!AK41+Bharatpur!AK41+Bhilwara!AK41+Bikaner!AK41+Bundi!AK41+Chittorgarh!AK41+Churu!AK41+Dausa!AK41+Dholpur!AK41+Dungarpur!AK41+Hanumangarh!AK41+Jaipur!AK41+Jaisalmer!AK41+Jalore!AK41+Jhalawar!AK41+Jhunjhunu!AK41+Jodhpur!AK41+Karauli!AK41+Kota!AK41+Nagaur!AK41+Pali!AK41+Pratapgarh!AK41+Rajsamand!AK41+'Sawai Madhopur'!AK41+Sikar!AK41+Sirohi!AK41+'Sri Ganganagar'!AK41+Tonk!AK41+Udaipur!AK41</f>
        <v>302.69465819999999</v>
      </c>
      <c r="AL41" s="7">
        <f>Ajmer!AL41+Alwar!AL41+Banswara!AL41+Baran!AL41+Barmer!AL41+Bharatpur!AL41+Bhilwara!AL41+Bikaner!AL41+Bundi!AL41+Chittorgarh!AL41+Churu!AL41+Dausa!AL41+Dholpur!AL41+Dungarpur!AL41+Hanumangarh!AL41+Jaipur!AL41+Jaisalmer!AL41+Jalore!AL41+Jhalawar!AL41+Jhunjhunu!AL41+Jodhpur!AL41+Karauli!AL41+Kota!AL41+Nagaur!AL41+Pali!AL41+Pratapgarh!AL41+Rajsamand!AL41+'Sawai Madhopur'!AL41+Sikar!AL41+Sirohi!AL41+'Sri Ganganagar'!AL41+Tonk!AL41+Udaipur!AL41</f>
        <v>990.66883234800002</v>
      </c>
      <c r="AM41" s="7">
        <f>Ajmer!AM41+Alwar!AM41+Banswara!AM41+Baran!AM41+Barmer!AM41+Bharatpur!AM41+Bhilwara!AM41+Bikaner!AM41+Bundi!AM41+Chittorgarh!AM41+Churu!AM41+Dausa!AM41+Dholpur!AM41+Dungarpur!AM41+Hanumangarh!AM41+Jaipur!AM41+Jaisalmer!AM41+Jalore!AM41+Jhalawar!AM41+Jhunjhunu!AM41+Jodhpur!AM41+Karauli!AM41+Kota!AM41+Nagaur!AM41+Pali!AM41+Pratapgarh!AM41+Rajsamand!AM41+'Sawai Madhopur'!AM41+Sikar!AM41+Sirohi!AM41+'Sri Ganganagar'!AM41+Tonk!AM41+Udaipur!AM41</f>
        <v>2837.5</v>
      </c>
      <c r="AN41" s="7">
        <f>Ajmer!AN41+Alwar!AN41+Banswara!AN41+Baran!AN41+Barmer!AN41+Bharatpur!AN41+Bhilwara!AN41+Bikaner!AN41+Bundi!AN41+Chittorgarh!AN41+Churu!AN41+Dausa!AN41+Dholpur!AN41+Dungarpur!AN41+Hanumangarh!AN41+Jaipur!AN41+Jaisalmer!AN41+Jalore!AN41+Jhalawar!AN41+Jhunjhunu!AN41+Jodhpur!AN41+Karauli!AN41+Kota!AN41+Nagaur!AN41+Pali!AN41+Pratapgarh!AN41+Rajsamand!AN41+'Sawai Madhopur'!AN41+Sikar!AN41+Sirohi!AN41+'Sri Ganganagar'!AN41+Tonk!AN41+Udaipur!AN41</f>
        <v>33007.088909999999</v>
      </c>
      <c r="AO41" s="7">
        <f>Ajmer!AO41+Alwar!AO41+Banswara!AO41+Baran!AO41+Barmer!AO41+Bharatpur!AO41+Bhilwara!AO41+Bikaner!AO41+Bundi!AO41+Chittorgarh!AO41+Churu!AO41+Dausa!AO41+Dholpur!AO41+Dungarpur!AO41+Hanumangarh!AO41+Jaipur!AO41+Jaisalmer!AO41+Jalore!AO41+Jhalawar!AO41+Jhunjhunu!AO41+Jodhpur!AO41+Karauli!AO41+Kota!AO41+Nagaur!AO41+Pali!AO41+Pratapgarh!AO41+Rajsamand!AO41+'Sawai Madhopur'!AO41+Sikar!AO41+Sirohi!AO41+'Sri Ganganagar'!AO41+Tonk!AO41+Udaipur!AO41</f>
        <v>314</v>
      </c>
      <c r="AP41" s="7">
        <f>Ajmer!AP41+Alwar!AP41+Banswara!AP41+Baran!AP41+Barmer!AP41+Bharatpur!AP41+Bhilwara!AP41+Bikaner!AP41+Bundi!AP41+Chittorgarh!AP41+Churu!AP41+Dausa!AP41+Dholpur!AP41+Dungarpur!AP41+Hanumangarh!AP41+Jaipur!AP41+Jaisalmer!AP41+Jalore!AP41+Jhalawar!AP41+Jhunjhunu!AP41+Jodhpur!AP41+Karauli!AP41+Kota!AP41+Nagaur!AP41+Pali!AP41+Pratapgarh!AP41+Rajsamand!AP41+'Sawai Madhopur'!AP41+Sikar!AP41+Sirohi!AP41+'Sri Ganganagar'!AP41+Tonk!AP41+Udaipur!AP41</f>
        <v>769.19960159000004</v>
      </c>
      <c r="AQ41" s="7">
        <f>Ajmer!AQ41+Alwar!AQ41+Banswara!AQ41+Baran!AQ41+Barmer!AQ41+Bharatpur!AQ41+Bhilwara!AQ41+Bikaner!AQ41+Bundi!AQ41+Chittorgarh!AQ41+Churu!AQ41+Dausa!AQ41+Dholpur!AQ41+Dungarpur!AQ41+Hanumangarh!AQ41+Jaipur!AQ41+Jaisalmer!AQ41+Jalore!AQ41+Jhalawar!AQ41+Jhunjhunu!AQ41+Jodhpur!AQ41+Karauli!AQ41+Kota!AQ41+Nagaur!AQ41+Pali!AQ41+Pratapgarh!AQ41+Rajsamand!AQ41+'Sawai Madhopur'!AQ41+Sikar!AQ41+Sirohi!AQ41+'Sri Ganganagar'!AQ41+Tonk!AQ41+Udaipur!AQ41</f>
        <v>827.23601857162544</v>
      </c>
      <c r="AR41" s="7">
        <f>Ajmer!AR41+Alwar!AR41+Banswara!AR41+Baran!AR41+Barmer!AR41+Bharatpur!AR41+Bhilwara!AR41+Bikaner!AR41+Bundi!AR41+Chittorgarh!AR41+Churu!AR41+Dausa!AR41+Dholpur!AR41+Dungarpur!AR41+Hanumangarh!AR41+Jaipur!AR41+Jaisalmer!AR41+Jalore!AR41+Jhalawar!AR41+Jhunjhunu!AR41+Jodhpur!AR41+Karauli!AR41+Kota!AR41+Nagaur!AR41+Pali!AR41+Pratapgarh!AR41+Rajsamand!AR41+'Sawai Madhopur'!AR41+Sikar!AR41+Sirohi!AR41+'Sri Ganganagar'!AR41+Tonk!AR41+Udaipur!AR41</f>
        <v>3218.3101532374549</v>
      </c>
      <c r="AS41" s="7">
        <f>Ajmer!AS41+Alwar!AS41+Banswara!AS41+Baran!AS41+Barmer!AS41+Bharatpur!AS41+Bhilwara!AS41+Bikaner!AS41+Bundi!AS41+Chittorgarh!AS41+Churu!AS41+Dausa!AS41+Dholpur!AS41+Dungarpur!AS41+Hanumangarh!AS41+Jaipur!AS41+Jaisalmer!AS41+Jalore!AS41+Jhalawar!AS41+Jhunjhunu!AS41+Jodhpur!AS41+Karauli!AS41+Kota!AS41+Nagaur!AS41+Pali!AS41+Pratapgarh!AS41+Rajsamand!AS41+'Sawai Madhopur'!AS41+Sikar!AS41+Sirohi!AS41+'Sri Ganganagar'!AS41+Tonk!AS41+Udaipur!AS41</f>
        <v>133</v>
      </c>
      <c r="AT41" s="7">
        <f>Ajmer!AT41+Alwar!AT41+Banswara!AT41+Baran!AT41+Barmer!AT41+Bharatpur!AT41+Bhilwara!AT41+Bikaner!AT41+Bundi!AT41+Chittorgarh!AT41+Churu!AT41+Dausa!AT41+Dholpur!AT41+Dungarpur!AT41+Hanumangarh!AT41+Jaipur!AT41+Jaisalmer!AT41+Jalore!AT41+Jhalawar!AT41+Jhunjhunu!AT41+Jodhpur!AT41+Karauli!AT41+Kota!AT41+Nagaur!AT41+Pali!AT41+Pratapgarh!AT41+Rajsamand!AT41+'Sawai Madhopur'!AT41+Sikar!AT41+Sirohi!AT41+'Sri Ganganagar'!AT41+Tonk!AT41+Udaipur!AT41</f>
        <v>1396.664735991</v>
      </c>
      <c r="AU41" s="7">
        <f t="shared" si="30"/>
        <v>4514.4306767716253</v>
      </c>
      <c r="AV41" s="7">
        <f t="shared" si="31"/>
        <v>46381.932233166452</v>
      </c>
      <c r="AW41" s="7">
        <f>Ajmer!AW41+Alwar!AW41+Banswara!AW41+Baran!AW41+Bharatpur!AW41+Bhilwara!AW41+Bikaner!AW41+Bundi!AW41+Chittorgarh!AW41+Churu!AW41+Dausa!AW41+Dholpur!AW41+Dungarpur!AW41+Hanumangarh!AW41+Jaipur!AW41+Jaisalmer!AW41+Jalore!AW41+Jhalawar!AW41+Jhunjhunu!AW41+Jodhpur!AW41+Karauli!AW41+Kota!AW41+Nagaur!AW41+Pali!AW41+Pratapgarh!AW41+Rajsamand!AW41+'Sawai Madhopur'!AW41+Sikar!AW41+Sirohi!AW41+'Sri Ganganagar'!AW41+Tonk!AW41+Udaipur!AW41</f>
        <v>148.97444684904636</v>
      </c>
      <c r="AX41" s="7">
        <f>Ajmer!AX41+Alwar!AX41+Banswara!AX41+Baran!AX41+Bharatpur!AX41+Bhilwara!AX41+Bikaner!AX41+Bundi!AX41+Chittorgarh!AX41+Churu!AX41+Dausa!AX41+Dholpur!AX41+Dungarpur!AX41+Hanumangarh!AX41+Jaipur!AX41+Jaisalmer!AX41+Jalore!AX41+Jhalawar!AX41+Jhunjhunu!AX41+Jodhpur!AX41+Karauli!AX41+Kota!AX41+Nagaur!AX41+Pali!AX41+Pratapgarh!AX41+Rajsamand!AX41+'Sawai Madhopur'!AX41+Sikar!AX41+Sirohi!AX41+'Sri Ganganagar'!AX41+Tonk!AX41+Udaipur!AX41</f>
        <v>425.46713349690924</v>
      </c>
      <c r="AY41" s="9">
        <f t="shared" si="32"/>
        <v>81202.442057361797</v>
      </c>
      <c r="AZ41" s="9">
        <f t="shared" si="33"/>
        <v>631487.92582935339</v>
      </c>
      <c r="BA41" s="7">
        <f>Ajmer!BA41+Alwar!BA41+Banswara!BA41+Baran!BA41+Barmer!BA41+Bharatpur!BA41+Bhilwara!BA41+Bikaner!BA41+Bundi!BA41+Chittorgarh!BA41+Churu!BA41+Dausa!BA41+Dholpur!BA41+Dungarpur!BA41+Hanumangarh!BA41+Jaipur!BA41+Jaisalmer!BA41+Jalore!BA41+Jhalawar!BA41+Jhunjhunu!BA41+Jodhpur!BA41+Karauli!BA41+Kota!BA41+Nagaur!BA41+Pali!BA41+Pratapgarh!BA41+Rajsamand!BA41+'Sawai Madhopur'!BA41+Sikar!BA41+Sirohi!BA41+'Sri Ganganagar'!BA41+Tonk!BA41+Udaipur!BA41</f>
        <v>7</v>
      </c>
      <c r="BB41" s="7">
        <f>Ajmer!BB41+Alwar!BB41+Banswara!BB41+Baran!BB41+Barmer!BB41+Bharatpur!BB41+Bhilwara!BB41+Bikaner!BB41+Bundi!BB41+Chittorgarh!BB41+Churu!BB41+Dausa!BB41+Dholpur!BB41+Dungarpur!BB41+Hanumangarh!BB41+Jaipur!BB41+Jaisalmer!BB41+Jalore!BB41+Jhalawar!BB41+Jhunjhunu!BB41+Jodhpur!BB41+Karauli!BB41+Kota!BB41+Nagaur!BB41+Pali!BB41+Pratapgarh!BB41+Rajsamand!BB41+'Sawai Madhopur'!BB41+Sikar!BB41+Sirohi!BB41+'Sri Ganganagar'!BB41+Tonk!BB41+Udaipur!BB41</f>
        <v>37</v>
      </c>
      <c r="BC41" s="7">
        <f>Ajmer!BC41+Alwar!BC41+Banswara!BC41+Baran!BC41+Barmer!BC41+Bharatpur!BC41+Bhilwara!BC41+Bikaner!BC41+Bundi!BC41+Chittorgarh!BC41+Churu!BC41+Dausa!BC41+Dholpur!BC41+Dungarpur!BC41+Hanumangarh!BC41+Jaipur!BC41+Jaisalmer!BC41+Jalore!BC41+Jhalawar!BC41+Jhunjhunu!BC41+Jodhpur!BC41+Karauli!BC41+Kota!BC41+Nagaur!BC41+Pali!BC41+Pratapgarh!BC41+Rajsamand!BC41+'Sawai Madhopur'!BC41+Sikar!BC41+Sirohi!BC41+'Sri Ganganagar'!BC41+Tonk!BC41+Udaipur!BC41</f>
        <v>18</v>
      </c>
      <c r="BD41" s="7">
        <f>Ajmer!BD41+Alwar!BD41+Banswara!BD41+Baran!BD41+Barmer!BD41+Bharatpur!BD41+Bhilwara!BD41+Bikaner!BD41+Bundi!BD41+Chittorgarh!BD41+Churu!BD41+Dausa!BD41+Dholpur!BD41+Dungarpur!BD41+Hanumangarh!BD41+Jaipur!BD41+Jaisalmer!BD41+Jalore!BD41+Jhalawar!BD41+Jhunjhunu!BD41+Jodhpur!BD41+Karauli!BD41+Kota!BD41+Nagaur!BD41+Pali!BD41+Pratapgarh!BD41+Rajsamand!BD41+'Sawai Madhopur'!BD41+Sikar!BD41+Sirohi!BD41+'Sri Ganganagar'!BD41+Tonk!BD41+Udaipur!BD41</f>
        <v>297</v>
      </c>
      <c r="BE41" s="7">
        <f>Ajmer!BE41+Alwar!BE41+Banswara!BE41+Baran!BE41+Barmer!BE41+Bharatpur!BE41+Bhilwara!BE41+Bikaner!BE41+Bundi!BE41+Chittorgarh!BE41+Churu!BE41+Dausa!BE41+Dholpur!BE41+Dungarpur!BE41+Hanumangarh!BE41+Jaipur!BE41+Jaisalmer!BE41+Jalore!BE41+Jhalawar!BE41+Jhunjhunu!BE41+Jodhpur!BE41+Karauli!BE41+Kota!BE41+Nagaur!BE41+Pali!BE41+Pratapgarh!BE41+Rajsamand!BE41+'Sawai Madhopur'!BE41+Sikar!BE41+Sirohi!BE41+'Sri Ganganagar'!BE41+Tonk!BE41+Udaipur!BE41</f>
        <v>58.528549916688</v>
      </c>
      <c r="BF41" s="7">
        <f>Ajmer!BF41+Alwar!BF41+Banswara!BF41+Baran!BF41+Barmer!BF41+Bharatpur!BF41+Bhilwara!BF41+Bikaner!BF41+Bundi!BF41+Chittorgarh!BF41+Churu!BF41+Dausa!BF41+Dholpur!BF41+Dungarpur!BF41+Hanumangarh!BF41+Jaipur!BF41+Jaisalmer!BF41+Jalore!BF41+Jhalawar!BF41+Jhunjhunu!BF41+Jodhpur!BF41+Karauli!BF41+Kota!BF41+Nagaur!BF41+Pali!BF41+Pratapgarh!BF41+Rajsamand!BF41+'Sawai Madhopur'!BF41+Sikar!BF41+Sirohi!BF41+'Sri Ganganagar'!BF41+Tonk!BF41+Udaipur!BF41</f>
        <v>1568.9162191706089</v>
      </c>
      <c r="BG41" s="7">
        <f>Ajmer!BG41+Alwar!BG41+Banswara!BG41+Baran!BG41+Barmer!BG41+Bharatpur!BG41+Bhilwara!BG41+Bikaner!BG41+Bundi!BG41+Chittorgarh!BG41+Churu!BG41+Dausa!BG41+Dholpur!BG41+Dungarpur!BG41+Hanumangarh!BG41+Jaipur!BG41+Jaisalmer!BG41+Jalore!BG41+Jhalawar!BG41+Jhunjhunu!BG41+Jodhpur!BG41+Karauli!BG41+Kota!BG41+Nagaur!BG41+Pali!BG41+Pratapgarh!BG41+Rajsamand!BG41+'Sawai Madhopur'!BG41+Sikar!BG41+Sirohi!BG41+'Sri Ganganagar'!BG41+Tonk!BG41+Udaipur!BG41</f>
        <v>1848.13477973522</v>
      </c>
      <c r="BH41" s="7">
        <f>Ajmer!BH41+Alwar!BH41+Banswara!BH41+Baran!BH41+Barmer!BH41+Bharatpur!BH41+Bhilwara!BH41+Bikaner!BH41+Bundi!BH41+Chittorgarh!BH41+Churu!BH41+Dausa!BH41+Dholpur!BH41+Dungarpur!BH41+Hanumangarh!BH41+Jaipur!BH41+Jaisalmer!BH41+Jalore!BH41+Jhalawar!BH41+Jhunjhunu!BH41+Jodhpur!BH41+Karauli!BH41+Kota!BH41+Nagaur!BH41+Pali!BH41+Pratapgarh!BH41+Rajsamand!BH41+'Sawai Madhopur'!BH41+Sikar!BH41+Sirohi!BH41+'Sri Ganganagar'!BH41+Tonk!BH41+Udaipur!BH41</f>
        <v>22231.835596100002</v>
      </c>
      <c r="BI41" s="7">
        <f>Ajmer!BI41+Alwar!BI41+Banswara!BI41+Baran!BI41+Barmer!BI41+Bharatpur!BI41+Bhilwara!BI41+Bikaner!BI41+Bundi!BI41+Chittorgarh!BI41+Churu!BI41+Dausa!BI41+Dholpur!BI41+Dungarpur!BI41+Hanumangarh!BI41+Jaipur!BI41+Jaisalmer!BI41+Jalore!BI41+Jhalawar!BI41+Jhunjhunu!BI41+Jodhpur!BI41+Karauli!BI41+Kota!BI41+Nagaur!BI41+Pali!BI41+Pratapgarh!BI41+Rajsamand!BI41+'Sawai Madhopur'!BI41+Sikar!BI41+Sirohi!BI41+'Sri Ganganagar'!BI41+Tonk!BI41+Udaipur!BI41</f>
        <v>4607.4511228604124</v>
      </c>
      <c r="BJ41" s="7">
        <f>Ajmer!BJ41+Alwar!BJ41+Banswara!BJ41+Baran!BJ41+Barmer!BJ41+Bharatpur!BJ41+Bhilwara!BJ41+Bikaner!BJ41+Bundi!BJ41+Chittorgarh!BJ41+Churu!BJ41+Dausa!BJ41+Dholpur!BJ41+Dungarpur!BJ41+Hanumangarh!BJ41+Jaipur!BJ41+Jaisalmer!BJ41+Jalore!BJ41+Jhalawar!BJ41+Jhunjhunu!BJ41+Jodhpur!BJ41+Karauli!BJ41+Kota!BJ41+Nagaur!BJ41+Pali!BJ41+Pratapgarh!BJ41+Rajsamand!BJ41+'Sawai Madhopur'!BJ41+Sikar!BJ41+Sirohi!BJ41+'Sri Ganganagar'!BJ41+Tonk!BJ41+Udaipur!BJ41</f>
        <v>36316.172263269778</v>
      </c>
      <c r="BK41" s="8">
        <f t="shared" si="12"/>
        <v>6539.11445251232</v>
      </c>
      <c r="BL41" s="8">
        <f t="shared" si="13"/>
        <v>60450.924078540389</v>
      </c>
      <c r="BM41" s="8">
        <f t="shared" si="34"/>
        <v>87741.556509874121</v>
      </c>
      <c r="BN41" s="8">
        <f t="shared" si="35"/>
        <v>691938.8499078938</v>
      </c>
      <c r="BO41" s="7">
        <f>Ajmer!BO41+Alwar!BO41+Banswara!BO41+Baran!BO41+Barmer!BO41+Bharatpur!BO41+Bhilwara!BO41+Bikaner!BO41+Bundi!BO41+Chittorgarh!BO41+Churu!BO41+Dausa!BO41+Dholpur!BO41+Dungarpur!BO41+Hanumangarh!BO41+Jaipur!BO41+Jaisalmer!BO41+Jalore!BO41+Jhalawar!BO41+Jhunjhunu!BO41+Jodhpur!BO41+Karauli!BO41+Kota!BO41+Nagaur!BO41+Pali!BO41+Pratapgarh!BO41+Rajsamand!BO41+'Sawai Madhopur'!BO41+Sikar!BO41+Sirohi!BO41+'Sri Ganganagar'!BO41+Tonk!BO41+Udaipur!BO41</f>
        <v>11821.759987900678</v>
      </c>
      <c r="BP41" s="7">
        <f>Ajmer!BP41+Alwar!BP41+Banswara!BP41+Baran!BP41+Barmer!BP41+Bharatpur!BP41+Bhilwara!BP41+Bikaner!BP41+Bundi!BP41+Chittorgarh!BP41+Churu!BP41+Dausa!BP41+Dholpur!BP41+Dungarpur!BP41+Hanumangarh!BP41+Jaipur!BP41+Jaisalmer!BP41+Jalore!BP41+Jhalawar!BP41+Jhunjhunu!BP41+Jodhpur!BP41+Karauli!BP41+Kota!BP41+Nagaur!BP41+Pali!BP41+Pratapgarh!BP41+Rajsamand!BP41+'Sawai Madhopur'!BP41+Sikar!BP41+Sirohi!BP41+'Sri Ganganagar'!BP41+Tonk!BP41+Udaipur!BP41</f>
        <v>33683.610585660295</v>
      </c>
      <c r="BQ41" s="7">
        <f>Ajmer!BQ41+Alwar!BQ41+Banswara!BQ41+Baran!BQ41+Barmer!BQ41+Bharatpur!BQ41+Bhilwara!BQ41+Bikaner!BQ41+Bundi!BQ41+Chittorgarh!BQ41+Churu!BQ41+Dausa!BQ41+Dholpur!BQ41+Dungarpur!BQ41+Hanumangarh!BQ41+Jaipur!BQ41+Jaisalmer!BQ41+Jalore!BQ41+Jhalawar!BQ41+Jhunjhunu!BQ41+Jodhpur!BQ41+Karauli!BQ41+Kota!BQ41+Nagaur!BQ41+Pali!BQ41+Pratapgarh!BQ41+Rajsamand!BQ41+'Sawai Madhopur'!BQ41+Sikar!BQ41+Sirohi!BQ41+'Sri Ganganagar'!BQ41+Tonk!BQ41+Udaipur!BQ41</f>
        <v>1750.7311179732515</v>
      </c>
      <c r="BR41" s="7">
        <f>Ajmer!BR41+Alwar!BR41+Banswara!BR41+Baran!BR41+Barmer!BR41+Bharatpur!BR41+Bhilwara!BR41+Bikaner!BR41+Bundi!BR41+Chittorgarh!BR41+Churu!BR41+Dausa!BR41+Dholpur!BR41+Dungarpur!BR41+Hanumangarh!BR41+Jaipur!BR41+Jaisalmer!BR41+Jalore!BR41+Jhalawar!BR41+Jhunjhunu!BR41+Jodhpur!BR41+Karauli!BR41+Kota!BR41+Nagaur!BR41+Pali!BR41+Pratapgarh!BR41+Rajsamand!BR41+'Sawai Madhopur'!BR41+Sikar!BR41+Sirohi!BR41+'Sri Ganganagar'!BR41+Tonk!BR41+Udaipur!BR41</f>
        <v>3524.7984769881486</v>
      </c>
    </row>
    <row r="42" spans="1:95" s="19" customFormat="1" ht="18" customHeight="1" x14ac:dyDescent="0.25">
      <c r="A42" s="37">
        <v>34</v>
      </c>
      <c r="B42" s="6" t="s">
        <v>82</v>
      </c>
      <c r="C42" s="7">
        <f>Ajmer!C42+Alwar!C42+Banswara!C42+Baran!C42+Barmer!C42+Bharatpur!C42+Bhilwara!C42+Bikaner!C42+Bundi!C42+Chittorgarh!C42+Churu!C42+Dausa!C42+Dholpur!C42+Dungarpur!C42+Hanumangarh!C42+Jaipur!C42+Jaisalmer!C42+Jalore!C42+Jhalawar!C42+Jhunjhunu!C42+Jodhpur!C42+Karauli!C42+Kota!C42+Nagaur!C42+Pali!C42+Pratapgarh!C42+Rajsamand!C42+'Sawai Madhopur'!C42+Sikar!C42+Sirohi!C42+'Sri Ganganagar'!C42+Tonk!C42+Udaipur!C42</f>
        <v>8483.4259820060615</v>
      </c>
      <c r="D42" s="7">
        <f>Ajmer!D42+Alwar!D42+Banswara!D42+Baran!D42+Barmer!D42+Bharatpur!D42+Bhilwara!D42+Bikaner!D42+Bundi!D42+Chittorgarh!D42+Churu!D42+Dausa!D42+Dholpur!D42+Dungarpur!D42+Hanumangarh!D42+Jaipur!D42+Jaisalmer!D42+Jalore!D42+Jhalawar!D42+Jhunjhunu!D42+Jodhpur!D42+Karauli!D42+Kota!D42+Nagaur!D42+Pali!D42+Pratapgarh!D42+Rajsamand!D42+'Sawai Madhopur'!D42+Sikar!D42+Sirohi!D42+'Sri Ganganagar'!D42+Tonk!D42+Udaipur!D42</f>
        <v>9040.3057406199987</v>
      </c>
      <c r="E42" s="7">
        <f>Ajmer!E42+Alwar!E42+Banswara!E42+Baran!E42+Barmer!E42+Bharatpur!E42+Bhilwara!E42+Bikaner!E42+Bundi!E42+Chittorgarh!E42+Churu!E42+Dausa!E42+Dholpur!E42+Dungarpur!E42+Hanumangarh!E42+Jaipur!E42+Jaisalmer!E42+Jalore!E42+Jhalawar!E42+Jhunjhunu!E42+Jodhpur!E42+Karauli!E42+Kota!E42+Nagaur!E42+Pali!E42+Pratapgarh!E42+Rajsamand!E42+'Sawai Madhopur'!E42+Sikar!E42+Sirohi!E42+'Sri Ganganagar'!E42+Tonk!E42+Udaipur!E42</f>
        <v>1746.4237308573902</v>
      </c>
      <c r="F42" s="7">
        <f>Ajmer!F42+Alwar!F42+Banswara!F42+Baran!F42+Barmer!F42+Bharatpur!F42+Bhilwara!F42+Bikaner!F42+Bundi!F42+Chittorgarh!F42+Churu!F42+Dausa!F42+Dholpur!F42+Dungarpur!F42+Hanumangarh!F42+Jaipur!F42+Jaisalmer!F42+Jalore!F42+Jhalawar!F42+Jhunjhunu!F42+Jodhpur!F42+Karauli!F42+Kota!F42+Nagaur!F42+Pali!F42+Pratapgarh!F42+Rajsamand!F42+'Sawai Madhopur'!F42+Sikar!F42+Sirohi!F42+'Sri Ganganagar'!F42+Tonk!F42+Udaipur!F42</f>
        <v>7491.9983118293876</v>
      </c>
      <c r="G42" s="7">
        <f>Ajmer!G42+Alwar!G42+Banswara!G42+Baran!G42+Barmer!G42+Bharatpur!G42+Bhilwara!G42+Bikaner!G42+Bundi!G42+Chittorgarh!G42+Churu!G42+Dausa!G42+Dholpur!G42+Dungarpur!G42+Hanumangarh!G42+Jaipur!G42+Jaisalmer!G42+Jalore!G42+Jhalawar!G42+Jhunjhunu!G42+Jodhpur!G42+Karauli!G42+Kota!G42+Nagaur!G42+Pali!G42+Pratapgarh!G42+Rajsamand!G42+'Sawai Madhopur'!G42+Sikar!G42+Sirohi!G42+'Sri Ganganagar'!G42+Tonk!G42+Udaipur!G42</f>
        <v>416.11849103277677</v>
      </c>
      <c r="H42" s="7">
        <f>Ajmer!H42+Alwar!H42+Banswara!H42+Baran!H42+Barmer!H42+Bharatpur!H42+Bhilwara!H42+Bikaner!H42+Bundi!H42+Chittorgarh!H42+Churu!H42+Dausa!H42+Dholpur!H42+Dungarpur!H42+Hanumangarh!H42+Jaipur!H42+Jaisalmer!H42+Jalore!H42+Jhalawar!H42+Jhunjhunu!H42+Jodhpur!H42+Karauli!H42+Kota!H42+Nagaur!H42+Pali!H42+Pratapgarh!H42+Rajsamand!H42+'Sawai Madhopur'!H42+Sikar!H42+Sirohi!H42+'Sri Ganganagar'!H42+Tonk!H42+Udaipur!H42</f>
        <v>561.69102040816324</v>
      </c>
      <c r="I42" s="8">
        <f t="shared" si="2"/>
        <v>10645.968203896229</v>
      </c>
      <c r="J42" s="8">
        <f t="shared" si="3"/>
        <v>17093.99507285755</v>
      </c>
      <c r="K42" s="7">
        <f>Ajmer!K42+Alwar!K42+Banswara!K42+Baran!K42+Barmer!K42+Bharatpur!K42+Bhilwara!K42+Bikaner!K42+Bundi!K42+Chittorgarh!K42+Churu!K42+Dausa!K42+Dholpur!K42+Dungarpur!K42+Hanumangarh!K42+Jaipur!K42+Jaisalmer!K42+Jalore!K42+Jhalawar!K42+Jhunjhunu!K42+Jodhpur!K42+Karauli!K42+Kota!K42+Nagaur!K42+Pali!K42+Pratapgarh!K42+Rajsamand!K42+'Sawai Madhopur'!K42+Sikar!K42+Sirohi!K42+'Sri Ganganagar'!K42+Tonk!K42+Udaipur!K42</f>
        <v>172.94718380952381</v>
      </c>
      <c r="L42" s="7">
        <f>Ajmer!L42+Alwar!L42+Banswara!L42+Baran!L42+Barmer!L42+Bharatpur!L42+Bhilwara!L42+Bikaner!L42+Bundi!L42+Chittorgarh!L42+Churu!L42+Dausa!L42+Dholpur!L42+Dungarpur!L42+Hanumangarh!L42+Jaipur!L42+Jaisalmer!L42+Jalore!L42+Jhalawar!L42+Jhunjhunu!L42+Jodhpur!L42+Karauli!L42+Kota!L42+Nagaur!L42+Pali!L42+Pratapgarh!L42+Rajsamand!L42+'Sawai Madhopur'!L42+Sikar!L42+Sirohi!L42+'Sri Ganganagar'!L42+Tonk!L42+Udaipur!L42</f>
        <v>913.62570657142851</v>
      </c>
      <c r="M42" s="7">
        <f>Ajmer!M42+Alwar!M42+Banswara!M42+Baran!M42+Barmer!M42+Bharatpur!M42+Bhilwara!M42+Bikaner!M42+Bundi!M42+Chittorgarh!M42+Churu!M42+Dausa!M42+Dholpur!M42+Dungarpur!M42+Hanumangarh!M42+Jaipur!M42+Jaisalmer!M42+Jalore!M42+Jhalawar!M42+Jhunjhunu!M42+Jodhpur!M42+Karauli!M42+Kota!M42+Nagaur!M42+Pali!M42+Pratapgarh!M42+Rajsamand!M42+'Sawai Madhopur'!M42+Sikar!M42+Sirohi!M42+'Sri Ganganagar'!M42+Tonk!M42+Udaipur!M42</f>
        <v>96.660156941001858</v>
      </c>
      <c r="N42" s="7">
        <f>Ajmer!N42+Alwar!N42+Banswara!N42+Baran!N42+Barmer!N42+Bharatpur!N42+Bhilwara!N42+Bikaner!N42+Bundi!N42+Chittorgarh!N42+Churu!N42+Dausa!N42+Dholpur!N42+Dungarpur!N42+Hanumangarh!N42+Jaipur!N42+Jaisalmer!N42+Jalore!N42+Jhalawar!N42+Jhunjhunu!N42+Jodhpur!N42+Karauli!N42+Kota!N42+Nagaur!N42+Pali!N42+Pratapgarh!N42+Rajsamand!N42+'Sawai Madhopur'!N42+Sikar!N42+Sirohi!N42+'Sri Ganganagar'!N42+Tonk!N42+Udaipur!N42</f>
        <v>701.2785179053061</v>
      </c>
      <c r="O42" s="8">
        <f t="shared" si="4"/>
        <v>10915.575544646754</v>
      </c>
      <c r="P42" s="8">
        <f t="shared" si="5"/>
        <v>18708.899297334283</v>
      </c>
      <c r="Q42" s="7">
        <f>Ajmer!Q42+Alwar!Q42+Banswara!Q42+Baran!Q42+Barmer!Q42+Bharatpur!Q42+Bhilwara!Q42+Bikaner!Q42+Bundi!Q42+Chittorgarh!Q42+Churu!Q42+Dausa!Q42+Dholpur!Q42+Dungarpur!Q42+Hanumangarh!Q42+Jaipur!Q42+Jaisalmer!Q42+Jalore!Q42+Jhalawar!Q42+Jhunjhunu!Q42+Jodhpur!Q42+Karauli!Q42+Kota!Q42+Nagaur!Q42+Pali!Q42+Pratapgarh!Q42+Rajsamand!Q42+'Sawai Madhopur'!Q42+Sikar!Q42+Sirohi!Q42+'Sri Ganganagar'!Q42+Tonk!Q42+Udaipur!Q42</f>
        <v>34.160156941001858</v>
      </c>
      <c r="R42" s="7">
        <f>Ajmer!R42+Alwar!R42+Banswara!R42+Baran!R42+Barmer!R42+Bharatpur!R42+Bhilwara!R42+Bikaner!R42+Bundi!R42+Chittorgarh!R42+Churu!R42+Dausa!R42+Dholpur!R42+Dungarpur!R42+Hanumangarh!R42+Jaipur!R42+Jaisalmer!R42+Jalore!R42+Jhalawar!R42+Jhunjhunu!R42+Jodhpur!R42+Karauli!R42+Kota!R42+Nagaur!R42+Pali!R42+Pratapgarh!R42+Rajsamand!R42+'Sawai Madhopur'!R42+Sikar!R42+Sirohi!R42+'Sri Ganganagar'!R42+Tonk!R42+Udaipur!R42</f>
        <v>209.27851790530613</v>
      </c>
      <c r="S42" s="7">
        <f>Ajmer!S42+Alwar!S42+Banswara!S42+Baran!S42+Barmer!S42+Bharatpur!S42+Bhilwara!S42+Bikaner!S42+Bundi!S42+Chittorgarh!S42+Churu!S42+Dausa!S42+Dholpur!S42+Dungarpur!S42+Hanumangarh!S42+Jaipur!S42+Jaisalmer!S42+Jalore!S42+Jhalawar!S42+Jhunjhunu!S42+Jodhpur!S42+Karauli!S42+Kota!S42+Nagaur!S42+Pali!S42+Pratapgarh!S42+Rajsamand!S42+'Sawai Madhopur'!S42+Sikar!S42+Sirohi!S42+'Sri Ganganagar'!S42+Tonk!S42+Udaipur!S42</f>
        <v>4738.8153267880525</v>
      </c>
      <c r="T42" s="7">
        <f>Ajmer!T42+Alwar!T42+Banswara!T42+Baran!T42+Barmer!T42+Bharatpur!T42+Bhilwara!T42+Bikaner!T42+Bundi!T42+Chittorgarh!T42+Churu!T42+Dausa!T42+Dholpur!T42+Dungarpur!T42+Hanumangarh!T42+Jaipur!T42+Jaisalmer!T42+Jalore!T42+Jhalawar!T42+Jhunjhunu!T42+Jodhpur!T42+Karauli!T42+Kota!T42+Nagaur!T42+Pali!T42+Pratapgarh!T42+Rajsamand!T42+'Sawai Madhopur'!T42+Sikar!T42+Sirohi!T42+'Sri Ganganagar'!T42+Tonk!T42+Udaipur!T42</f>
        <v>8894.4662450672367</v>
      </c>
      <c r="U42" s="7">
        <f>Ajmer!U42+Alwar!U42+Banswara!U42+Baran!U42+Barmer!U42+Bharatpur!U42+Bhilwara!U42+Bikaner!U42+Bundi!U42+Chittorgarh!U42+Churu!U42+Dausa!U42+Dholpur!U42+Dungarpur!U42+Hanumangarh!U42+Jaipur!U42+Jaisalmer!U42+Jalore!U42+Jhalawar!U42+Jhunjhunu!U42+Jodhpur!U42+Karauli!U42+Kota!U42+Nagaur!U42+Pali!U42+Pratapgarh!U42+Rajsamand!U42+'Sawai Madhopur'!U42+Sikar!U42+Sirohi!U42+'Sri Ganganagar'!U42+Tonk!U42+Udaipur!U42</f>
        <v>2566.6595842974175</v>
      </c>
      <c r="V42" s="7">
        <f>Ajmer!V42+Alwar!V42+Banswara!V42+Baran!V42+Barmer!V42+Bharatpur!V42+Bhilwara!V42+Bikaner!V42+Bundi!V42+Chittorgarh!V42+Churu!V42+Dausa!V42+Dholpur!V42+Dungarpur!V42+Hanumangarh!V42+Jaipur!V42+Jaisalmer!V42+Jalore!V42+Jhalawar!V42+Jhunjhunu!V42+Jodhpur!V42+Karauli!V42+Kota!V42+Nagaur!V42+Pali!V42+Pratapgarh!V42+Rajsamand!V42+'Sawai Madhopur'!V42+Sikar!V42+Sirohi!V42+'Sri Ganganagar'!V42+Tonk!V42+Udaipur!V42</f>
        <v>18055.976628181477</v>
      </c>
      <c r="W42" s="7">
        <f>Ajmer!W42+Alwar!W42+Banswara!W42+Baran!W42+Barmer!W42+Bharatpur!W42+Bhilwara!W42+Bikaner!W42+Bundi!W42+Chittorgarh!W42+Churu!W42+Dausa!W42+Dholpur!W42+Dungarpur!W42+Hanumangarh!W42+Jaipur!W42+Jaisalmer!W42+Jalore!W42+Jhalawar!W42+Jhunjhunu!W42+Jodhpur!W42+Karauli!W42+Kota!W42+Nagaur!W42+Pali!W42+Pratapgarh!W42+Rajsamand!W42+'Sawai Madhopur'!W42+Sikar!W42+Sirohi!W42+'Sri Ganganagar'!W42+Tonk!W42+Udaipur!W42</f>
        <v>704.71798305261711</v>
      </c>
      <c r="X42" s="7">
        <f>Ajmer!X42+Alwar!X42+Banswara!X42+Baran!X42+Barmer!X42+Bharatpur!X42+Bhilwara!X42+Bikaner!X42+Bundi!X42+Chittorgarh!X42+Churu!X42+Dausa!X42+Dholpur!X42+Dungarpur!X42+Hanumangarh!X42+Jaipur!X42+Jaisalmer!X42+Jalore!X42+Jhalawar!X42+Jhunjhunu!X42+Jodhpur!X42+Karauli!X42+Kota!X42+Nagaur!X42+Pali!X42+Pratapgarh!X42+Rajsamand!X42+'Sawai Madhopur'!X42+Sikar!X42+Sirohi!X42+'Sri Ganganagar'!X42+Tonk!X42+Udaipur!X42</f>
        <v>8472.4693440736373</v>
      </c>
      <c r="Y42" s="7">
        <f>Ajmer!Y42+Alwar!Y42+Banswara!Y42+Baran!Y42+Barmer!Y42+Bharatpur!Y42+Bhilwara!Y42+Bikaner!Y42+Bundi!Y42+Chittorgarh!Y42+Churu!Y42+Dausa!Y42+Dholpur!Y42+Dungarpur!Y42+Hanumangarh!Y42+Jaipur!Y42+Jaisalmer!Y42+Jalore!Y42+Jhalawar!Y42+Jhunjhunu!Y42+Jodhpur!Y42+Karauli!Y42+Kota!Y42+Nagaur!Y42+Pali!Y42+Pratapgarh!Y42+Rajsamand!Y42+'Sawai Madhopur'!Y42+Sikar!Y42+Sirohi!Y42+'Sri Ganganagar'!Y42+Tonk!Y42+Udaipur!Y42</f>
        <v>144.02090909090907</v>
      </c>
      <c r="Z42" s="7">
        <f>Ajmer!Z42+Alwar!Z42+Banswara!Z42+Baran!Z42+Barmer!Z42+Bharatpur!Z42+Bhilwara!Z42+Bikaner!Z42+Bundi!Z42+Chittorgarh!Z42+Churu!Z42+Dausa!Z42+Dholpur!Z42+Dungarpur!Z42+Hanumangarh!Z42+Jaipur!Z42+Jaisalmer!Z42+Jalore!Z42+Jhalawar!Z42+Jhunjhunu!Z42+Jodhpur!Z42+Karauli!Z42+Kota!Z42+Nagaur!Z42+Pali!Z42+Pratapgarh!Z42+Rajsamand!Z42+'Sawai Madhopur'!Z42+Sikar!Z42+Sirohi!Z42+'Sri Ganganagar'!Z42+Tonk!Z42+Udaipur!Z42</f>
        <v>769.66899999999998</v>
      </c>
      <c r="AA42" s="7">
        <f>Ajmer!AA42+Alwar!AA42+Banswara!AA42+Baran!AA42+Barmer!AA42+Bharatpur!AA42+Bhilwara!AA42+Bikaner!AA42+Bundi!AA42+Chittorgarh!AA42+Churu!AA42+Dausa!AA42+Dholpur!AA42+Dungarpur!AA42+Hanumangarh!AA42+Jaipur!AA42+Jaisalmer!AA42+Jalore!AA42+Jhalawar!AA42+Jhunjhunu!AA42+Jodhpur!AA42+Karauli!AA42+Kota!AA42+Nagaur!AA42+Pali!AA42+Pratapgarh!AA42+Rajsamand!AA42+'Sawai Madhopur'!AA42+Sikar!AA42+Sirohi!AA42+'Sri Ganganagar'!AA42+Tonk!AA42+Udaipur!AA42</f>
        <v>5</v>
      </c>
      <c r="AB42" s="7">
        <f>Ajmer!AB42+Alwar!AB42+Banswara!AB42+Baran!AB42+Barmer!AB42+Bharatpur!AB42+Bhilwara!AB42+Bikaner!AB42+Bundi!AB42+Chittorgarh!AB42+Churu!AB42+Dausa!AB42+Dholpur!AB42+Dungarpur!AB42+Hanumangarh!AB42+Jaipur!AB42+Jaisalmer!AB42+Jalore!AB42+Jhalawar!AB42+Jhunjhunu!AB42+Jodhpur!AB42+Karauli!AB42+Kota!AB42+Nagaur!AB42+Pali!AB42+Pratapgarh!AB42+Rajsamand!AB42+'Sawai Madhopur'!AB42+Sikar!AB42+Sirohi!AB42+'Sri Ganganagar'!AB42+Tonk!AB42+Udaipur!AB42</f>
        <v>5</v>
      </c>
      <c r="AC42" s="7">
        <f>Ajmer!AC42+Alwar!AC42+Banswara!AC42+Baran!AC42+Barmer!AC42+Bharatpur!AC42+Bhilwara!AC42+Bikaner!AC42+Bundi!AC42+Chittorgarh!AC42+Churu!AC42+Dausa!AC42+Dholpur!AC42+Dungarpur!AC42+Hanumangarh!AC42+Jaipur!AC42+Jaisalmer!AC42+Jalore!AC42+Jhalawar!AC42+Jhunjhunu!AC42+Jodhpur!AC42+Karauli!AC42+Kota!AC42+Nagaur!AC42+Pali!AC42+Pratapgarh!AC42+Rajsamand!AC42+'Sawai Madhopur'!AC42+Sikar!AC42+Sirohi!AC42+'Sri Ganganagar'!AC42+Tonk!AC42+Udaipur!AC42</f>
        <v>20</v>
      </c>
      <c r="AD42" s="7">
        <f>Ajmer!AD42+Alwar!AD42+Banswara!AD42+Baran!AD42+Barmer!AD42+Bharatpur!AD42+Bhilwara!AD42+Bikaner!AD42+Bundi!AD42+Chittorgarh!AD42+Churu!AD42+Dausa!AD42+Dholpur!AD42+Dungarpur!AD42+Hanumangarh!AD42+Jaipur!AD42+Jaisalmer!AD42+Jalore!AD42+Jhalawar!AD42+Jhunjhunu!AD42+Jodhpur!AD42+Karauli!AD42+Kota!AD42+Nagaur!AD42+Pali!AD42+Pratapgarh!AD42+Rajsamand!AD42+'Sawai Madhopur'!AD42+Sikar!AD42+Sirohi!AD42+'Sri Ganganagar'!AD42+Tonk!AD42+Udaipur!AD42</f>
        <v>873</v>
      </c>
      <c r="AE42" s="8">
        <f t="shared" si="6"/>
        <v>3440.3984764409433</v>
      </c>
      <c r="AF42" s="8">
        <f t="shared" si="7"/>
        <v>28176.114972255116</v>
      </c>
      <c r="AG42" s="7">
        <f>Ajmer!AG42+Alwar!AG42+Banswara!AG42+Baran!AG42+Barmer!AG42+Bharatpur!AG42+Bhilwara!AG42+Bikaner!AG42+Bundi!AG42+Chittorgarh!AG42+Churu!AG42+Dausa!AG42+Dholpur!AG42+Dungarpur!AG42+Hanumangarh!AG42+Jaipur!AG42+Jaisalmer!AG42+Jalore!AG42+Jhalawar!AG42+Jhunjhunu!AG42+Jodhpur!AG42+Karauli!AG42+Kota!AG42+Nagaur!AG42+Pali!AG42+Pratapgarh!AG42+Rajsamand!AG42+'Sawai Madhopur'!AG42+Sikar!AG42+Sirohi!AG42+'Sri Ganganagar'!AG42+Tonk!AG42+Udaipur!AG42</f>
        <v>37.020909090909093</v>
      </c>
      <c r="AH42" s="7">
        <f>Ajmer!AH42+Alwar!AH42+Banswara!AH42+Baran!AH42+Barmer!AH42+Bharatpur!AH42+Bhilwara!AH42+Bikaner!AH42+Bundi!AH42+Chittorgarh!AH42+Churu!AH42+Dausa!AH42+Dholpur!AH42+Dungarpur!AH42+Hanumangarh!AH42+Jaipur!AH42+Jaisalmer!AH42+Jalore!AH42+Jhalawar!AH42+Jhunjhunu!AH42+Jodhpur!AH42+Karauli!AH42+Kota!AH42+Nagaur!AH42+Pali!AH42+Pratapgarh!AH42+Rajsamand!AH42+'Sawai Madhopur'!AH42+Sikar!AH42+Sirohi!AH42+'Sri Ganganagar'!AH42+Tonk!AH42+Udaipur!AH42</f>
        <v>109.669</v>
      </c>
      <c r="AI42" s="7">
        <f>Ajmer!AI42+Alwar!AI42+Banswara!AI42+Baran!AI42+Barmer!AI42+Bharatpur!AI42+Bhilwara!AI42+Bikaner!AI42+Bundi!AI42+Chittorgarh!AI42+Churu!AI42+Dausa!AI42+Dholpur!AI42+Dungarpur!AI42+Hanumangarh!AI42+Jaipur!AI42+Jaisalmer!AI42+Jalore!AI42+Jhalawar!AI42+Jhunjhunu!AI42+Jodhpur!AI42+Karauli!AI42+Kota!AI42+Nagaur!AI42+Pali!AI42+Pratapgarh!AI42+Rajsamand!AI42+'Sawai Madhopur'!AI42+Sikar!AI42+Sirohi!AI42+'Sri Ganganagar'!AI42+Tonk!AI42+Udaipur!AI42</f>
        <v>29</v>
      </c>
      <c r="AJ42" s="7">
        <f>Ajmer!AJ42+Alwar!AJ42+Banswara!AJ42+Baran!AJ42+Barmer!AJ42+Bharatpur!AJ42+Bhilwara!AJ42+Bikaner!AJ42+Bundi!AJ42+Chittorgarh!AJ42+Churu!AJ42+Dausa!AJ42+Dholpur!AJ42+Dungarpur!AJ42+Hanumangarh!AJ42+Jaipur!AJ42+Jaisalmer!AJ42+Jalore!AJ42+Jhalawar!AJ42+Jhunjhunu!AJ42+Jodhpur!AJ42+Karauli!AJ42+Kota!AJ42+Nagaur!AJ42+Pali!AJ42+Pratapgarh!AJ42+Rajsamand!AJ42+'Sawai Madhopur'!AJ42+Sikar!AJ42+Sirohi!AJ42+'Sri Ganganagar'!AJ42+Tonk!AJ42+Udaipur!AJ42</f>
        <v>1200</v>
      </c>
      <c r="AK42" s="7">
        <f>Ajmer!AK42+Alwar!AK42+Banswara!AK42+Baran!AK42+Barmer!AK42+Bharatpur!AK42+Bhilwara!AK42+Bikaner!AK42+Bundi!AK42+Chittorgarh!AK42+Churu!AK42+Dausa!AK42+Dholpur!AK42+Dungarpur!AK42+Hanumangarh!AK42+Jaipur!AK42+Jaisalmer!AK42+Jalore!AK42+Jhalawar!AK42+Jhunjhunu!AK42+Jodhpur!AK42+Karauli!AK42+Kota!AK42+Nagaur!AK42+Pali!AK42+Pratapgarh!AK42+Rajsamand!AK42+'Sawai Madhopur'!AK42+Sikar!AK42+Sirohi!AK42+'Sri Ganganagar'!AK42+Tonk!AK42+Udaipur!AK42</f>
        <v>98</v>
      </c>
      <c r="AL42" s="7">
        <f>Ajmer!AL42+Alwar!AL42+Banswara!AL42+Baran!AL42+Barmer!AL42+Bharatpur!AL42+Bhilwara!AL42+Bikaner!AL42+Bundi!AL42+Chittorgarh!AL42+Churu!AL42+Dausa!AL42+Dholpur!AL42+Dungarpur!AL42+Hanumangarh!AL42+Jaipur!AL42+Jaisalmer!AL42+Jalore!AL42+Jhalawar!AL42+Jhunjhunu!AL42+Jodhpur!AL42+Karauli!AL42+Kota!AL42+Nagaur!AL42+Pali!AL42+Pratapgarh!AL42+Rajsamand!AL42+'Sawai Madhopur'!AL42+Sikar!AL42+Sirohi!AL42+'Sri Ganganagar'!AL42+Tonk!AL42+Udaipur!AL42</f>
        <v>522</v>
      </c>
      <c r="AM42" s="7">
        <f>Ajmer!AM42+Alwar!AM42+Banswara!AM42+Baran!AM42+Barmer!AM42+Bharatpur!AM42+Bhilwara!AM42+Bikaner!AM42+Bundi!AM42+Chittorgarh!AM42+Churu!AM42+Dausa!AM42+Dholpur!AM42+Dungarpur!AM42+Hanumangarh!AM42+Jaipur!AM42+Jaisalmer!AM42+Jalore!AM42+Jhalawar!AM42+Jhunjhunu!AM42+Jodhpur!AM42+Karauli!AM42+Kota!AM42+Nagaur!AM42+Pali!AM42+Pratapgarh!AM42+Rajsamand!AM42+'Sawai Madhopur'!AM42+Sikar!AM42+Sirohi!AM42+'Sri Ganganagar'!AM42+Tonk!AM42+Udaipur!AM42</f>
        <v>957.80554030303028</v>
      </c>
      <c r="AN42" s="7">
        <f>Ajmer!AN42+Alwar!AN42+Banswara!AN42+Baran!AN42+Barmer!AN42+Bharatpur!AN42+Bhilwara!AN42+Bikaner!AN42+Bundi!AN42+Chittorgarh!AN42+Churu!AN42+Dausa!AN42+Dholpur!AN42+Dungarpur!AN42+Hanumangarh!AN42+Jaipur!AN42+Jaisalmer!AN42+Jalore!AN42+Jhalawar!AN42+Jhunjhunu!AN42+Jodhpur!AN42+Karauli!AN42+Kota!AN42+Nagaur!AN42+Pali!AN42+Pratapgarh!AN42+Rajsamand!AN42+'Sawai Madhopur'!AN42+Sikar!AN42+Sirohi!AN42+'Sri Ganganagar'!AN42+Tonk!AN42+Udaipur!AN42</f>
        <v>7753.5582830000003</v>
      </c>
      <c r="AO42" s="7">
        <f>Ajmer!AO42+Alwar!AO42+Banswara!AO42+Baran!AO42+Barmer!AO42+Bharatpur!AO42+Bhilwara!AO42+Bikaner!AO42+Bundi!AO42+Chittorgarh!AO42+Churu!AO42+Dausa!AO42+Dholpur!AO42+Dungarpur!AO42+Hanumangarh!AO42+Jaipur!AO42+Jaisalmer!AO42+Jalore!AO42+Jhalawar!AO42+Jhunjhunu!AO42+Jodhpur!AO42+Karauli!AO42+Kota!AO42+Nagaur!AO42+Pali!AO42+Pratapgarh!AO42+Rajsamand!AO42+'Sawai Madhopur'!AO42+Sikar!AO42+Sirohi!AO42+'Sri Ganganagar'!AO42+Tonk!AO42+Udaipur!AO42</f>
        <v>111</v>
      </c>
      <c r="AP42" s="7">
        <f>Ajmer!AP42+Alwar!AP42+Banswara!AP42+Baran!AP42+Barmer!AP42+Bharatpur!AP42+Bhilwara!AP42+Bikaner!AP42+Bundi!AP42+Chittorgarh!AP42+Churu!AP42+Dausa!AP42+Dholpur!AP42+Dungarpur!AP42+Hanumangarh!AP42+Jaipur!AP42+Jaisalmer!AP42+Jalore!AP42+Jhalawar!AP42+Jhunjhunu!AP42+Jodhpur!AP42+Karauli!AP42+Kota!AP42+Nagaur!AP42+Pali!AP42+Pratapgarh!AP42+Rajsamand!AP42+'Sawai Madhopur'!AP42+Sikar!AP42+Sirohi!AP42+'Sri Ganganagar'!AP42+Tonk!AP42+Udaipur!AP42</f>
        <v>577</v>
      </c>
      <c r="AQ42" s="7">
        <f>Ajmer!AQ42+Alwar!AQ42+Banswara!AQ42+Baran!AQ42+Barmer!AQ42+Bharatpur!AQ42+Bhilwara!AQ42+Bikaner!AQ42+Bundi!AQ42+Chittorgarh!AQ42+Churu!AQ42+Dausa!AQ42+Dholpur!AQ42+Dungarpur!AQ42+Hanumangarh!AQ42+Jaipur!AQ42+Jaisalmer!AQ42+Jalore!AQ42+Jhalawar!AQ42+Jhunjhunu!AQ42+Jodhpur!AQ42+Karauli!AQ42+Kota!AQ42+Nagaur!AQ42+Pali!AQ42+Pratapgarh!AQ42+Rajsamand!AQ42+'Sawai Madhopur'!AQ42+Sikar!AQ42+Sirohi!AQ42+'Sri Ganganagar'!AQ42+Tonk!AQ42+Udaipur!AQ42</f>
        <v>507.17249044372295</v>
      </c>
      <c r="AR42" s="7">
        <f>Ajmer!AR42+Alwar!AR42+Banswara!AR42+Baran!AR42+Barmer!AR42+Bharatpur!AR42+Bhilwara!AR42+Bikaner!AR42+Bundi!AR42+Chittorgarh!AR42+Churu!AR42+Dausa!AR42+Dholpur!AR42+Dungarpur!AR42+Hanumangarh!AR42+Jaipur!AR42+Jaisalmer!AR42+Jalore!AR42+Jhalawar!AR42+Jhunjhunu!AR42+Jodhpur!AR42+Karauli!AR42+Kota!AR42+Nagaur!AR42+Pali!AR42+Pratapgarh!AR42+Rajsamand!AR42+'Sawai Madhopur'!AR42+Sikar!AR42+Sirohi!AR42+'Sri Ganganagar'!AR42+Tonk!AR42+Udaipur!AR42</f>
        <v>1175.6692184642857</v>
      </c>
      <c r="AS42" s="7">
        <f>Ajmer!AS42+Alwar!AS42+Banswara!AS42+Baran!AS42+Barmer!AS42+Bharatpur!AS42+Bhilwara!AS42+Bikaner!AS42+Bundi!AS42+Chittorgarh!AS42+Churu!AS42+Dausa!AS42+Dholpur!AS42+Dungarpur!AS42+Hanumangarh!AS42+Jaipur!AS42+Jaisalmer!AS42+Jalore!AS42+Jhalawar!AS42+Jhunjhunu!AS42+Jodhpur!AS42+Karauli!AS42+Kota!AS42+Nagaur!AS42+Pali!AS42+Pratapgarh!AS42+Rajsamand!AS42+'Sawai Madhopur'!AS42+Sikar!AS42+Sirohi!AS42+'Sri Ganganagar'!AS42+Tonk!AS42+Udaipur!AS42</f>
        <v>57</v>
      </c>
      <c r="AT42" s="7">
        <f>Ajmer!AT42+Alwar!AT42+Banswara!AT42+Baran!AT42+Barmer!AT42+Bharatpur!AT42+Bhilwara!AT42+Bikaner!AT42+Bundi!AT42+Chittorgarh!AT42+Churu!AT42+Dausa!AT42+Dholpur!AT42+Dungarpur!AT42+Hanumangarh!AT42+Jaipur!AT42+Jaisalmer!AT42+Jalore!AT42+Jhalawar!AT42+Jhunjhunu!AT42+Jodhpur!AT42+Karauli!AT42+Kota!AT42+Nagaur!AT42+Pali!AT42+Pratapgarh!AT42+Rajsamand!AT42+'Sawai Madhopur'!AT42+Sikar!AT42+Sirohi!AT42+'Sri Ganganagar'!AT42+Tonk!AT42+Udaipur!AT42</f>
        <v>355</v>
      </c>
      <c r="AU42" s="7">
        <f t="shared" si="30"/>
        <v>1759.9780307467531</v>
      </c>
      <c r="AV42" s="7">
        <f t="shared" si="31"/>
        <v>11583.227501464286</v>
      </c>
      <c r="AW42" s="7">
        <f>Ajmer!AW42+Alwar!AW42+Banswara!AW42+Baran!AW42+Bharatpur!AW42+Bhilwara!AW42+Bikaner!AW42+Bundi!AW42+Chittorgarh!AW42+Churu!AW42+Dausa!AW42+Dholpur!AW42+Dungarpur!AW42+Hanumangarh!AW42+Jaipur!AW42+Jaisalmer!AW42+Jalore!AW42+Jhalawar!AW42+Jhunjhunu!AW42+Jodhpur!AW42+Karauli!AW42+Kota!AW42+Nagaur!AW42+Pali!AW42+Pratapgarh!AW42+Rajsamand!AW42+'Sawai Madhopur'!AW42+Sikar!AW42+Sirohi!AW42+'Sri Ganganagar'!AW42+Tonk!AW42+Udaipur!AW42</f>
        <v>65.372490443722938</v>
      </c>
      <c r="AX42" s="7">
        <f>Ajmer!AX42+Alwar!AX42+Banswara!AX42+Baran!AX42+Bharatpur!AX42+Bhilwara!AX42+Bikaner!AX42+Bundi!AX42+Chittorgarh!AX42+Churu!AX42+Dausa!AX42+Dholpur!AX42+Dungarpur!AX42+Hanumangarh!AX42+Jaipur!AX42+Jaisalmer!AX42+Jalore!AX42+Jhalawar!AX42+Jhunjhunu!AX42+Jodhpur!AX42+Karauli!AX42+Kota!AX42+Nagaur!AX42+Pali!AX42+Pratapgarh!AX42+Rajsamand!AX42+'Sawai Madhopur'!AX42+Sikar!AX42+Sirohi!AX42+'Sri Ganganagar'!AX42+Tonk!AX42+Udaipur!AX42</f>
        <v>150.0192184642857</v>
      </c>
      <c r="AY42" s="9">
        <f t="shared" si="32"/>
        <v>16115.952051834451</v>
      </c>
      <c r="AZ42" s="9">
        <f t="shared" si="33"/>
        <v>58468.24177105369</v>
      </c>
      <c r="BA42" s="7">
        <f>Ajmer!BA42+Alwar!BA42+Banswara!BA42+Baran!BA42+Barmer!BA42+Bharatpur!BA42+Bhilwara!BA42+Bikaner!BA42+Bundi!BA42+Chittorgarh!BA42+Churu!BA42+Dausa!BA42+Dholpur!BA42+Dungarpur!BA42+Hanumangarh!BA42+Jaipur!BA42+Jaisalmer!BA42+Jalore!BA42+Jhalawar!BA42+Jhunjhunu!BA42+Jodhpur!BA42+Karauli!BA42+Kota!BA42+Nagaur!BA42+Pali!BA42+Pratapgarh!BA42+Rajsamand!BA42+'Sawai Madhopur'!BA42+Sikar!BA42+Sirohi!BA42+'Sri Ganganagar'!BA42+Tonk!BA42+Udaipur!BA42</f>
        <v>8</v>
      </c>
      <c r="BB42" s="7">
        <f>Ajmer!BB42+Alwar!BB42+Banswara!BB42+Baran!BB42+Barmer!BB42+Bharatpur!BB42+Bhilwara!BB42+Bikaner!BB42+Bundi!BB42+Chittorgarh!BB42+Churu!BB42+Dausa!BB42+Dholpur!BB42+Dungarpur!BB42+Hanumangarh!BB42+Jaipur!BB42+Jaisalmer!BB42+Jalore!BB42+Jhalawar!BB42+Jhunjhunu!BB42+Jodhpur!BB42+Karauli!BB42+Kota!BB42+Nagaur!BB42+Pali!BB42+Pratapgarh!BB42+Rajsamand!BB42+'Sawai Madhopur'!BB42+Sikar!BB42+Sirohi!BB42+'Sri Ganganagar'!BB42+Tonk!BB42+Udaipur!BB42</f>
        <v>42</v>
      </c>
      <c r="BC42" s="7">
        <f>Ajmer!BC42+Alwar!BC42+Banswara!BC42+Baran!BC42+Barmer!BC42+Bharatpur!BC42+Bhilwara!BC42+Bikaner!BC42+Bundi!BC42+Chittorgarh!BC42+Churu!BC42+Dausa!BC42+Dholpur!BC42+Dungarpur!BC42+Hanumangarh!BC42+Jaipur!BC42+Jaisalmer!BC42+Jalore!BC42+Jhalawar!BC42+Jhunjhunu!BC42+Jodhpur!BC42+Karauli!BC42+Kota!BC42+Nagaur!BC42+Pali!BC42+Pratapgarh!BC42+Rajsamand!BC42+'Sawai Madhopur'!BC42+Sikar!BC42+Sirohi!BC42+'Sri Ganganagar'!BC42+Tonk!BC42+Udaipur!BC42</f>
        <v>8</v>
      </c>
      <c r="BD42" s="7">
        <f>Ajmer!BD42+Alwar!BD42+Banswara!BD42+Baran!BD42+Barmer!BD42+Bharatpur!BD42+Bhilwara!BD42+Bikaner!BD42+Bundi!BD42+Chittorgarh!BD42+Churu!BD42+Dausa!BD42+Dholpur!BD42+Dungarpur!BD42+Hanumangarh!BD42+Jaipur!BD42+Jaisalmer!BD42+Jalore!BD42+Jhalawar!BD42+Jhunjhunu!BD42+Jodhpur!BD42+Karauli!BD42+Kota!BD42+Nagaur!BD42+Pali!BD42+Pratapgarh!BD42+Rajsamand!BD42+'Sawai Madhopur'!BD42+Sikar!BD42+Sirohi!BD42+'Sri Ganganagar'!BD42+Tonk!BD42+Udaipur!BD42</f>
        <v>167</v>
      </c>
      <c r="BE42" s="7">
        <f>Ajmer!BE42+Alwar!BE42+Banswara!BE42+Baran!BE42+Barmer!BE42+Bharatpur!BE42+Bhilwara!BE42+Bikaner!BE42+Bundi!BE42+Chittorgarh!BE42+Churu!BE42+Dausa!BE42+Dholpur!BE42+Dungarpur!BE42+Hanumangarh!BE42+Jaipur!BE42+Jaisalmer!BE42+Jalore!BE42+Jhalawar!BE42+Jhunjhunu!BE42+Jodhpur!BE42+Karauli!BE42+Kota!BE42+Nagaur!BE42+Pali!BE42+Pratapgarh!BE42+Rajsamand!BE42+'Sawai Madhopur'!BE42+Sikar!BE42+Sirohi!BE42+'Sri Ganganagar'!BE42+Tonk!BE42+Udaipur!BE42</f>
        <v>45</v>
      </c>
      <c r="BF42" s="7">
        <f>Ajmer!BF42+Alwar!BF42+Banswara!BF42+Baran!BF42+Barmer!BF42+Bharatpur!BF42+Bhilwara!BF42+Bikaner!BF42+Bundi!BF42+Chittorgarh!BF42+Churu!BF42+Dausa!BF42+Dholpur!BF42+Dungarpur!BF42+Hanumangarh!BF42+Jaipur!BF42+Jaisalmer!BF42+Jalore!BF42+Jhalawar!BF42+Jhunjhunu!BF42+Jodhpur!BF42+Karauli!BF42+Kota!BF42+Nagaur!BF42+Pali!BF42+Pratapgarh!BF42+Rajsamand!BF42+'Sawai Madhopur'!BF42+Sikar!BF42+Sirohi!BF42+'Sri Ganganagar'!BF42+Tonk!BF42+Udaipur!BF42</f>
        <v>655</v>
      </c>
      <c r="BG42" s="7">
        <f>Ajmer!BG42+Alwar!BG42+Banswara!BG42+Baran!BG42+Barmer!BG42+Bharatpur!BG42+Bhilwara!BG42+Bikaner!BG42+Bundi!BG42+Chittorgarh!BG42+Churu!BG42+Dausa!BG42+Dholpur!BG42+Dungarpur!BG42+Hanumangarh!BG42+Jaipur!BG42+Jaisalmer!BG42+Jalore!BG42+Jhalawar!BG42+Jhunjhunu!BG42+Jodhpur!BG42+Karauli!BG42+Kota!BG42+Nagaur!BG42+Pali!BG42+Pratapgarh!BG42+Rajsamand!BG42+'Sawai Madhopur'!BG42+Sikar!BG42+Sirohi!BG42+'Sri Ganganagar'!BG42+Tonk!BG42+Udaipur!BG42</f>
        <v>604</v>
      </c>
      <c r="BH42" s="7">
        <f>Ajmer!BH42+Alwar!BH42+Banswara!BH42+Baran!BH42+Barmer!BH42+Bharatpur!BH42+Bhilwara!BH42+Bikaner!BH42+Bundi!BH42+Chittorgarh!BH42+Churu!BH42+Dausa!BH42+Dholpur!BH42+Dungarpur!BH42+Hanumangarh!BH42+Jaipur!BH42+Jaisalmer!BH42+Jalore!BH42+Jhalawar!BH42+Jhunjhunu!BH42+Jodhpur!BH42+Karauli!BH42+Kota!BH42+Nagaur!BH42+Pali!BH42+Pratapgarh!BH42+Rajsamand!BH42+'Sawai Madhopur'!BH42+Sikar!BH42+Sirohi!BH42+'Sri Ganganagar'!BH42+Tonk!BH42+Udaipur!BH42</f>
        <v>3158</v>
      </c>
      <c r="BI42" s="7">
        <f>Ajmer!BI42+Alwar!BI42+Banswara!BI42+Baran!BI42+Barmer!BI42+Bharatpur!BI42+Bhilwara!BI42+Bikaner!BI42+Bundi!BI42+Chittorgarh!BI42+Churu!BI42+Dausa!BI42+Dholpur!BI42+Dungarpur!BI42+Hanumangarh!BI42+Jaipur!BI42+Jaisalmer!BI42+Jalore!BI42+Jhalawar!BI42+Jhunjhunu!BI42+Jodhpur!BI42+Karauli!BI42+Kota!BI42+Nagaur!BI42+Pali!BI42+Pratapgarh!BI42+Rajsamand!BI42+'Sawai Madhopur'!BI42+Sikar!BI42+Sirohi!BI42+'Sri Ganganagar'!BI42+Tonk!BI42+Udaipur!BI42</f>
        <v>901</v>
      </c>
      <c r="BJ42" s="7">
        <f>Ajmer!BJ42+Alwar!BJ42+Banswara!BJ42+Baran!BJ42+Barmer!BJ42+Bharatpur!BJ42+Bhilwara!BJ42+Bikaner!BJ42+Bundi!BJ42+Chittorgarh!BJ42+Churu!BJ42+Dausa!BJ42+Dholpur!BJ42+Dungarpur!BJ42+Hanumangarh!BJ42+Jaipur!BJ42+Jaisalmer!BJ42+Jalore!BJ42+Jhalawar!BJ42+Jhunjhunu!BJ42+Jodhpur!BJ42+Karauli!BJ42+Kota!BJ42+Nagaur!BJ42+Pali!BJ42+Pratapgarh!BJ42+Rajsamand!BJ42+'Sawai Madhopur'!BJ42+Sikar!BJ42+Sirohi!BJ42+'Sri Ganganagar'!BJ42+Tonk!BJ42+Udaipur!BJ42</f>
        <v>4443</v>
      </c>
      <c r="BK42" s="8">
        <f t="shared" si="12"/>
        <v>1566</v>
      </c>
      <c r="BL42" s="8">
        <f t="shared" si="13"/>
        <v>8465</v>
      </c>
      <c r="BM42" s="8">
        <f t="shared" si="34"/>
        <v>17681.952051834451</v>
      </c>
      <c r="BN42" s="8">
        <f t="shared" si="35"/>
        <v>66933.241771053697</v>
      </c>
      <c r="BO42" s="7">
        <f>Ajmer!BO42+Alwar!BO42+Banswara!BO42+Baran!BO42+Barmer!BO42+Bharatpur!BO42+Bhilwara!BO42+Bikaner!BO42+Bundi!BO42+Chittorgarh!BO42+Churu!BO42+Dausa!BO42+Dholpur!BO42+Dungarpur!BO42+Hanumangarh!BO42+Jaipur!BO42+Jaisalmer!BO42+Jalore!BO42+Jhalawar!BO42+Jhunjhunu!BO42+Jodhpur!BO42+Karauli!BO42+Kota!BO42+Nagaur!BO42+Pali!BO42+Pratapgarh!BO42+Rajsamand!BO42+'Sawai Madhopur'!BO42+Sikar!BO42+Sirohi!BO42+'Sri Ganganagar'!BO42+Tonk!BO42+Udaipur!BO42</f>
        <v>2330.795205183445</v>
      </c>
      <c r="BP42" s="7">
        <f>Ajmer!BP42+Alwar!BP42+Banswara!BP42+Baran!BP42+Barmer!BP42+Bharatpur!BP42+Bhilwara!BP42+Bikaner!BP42+Bundi!BP42+Chittorgarh!BP42+Churu!BP42+Dausa!BP42+Dholpur!BP42+Dungarpur!BP42+Hanumangarh!BP42+Jaipur!BP42+Jaisalmer!BP42+Jalore!BP42+Jhalawar!BP42+Jhunjhunu!BP42+Jodhpur!BP42+Karauli!BP42+Kota!BP42+Nagaur!BP42+Pali!BP42+Pratapgarh!BP42+Rajsamand!BP42+'Sawai Madhopur'!BP42+Sikar!BP42+Sirohi!BP42+'Sri Ganganagar'!BP42+Tonk!BP42+Udaipur!BP42</f>
        <v>6249.2241771053687</v>
      </c>
      <c r="BQ42" s="7">
        <f>Ajmer!BQ42+Alwar!BQ42+Banswara!BQ42+Baran!BQ42+Barmer!BQ42+Bharatpur!BQ42+Bhilwara!BQ42+Bikaner!BQ42+Bundi!BQ42+Chittorgarh!BQ42+Churu!BQ42+Dausa!BQ42+Dholpur!BQ42+Dungarpur!BQ42+Hanumangarh!BQ42+Jaipur!BQ42+Jaisalmer!BQ42+Jalore!BQ42+Jhalawar!BQ42+Jhunjhunu!BQ42+Jodhpur!BQ42+Karauli!BQ42+Kota!BQ42+Nagaur!BQ42+Pali!BQ42+Pratapgarh!BQ42+Rajsamand!BQ42+'Sawai Madhopur'!BQ42+Sikar!BQ42+Sirohi!BQ42+'Sri Ganganagar'!BQ42+Tonk!BQ42+Udaipur!BQ42</f>
        <v>513.92712311006699</v>
      </c>
      <c r="BR42" s="7">
        <f>Ajmer!BR42+Alwar!BR42+Banswara!BR42+Baran!BR42+Barmer!BR42+Bharatpur!BR42+Bhilwara!BR42+Bikaner!BR42+Bundi!BR42+Chittorgarh!BR42+Churu!BR42+Dausa!BR42+Dholpur!BR42+Dungarpur!BR42+Hanumangarh!BR42+Jaipur!BR42+Jaisalmer!BR42+Jalore!BR42+Jhalawar!BR42+Jhunjhunu!BR42+Jodhpur!BR42+Karauli!BR42+Kota!BR42+Nagaur!BR42+Pali!BR42+Pratapgarh!BR42+Rajsamand!BR42+'Sawai Madhopur'!BR42+Sikar!BR42+Sirohi!BR42+'Sri Ganganagar'!BR42+Tonk!BR42+Udaipur!BR42</f>
        <v>1344.7845062632211</v>
      </c>
    </row>
    <row r="43" spans="1:95" s="16" customFormat="1" ht="18" customHeight="1" x14ac:dyDescent="0.25">
      <c r="A43" s="38" t="s">
        <v>37</v>
      </c>
      <c r="B43" s="13" t="s">
        <v>38</v>
      </c>
      <c r="C43" s="8">
        <f>SUM(C33:C42)</f>
        <v>714476.0962569348</v>
      </c>
      <c r="D43" s="8">
        <f t="shared" ref="D43:BQ43" si="36">SUM(D33:D42)</f>
        <v>1121524.925358186</v>
      </c>
      <c r="E43" s="8">
        <f t="shared" si="36"/>
        <v>267525.14843295724</v>
      </c>
      <c r="F43" s="8">
        <f t="shared" si="36"/>
        <v>791628.79213498719</v>
      </c>
      <c r="G43" s="8">
        <f t="shared" si="36"/>
        <v>49735.613711083482</v>
      </c>
      <c r="H43" s="8">
        <f t="shared" si="36"/>
        <v>64241.230908063982</v>
      </c>
      <c r="I43" s="8">
        <f t="shared" si="2"/>
        <v>1031736.8584009756</v>
      </c>
      <c r="J43" s="8">
        <f t="shared" si="3"/>
        <v>1977394.9484012371</v>
      </c>
      <c r="K43" s="8">
        <f t="shared" si="36"/>
        <v>42022.664596557013</v>
      </c>
      <c r="L43" s="8">
        <f t="shared" si="36"/>
        <v>243459.94316863813</v>
      </c>
      <c r="M43" s="8">
        <f t="shared" si="36"/>
        <v>50042.342857043783</v>
      </c>
      <c r="N43" s="8">
        <f t="shared" si="36"/>
        <v>392501.08536637592</v>
      </c>
      <c r="O43" s="8">
        <f t="shared" si="4"/>
        <v>1123801.8658545762</v>
      </c>
      <c r="P43" s="8">
        <f t="shared" si="5"/>
        <v>2613355.9769362509</v>
      </c>
      <c r="Q43" s="8">
        <f t="shared" si="36"/>
        <v>9654.025685306211</v>
      </c>
      <c r="R43" s="8">
        <f t="shared" si="36"/>
        <v>51999.98536637595</v>
      </c>
      <c r="S43" s="8">
        <f t="shared" si="36"/>
        <v>535637.53942234546</v>
      </c>
      <c r="T43" s="8">
        <f t="shared" si="36"/>
        <v>1590377.7387891954</v>
      </c>
      <c r="U43" s="8">
        <f t="shared" si="36"/>
        <v>236165.51825045762</v>
      </c>
      <c r="V43" s="8">
        <f t="shared" si="36"/>
        <v>2649897.8895927253</v>
      </c>
      <c r="W43" s="8">
        <f t="shared" si="36"/>
        <v>85764.103713652657</v>
      </c>
      <c r="X43" s="8">
        <f t="shared" si="36"/>
        <v>1232066.7311079013</v>
      </c>
      <c r="Y43" s="8">
        <f t="shared" si="36"/>
        <v>14822.458316498316</v>
      </c>
      <c r="Z43" s="8">
        <f t="shared" si="36"/>
        <v>78691.441073679438</v>
      </c>
      <c r="AA43" s="8">
        <f t="shared" si="36"/>
        <v>1107.8000000000002</v>
      </c>
      <c r="AB43" s="8">
        <f t="shared" si="36"/>
        <v>7747.4925979899599</v>
      </c>
      <c r="AC43" s="8">
        <f t="shared" si="36"/>
        <v>16736.44190461616</v>
      </c>
      <c r="AD43" s="8">
        <f t="shared" si="36"/>
        <v>1159562.9231364429</v>
      </c>
      <c r="AE43" s="8">
        <f t="shared" si="6"/>
        <v>354596.32218522474</v>
      </c>
      <c r="AF43" s="8">
        <f t="shared" si="7"/>
        <v>5127966.4775087386</v>
      </c>
      <c r="AG43" s="8">
        <f t="shared" si="36"/>
        <v>2812.6883164983169</v>
      </c>
      <c r="AH43" s="8">
        <f t="shared" si="36"/>
        <v>18285.462444444445</v>
      </c>
      <c r="AI43" s="8">
        <f t="shared" si="36"/>
        <v>780</v>
      </c>
      <c r="AJ43" s="8">
        <f t="shared" si="36"/>
        <v>55469.729999999996</v>
      </c>
      <c r="AK43" s="8">
        <f t="shared" si="36"/>
        <v>5025.2879915333333</v>
      </c>
      <c r="AL43" s="8">
        <f t="shared" si="36"/>
        <v>20331.450211851043</v>
      </c>
      <c r="AM43" s="8">
        <f t="shared" si="36"/>
        <v>34521.495015663837</v>
      </c>
      <c r="AN43" s="8">
        <f t="shared" si="36"/>
        <v>319702.57095810003</v>
      </c>
      <c r="AO43" s="8">
        <f t="shared" si="36"/>
        <v>5326</v>
      </c>
      <c r="AP43" s="8">
        <f t="shared" si="36"/>
        <v>15583.47290812</v>
      </c>
      <c r="AQ43" s="8">
        <f t="shared" si="36"/>
        <v>63350.599809356652</v>
      </c>
      <c r="AR43" s="8">
        <f t="shared" si="36"/>
        <v>142609.3358506439</v>
      </c>
      <c r="AS43" s="8">
        <f t="shared" si="36"/>
        <v>3002.0151515151515</v>
      </c>
      <c r="AT43" s="8">
        <f t="shared" si="36"/>
        <v>21976.33216545172</v>
      </c>
      <c r="AU43" s="8">
        <f t="shared" si="36"/>
        <v>112005.39796806895</v>
      </c>
      <c r="AV43" s="8">
        <f t="shared" si="36"/>
        <v>575672.8920941666</v>
      </c>
      <c r="AW43" s="8">
        <f t="shared" si="36"/>
        <v>5809.4164766535423</v>
      </c>
      <c r="AX43" s="8">
        <f t="shared" si="36"/>
        <v>13744.516873198338</v>
      </c>
      <c r="AY43" s="9">
        <f t="shared" ref="AY43" si="37">O43+AE43+AU43</f>
        <v>1590403.58600787</v>
      </c>
      <c r="AZ43" s="9">
        <f t="shared" ref="AZ43" si="38">P43+AF43+AV43</f>
        <v>8316995.3465391565</v>
      </c>
      <c r="BA43" s="8">
        <f t="shared" si="36"/>
        <v>99</v>
      </c>
      <c r="BB43" s="8">
        <f t="shared" si="36"/>
        <v>513</v>
      </c>
      <c r="BC43" s="8">
        <f t="shared" si="36"/>
        <v>321.17582399999998</v>
      </c>
      <c r="BD43" s="8">
        <f t="shared" si="36"/>
        <v>4789.0737520000002</v>
      </c>
      <c r="BE43" s="8">
        <f t="shared" si="36"/>
        <v>1851.6662488064321</v>
      </c>
      <c r="BF43" s="8">
        <f t="shared" si="36"/>
        <v>41063.846006067877</v>
      </c>
      <c r="BG43" s="8">
        <f t="shared" si="36"/>
        <v>45544.720040029039</v>
      </c>
      <c r="BH43" s="8">
        <f t="shared" si="36"/>
        <v>527719.33498965006</v>
      </c>
      <c r="BI43" s="8">
        <f t="shared" si="36"/>
        <v>118818.71989273537</v>
      </c>
      <c r="BJ43" s="8">
        <f t="shared" si="36"/>
        <v>918195.9717371302</v>
      </c>
      <c r="BK43" s="8">
        <f t="shared" si="12"/>
        <v>166635.28200557083</v>
      </c>
      <c r="BL43" s="8">
        <f t="shared" si="13"/>
        <v>1492281.2264848482</v>
      </c>
      <c r="BM43" s="8">
        <f t="shared" si="34"/>
        <v>1757038.8680134409</v>
      </c>
      <c r="BN43" s="8">
        <f t="shared" si="35"/>
        <v>9809276.5730240047</v>
      </c>
      <c r="BO43" s="8">
        <f t="shared" si="36"/>
        <v>344406.9253968579</v>
      </c>
      <c r="BP43" s="8">
        <f t="shared" si="36"/>
        <v>747500.17650715914</v>
      </c>
      <c r="BQ43" s="8">
        <f t="shared" si="36"/>
        <v>49208.99016674728</v>
      </c>
      <c r="BR43" s="8">
        <f t="shared" ref="BR43" si="39">SUM(BR33:BR42)</f>
        <v>68726.744060591809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8">
        <f>C43+C32+C19</f>
        <v>4160910.4524263088</v>
      </c>
      <c r="D44" s="8">
        <f t="shared" ref="D44:BO44" si="40">D43+D32+D19</f>
        <v>6353870.1067254283</v>
      </c>
      <c r="E44" s="8">
        <f t="shared" si="40"/>
        <v>863393.97699990368</v>
      </c>
      <c r="F44" s="8">
        <f t="shared" si="40"/>
        <v>1836530.6783783815</v>
      </c>
      <c r="G44" s="8">
        <f t="shared" si="40"/>
        <v>189349.45682629099</v>
      </c>
      <c r="H44" s="8">
        <f t="shared" si="40"/>
        <v>256327.57969473483</v>
      </c>
      <c r="I44" s="8">
        <f t="shared" si="40"/>
        <v>5213653.8862525038</v>
      </c>
      <c r="J44" s="8">
        <f t="shared" si="40"/>
        <v>8446728.3647985458</v>
      </c>
      <c r="K44" s="8">
        <f t="shared" si="40"/>
        <v>128656.61093292609</v>
      </c>
      <c r="L44" s="8">
        <f t="shared" si="40"/>
        <v>571755.01079229417</v>
      </c>
      <c r="M44" s="8">
        <f t="shared" si="40"/>
        <v>104665.27017529763</v>
      </c>
      <c r="N44" s="8">
        <f t="shared" si="40"/>
        <v>662309.75375133182</v>
      </c>
      <c r="O44" s="8">
        <f t="shared" si="40"/>
        <v>5446975.7673607273</v>
      </c>
      <c r="P44" s="8">
        <f t="shared" si="40"/>
        <v>9680793.1293421704</v>
      </c>
      <c r="Q44" s="8">
        <f t="shared" si="40"/>
        <v>18397.002596818897</v>
      </c>
      <c r="R44" s="8">
        <f t="shared" si="40"/>
        <v>95582.120571267238</v>
      </c>
      <c r="S44" s="8">
        <f t="shared" si="40"/>
        <v>2942350.8932477483</v>
      </c>
      <c r="T44" s="8">
        <f t="shared" si="40"/>
        <v>6172798.7710460015</v>
      </c>
      <c r="U44" s="8">
        <f t="shared" si="40"/>
        <v>526239.49029246916</v>
      </c>
      <c r="V44" s="8">
        <f t="shared" si="40"/>
        <v>4721440.9270435264</v>
      </c>
      <c r="W44" s="8">
        <f t="shared" si="40"/>
        <v>182993.08268921077</v>
      </c>
      <c r="X44" s="8">
        <f t="shared" si="40"/>
        <v>2472105.0845511495</v>
      </c>
      <c r="Y44" s="8">
        <f t="shared" si="40"/>
        <v>41396.059428646462</v>
      </c>
      <c r="Z44" s="8">
        <f t="shared" si="40"/>
        <v>231077.12026449927</v>
      </c>
      <c r="AA44" s="8">
        <f t="shared" si="40"/>
        <v>10045.924945358996</v>
      </c>
      <c r="AB44" s="8">
        <f t="shared" si="40"/>
        <v>35850.038237182984</v>
      </c>
      <c r="AC44" s="8">
        <f t="shared" si="40"/>
        <v>29508.849982984844</v>
      </c>
      <c r="AD44" s="8">
        <f t="shared" si="40"/>
        <v>1727425.7870303863</v>
      </c>
      <c r="AE44" s="8">
        <f t="shared" si="40"/>
        <v>790183.40733867022</v>
      </c>
      <c r="AF44" s="8">
        <f t="shared" si="40"/>
        <v>9187898.9571267441</v>
      </c>
      <c r="AG44" s="8">
        <f t="shared" si="40"/>
        <v>9560.2708206064653</v>
      </c>
      <c r="AH44" s="8">
        <f t="shared" si="40"/>
        <v>56645.743500333338</v>
      </c>
      <c r="AI44" s="8">
        <f t="shared" si="40"/>
        <v>3264.5863636363638</v>
      </c>
      <c r="AJ44" s="8">
        <f t="shared" si="40"/>
        <v>194581.97311787878</v>
      </c>
      <c r="AK44" s="8">
        <f t="shared" si="40"/>
        <v>40114.532725377823</v>
      </c>
      <c r="AL44" s="8">
        <f t="shared" si="40"/>
        <v>164195.04319829738</v>
      </c>
      <c r="AM44" s="8">
        <f t="shared" si="40"/>
        <v>133039.57107246827</v>
      </c>
      <c r="AN44" s="8">
        <f t="shared" si="40"/>
        <v>1359336.796327231</v>
      </c>
      <c r="AO44" s="8">
        <f t="shared" si="40"/>
        <v>25328</v>
      </c>
      <c r="AP44" s="8">
        <f t="shared" si="40"/>
        <v>96441.306090852522</v>
      </c>
      <c r="AQ44" s="8">
        <f t="shared" si="40"/>
        <v>183409.72730427113</v>
      </c>
      <c r="AR44" s="8">
        <f t="shared" si="40"/>
        <v>383903.53020602243</v>
      </c>
      <c r="AS44" s="8">
        <f t="shared" si="40"/>
        <v>12365.775822316624</v>
      </c>
      <c r="AT44" s="8">
        <f t="shared" si="40"/>
        <v>88851.231204447322</v>
      </c>
      <c r="AU44" s="8">
        <f t="shared" si="40"/>
        <v>397522.19328807021</v>
      </c>
      <c r="AV44" s="8">
        <f t="shared" si="40"/>
        <v>2287309.8801447297</v>
      </c>
      <c r="AW44" s="8">
        <f t="shared" si="40"/>
        <v>17679.722902143425</v>
      </c>
      <c r="AX44" s="8">
        <f t="shared" si="40"/>
        <v>36901.412637721885</v>
      </c>
      <c r="AY44" s="8">
        <f t="shared" si="40"/>
        <v>6634681.367987467</v>
      </c>
      <c r="AZ44" s="8">
        <f t="shared" si="40"/>
        <v>21156001.966613643</v>
      </c>
      <c r="BA44" s="8">
        <f t="shared" si="40"/>
        <v>1130</v>
      </c>
      <c r="BB44" s="8">
        <f t="shared" si="40"/>
        <v>4935.1836000000003</v>
      </c>
      <c r="BC44" s="8">
        <f t="shared" si="40"/>
        <v>2032.139029555362</v>
      </c>
      <c r="BD44" s="8">
        <f t="shared" si="40"/>
        <v>26142.672946351504</v>
      </c>
      <c r="BE44" s="8">
        <f t="shared" si="40"/>
        <v>7203.9642511117199</v>
      </c>
      <c r="BF44" s="8">
        <f t="shared" si="40"/>
        <v>103571.64525456307</v>
      </c>
      <c r="BG44" s="8">
        <f t="shared" si="40"/>
        <v>130635.23853217345</v>
      </c>
      <c r="BH44" s="8">
        <f t="shared" si="40"/>
        <v>985546.74662931496</v>
      </c>
      <c r="BI44" s="8">
        <f t="shared" si="40"/>
        <v>296190.24795391422</v>
      </c>
      <c r="BJ44" s="8">
        <f t="shared" si="40"/>
        <v>1640826.2971474305</v>
      </c>
      <c r="BK44" s="8">
        <f t="shared" si="40"/>
        <v>437191.58976675477</v>
      </c>
      <c r="BL44" s="8">
        <f t="shared" si="40"/>
        <v>2761022.5455776602</v>
      </c>
      <c r="BM44" s="8">
        <f t="shared" si="40"/>
        <v>7071872.9577542227</v>
      </c>
      <c r="BN44" s="8">
        <f t="shared" si="40"/>
        <v>23917024.512191303</v>
      </c>
      <c r="BO44" s="8">
        <f t="shared" si="40"/>
        <v>1505130.2208604719</v>
      </c>
      <c r="BP44" s="8">
        <f t="shared" ref="BP44:BR44" si="41">BP43+BP32+BP19</f>
        <v>3117939.5506526609</v>
      </c>
      <c r="BQ44" s="8">
        <f t="shared" si="41"/>
        <v>162310.97261898409</v>
      </c>
      <c r="BR44" s="8">
        <f t="shared" si="41"/>
        <v>223763.36158870655</v>
      </c>
    </row>
    <row r="45" spans="1:95" s="10" customFormat="1" ht="18" customHeight="1" x14ac:dyDescent="0.25">
      <c r="A45" s="37">
        <v>35</v>
      </c>
      <c r="B45" s="12" t="s">
        <v>90</v>
      </c>
      <c r="C45" s="7">
        <f>Ajmer!C45+Alwar!C45+Banswara!C45+Baran!C45+Barmer!C45+Bharatpur!C45+Bhilwara!C45+Bikaner!C45+Bundi!C45+Chittorgarh!C45+Churu!C45+Dausa!C45+Dholpur!C45+Dungarpur!C45+Hanumangarh!C45+Jaipur!C45+Jaisalmer!C45+Jalore!C45+Jhalawar!C45+Jhunjhunu!C45+Jodhpur!C45+Karauli!C45+Kota!C45+Nagaur!C45+Pali!C45+Pratapgarh!C45+Rajsamand!C45+'Sawai Madhopur'!C45+Sikar!C45+Sirohi!C45+'Sri Ganganagar'!C45+Tonk!C45+Udaipur!C45</f>
        <v>869133</v>
      </c>
      <c r="D45" s="7">
        <f>Ajmer!D45+Alwar!D45+Banswara!D45+Baran!D45+Barmer!D45+Bharatpur!D45+Bhilwara!D45+Bikaner!D45+Bundi!D45+Chittorgarh!D45+Churu!D45+Dausa!D45+Dholpur!D45+Dungarpur!D45+Hanumangarh!D45+Jaipur!D45+Jaisalmer!D45+Jalore!D45+Jhalawar!D45+Jhunjhunu!D45+Jodhpur!D45+Karauli!D45+Kota!D45+Nagaur!D45+Pali!D45+Pratapgarh!D45+Rajsamand!D45+'Sawai Madhopur'!D45+Sikar!D45+Sirohi!D45+'Sri Ganganagar'!D45+Tonk!D45+Udaipur!D45</f>
        <v>1511482.0903486751</v>
      </c>
      <c r="E45" s="7">
        <f>Ajmer!E45+Alwar!E45+Banswara!E45+Baran!E45+Barmer!E45+Bharatpur!E45+Bhilwara!E45+Bikaner!E45+Bundi!E45+Chittorgarh!E45+Churu!E45+Dausa!E45+Dholpur!E45+Dungarpur!E45+Hanumangarh!E45+Jaipur!E45+Jaisalmer!E45+Jalore!E45+Jhalawar!E45+Jhunjhunu!E45+Jodhpur!E45+Karauli!E45+Kota!E45+Nagaur!E45+Pali!E45+Pratapgarh!E45+Rajsamand!E45+'Sawai Madhopur'!E45+Sikar!E45+Sirohi!E45+'Sri Ganganagar'!E45+Tonk!E45+Udaipur!E45</f>
        <v>150145.36218280002</v>
      </c>
      <c r="F45" s="7">
        <f>Ajmer!F45+Alwar!F45+Banswara!F45+Baran!F45+Barmer!F45+Bharatpur!F45+Bhilwara!F45+Bikaner!F45+Bundi!F45+Chittorgarh!F45+Churu!F45+Dausa!F45+Dholpur!F45+Dungarpur!F45+Hanumangarh!F45+Jaipur!F45+Jaisalmer!F45+Jalore!F45+Jhalawar!F45+Jhunjhunu!F45+Jodhpur!F45+Karauli!F45+Kota!F45+Nagaur!F45+Pali!F45+Pratapgarh!F45+Rajsamand!F45+'Sawai Madhopur'!F45+Sikar!F45+Sirohi!F45+'Sri Ganganagar'!F45+Tonk!F45+Udaipur!F45</f>
        <v>183210.65</v>
      </c>
      <c r="G45" s="7">
        <f>Ajmer!G45+Alwar!G45+Banswara!G45+Baran!G45+Barmer!G45+Bharatpur!G45+Bhilwara!G45+Bikaner!G45+Bundi!G45+Chittorgarh!G45+Churu!G45+Dausa!G45+Dholpur!G45+Dungarpur!G45+Hanumangarh!G45+Jaipur!G45+Jaisalmer!G45+Jalore!G45+Jhalawar!G45+Jhunjhunu!G45+Jodhpur!G45+Karauli!G45+Kota!G45+Nagaur!G45+Pali!G45+Pratapgarh!G45+Rajsamand!G45+'Sawai Madhopur'!G45+Sikar!G45+Sirohi!G45+'Sri Ganganagar'!G45+Tonk!G45+Udaipur!G45</f>
        <v>21817.832652531255</v>
      </c>
      <c r="H45" s="7">
        <f>Ajmer!H45+Alwar!H45+Banswara!H45+Baran!H45+Barmer!H45+Bharatpur!H45+Bhilwara!H45+Bikaner!H45+Bundi!H45+Chittorgarh!H45+Churu!H45+Dausa!H45+Dholpur!H45+Dungarpur!H45+Hanumangarh!H45+Jaipur!H45+Jaisalmer!H45+Jalore!H45+Jhalawar!H45+Jhunjhunu!H45+Jodhpur!H45+Karauli!H45+Kota!H45+Nagaur!H45+Pali!H45+Pratapgarh!H45+Rajsamand!H45+'Sawai Madhopur'!H45+Sikar!H45+Sirohi!H45+'Sri Ganganagar'!H45+Tonk!H45+Udaipur!H45</f>
        <v>25268.559999999998</v>
      </c>
      <c r="I45" s="8">
        <f t="shared" si="2"/>
        <v>1041096.1948353312</v>
      </c>
      <c r="J45" s="8">
        <f t="shared" si="3"/>
        <v>1719961.3003486751</v>
      </c>
      <c r="K45" s="7">
        <f>Ajmer!K45+Alwar!K45+Banswara!K45+Baran!K45+Barmer!K45+Bharatpur!K45+Bhilwara!K45+Bikaner!K45+Bundi!K45+Chittorgarh!K45+Churu!K45+Dausa!K45+Dholpur!K45+Dungarpur!K45+Hanumangarh!K45+Jaipur!K45+Jaisalmer!K45+Jalore!K45+Jhalawar!K45+Jhunjhunu!K45+Jodhpur!K45+Karauli!K45+Kota!K45+Nagaur!K45+Pali!K45+Pratapgarh!K45+Rajsamand!K45+'Sawai Madhopur'!K45+Sikar!K45+Sirohi!K45+'Sri Ganganagar'!K45+Tonk!K45+Udaipur!K45</f>
        <v>11345</v>
      </c>
      <c r="L45" s="7">
        <f>Ajmer!L45+Alwar!L45+Banswara!L45+Baran!L45+Barmer!L45+Bharatpur!L45+Bhilwara!L45+Bikaner!L45+Bundi!L45+Chittorgarh!L45+Churu!L45+Dausa!L45+Dholpur!L45+Dungarpur!L45+Hanumangarh!L45+Jaipur!L45+Jaisalmer!L45+Jalore!L45+Jhalawar!L45+Jhunjhunu!L45+Jodhpur!L45+Karauli!L45+Kota!L45+Nagaur!L45+Pali!L45+Pratapgarh!L45+Rajsamand!L45+'Sawai Madhopur'!L45+Sikar!L45+Sirohi!L45+'Sri Ganganagar'!L45+Tonk!L45+Udaipur!L45</f>
        <v>30876.960174256001</v>
      </c>
      <c r="M45" s="7">
        <f>Ajmer!M45+Alwar!M45+Banswara!M45+Baran!M45+Barmer!M45+Bharatpur!M45+Bhilwara!M45+Bikaner!M45+Bundi!M45+Chittorgarh!M45+Churu!M45+Dausa!M45+Dholpur!M45+Dungarpur!M45+Hanumangarh!M45+Jaipur!M45+Jaisalmer!M45+Jalore!M45+Jhalawar!M45+Jhunjhunu!M45+Jodhpur!M45+Karauli!M45+Kota!M45+Nagaur!M45+Pali!M45+Pratapgarh!M45+Rajsamand!M45+'Sawai Madhopur'!M45+Sikar!M45+Sirohi!M45+'Sri Ganganagar'!M45+Tonk!M45+Udaipur!M45</f>
        <v>11265.421397120001</v>
      </c>
      <c r="N45" s="7">
        <f>Ajmer!N45+Alwar!N45+Banswara!N45+Baran!N45+Barmer!N45+Bharatpur!N45+Bhilwara!N45+Bikaner!N45+Bundi!N45+Chittorgarh!N45+Churu!N45+Dausa!N45+Dholpur!N45+Dungarpur!N45+Hanumangarh!N45+Jaipur!N45+Jaisalmer!N45+Jalore!N45+Jhalawar!N45+Jhunjhunu!N45+Jodhpur!N45+Karauli!N45+Kota!N45+Nagaur!N45+Pali!N45+Pratapgarh!N45+Rajsamand!N45+'Sawai Madhopur'!N45+Sikar!N45+Sirohi!N45+'Sri Ganganagar'!N45+Tonk!N45+Udaipur!N45</f>
        <v>35767.35</v>
      </c>
      <c r="O45" s="8">
        <f t="shared" si="4"/>
        <v>1063706.6162324513</v>
      </c>
      <c r="P45" s="8">
        <f t="shared" si="5"/>
        <v>1786605.6105229312</v>
      </c>
      <c r="Q45" s="7">
        <f>Ajmer!Q45+Alwar!Q45+Banswara!Q45+Baran!Q45+Barmer!Q45+Bharatpur!Q45+Bhilwara!Q45+Bikaner!Q45+Bundi!Q45+Chittorgarh!Q45+Churu!Q45+Dausa!Q45+Dholpur!Q45+Dungarpur!Q45+Hanumangarh!Q45+Jaipur!Q45+Jaisalmer!Q45+Jalore!Q45+Jhalawar!Q45+Jhunjhunu!Q45+Jodhpur!Q45+Karauli!Q45+Kota!Q45+Nagaur!Q45+Pali!Q45+Pratapgarh!Q45+Rajsamand!Q45+'Sawai Madhopur'!Q45+Sikar!Q45+Sirohi!Q45+'Sri Ganganagar'!Q45+Tonk!Q45+Udaipur!Q45</f>
        <v>1285.668558848</v>
      </c>
      <c r="R45" s="7">
        <f>Ajmer!R45+Alwar!R45+Banswara!R45+Baran!R45+Barmer!R45+Bharatpur!R45+Bhilwara!R45+Bikaner!R45+Bundi!R45+Chittorgarh!R45+Churu!R45+Dausa!R45+Dholpur!R45+Dungarpur!R45+Hanumangarh!R45+Jaipur!R45+Jaisalmer!R45+Jalore!R45+Jhalawar!R45+Jhunjhunu!R45+Jodhpur!R45+Karauli!R45+Kota!R45+Nagaur!R45+Pali!R45+Pratapgarh!R45+Rajsamand!R45+'Sawai Madhopur'!R45+Sikar!R45+Sirohi!R45+'Sri Ganganagar'!R45+Tonk!R45+Udaipur!R45</f>
        <v>2392.8000000000002</v>
      </c>
      <c r="S45" s="7">
        <f>Ajmer!S45+Alwar!S45+Banswara!S45+Baran!S45+Barmer!S45+Bharatpur!S45+Bhilwara!S45+Bikaner!S45+Bundi!S45+Chittorgarh!S45+Churu!S45+Dausa!S45+Dholpur!S45+Dungarpur!S45+Hanumangarh!S45+Jaipur!S45+Jaisalmer!S45+Jalore!S45+Jhalawar!S45+Jhunjhunu!S45+Jodhpur!S45+Karauli!S45+Kota!S45+Nagaur!S45+Pali!S45+Pratapgarh!S45+Rajsamand!S45+'Sawai Madhopur'!S45+Sikar!S45+Sirohi!S45+'Sri Ganganagar'!S45+Tonk!S45+Udaipur!S45</f>
        <v>764568.41373278003</v>
      </c>
      <c r="T45" s="7">
        <f>Ajmer!T45+Alwar!T45+Banswara!T45+Baran!T45+Barmer!T45+Bharatpur!T45+Bhilwara!T45+Bikaner!T45+Bundi!T45+Chittorgarh!T45+Churu!T45+Dausa!T45+Dholpur!T45+Dungarpur!T45+Hanumangarh!T45+Jaipur!T45+Jaisalmer!T45+Jalore!T45+Jhalawar!T45+Jhunjhunu!T45+Jodhpur!T45+Karauli!T45+Kota!T45+Nagaur!T45+Pali!T45+Pratapgarh!T45+Rajsamand!T45+'Sawai Madhopur'!T45+Sikar!T45+Sirohi!T45+'Sri Ganganagar'!T45+Tonk!T45+Udaipur!T45</f>
        <v>1382979.1585252082</v>
      </c>
      <c r="U45" s="7">
        <f>Ajmer!U45+Alwar!U45+Banswara!U45+Baran!U45+Barmer!U45+Bharatpur!U45+Bhilwara!U45+Bikaner!U45+Bundi!U45+Chittorgarh!U45+Churu!U45+Dausa!U45+Dholpur!U45+Dungarpur!U45+Hanumangarh!U45+Jaipur!U45+Jaisalmer!U45+Jalore!U45+Jhalawar!U45+Jhunjhunu!U45+Jodhpur!U45+Karauli!U45+Kota!U45+Nagaur!U45+Pali!U45+Pratapgarh!U45+Rajsamand!U45+'Sawai Madhopur'!U45+Sikar!U45+Sirohi!U45+'Sri Ganganagar'!U45+Tonk!U45+Udaipur!U45</f>
        <v>23409.934651992589</v>
      </c>
      <c r="V45" s="7">
        <f>Ajmer!V45+Alwar!V45+Banswara!V45+Baran!V45+Barmer!V45+Bharatpur!V45+Bhilwara!V45+Bikaner!V45+Bundi!V45+Chittorgarh!V45+Churu!V45+Dausa!V45+Dholpur!V45+Dungarpur!V45+Hanumangarh!V45+Jaipur!V45+Jaisalmer!V45+Jalore!V45+Jhalawar!V45+Jhunjhunu!V45+Jodhpur!V45+Karauli!V45+Kota!V45+Nagaur!V45+Pali!V45+Pratapgarh!V45+Rajsamand!V45+'Sawai Madhopur'!V45+Sikar!V45+Sirohi!V45+'Sri Ganganagar'!V45+Tonk!V45+Udaipur!V45</f>
        <v>86598.233325449415</v>
      </c>
      <c r="W45" s="7">
        <f>Ajmer!W45+Alwar!W45+Banswara!W45+Baran!W45+Barmer!W45+Bharatpur!W45+Bhilwara!W45+Bikaner!W45+Bundi!W45+Chittorgarh!W45+Churu!W45+Dausa!W45+Dholpur!W45+Dungarpur!W45+Hanumangarh!W45+Jaipur!W45+Jaisalmer!W45+Jalore!W45+Jhalawar!W45+Jhunjhunu!W45+Jodhpur!W45+Karauli!W45+Kota!W45+Nagaur!W45+Pali!W45+Pratapgarh!W45+Rajsamand!W45+'Sawai Madhopur'!W45+Sikar!W45+Sirohi!W45+'Sri Ganganagar'!W45+Tonk!W45+Udaipur!W45</f>
        <v>4202.2884126106001</v>
      </c>
      <c r="X45" s="7">
        <f>Ajmer!X45+Alwar!X45+Banswara!X45+Baran!X45+Barmer!X45+Bharatpur!X45+Bhilwara!X45+Bikaner!X45+Bundi!X45+Chittorgarh!X45+Churu!X45+Dausa!X45+Dholpur!X45+Dungarpur!X45+Hanumangarh!X45+Jaipur!X45+Jaisalmer!X45+Jalore!X45+Jhalawar!X45+Jhunjhunu!X45+Jodhpur!X45+Karauli!X45+Kota!X45+Nagaur!X45+Pali!X45+Pratapgarh!X45+Rajsamand!X45+'Sawai Madhopur'!X45+Sikar!X45+Sirohi!X45+'Sri Ganganagar'!X45+Tonk!X45+Udaipur!X45</f>
        <v>25883.406943934799</v>
      </c>
      <c r="Y45" s="7">
        <f>Ajmer!Y45+Alwar!Y45+Banswara!Y45+Baran!Y45+Barmer!Y45+Bharatpur!Y45+Bhilwara!Y45+Bikaner!Y45+Bundi!Y45+Chittorgarh!Y45+Churu!Y45+Dausa!Y45+Dholpur!Y45+Dungarpur!Y45+Hanumangarh!Y45+Jaipur!Y45+Jaisalmer!Y45+Jalore!Y45+Jhalawar!Y45+Jhunjhunu!Y45+Jodhpur!Y45+Karauli!Y45+Kota!Y45+Nagaur!Y45+Pali!Y45+Pratapgarh!Y45+Rajsamand!Y45+'Sawai Madhopur'!Y45+Sikar!Y45+Sirohi!Y45+'Sri Ganganagar'!Y45+Tonk!Y45+Udaipur!Y45</f>
        <v>2708</v>
      </c>
      <c r="Z45" s="7">
        <f>Ajmer!Z45+Alwar!Z45+Banswara!Z45+Baran!Z45+Barmer!Z45+Bharatpur!Z45+Bhilwara!Z45+Bikaner!Z45+Bundi!Z45+Chittorgarh!Z45+Churu!Z45+Dausa!Z45+Dholpur!Z45+Dungarpur!Z45+Hanumangarh!Z45+Jaipur!Z45+Jaisalmer!Z45+Jalore!Z45+Jhalawar!Z45+Jhunjhunu!Z45+Jodhpur!Z45+Karauli!Z45+Kota!Z45+Nagaur!Z45+Pali!Z45+Pratapgarh!Z45+Rajsamand!Z45+'Sawai Madhopur'!Z45+Sikar!Z45+Sirohi!Z45+'Sri Ganganagar'!Z45+Tonk!Z45+Udaipur!Z45</f>
        <v>4770.9807667799996</v>
      </c>
      <c r="AA45" s="7">
        <f>Ajmer!AA45+Alwar!AA45+Banswara!AA45+Baran!AA45+Barmer!AA45+Bharatpur!AA45+Bhilwara!AA45+Bikaner!AA45+Bundi!AA45+Chittorgarh!AA45+Churu!AA45+Dausa!AA45+Dholpur!AA45+Dungarpur!AA45+Hanumangarh!AA45+Jaipur!AA45+Jaisalmer!AA45+Jalore!AA45+Jhalawar!AA45+Jhunjhunu!AA45+Jodhpur!AA45+Karauli!AA45+Kota!AA45+Nagaur!AA45+Pali!AA45+Pratapgarh!AA45+Rajsamand!AA45+'Sawai Madhopur'!AA45+Sikar!AA45+Sirohi!AA45+'Sri Ganganagar'!AA45+Tonk!AA45+Udaipur!AA45</f>
        <v>698</v>
      </c>
      <c r="AB45" s="7">
        <f>Ajmer!AB45+Alwar!AB45+Banswara!AB45+Baran!AB45+Barmer!AB45+Bharatpur!AB45+Bhilwara!AB45+Bikaner!AB45+Bundi!AB45+Chittorgarh!AB45+Churu!AB45+Dausa!AB45+Dholpur!AB45+Dungarpur!AB45+Hanumangarh!AB45+Jaipur!AB45+Jaisalmer!AB45+Jalore!AB45+Jhalawar!AB45+Jhunjhunu!AB45+Jodhpur!AB45+Karauli!AB45+Kota!AB45+Nagaur!AB45+Pali!AB45+Pratapgarh!AB45+Rajsamand!AB45+'Sawai Madhopur'!AB45+Sikar!AB45+Sirohi!AB45+'Sri Ganganagar'!AB45+Tonk!AB45+Udaipur!AB45</f>
        <v>1570.5868568168601</v>
      </c>
      <c r="AC45" s="7">
        <f>Ajmer!AC45+Alwar!AC45+Banswara!AC45+Baran!AC45+Barmer!AC45+Bharatpur!AC45+Bhilwara!AC45+Bikaner!AC45+Bundi!AC45+Chittorgarh!AC45+Churu!AC45+Dausa!AC45+Dholpur!AC45+Dungarpur!AC45+Hanumangarh!AC45+Jaipur!AC45+Jaisalmer!AC45+Jalore!AC45+Jhalawar!AC45+Jhunjhunu!AC45+Jodhpur!AC45+Karauli!AC45+Kota!AC45+Nagaur!AC45+Pali!AC45+Pratapgarh!AC45+Rajsamand!AC45+'Sawai Madhopur'!AC45+Sikar!AC45+Sirohi!AC45+'Sri Ganganagar'!AC45+Tonk!AC45+Udaipur!AC45</f>
        <v>161</v>
      </c>
      <c r="AD45" s="7">
        <f>Ajmer!AD45+Alwar!AD45+Banswara!AD45+Baran!AD45+Barmer!AD45+Bharatpur!AD45+Bhilwara!AD45+Bikaner!AD45+Bundi!AD45+Chittorgarh!AD45+Churu!AD45+Dausa!AD45+Dholpur!AD45+Dungarpur!AD45+Hanumangarh!AD45+Jaipur!AD45+Jaisalmer!AD45+Jalore!AD45+Jhalawar!AD45+Jhunjhunu!AD45+Jodhpur!AD45+Karauli!AD45+Kota!AD45+Nagaur!AD45+Pali!AD45+Pratapgarh!AD45+Rajsamand!AD45+'Sawai Madhopur'!AD45+Sikar!AD45+Sirohi!AD45+'Sri Ganganagar'!AD45+Tonk!AD45+Udaipur!AD45</f>
        <v>2468.6420782451</v>
      </c>
      <c r="AE45" s="8">
        <f t="shared" si="6"/>
        <v>31179.223064603189</v>
      </c>
      <c r="AF45" s="8">
        <f t="shared" si="7"/>
        <v>121291.84997122618</v>
      </c>
      <c r="AG45" s="7">
        <f>Ajmer!AG45+Alwar!AG45+Banswara!AG45+Baran!AG45+Barmer!AG45+Bharatpur!AG45+Bhilwara!AG45+Bikaner!AG45+Bundi!AG45+Chittorgarh!AG45+Churu!AG45+Dausa!AG45+Dholpur!AG45+Dungarpur!AG45+Hanumangarh!AG45+Jaipur!AG45+Jaisalmer!AG45+Jalore!AG45+Jhalawar!AG45+Jhunjhunu!AG45+Jodhpur!AG45+Karauli!AG45+Kota!AG45+Nagaur!AG45+Pali!AG45+Pratapgarh!AG45+Rajsamand!AG45+'Sawai Madhopur'!AG45+Sikar!AG45+Sirohi!AG45+'Sri Ganganagar'!AG45+Tonk!AG45+Udaipur!AG45</f>
        <v>642.34</v>
      </c>
      <c r="AH45" s="7">
        <f>Ajmer!AH45+Alwar!AH45+Banswara!AH45+Baran!AH45+Barmer!AH45+Bharatpur!AH45+Bhilwara!AH45+Bikaner!AH45+Bundi!AH45+Chittorgarh!AH45+Churu!AH45+Dausa!AH45+Dholpur!AH45+Dungarpur!AH45+Hanumangarh!AH45+Jaipur!AH45+Jaisalmer!AH45+Jalore!AH45+Jhalawar!AH45+Jhunjhunu!AH45+Jodhpur!AH45+Karauli!AH45+Kota!AH45+Nagaur!AH45+Pali!AH45+Pratapgarh!AH45+Rajsamand!AH45+'Sawai Madhopur'!AH45+Sikar!AH45+Sirohi!AH45+'Sri Ganganagar'!AH45+Tonk!AH45+Udaipur!AH45</f>
        <v>1624.3600000000001</v>
      </c>
      <c r="AI45" s="7">
        <f>Ajmer!AI45+Alwar!AI45+Banswara!AI45+Baran!AI45+Barmer!AI45+Bharatpur!AI45+Bhilwara!AI45+Bikaner!AI45+Bundi!AI45+Chittorgarh!AI45+Churu!AI45+Dausa!AI45+Dholpur!AI45+Dungarpur!AI45+Hanumangarh!AI45+Jaipur!AI45+Jaisalmer!AI45+Jalore!AI45+Jhalawar!AI45+Jhunjhunu!AI45+Jodhpur!AI45+Karauli!AI45+Kota!AI45+Nagaur!AI45+Pali!AI45+Pratapgarh!AI45+Rajsamand!AI45+'Sawai Madhopur'!AI45+Sikar!AI45+Sirohi!AI45+'Sri Ganganagar'!AI45+Tonk!AI45+Udaipur!AI45</f>
        <v>0</v>
      </c>
      <c r="AJ45" s="7">
        <f>Ajmer!AJ45+Alwar!AJ45+Banswara!AJ45+Baran!AJ45+Barmer!AJ45+Bharatpur!AJ45+Bhilwara!AJ45+Bikaner!AJ45+Bundi!AJ45+Chittorgarh!AJ45+Churu!AJ45+Dausa!AJ45+Dholpur!AJ45+Dungarpur!AJ45+Hanumangarh!AJ45+Jaipur!AJ45+Jaisalmer!AJ45+Jalore!AJ45+Jhalawar!AJ45+Jhunjhunu!AJ45+Jodhpur!AJ45+Karauli!AJ45+Kota!AJ45+Nagaur!AJ45+Pali!AJ45+Pratapgarh!AJ45+Rajsamand!AJ45+'Sawai Madhopur'!AJ45+Sikar!AJ45+Sirohi!AJ45+'Sri Ganganagar'!AJ45+Tonk!AJ45+Udaipur!AJ45</f>
        <v>0</v>
      </c>
      <c r="AK45" s="7">
        <f>Ajmer!AK45+Alwar!AK45+Banswara!AK45+Baran!AK45+Barmer!AK45+Bharatpur!AK45+Bhilwara!AK45+Bikaner!AK45+Bundi!AK45+Chittorgarh!AK45+Churu!AK45+Dausa!AK45+Dholpur!AK45+Dungarpur!AK45+Hanumangarh!AK45+Jaipur!AK45+Jaisalmer!AK45+Jalore!AK45+Jhalawar!AK45+Jhunjhunu!AK45+Jodhpur!AK45+Karauli!AK45+Kota!AK45+Nagaur!AK45+Pali!AK45+Pratapgarh!AK45+Rajsamand!AK45+'Sawai Madhopur'!AK45+Sikar!AK45+Sirohi!AK45+'Sri Ganganagar'!AK45+Tonk!AK45+Udaipur!AK45</f>
        <v>2180.2274360000001</v>
      </c>
      <c r="AL45" s="7">
        <f>Ajmer!AL45+Alwar!AL45+Banswara!AL45+Baran!AL45+Barmer!AL45+Bharatpur!AL45+Bhilwara!AL45+Bikaner!AL45+Bundi!AL45+Chittorgarh!AL45+Churu!AL45+Dausa!AL45+Dholpur!AL45+Dungarpur!AL45+Hanumangarh!AL45+Jaipur!AL45+Jaisalmer!AL45+Jalore!AL45+Jhalawar!AL45+Jhunjhunu!AL45+Jodhpur!AL45+Karauli!AL45+Kota!AL45+Nagaur!AL45+Pali!AL45+Pratapgarh!AL45+Rajsamand!AL45+'Sawai Madhopur'!AL45+Sikar!AL45+Sirohi!AL45+'Sri Ganganagar'!AL45+Tonk!AL45+Udaipur!AL45</f>
        <v>5150.7997415320006</v>
      </c>
      <c r="AM45" s="7">
        <f>Ajmer!AM45+Alwar!AM45+Banswara!AM45+Baran!AM45+Barmer!AM45+Bharatpur!AM45+Bhilwara!AM45+Bikaner!AM45+Bundi!AM45+Chittorgarh!AM45+Churu!AM45+Dausa!AM45+Dholpur!AM45+Dungarpur!AM45+Hanumangarh!AM45+Jaipur!AM45+Jaisalmer!AM45+Jalore!AM45+Jhalawar!AM45+Jhunjhunu!AM45+Jodhpur!AM45+Karauli!AM45+Kota!AM45+Nagaur!AM45+Pali!AM45+Pratapgarh!AM45+Rajsamand!AM45+'Sawai Madhopur'!AM45+Sikar!AM45+Sirohi!AM45+'Sri Ganganagar'!AM45+Tonk!AM45+Udaipur!AM45</f>
        <v>3789</v>
      </c>
      <c r="AN45" s="7">
        <f>Ajmer!AN45+Alwar!AN45+Banswara!AN45+Baran!AN45+Barmer!AN45+Bharatpur!AN45+Bhilwara!AN45+Bikaner!AN45+Bundi!AN45+Chittorgarh!AN45+Churu!AN45+Dausa!AN45+Dholpur!AN45+Dungarpur!AN45+Hanumangarh!AN45+Jaipur!AN45+Jaisalmer!AN45+Jalore!AN45+Jhalawar!AN45+Jhunjhunu!AN45+Jodhpur!AN45+Karauli!AN45+Kota!AN45+Nagaur!AN45+Pali!AN45+Pratapgarh!AN45+Rajsamand!AN45+'Sawai Madhopur'!AN45+Sikar!AN45+Sirohi!AN45+'Sri Ganganagar'!AN45+Tonk!AN45+Udaipur!AN45</f>
        <v>22398.936968599999</v>
      </c>
      <c r="AO45" s="7">
        <f>Ajmer!AO45+Alwar!AO45+Banswara!AO45+Baran!AO45+Barmer!AO45+Bharatpur!AO45+Bhilwara!AO45+Bikaner!AO45+Bundi!AO45+Chittorgarh!AO45+Churu!AO45+Dausa!AO45+Dholpur!AO45+Dungarpur!AO45+Hanumangarh!AO45+Jaipur!AO45+Jaisalmer!AO45+Jalore!AO45+Jhalawar!AO45+Jhunjhunu!AO45+Jodhpur!AO45+Karauli!AO45+Kota!AO45+Nagaur!AO45+Pali!AO45+Pratapgarh!AO45+Rajsamand!AO45+'Sawai Madhopur'!AO45+Sikar!AO45+Sirohi!AO45+'Sri Ganganagar'!AO45+Tonk!AO45+Udaipur!AO45</f>
        <v>1397</v>
      </c>
      <c r="AP45" s="7">
        <f>Ajmer!AP45+Alwar!AP45+Banswara!AP45+Baran!AP45+Barmer!AP45+Bharatpur!AP45+Bhilwara!AP45+Bikaner!AP45+Bundi!AP45+Chittorgarh!AP45+Churu!AP45+Dausa!AP45+Dholpur!AP45+Dungarpur!AP45+Hanumangarh!AP45+Jaipur!AP45+Jaisalmer!AP45+Jalore!AP45+Jhalawar!AP45+Jhunjhunu!AP45+Jodhpur!AP45+Karauli!AP45+Kota!AP45+Nagaur!AP45+Pali!AP45+Pratapgarh!AP45+Rajsamand!AP45+'Sawai Madhopur'!AP45+Sikar!AP45+Sirohi!AP45+'Sri Ganganagar'!AP45+Tonk!AP45+Udaipur!AP45</f>
        <v>4373.9721112999996</v>
      </c>
      <c r="AQ45" s="7">
        <f>Ajmer!AQ45+Alwar!AQ45+Banswara!AQ45+Baran!AQ45+Barmer!AQ45+Bharatpur!AQ45+Bhilwara!AQ45+Bikaner!AQ45+Bundi!AQ45+Chittorgarh!AQ45+Churu!AQ45+Dausa!AQ45+Dholpur!AQ45+Dungarpur!AQ45+Hanumangarh!AQ45+Jaipur!AQ45+Jaisalmer!AQ45+Jalore!AQ45+Jhalawar!AQ45+Jhunjhunu!AQ45+Jodhpur!AQ45+Karauli!AQ45+Kota!AQ45+Nagaur!AQ45+Pali!AQ45+Pratapgarh!AQ45+Rajsamand!AQ45+'Sawai Madhopur'!AQ45+Sikar!AQ45+Sirohi!AQ45+'Sri Ganganagar'!AQ45+Tonk!AQ45+Udaipur!AQ45</f>
        <v>13352.83091800896</v>
      </c>
      <c r="AR45" s="7">
        <f>Ajmer!AR45+Alwar!AR45+Banswara!AR45+Baran!AR45+Barmer!AR45+Bharatpur!AR45+Bhilwara!AR45+Bikaner!AR45+Bundi!AR45+Chittorgarh!AR45+Churu!AR45+Dausa!AR45+Dholpur!AR45+Dungarpur!AR45+Hanumangarh!AR45+Jaipur!AR45+Jaisalmer!AR45+Jalore!AR45+Jhalawar!AR45+Jhunjhunu!AR45+Jodhpur!AR45+Karauli!AR45+Kota!AR45+Nagaur!AR45+Pali!AR45+Pratapgarh!AR45+Rajsamand!AR45+'Sawai Madhopur'!AR45+Sikar!AR45+Sirohi!AR45+'Sri Ganganagar'!AR45+Tonk!AR45+Udaipur!AR45</f>
        <v>21341.844301943998</v>
      </c>
      <c r="AS45" s="7">
        <f>Ajmer!AS45+Alwar!AS45+Banswara!AS45+Baran!AS45+Barmer!AS45+Bharatpur!AS45+Bhilwara!AS45+Bikaner!AS45+Bundi!AS45+Chittorgarh!AS45+Churu!AS45+Dausa!AS45+Dholpur!AS45+Dungarpur!AS45+Hanumangarh!AS45+Jaipur!AS45+Jaisalmer!AS45+Jalore!AS45+Jhalawar!AS45+Jhunjhunu!AS45+Jodhpur!AS45+Karauli!AS45+Kota!AS45+Nagaur!AS45+Pali!AS45+Pratapgarh!AS45+Rajsamand!AS45+'Sawai Madhopur'!AS45+Sikar!AS45+Sirohi!AS45+'Sri Ganganagar'!AS45+Tonk!AS45+Udaipur!AS45</f>
        <v>455</v>
      </c>
      <c r="AT45" s="7">
        <f>Ajmer!AT45+Alwar!AT45+Banswara!AT45+Baran!AT45+Barmer!AT45+Bharatpur!AT45+Bhilwara!AT45+Bikaner!AT45+Bundi!AT45+Chittorgarh!AT45+Churu!AT45+Dausa!AT45+Dholpur!AT45+Dungarpur!AT45+Hanumangarh!AT45+Jaipur!AT45+Jaisalmer!AT45+Jalore!AT45+Jhalawar!AT45+Jhunjhunu!AT45+Jodhpur!AT45+Karauli!AT45+Kota!AT45+Nagaur!AT45+Pali!AT45+Pratapgarh!AT45+Rajsamand!AT45+'Sawai Madhopur'!AT45+Sikar!AT45+Sirohi!AT45+'Sri Ganganagar'!AT45+Tonk!AT45+Udaipur!AT45</f>
        <v>2712.975250853</v>
      </c>
      <c r="AU45" s="7">
        <f t="shared" ref="AU45:AU46" si="42">AI45+AK45+AM45+AO45+AQ45+AS45</f>
        <v>21174.058354008961</v>
      </c>
      <c r="AV45" s="7">
        <f t="shared" ref="AV45:AV46" si="43">AJ45+AL45+AN45+AP45+AR45+AT45</f>
        <v>55978.528374228998</v>
      </c>
      <c r="AW45" s="7">
        <f>Ajmer!AW45+Alwar!AW45+Banswara!AW45+Baran!AW45+Bharatpur!AW45+Bhilwara!AW45+Bikaner!AW45+Bundi!AW45+Chittorgarh!AW45+Churu!AW45+Dausa!AW45+Dholpur!AW45+Dungarpur!AW45+Hanumangarh!AW45+Jaipur!AW45+Jaisalmer!AW45+Jalore!AW45+Jhalawar!AW45+Jhunjhunu!AW45+Jodhpur!AW45+Karauli!AW45+Kota!AW45+Nagaur!AW45+Pali!AW45+Pratapgarh!AW45+Rajsamand!AW45+'Sawai Madhopur'!AW45+Sikar!AW45+Sirohi!AW45+'Sri Ganganagar'!AW45+Tonk!AW45+Udaipur!AW45</f>
        <v>1560.1937681845691</v>
      </c>
      <c r="AX45" s="7">
        <f>Ajmer!AX45+Alwar!AX45+Banswara!AX45+Baran!AX45+Bharatpur!AX45+Bhilwara!AX45+Bikaner!AX45+Bundi!AX45+Chittorgarh!AX45+Churu!AX45+Dausa!AX45+Dholpur!AX45+Dungarpur!AX45+Hanumangarh!AX45+Jaipur!AX45+Jaisalmer!AX45+Jalore!AX45+Jhalawar!AX45+Jhunjhunu!AX45+Jodhpur!AX45+Karauli!AX45+Kota!AX45+Nagaur!AX45+Pali!AX45+Pratapgarh!AX45+Rajsamand!AX45+'Sawai Madhopur'!AX45+Sikar!AX45+Sirohi!AX45+'Sri Ganganagar'!AX45+Tonk!AX45+Udaipur!AX45</f>
        <v>1870.2379186894996</v>
      </c>
      <c r="AY45" s="9">
        <f t="shared" ref="AY45:AY46" si="44">O45+AE45+AU45</f>
        <v>1116059.8976510635</v>
      </c>
      <c r="AZ45" s="9">
        <f t="shared" ref="AZ45:AZ46" si="45">P45+AF45+AV45</f>
        <v>1963875.9888683865</v>
      </c>
      <c r="BA45" s="7">
        <f>Ajmer!BA45+Alwar!BA45+Banswara!BA45+Baran!BA45+Barmer!BA45+Bharatpur!BA45+Bhilwara!BA45+Bikaner!BA45+Bundi!BA45+Chittorgarh!BA45+Churu!BA45+Dausa!BA45+Dholpur!BA45+Dungarpur!BA45+Hanumangarh!BA45+Jaipur!BA45+Jaisalmer!BA45+Jalore!BA45+Jhalawar!BA45+Jhunjhunu!BA45+Jodhpur!BA45+Karauli!BA45+Kota!BA45+Nagaur!BA45+Pali!BA45+Pratapgarh!BA45+Rajsamand!BA45+'Sawai Madhopur'!BA45+Sikar!BA45+Sirohi!BA45+'Sri Ganganagar'!BA45+Tonk!BA45+Udaipur!BA45</f>
        <v>0</v>
      </c>
      <c r="BB45" s="7">
        <f>Ajmer!BB45+Alwar!BB45+Banswara!BB45+Baran!BB45+Barmer!BB45+Bharatpur!BB45+Bhilwara!BB45+Bikaner!BB45+Bundi!BB45+Chittorgarh!BB45+Churu!BB45+Dausa!BB45+Dholpur!BB45+Dungarpur!BB45+Hanumangarh!BB45+Jaipur!BB45+Jaisalmer!BB45+Jalore!BB45+Jhalawar!BB45+Jhunjhunu!BB45+Jodhpur!BB45+Karauli!BB45+Kota!BB45+Nagaur!BB45+Pali!BB45+Pratapgarh!BB45+Rajsamand!BB45+'Sawai Madhopur'!BB45+Sikar!BB45+Sirohi!BB45+'Sri Ganganagar'!BB45+Tonk!BB45+Udaipur!BB45</f>
        <v>0</v>
      </c>
      <c r="BC45" s="7">
        <f>Ajmer!BC45+Alwar!BC45+Banswara!BC45+Baran!BC45+Barmer!BC45+Bharatpur!BC45+Bhilwara!BC45+Bikaner!BC45+Bundi!BC45+Chittorgarh!BC45+Churu!BC45+Dausa!BC45+Dholpur!BC45+Dungarpur!BC45+Hanumangarh!BC45+Jaipur!BC45+Jaisalmer!BC45+Jalore!BC45+Jhalawar!BC45+Jhunjhunu!BC45+Jodhpur!BC45+Karauli!BC45+Kota!BC45+Nagaur!BC45+Pali!BC45+Pratapgarh!BC45+Rajsamand!BC45+'Sawai Madhopur'!BC45+Sikar!BC45+Sirohi!BC45+'Sri Ganganagar'!BC45+Tonk!BC45+Udaipur!BC45</f>
        <v>75.223439999999982</v>
      </c>
      <c r="BD45" s="7">
        <f>Ajmer!BD45+Alwar!BD45+Banswara!BD45+Baran!BD45+Barmer!BD45+Bharatpur!BD45+Bhilwara!BD45+Bikaner!BD45+Bundi!BD45+Chittorgarh!BD45+Churu!BD45+Dausa!BD45+Dholpur!BD45+Dungarpur!BD45+Hanumangarh!BD45+Jaipur!BD45+Jaisalmer!BD45+Jalore!BD45+Jhalawar!BD45+Jhunjhunu!BD45+Jodhpur!BD45+Karauli!BD45+Kota!BD45+Nagaur!BD45+Pali!BD45+Pratapgarh!BD45+Rajsamand!BD45+'Sawai Madhopur'!BD45+Sikar!BD45+Sirohi!BD45+'Sri Ganganagar'!BD45+Tonk!BD45+Udaipur!BD45</f>
        <v>413.74579300000005</v>
      </c>
      <c r="BE45" s="7">
        <f>Ajmer!BE45+Alwar!BE45+Banswara!BE45+Baran!BE45+Barmer!BE45+Bharatpur!BE45+Bhilwara!BE45+Bikaner!BE45+Bundi!BE45+Chittorgarh!BE45+Churu!BE45+Dausa!BE45+Dholpur!BE45+Dungarpur!BE45+Hanumangarh!BE45+Jaipur!BE45+Jaisalmer!BE45+Jalore!BE45+Jhalawar!BE45+Jhunjhunu!BE45+Jodhpur!BE45+Karauli!BE45+Kota!BE45+Nagaur!BE45+Pali!BE45+Pratapgarh!BE45+Rajsamand!BE45+'Sawai Madhopur'!BE45+Sikar!BE45+Sirohi!BE45+'Sri Ganganagar'!BE45+Tonk!BE45+Udaipur!BE45</f>
        <v>1421.5106843023998</v>
      </c>
      <c r="BF45" s="7">
        <f>Ajmer!BF45+Alwar!BF45+Banswara!BF45+Baran!BF45+Barmer!BF45+Bharatpur!BF45+Bhilwara!BF45+Bikaner!BF45+Bundi!BF45+Chittorgarh!BF45+Churu!BF45+Dausa!BF45+Dholpur!BF45+Dungarpur!BF45+Hanumangarh!BF45+Jaipur!BF45+Jaisalmer!BF45+Jalore!BF45+Jhalawar!BF45+Jhunjhunu!BF45+Jodhpur!BF45+Karauli!BF45+Kota!BF45+Nagaur!BF45+Pali!BF45+Pratapgarh!BF45+Rajsamand!BF45+'Sawai Madhopur'!BF45+Sikar!BF45+Sirohi!BF45+'Sri Ganganagar'!BF45+Tonk!BF45+Udaipur!BF45</f>
        <v>4091.9690158360318</v>
      </c>
      <c r="BG45" s="7">
        <f>Ajmer!BG45+Alwar!BG45+Banswara!BG45+Baran!BG45+Barmer!BG45+Bharatpur!BG45+Bhilwara!BG45+Bikaner!BG45+Bundi!BG45+Chittorgarh!BG45+Churu!BG45+Dausa!BG45+Dholpur!BG45+Dungarpur!BG45+Hanumangarh!BG45+Jaipur!BG45+Jaisalmer!BG45+Jalore!BG45+Jhalawar!BG45+Jhunjhunu!BG45+Jodhpur!BG45+Karauli!BG45+Kota!BG45+Nagaur!BG45+Pali!BG45+Pratapgarh!BG45+Rajsamand!BG45+'Sawai Madhopur'!BG45+Sikar!BG45+Sirohi!BG45+'Sri Ganganagar'!BG45+Tonk!BG45+Udaipur!BG45</f>
        <v>2862.32090107364</v>
      </c>
      <c r="BH45" s="7">
        <f>Ajmer!BH45+Alwar!BH45+Banswara!BH45+Baran!BH45+Barmer!BH45+Bharatpur!BH45+Bhilwara!BH45+Bikaner!BH45+Bundi!BH45+Chittorgarh!BH45+Churu!BH45+Dausa!BH45+Dholpur!BH45+Dungarpur!BH45+Hanumangarh!BH45+Jaipur!BH45+Jaisalmer!BH45+Jalore!BH45+Jhalawar!BH45+Jhunjhunu!BH45+Jodhpur!BH45+Karauli!BH45+Kota!BH45+Nagaur!BH45+Pali!BH45+Pratapgarh!BH45+Rajsamand!BH45+'Sawai Madhopur'!BH45+Sikar!BH45+Sirohi!BH45+'Sri Ganganagar'!BH45+Tonk!BH45+Udaipur!BH45</f>
        <v>10171.324270000001</v>
      </c>
      <c r="BI45" s="7">
        <f>Ajmer!BI45+Alwar!BI45+Banswara!BI45+Baran!BI45+Barmer!BI45+Bharatpur!BI45+Bhilwara!BI45+Bikaner!BI45+Bundi!BI45+Chittorgarh!BI45+Churu!BI45+Dausa!BI45+Dholpur!BI45+Dungarpur!BI45+Hanumangarh!BI45+Jaipur!BI45+Jaisalmer!BI45+Jalore!BI45+Jhalawar!BI45+Jhunjhunu!BI45+Jodhpur!BI45+Karauli!BI45+Kota!BI45+Nagaur!BI45+Pali!BI45+Pratapgarh!BI45+Rajsamand!BI45+'Sawai Madhopur'!BI45+Sikar!BI45+Sirohi!BI45+'Sri Ganganagar'!BI45+Tonk!BI45+Udaipur!BI45</f>
        <v>19492.27911754356</v>
      </c>
      <c r="BJ45" s="7">
        <f>Ajmer!BJ45+Alwar!BJ45+Banswara!BJ45+Baran!BJ45+Barmer!BJ45+Bharatpur!BJ45+Bhilwara!BJ45+Bikaner!BJ45+Bundi!BJ45+Chittorgarh!BJ45+Churu!BJ45+Dausa!BJ45+Dholpur!BJ45+Dungarpur!BJ45+Hanumangarh!BJ45+Jaipur!BJ45+Jaisalmer!BJ45+Jalore!BJ45+Jhalawar!BJ45+Jhunjhunu!BJ45+Jodhpur!BJ45+Karauli!BJ45+Kota!BJ45+Nagaur!BJ45+Pali!BJ45+Pratapgarh!BJ45+Rajsamand!BJ45+'Sawai Madhopur'!BJ45+Sikar!BJ45+Sirohi!BJ45+'Sri Ganganagar'!BJ45+Tonk!BJ45+Udaipur!BJ45</f>
        <v>52329.209139410246</v>
      </c>
      <c r="BK45" s="8">
        <f t="shared" si="12"/>
        <v>23851.334142919601</v>
      </c>
      <c r="BL45" s="8">
        <f t="shared" si="13"/>
        <v>67006.248218246285</v>
      </c>
      <c r="BM45" s="8">
        <f t="shared" si="34"/>
        <v>1139911.2317939831</v>
      </c>
      <c r="BN45" s="8">
        <f t="shared" si="35"/>
        <v>2030882.2370866328</v>
      </c>
      <c r="BO45" s="7">
        <f>Ajmer!BO45+Alwar!BO45+Banswara!BO45+Baran!BO45+Barmer!BO45+Bharatpur!BO45+Bhilwara!BO45+Bikaner!BO45+Bundi!BO45+Chittorgarh!BO45+Churu!BO45+Dausa!BO45+Dholpur!BO45+Dungarpur!BO45+Hanumangarh!BO45+Jaipur!BO45+Jaisalmer!BO45+Jalore!BO45+Jhalawar!BO45+Jhunjhunu!BO45+Jodhpur!BO45+Karauli!BO45+Kota!BO45+Nagaur!BO45+Pali!BO45+Pratapgarh!BO45+Rajsamand!BO45+'Sawai Madhopur'!BO45+Sikar!BO45+Sirohi!BO45+'Sri Ganganagar'!BO45+Tonk!BO45+Udaipur!BO45</f>
        <v>259433.49122605921</v>
      </c>
      <c r="BP45" s="7">
        <f>Ajmer!BP45+Alwar!BP45+Banswara!BP45+Baran!BP45+Barmer!BP45+Bharatpur!BP45+Bhilwara!BP45+Bikaner!BP45+Bundi!BP45+Chittorgarh!BP45+Churu!BP45+Dausa!BP45+Dholpur!BP45+Dungarpur!BP45+Hanumangarh!BP45+Jaipur!BP45+Jaisalmer!BP45+Jalore!BP45+Jhalawar!BP45+Jhunjhunu!BP45+Jodhpur!BP45+Karauli!BP45+Kota!BP45+Nagaur!BP45+Pali!BP45+Pratapgarh!BP45+Rajsamand!BP45+'Sawai Madhopur'!BP45+Sikar!BP45+Sirohi!BP45+'Sri Ganganagar'!BP45+Tonk!BP45+Udaipur!BP45</f>
        <v>506680.33324824402</v>
      </c>
      <c r="BQ45" s="7">
        <f>Ajmer!BQ45+Alwar!BQ45+Banswara!BQ45+Baran!BQ45+Barmer!BQ45+Bharatpur!BQ45+Bhilwara!BQ45+Bikaner!BQ45+Bundi!BQ45+Chittorgarh!BQ45+Churu!BQ45+Dausa!BQ45+Dholpur!BQ45+Dungarpur!BQ45+Hanumangarh!BQ45+Jaipur!BQ45+Jaisalmer!BQ45+Jalore!BQ45+Jhalawar!BQ45+Jhunjhunu!BQ45+Jodhpur!BQ45+Karauli!BQ45+Kota!BQ45+Nagaur!BQ45+Pali!BQ45+Pratapgarh!BQ45+Rajsamand!BQ45+'Sawai Madhopur'!BQ45+Sikar!BQ45+Sirohi!BQ45+'Sri Ganganagar'!BQ45+Tonk!BQ45+Udaipur!BQ45</f>
        <v>24592.796801051838</v>
      </c>
      <c r="BR45" s="7">
        <f>Ajmer!BR45+Alwar!BR45+Banswara!BR45+Baran!BR45+Barmer!BR45+Bharatpur!BR45+Bhilwara!BR45+Bikaner!BR45+Bundi!BR45+Chittorgarh!BR45+Churu!BR45+Dausa!BR45+Dholpur!BR45+Dungarpur!BR45+Hanumangarh!BR45+Jaipur!BR45+Jaisalmer!BR45+Jalore!BR45+Jhalawar!BR45+Jhunjhunu!BR45+Jodhpur!BR45+Karauli!BR45+Kota!BR45+Nagaur!BR45+Pali!BR45+Pratapgarh!BR45+Rajsamand!BR45+'Sawai Madhopur'!BR45+Sikar!BR45+Sirohi!BR45+'Sri Ganganagar'!BR45+Tonk!BR45+Udaipur!BR45</f>
        <v>32161.821590203948</v>
      </c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7">
        <f>Ajmer!C46+Alwar!C46+Banswara!C46+Baran!C46+Barmer!C46+Bharatpur!C46+Bhilwara!C46+Bikaner!C46+Bundi!C46+Chittorgarh!C46+Churu!C46+Dausa!C46+Dholpur!C46+Dungarpur!C46+Hanumangarh!C46+Jaipur!C46+Jaisalmer!C46+Jalore!C46+Jhalawar!C46+Jhunjhunu!C46+Jodhpur!C46+Karauli!C46+Kota!C46+Nagaur!C46+Pali!C46+Pratapgarh!C46+Rajsamand!C46+'Sawai Madhopur'!C46+Sikar!C46+Sirohi!C46+'Sri Ganganagar'!C46+Tonk!C46+Udaipur!C46</f>
        <v>1045269.7603553514</v>
      </c>
      <c r="D46" s="7">
        <f>Ajmer!D46+Alwar!D46+Banswara!D46+Baran!D46+Barmer!D46+Bharatpur!D46+Bhilwara!D46+Bikaner!D46+Bundi!D46+Chittorgarh!D46+Churu!D46+Dausa!D46+Dholpur!D46+Dungarpur!D46+Hanumangarh!D46+Jaipur!D46+Jaisalmer!D46+Jalore!D46+Jhalawar!D46+Jhunjhunu!D46+Jodhpur!D46+Karauli!D46+Kota!D46+Nagaur!D46+Pali!D46+Pratapgarh!D46+Rajsamand!D46+'Sawai Madhopur'!D46+Sikar!D46+Sirohi!D46+'Sri Ganganagar'!D46+Tonk!D46+Udaipur!D46</f>
        <v>981278.40917265951</v>
      </c>
      <c r="E46" s="7">
        <f>Ajmer!E46+Alwar!E46+Banswara!E46+Baran!E46+Barmer!E46+Bharatpur!E46+Bhilwara!E46+Bikaner!E46+Bundi!E46+Chittorgarh!E46+Churu!E46+Dausa!E46+Dholpur!E46+Dungarpur!E46+Hanumangarh!E46+Jaipur!E46+Jaisalmer!E46+Jalore!E46+Jhalawar!E46+Jhunjhunu!E46+Jodhpur!E46+Karauli!E46+Kota!E46+Nagaur!E46+Pali!E46+Pratapgarh!E46+Rajsamand!E46+'Sawai Madhopur'!E46+Sikar!E46+Sirohi!E46+'Sri Ganganagar'!E46+Tonk!E46+Udaipur!E46</f>
        <v>80718.860713208182</v>
      </c>
      <c r="F46" s="7">
        <f>Ajmer!F46+Alwar!F46+Banswara!F46+Baran!F46+Barmer!F46+Bharatpur!F46+Bhilwara!F46+Bikaner!F46+Bundi!F46+Chittorgarh!F46+Churu!F46+Dausa!F46+Dholpur!F46+Dungarpur!F46+Hanumangarh!F46+Jaipur!F46+Jaisalmer!F46+Jalore!F46+Jhalawar!F46+Jhunjhunu!F46+Jodhpur!F46+Karauli!F46+Kota!F46+Nagaur!F46+Pali!F46+Pratapgarh!F46+Rajsamand!F46+'Sawai Madhopur'!F46+Sikar!F46+Sirohi!F46+'Sri Ganganagar'!F46+Tonk!F46+Udaipur!F46</f>
        <v>132932.32035358701</v>
      </c>
      <c r="G46" s="7">
        <f>Ajmer!G46+Alwar!G46+Banswara!G46+Baran!G46+Barmer!G46+Bharatpur!G46+Bhilwara!G46+Bikaner!G46+Bundi!G46+Chittorgarh!G46+Churu!G46+Dausa!G46+Dholpur!G46+Dungarpur!G46+Hanumangarh!G46+Jaipur!G46+Jaisalmer!G46+Jalore!G46+Jhalawar!G46+Jhunjhunu!G46+Jodhpur!G46+Karauli!G46+Kota!G46+Nagaur!G46+Pali!G46+Pratapgarh!G46+Rajsamand!G46+'Sawai Madhopur'!G46+Sikar!G46+Sirohi!G46+'Sri Ganganagar'!G46+Tonk!G46+Udaipur!G46</f>
        <v>36991.028265270048</v>
      </c>
      <c r="H46" s="7">
        <f>Ajmer!H46+Alwar!H46+Banswara!H46+Baran!H46+Barmer!H46+Bharatpur!H46+Bhilwara!H46+Bikaner!H46+Bundi!H46+Chittorgarh!H46+Churu!H46+Dausa!H46+Dholpur!H46+Dungarpur!H46+Hanumangarh!H46+Jaipur!H46+Jaisalmer!H46+Jalore!H46+Jhalawar!H46+Jhunjhunu!H46+Jodhpur!H46+Karauli!H46+Kota!H46+Nagaur!H46+Pali!H46+Pratapgarh!H46+Rajsamand!H46+'Sawai Madhopur'!H46+Sikar!H46+Sirohi!H46+'Sri Ganganagar'!H46+Tonk!H46+Udaipur!H46</f>
        <v>51705.543275391159</v>
      </c>
      <c r="I46" s="8">
        <f t="shared" si="2"/>
        <v>1162979.6493338295</v>
      </c>
      <c r="J46" s="8">
        <f t="shared" si="3"/>
        <v>1165916.2728016376</v>
      </c>
      <c r="K46" s="7">
        <f>Ajmer!K46+Alwar!K46+Banswara!K46+Baran!K46+Barmer!K46+Bharatpur!K46+Bhilwara!K46+Bikaner!K46+Bundi!K46+Chittorgarh!K46+Churu!K46+Dausa!K46+Dholpur!K46+Dungarpur!K46+Hanumangarh!K46+Jaipur!K46+Jaisalmer!K46+Jalore!K46+Jhalawar!K46+Jhunjhunu!K46+Jodhpur!K46+Karauli!K46+Kota!K46+Nagaur!K46+Pali!K46+Pratapgarh!K46+Rajsamand!K46+'Sawai Madhopur'!K46+Sikar!K46+Sirohi!K46+'Sri Ganganagar'!K46+Tonk!K46+Udaipur!K46</f>
        <v>12251.209745803293</v>
      </c>
      <c r="L46" s="7">
        <f>Ajmer!L46+Alwar!L46+Banswara!L46+Baran!L46+Barmer!L46+Bharatpur!L46+Bhilwara!L46+Bikaner!L46+Bundi!L46+Chittorgarh!L46+Churu!L46+Dausa!L46+Dholpur!L46+Dungarpur!L46+Hanumangarh!L46+Jaipur!L46+Jaisalmer!L46+Jalore!L46+Jhalawar!L46+Jhunjhunu!L46+Jodhpur!L46+Karauli!L46+Kota!L46+Nagaur!L46+Pali!L46+Pratapgarh!L46+Rajsamand!L46+'Sawai Madhopur'!L46+Sikar!L46+Sirohi!L46+'Sri Ganganagar'!L46+Tonk!L46+Udaipur!L46</f>
        <v>44618.39216115087</v>
      </c>
      <c r="M46" s="7">
        <f>Ajmer!M46+Alwar!M46+Banswara!M46+Baran!M46+Barmer!M46+Bharatpur!M46+Bhilwara!M46+Bikaner!M46+Bundi!M46+Chittorgarh!M46+Churu!M46+Dausa!M46+Dholpur!M46+Dungarpur!M46+Hanumangarh!M46+Jaipur!M46+Jaisalmer!M46+Jalore!M46+Jhalawar!M46+Jhunjhunu!M46+Jodhpur!M46+Karauli!M46+Kota!M46+Nagaur!M46+Pali!M46+Pratapgarh!M46+Rajsamand!M46+'Sawai Madhopur'!M46+Sikar!M46+Sirohi!M46+'Sri Ganganagar'!M46+Tonk!M46+Udaipur!M46</f>
        <v>5008.7855198372818</v>
      </c>
      <c r="N46" s="7">
        <f>Ajmer!N46+Alwar!N46+Banswara!N46+Baran!N46+Barmer!N46+Bharatpur!N46+Bhilwara!N46+Bikaner!N46+Bundi!N46+Chittorgarh!N46+Churu!N46+Dausa!N46+Dholpur!N46+Dungarpur!N46+Hanumangarh!N46+Jaipur!N46+Jaisalmer!N46+Jalore!N46+Jhalawar!N46+Jhunjhunu!N46+Jodhpur!N46+Karauli!N46+Kota!N46+Nagaur!N46+Pali!N46+Pratapgarh!N46+Rajsamand!N46+'Sawai Madhopur'!N46+Sikar!N46+Sirohi!N46+'Sri Ganganagar'!N46+Tonk!N46+Udaipur!N46</f>
        <v>23178.19221546303</v>
      </c>
      <c r="O46" s="8">
        <f t="shared" si="4"/>
        <v>1180239.6445994701</v>
      </c>
      <c r="P46" s="8">
        <f t="shared" si="5"/>
        <v>1233712.8571782517</v>
      </c>
      <c r="Q46" s="7">
        <f>Ajmer!Q46+Alwar!Q46+Banswara!Q46+Baran!Q46+Barmer!Q46+Bharatpur!Q46+Bhilwara!Q46+Bikaner!Q46+Bundi!Q46+Chittorgarh!Q46+Churu!Q46+Dausa!Q46+Dholpur!Q46+Dungarpur!Q46+Hanumangarh!Q46+Jaipur!Q46+Jaisalmer!Q46+Jalore!Q46+Jhalawar!Q46+Jhunjhunu!Q46+Jodhpur!Q46+Karauli!Q46+Kota!Q46+Nagaur!Q46+Pali!Q46+Pratapgarh!Q46+Rajsamand!Q46+'Sawai Madhopur'!Q46+Sikar!Q46+Sirohi!Q46+'Sri Ganganagar'!Q46+Tonk!Q46+Udaipur!Q46</f>
        <v>1394.9855198372813</v>
      </c>
      <c r="R46" s="7">
        <f>Ajmer!R46+Alwar!R46+Banswara!R46+Baran!R46+Barmer!R46+Bharatpur!R46+Bhilwara!R46+Bikaner!R46+Bundi!R46+Chittorgarh!R46+Churu!R46+Dausa!R46+Dholpur!R46+Dungarpur!R46+Hanumangarh!R46+Jaipur!R46+Jaisalmer!R46+Jalore!R46+Jhalawar!R46+Jhunjhunu!R46+Jodhpur!R46+Karauli!R46+Kota!R46+Nagaur!R46+Pali!R46+Pratapgarh!R46+Rajsamand!R46+'Sawai Madhopur'!R46+Sikar!R46+Sirohi!R46+'Sri Ganganagar'!R46+Tonk!R46+Udaipur!R46</f>
        <v>8324.9922154630294</v>
      </c>
      <c r="S46" s="7">
        <f>Ajmer!S46+Alwar!S46+Banswara!S46+Baran!S46+Barmer!S46+Bharatpur!S46+Bhilwara!S46+Bikaner!S46+Bundi!S46+Chittorgarh!S46+Churu!S46+Dausa!S46+Dholpur!S46+Dungarpur!S46+Hanumangarh!S46+Jaipur!S46+Jaisalmer!S46+Jalore!S46+Jhalawar!S46+Jhunjhunu!S46+Jodhpur!S46+Karauli!S46+Kota!S46+Nagaur!S46+Pali!S46+Pratapgarh!S46+Rajsamand!S46+'Sawai Madhopur'!S46+Sikar!S46+Sirohi!S46+'Sri Ganganagar'!S46+Tonk!S46+Udaipur!S46</f>
        <v>537386.86675968207</v>
      </c>
      <c r="T46" s="7">
        <f>Ajmer!T46+Alwar!T46+Banswara!T46+Baran!T46+Barmer!T46+Bharatpur!T46+Bhilwara!T46+Bikaner!T46+Bundi!T46+Chittorgarh!T46+Churu!T46+Dausa!T46+Dholpur!T46+Dungarpur!T46+Hanumangarh!T46+Jaipur!T46+Jaisalmer!T46+Jalore!T46+Jhalawar!T46+Jhunjhunu!T46+Jodhpur!T46+Karauli!T46+Kota!T46+Nagaur!T46+Pali!T46+Pratapgarh!T46+Rajsamand!T46+'Sawai Madhopur'!T46+Sikar!T46+Sirohi!T46+'Sri Ganganagar'!T46+Tonk!T46+Udaipur!T46</f>
        <v>662966.33630695101</v>
      </c>
      <c r="U46" s="7">
        <f>Ajmer!U46+Alwar!U46+Banswara!U46+Baran!U46+Barmer!U46+Bharatpur!U46+Bhilwara!U46+Bikaner!U46+Bundi!U46+Chittorgarh!U46+Churu!U46+Dausa!U46+Dholpur!U46+Dungarpur!U46+Hanumangarh!U46+Jaipur!U46+Jaisalmer!U46+Jalore!U46+Jhalawar!U46+Jhunjhunu!U46+Jodhpur!U46+Karauli!U46+Kota!U46+Nagaur!U46+Pali!U46+Pratapgarh!U46+Rajsamand!U46+'Sawai Madhopur'!U46+Sikar!U46+Sirohi!U46+'Sri Ganganagar'!U46+Tonk!U46+Udaipur!U46</f>
        <v>26691.163578226362</v>
      </c>
      <c r="V46" s="7">
        <f>Ajmer!V46+Alwar!V46+Banswara!V46+Baran!V46+Barmer!V46+Bharatpur!V46+Bhilwara!V46+Bikaner!V46+Bundi!V46+Chittorgarh!V46+Churu!V46+Dausa!V46+Dholpur!V46+Dungarpur!V46+Hanumangarh!V46+Jaipur!V46+Jaisalmer!V46+Jalore!V46+Jhalawar!V46+Jhunjhunu!V46+Jodhpur!V46+Karauli!V46+Kota!V46+Nagaur!V46+Pali!V46+Pratapgarh!V46+Rajsamand!V46+'Sawai Madhopur'!V46+Sikar!V46+Sirohi!V46+'Sri Ganganagar'!V46+Tonk!V46+Udaipur!V46</f>
        <v>158198.92980814699</v>
      </c>
      <c r="W46" s="7">
        <f>Ajmer!W46+Alwar!W46+Banswara!W46+Baran!W46+Barmer!W46+Bharatpur!W46+Bhilwara!W46+Bikaner!W46+Bundi!W46+Chittorgarh!W46+Churu!W46+Dausa!W46+Dholpur!W46+Dungarpur!W46+Hanumangarh!W46+Jaipur!W46+Jaisalmer!W46+Jalore!W46+Jhalawar!W46+Jhunjhunu!W46+Jodhpur!W46+Karauli!W46+Kota!W46+Nagaur!W46+Pali!W46+Pratapgarh!W46+Rajsamand!W46+'Sawai Madhopur'!W46+Sikar!W46+Sirohi!W46+'Sri Ganganagar'!W46+Tonk!W46+Udaipur!W46</f>
        <v>4686.2440919904684</v>
      </c>
      <c r="X46" s="7">
        <f>Ajmer!X46+Alwar!X46+Banswara!X46+Baran!X46+Barmer!X46+Bharatpur!X46+Bhilwara!X46+Bikaner!X46+Bundi!X46+Chittorgarh!X46+Churu!X46+Dausa!X46+Dholpur!X46+Dungarpur!X46+Hanumangarh!X46+Jaipur!X46+Jaisalmer!X46+Jalore!X46+Jhalawar!X46+Jhunjhunu!X46+Jodhpur!X46+Karauli!X46+Kota!X46+Nagaur!X46+Pali!X46+Pratapgarh!X46+Rajsamand!X46+'Sawai Madhopur'!X46+Sikar!X46+Sirohi!X46+'Sri Ganganagar'!X46+Tonk!X46+Udaipur!X46</f>
        <v>33515.300503568542</v>
      </c>
      <c r="Y46" s="7">
        <f>Ajmer!Y46+Alwar!Y46+Banswara!Y46+Baran!Y46+Barmer!Y46+Bharatpur!Y46+Bhilwara!Y46+Bikaner!Y46+Bundi!Y46+Chittorgarh!Y46+Churu!Y46+Dausa!Y46+Dholpur!Y46+Dungarpur!Y46+Hanumangarh!Y46+Jaipur!Y46+Jaisalmer!Y46+Jalore!Y46+Jhalawar!Y46+Jhunjhunu!Y46+Jodhpur!Y46+Karauli!Y46+Kota!Y46+Nagaur!Y46+Pali!Y46+Pratapgarh!Y46+Rajsamand!Y46+'Sawai Madhopur'!Y46+Sikar!Y46+Sirohi!Y46+'Sri Ganganagar'!Y46+Tonk!Y46+Udaipur!Y46</f>
        <v>3277.2140852974185</v>
      </c>
      <c r="Z46" s="7">
        <f>Ajmer!Z46+Alwar!Z46+Banswara!Z46+Baran!Z46+Barmer!Z46+Bharatpur!Z46+Bhilwara!Z46+Bikaner!Z46+Bundi!Z46+Chittorgarh!Z46+Churu!Z46+Dausa!Z46+Dholpur!Z46+Dungarpur!Z46+Hanumangarh!Z46+Jaipur!Z46+Jaisalmer!Z46+Jalore!Z46+Jhalawar!Z46+Jhunjhunu!Z46+Jodhpur!Z46+Karauli!Z46+Kota!Z46+Nagaur!Z46+Pali!Z46+Pratapgarh!Z46+Rajsamand!Z46+'Sawai Madhopur'!Z46+Sikar!Z46+Sirohi!Z46+'Sri Ganganagar'!Z46+Tonk!Z46+Udaipur!Z46</f>
        <v>14590.856481481482</v>
      </c>
      <c r="AA46" s="7">
        <f>Ajmer!AA46+Alwar!AA46+Banswara!AA46+Baran!AA46+Barmer!AA46+Bharatpur!AA46+Bhilwara!AA46+Bikaner!AA46+Bundi!AA46+Chittorgarh!AA46+Churu!AA46+Dausa!AA46+Dholpur!AA46+Dungarpur!AA46+Hanumangarh!AA46+Jaipur!AA46+Jaisalmer!AA46+Jalore!AA46+Jhalawar!AA46+Jhunjhunu!AA46+Jodhpur!AA46+Karauli!AA46+Kota!AA46+Nagaur!AA46+Pali!AA46+Pratapgarh!AA46+Rajsamand!AA46+'Sawai Madhopur'!AA46+Sikar!AA46+Sirohi!AA46+'Sri Ganganagar'!AA46+Tonk!AA46+Udaipur!AA46</f>
        <v>1553.9931475108224</v>
      </c>
      <c r="AB46" s="7">
        <f>Ajmer!AB46+Alwar!AB46+Banswara!AB46+Baran!AB46+Barmer!AB46+Bharatpur!AB46+Bhilwara!AB46+Bikaner!AB46+Bundi!AB46+Chittorgarh!AB46+Churu!AB46+Dausa!AB46+Dholpur!AB46+Dungarpur!AB46+Hanumangarh!AB46+Jaipur!AB46+Jaisalmer!AB46+Jalore!AB46+Jhalawar!AB46+Jhunjhunu!AB46+Jodhpur!AB46+Karauli!AB46+Kota!AB46+Nagaur!AB46+Pali!AB46+Pratapgarh!AB46+Rajsamand!AB46+'Sawai Madhopur'!AB46+Sikar!AB46+Sirohi!AB46+'Sri Ganganagar'!AB46+Tonk!AB46+Udaipur!AB46</f>
        <v>5648.9673867857146</v>
      </c>
      <c r="AC46" s="7">
        <f>Ajmer!AC46+Alwar!AC46+Banswara!AC46+Baran!AC46+Barmer!AC46+Bharatpur!AC46+Bhilwara!AC46+Bikaner!AC46+Bundi!AC46+Chittorgarh!AC46+Churu!AC46+Dausa!AC46+Dholpur!AC46+Dungarpur!AC46+Hanumangarh!AC46+Jaipur!AC46+Jaisalmer!AC46+Jalore!AC46+Jhalawar!AC46+Jhunjhunu!AC46+Jodhpur!AC46+Karauli!AC46+Kota!AC46+Nagaur!AC46+Pali!AC46+Pratapgarh!AC46+Rajsamand!AC46+'Sawai Madhopur'!AC46+Sikar!AC46+Sirohi!AC46+'Sri Ganganagar'!AC46+Tonk!AC46+Udaipur!AC46</f>
        <v>833.8772897424243</v>
      </c>
      <c r="AD46" s="7">
        <f>Ajmer!AD46+Alwar!AD46+Banswara!AD46+Baran!AD46+Barmer!AD46+Bharatpur!AD46+Bhilwara!AD46+Bikaner!AD46+Bundi!AD46+Chittorgarh!AD46+Churu!AD46+Dausa!AD46+Dholpur!AD46+Dungarpur!AD46+Hanumangarh!AD46+Jaipur!AD46+Jaisalmer!AD46+Jalore!AD46+Jhalawar!AD46+Jhunjhunu!AD46+Jodhpur!AD46+Karauli!AD46+Kota!AD46+Nagaur!AD46+Pali!AD46+Pratapgarh!AD46+Rajsamand!AD46+'Sawai Madhopur'!AD46+Sikar!AD46+Sirohi!AD46+'Sri Ganganagar'!AD46+Tonk!AD46+Udaipur!AD46</f>
        <v>8885.0950561499994</v>
      </c>
      <c r="AE46" s="8">
        <f t="shared" si="6"/>
        <v>37042.492192767502</v>
      </c>
      <c r="AF46" s="8">
        <f t="shared" si="7"/>
        <v>220839.14923613274</v>
      </c>
      <c r="AG46" s="7">
        <f>Ajmer!AG46+Alwar!AG46+Banswara!AG46+Baran!AG46+Barmer!AG46+Bharatpur!AG46+Bhilwara!AG46+Bikaner!AG46+Bundi!AG46+Chittorgarh!AG46+Churu!AG46+Dausa!AG46+Dholpur!AG46+Dungarpur!AG46+Hanumangarh!AG46+Jaipur!AG46+Jaisalmer!AG46+Jalore!AG46+Jhalawar!AG46+Jhunjhunu!AG46+Jodhpur!AG46+Karauli!AG46+Kota!AG46+Nagaur!AG46+Pali!AG46+Pratapgarh!AG46+Rajsamand!AG46+'Sawai Madhopur'!AG46+Sikar!AG46+Sirohi!AG46+'Sri Ganganagar'!AG46+Tonk!AG46+Udaipur!AG46</f>
        <v>308.11408529741868</v>
      </c>
      <c r="AH46" s="7">
        <f>Ajmer!AH46+Alwar!AH46+Banswara!AH46+Baran!AH46+Barmer!AH46+Bharatpur!AH46+Bhilwara!AH46+Bikaner!AH46+Bundi!AH46+Chittorgarh!AH46+Churu!AH46+Dausa!AH46+Dholpur!AH46+Dungarpur!AH46+Hanumangarh!AH46+Jaipur!AH46+Jaisalmer!AH46+Jalore!AH46+Jhalawar!AH46+Jhunjhunu!AH46+Jodhpur!AH46+Karauli!AH46+Kota!AH46+Nagaur!AH46+Pali!AH46+Pratapgarh!AH46+Rajsamand!AH46+'Sawai Madhopur'!AH46+Sikar!AH46+Sirohi!AH46+'Sri Ganganagar'!AH46+Tonk!AH46+Udaipur!AH46</f>
        <v>985.33648148148154</v>
      </c>
      <c r="AI46" s="7">
        <f>Ajmer!AI46+Alwar!AI46+Banswara!AI46+Baran!AI46+Barmer!AI46+Bharatpur!AI46+Bhilwara!AI46+Bikaner!AI46+Bundi!AI46+Chittorgarh!AI46+Churu!AI46+Dausa!AI46+Dholpur!AI46+Dungarpur!AI46+Hanumangarh!AI46+Jaipur!AI46+Jaisalmer!AI46+Jalore!AI46+Jhalawar!AI46+Jhunjhunu!AI46+Jodhpur!AI46+Karauli!AI46+Kota!AI46+Nagaur!AI46+Pali!AI46+Pratapgarh!AI46+Rajsamand!AI46+'Sawai Madhopur'!AI46+Sikar!AI46+Sirohi!AI46+'Sri Ganganagar'!AI46+Tonk!AI46+Udaipur!AI46</f>
        <v>1</v>
      </c>
      <c r="AJ46" s="7">
        <f>Ajmer!AJ46+Alwar!AJ46+Banswara!AJ46+Baran!AJ46+Barmer!AJ46+Bharatpur!AJ46+Bhilwara!AJ46+Bikaner!AJ46+Bundi!AJ46+Chittorgarh!AJ46+Churu!AJ46+Dausa!AJ46+Dholpur!AJ46+Dungarpur!AJ46+Hanumangarh!AJ46+Jaipur!AJ46+Jaisalmer!AJ46+Jalore!AJ46+Jhalawar!AJ46+Jhunjhunu!AJ46+Jodhpur!AJ46+Karauli!AJ46+Kota!AJ46+Nagaur!AJ46+Pali!AJ46+Pratapgarh!AJ46+Rajsamand!AJ46+'Sawai Madhopur'!AJ46+Sikar!AJ46+Sirohi!AJ46+'Sri Ganganagar'!AJ46+Tonk!AJ46+Udaipur!AJ46</f>
        <v>12</v>
      </c>
      <c r="AK46" s="7">
        <f>Ajmer!AK46+Alwar!AK46+Banswara!AK46+Baran!AK46+Barmer!AK46+Bharatpur!AK46+Bhilwara!AK46+Bikaner!AK46+Bundi!AK46+Chittorgarh!AK46+Churu!AK46+Dausa!AK46+Dholpur!AK46+Dungarpur!AK46+Hanumangarh!AK46+Jaipur!AK46+Jaisalmer!AK46+Jalore!AK46+Jhalawar!AK46+Jhunjhunu!AK46+Jodhpur!AK46+Karauli!AK46+Kota!AK46+Nagaur!AK46+Pali!AK46+Pratapgarh!AK46+Rajsamand!AK46+'Sawai Madhopur'!AK46+Sikar!AK46+Sirohi!AK46+'Sri Ganganagar'!AK46+Tonk!AK46+Udaipur!AK46</f>
        <v>1783.7527202209005</v>
      </c>
      <c r="AL46" s="7">
        <f>Ajmer!AL46+Alwar!AL46+Banswara!AL46+Baran!AL46+Barmer!AL46+Bharatpur!AL46+Bhilwara!AL46+Bikaner!AL46+Bundi!AL46+Chittorgarh!AL46+Churu!AL46+Dausa!AL46+Dholpur!AL46+Dungarpur!AL46+Hanumangarh!AL46+Jaipur!AL46+Jaisalmer!AL46+Jalore!AL46+Jhalawar!AL46+Jhunjhunu!AL46+Jodhpur!AL46+Karauli!AL46+Kota!AL46+Nagaur!AL46+Pali!AL46+Pratapgarh!AL46+Rajsamand!AL46+'Sawai Madhopur'!AL46+Sikar!AL46+Sirohi!AL46+'Sri Ganganagar'!AL46+Tonk!AL46+Udaipur!AL46</f>
        <v>4628.513976728972</v>
      </c>
      <c r="AM46" s="7">
        <f>Ajmer!AM46+Alwar!AM46+Banswara!AM46+Baran!AM46+Barmer!AM46+Bharatpur!AM46+Bhilwara!AM46+Bikaner!AM46+Bundi!AM46+Chittorgarh!AM46+Churu!AM46+Dausa!AM46+Dholpur!AM46+Dungarpur!AM46+Hanumangarh!AM46+Jaipur!AM46+Jaisalmer!AM46+Jalore!AM46+Jhalawar!AM46+Jhunjhunu!AM46+Jodhpur!AM46+Karauli!AM46+Kota!AM46+Nagaur!AM46+Pali!AM46+Pratapgarh!AM46+Rajsamand!AM46+'Sawai Madhopur'!AM46+Sikar!AM46+Sirohi!AM46+'Sri Ganganagar'!AM46+Tonk!AM46+Udaipur!AM46</f>
        <v>5225.0697829032852</v>
      </c>
      <c r="AN46" s="7">
        <f>Ajmer!AN46+Alwar!AN46+Banswara!AN46+Baran!AN46+Barmer!AN46+Bharatpur!AN46+Bhilwara!AN46+Bikaner!AN46+Bundi!AN46+Chittorgarh!AN46+Churu!AN46+Dausa!AN46+Dholpur!AN46+Dungarpur!AN46+Hanumangarh!AN46+Jaipur!AN46+Jaisalmer!AN46+Jalore!AN46+Jhalawar!AN46+Jhunjhunu!AN46+Jodhpur!AN46+Karauli!AN46+Kota!AN46+Nagaur!AN46+Pali!AN46+Pratapgarh!AN46+Rajsamand!AN46+'Sawai Madhopur'!AN46+Sikar!AN46+Sirohi!AN46+'Sri Ganganagar'!AN46+Tonk!AN46+Udaipur!AN46</f>
        <v>31152.765283580844</v>
      </c>
      <c r="AO46" s="7">
        <f>Ajmer!AO46+Alwar!AO46+Banswara!AO46+Baran!AO46+Barmer!AO46+Bharatpur!AO46+Bhilwara!AO46+Bikaner!AO46+Bundi!AO46+Chittorgarh!AO46+Churu!AO46+Dausa!AO46+Dholpur!AO46+Dungarpur!AO46+Hanumangarh!AO46+Jaipur!AO46+Jaisalmer!AO46+Jalore!AO46+Jhalawar!AO46+Jhunjhunu!AO46+Jodhpur!AO46+Karauli!AO46+Kota!AO46+Nagaur!AO46+Pali!AO46+Pratapgarh!AO46+Rajsamand!AO46+'Sawai Madhopur'!AO46+Sikar!AO46+Sirohi!AO46+'Sri Ganganagar'!AO46+Tonk!AO46+Udaipur!AO46</f>
        <v>2454</v>
      </c>
      <c r="AP46" s="7">
        <f>Ajmer!AP46+Alwar!AP46+Banswara!AP46+Baran!AP46+Barmer!AP46+Bharatpur!AP46+Bhilwara!AP46+Bikaner!AP46+Bundi!AP46+Chittorgarh!AP46+Churu!AP46+Dausa!AP46+Dholpur!AP46+Dungarpur!AP46+Hanumangarh!AP46+Jaipur!AP46+Jaisalmer!AP46+Jalore!AP46+Jhalawar!AP46+Jhunjhunu!AP46+Jodhpur!AP46+Karauli!AP46+Kota!AP46+Nagaur!AP46+Pali!AP46+Pratapgarh!AP46+Rajsamand!AP46+'Sawai Madhopur'!AP46+Sikar!AP46+Sirohi!AP46+'Sri Ganganagar'!AP46+Tonk!AP46+Udaipur!AP46</f>
        <v>4908.5120002570093</v>
      </c>
      <c r="AQ46" s="7">
        <f>Ajmer!AQ46+Alwar!AQ46+Banswara!AQ46+Baran!AQ46+Barmer!AQ46+Bharatpur!AQ46+Bhilwara!AQ46+Bikaner!AQ46+Bundi!AQ46+Chittorgarh!AQ46+Churu!AQ46+Dausa!AQ46+Dholpur!AQ46+Dungarpur!AQ46+Hanumangarh!AQ46+Jaipur!AQ46+Jaisalmer!AQ46+Jalore!AQ46+Jhalawar!AQ46+Jhunjhunu!AQ46+Jodhpur!AQ46+Karauli!AQ46+Kota!AQ46+Nagaur!AQ46+Pali!AQ46+Pratapgarh!AQ46+Rajsamand!AQ46+'Sawai Madhopur'!AQ46+Sikar!AQ46+Sirohi!AQ46+'Sri Ganganagar'!AQ46+Tonk!AQ46+Udaipur!AQ46</f>
        <v>18363.845429635425</v>
      </c>
      <c r="AR46" s="7">
        <f>Ajmer!AR46+Alwar!AR46+Banswara!AR46+Baran!AR46+Barmer!AR46+Bharatpur!AR46+Bhilwara!AR46+Bikaner!AR46+Bundi!AR46+Chittorgarh!AR46+Churu!AR46+Dausa!AR46+Dholpur!AR46+Dungarpur!AR46+Hanumangarh!AR46+Jaipur!AR46+Jaisalmer!AR46+Jalore!AR46+Jhalawar!AR46+Jhunjhunu!AR46+Jodhpur!AR46+Karauli!AR46+Kota!AR46+Nagaur!AR46+Pali!AR46+Pratapgarh!AR46+Rajsamand!AR46+'Sawai Madhopur'!AR46+Sikar!AR46+Sirohi!AR46+'Sri Ganganagar'!AR46+Tonk!AR46+Udaipur!AR46</f>
        <v>13436.619917796897</v>
      </c>
      <c r="AS46" s="7">
        <f>Ajmer!AS46+Alwar!AS46+Banswara!AS46+Baran!AS46+Barmer!AS46+Bharatpur!AS46+Bhilwara!AS46+Bikaner!AS46+Bundi!AS46+Chittorgarh!AS46+Churu!AS46+Dausa!AS46+Dholpur!AS46+Dungarpur!AS46+Hanumangarh!AS46+Jaipur!AS46+Jaisalmer!AS46+Jalore!AS46+Jhalawar!AS46+Jhunjhunu!AS46+Jodhpur!AS46+Karauli!AS46+Kota!AS46+Nagaur!AS46+Pali!AS46+Pratapgarh!AS46+Rajsamand!AS46+'Sawai Madhopur'!AS46+Sikar!AS46+Sirohi!AS46+'Sri Ganganagar'!AS46+Tonk!AS46+Udaipur!AS46</f>
        <v>429.3483495327103</v>
      </c>
      <c r="AT46" s="7">
        <f>Ajmer!AT46+Alwar!AT46+Banswara!AT46+Baran!AT46+Barmer!AT46+Bharatpur!AT46+Bhilwara!AT46+Bikaner!AT46+Bundi!AT46+Chittorgarh!AT46+Churu!AT46+Dausa!AT46+Dholpur!AT46+Dungarpur!AT46+Hanumangarh!AT46+Jaipur!AT46+Jaisalmer!AT46+Jalore!AT46+Jhalawar!AT46+Jhunjhunu!AT46+Jodhpur!AT46+Karauli!AT46+Kota!AT46+Nagaur!AT46+Pali!AT46+Pratapgarh!AT46+Rajsamand!AT46+'Sawai Madhopur'!AT46+Sikar!AT46+Sirohi!AT46+'Sri Ganganagar'!AT46+Tonk!AT46+Udaipur!AT46</f>
        <v>2135.5495534579441</v>
      </c>
      <c r="AU46" s="7">
        <f t="shared" si="42"/>
        <v>28257.016282292319</v>
      </c>
      <c r="AV46" s="7">
        <f t="shared" si="43"/>
        <v>56273.960731821666</v>
      </c>
      <c r="AW46" s="7">
        <f>Ajmer!AW46+Alwar!AW46+Banswara!AW46+Baran!AW46+Bharatpur!AW46+Bhilwara!AW46+Bikaner!AW46+Bundi!AW46+Chittorgarh!AW46+Churu!AW46+Dausa!AW46+Dholpur!AW46+Dungarpur!AW46+Hanumangarh!AW46+Jaipur!AW46+Jaisalmer!AW46+Jalore!AW46+Jhalawar!AW46+Jhunjhunu!AW46+Jodhpur!AW46+Karauli!AW46+Kota!AW46+Nagaur!AW46+Pali!AW46+Pratapgarh!AW46+Rajsamand!AW46+'Sawai Madhopur'!AW46+Sikar!AW46+Sirohi!AW46+'Sri Ganganagar'!AW46+Tonk!AW46+Udaipur!AW46</f>
        <v>906.84542963542367</v>
      </c>
      <c r="AX46" s="7">
        <f>Ajmer!AX46+Alwar!AX46+Banswara!AX46+Baran!AX46+Bharatpur!AX46+Bhilwara!AX46+Bikaner!AX46+Bundi!AX46+Chittorgarh!AX46+Churu!AX46+Dausa!AX46+Dholpur!AX46+Dungarpur!AX46+Hanumangarh!AX46+Jaipur!AX46+Jaisalmer!AX46+Jalore!AX46+Jhalawar!AX46+Jhunjhunu!AX46+Jodhpur!AX46+Karauli!AX46+Kota!AX46+Nagaur!AX46+Pali!AX46+Pratapgarh!AX46+Rajsamand!AX46+'Sawai Madhopur'!AX46+Sikar!AX46+Sirohi!AX46+'Sri Ganganagar'!AX46+Tonk!AX46+Udaipur!AX46</f>
        <v>2652.0899177968977</v>
      </c>
      <c r="AY46" s="9">
        <f t="shared" si="44"/>
        <v>1245539.15307453</v>
      </c>
      <c r="AZ46" s="9">
        <f t="shared" si="45"/>
        <v>1510825.9671462062</v>
      </c>
      <c r="BA46" s="7">
        <f>Ajmer!BA46+Alwar!BA46+Banswara!BA46+Baran!BA46+Barmer!BA46+Bharatpur!BA46+Bhilwara!BA46+Bikaner!BA46+Bundi!BA46+Chittorgarh!BA46+Churu!BA46+Dausa!BA46+Dholpur!BA46+Dungarpur!BA46+Hanumangarh!BA46+Jaipur!BA46+Jaisalmer!BA46+Jalore!BA46+Jhalawar!BA46+Jhunjhunu!BA46+Jodhpur!BA46+Karauli!BA46+Kota!BA46+Nagaur!BA46+Pali!BA46+Pratapgarh!BA46+Rajsamand!BA46+'Sawai Madhopur'!BA46+Sikar!BA46+Sirohi!BA46+'Sri Ganganagar'!BA46+Tonk!BA46+Udaipur!BA46</f>
        <v>298</v>
      </c>
      <c r="BB46" s="7">
        <f>Ajmer!BB46+Alwar!BB46+Banswara!BB46+Baran!BB46+Barmer!BB46+Bharatpur!BB46+Bhilwara!BB46+Bikaner!BB46+Bundi!BB46+Chittorgarh!BB46+Churu!BB46+Dausa!BB46+Dholpur!BB46+Dungarpur!BB46+Hanumangarh!BB46+Jaipur!BB46+Jaisalmer!BB46+Jalore!BB46+Jhalawar!BB46+Jhunjhunu!BB46+Jodhpur!BB46+Karauli!BB46+Kota!BB46+Nagaur!BB46+Pali!BB46+Pratapgarh!BB46+Rajsamand!BB46+'Sawai Madhopur'!BB46+Sikar!BB46+Sirohi!BB46+'Sri Ganganagar'!BB46+Tonk!BB46+Udaipur!BB46</f>
        <v>1498</v>
      </c>
      <c r="BC46" s="7">
        <f>Ajmer!BC46+Alwar!BC46+Banswara!BC46+Baran!BC46+Barmer!BC46+Bharatpur!BC46+Bhilwara!BC46+Bikaner!BC46+Bundi!BC46+Chittorgarh!BC46+Churu!BC46+Dausa!BC46+Dholpur!BC46+Dungarpur!BC46+Hanumangarh!BC46+Jaipur!BC46+Jaisalmer!BC46+Jalore!BC46+Jhalawar!BC46+Jhunjhunu!BC46+Jodhpur!BC46+Karauli!BC46+Kota!BC46+Nagaur!BC46+Pali!BC46+Pratapgarh!BC46+Rajsamand!BC46+'Sawai Madhopur'!BC46+Sikar!BC46+Sirohi!BC46+'Sri Ganganagar'!BC46+Tonk!BC46+Udaipur!BC46</f>
        <v>94</v>
      </c>
      <c r="BD46" s="7">
        <f>Ajmer!BD46+Alwar!BD46+Banswara!BD46+Baran!BD46+Barmer!BD46+Bharatpur!BD46+Bhilwara!BD46+Bikaner!BD46+Bundi!BD46+Chittorgarh!BD46+Churu!BD46+Dausa!BD46+Dholpur!BD46+Dungarpur!BD46+Hanumangarh!BD46+Jaipur!BD46+Jaisalmer!BD46+Jalore!BD46+Jhalawar!BD46+Jhunjhunu!BD46+Jodhpur!BD46+Karauli!BD46+Kota!BD46+Nagaur!BD46+Pali!BD46+Pratapgarh!BD46+Rajsamand!BD46+'Sawai Madhopur'!BD46+Sikar!BD46+Sirohi!BD46+'Sri Ganganagar'!BD46+Tonk!BD46+Udaipur!BD46</f>
        <v>2272</v>
      </c>
      <c r="BE46" s="7">
        <f>Ajmer!BE46+Alwar!BE46+Banswara!BE46+Baran!BE46+Barmer!BE46+Bharatpur!BE46+Bhilwara!BE46+Bikaner!BE46+Bundi!BE46+Chittorgarh!BE46+Churu!BE46+Dausa!BE46+Dholpur!BE46+Dungarpur!BE46+Hanumangarh!BE46+Jaipur!BE46+Jaisalmer!BE46+Jalore!BE46+Jhalawar!BE46+Jhunjhunu!BE46+Jodhpur!BE46+Karauli!BE46+Kota!BE46+Nagaur!BE46+Pali!BE46+Pratapgarh!BE46+Rajsamand!BE46+'Sawai Madhopur'!BE46+Sikar!BE46+Sirohi!BE46+'Sri Ganganagar'!BE46+Tonk!BE46+Udaipur!BE46</f>
        <v>255</v>
      </c>
      <c r="BF46" s="7">
        <f>Ajmer!BF46+Alwar!BF46+Banswara!BF46+Baran!BF46+Barmer!BF46+Bharatpur!BF46+Bhilwara!BF46+Bikaner!BF46+Bundi!BF46+Chittorgarh!BF46+Churu!BF46+Dausa!BF46+Dholpur!BF46+Dungarpur!BF46+Hanumangarh!BF46+Jaipur!BF46+Jaisalmer!BF46+Jalore!BF46+Jhalawar!BF46+Jhunjhunu!BF46+Jodhpur!BF46+Karauli!BF46+Kota!BF46+Nagaur!BF46+Pali!BF46+Pratapgarh!BF46+Rajsamand!BF46+'Sawai Madhopur'!BF46+Sikar!BF46+Sirohi!BF46+'Sri Ganganagar'!BF46+Tonk!BF46+Udaipur!BF46</f>
        <v>4533.4851739999995</v>
      </c>
      <c r="BG46" s="7">
        <f>Ajmer!BG46+Alwar!BG46+Banswara!BG46+Baran!BG46+Barmer!BG46+Bharatpur!BG46+Bhilwara!BG46+Bikaner!BG46+Bundi!BG46+Chittorgarh!BG46+Churu!BG46+Dausa!BG46+Dholpur!BG46+Dungarpur!BG46+Hanumangarh!BG46+Jaipur!BG46+Jaisalmer!BG46+Jalore!BG46+Jhalawar!BG46+Jhunjhunu!BG46+Jodhpur!BG46+Karauli!BG46+Kota!BG46+Nagaur!BG46+Pali!BG46+Pratapgarh!BG46+Rajsamand!BG46+'Sawai Madhopur'!BG46+Sikar!BG46+Sirohi!BG46+'Sri Ganganagar'!BG46+Tonk!BG46+Udaipur!BG46</f>
        <v>4734</v>
      </c>
      <c r="BH46" s="7">
        <f>Ajmer!BH46+Alwar!BH46+Banswara!BH46+Baran!BH46+Barmer!BH46+Bharatpur!BH46+Bhilwara!BH46+Bikaner!BH46+Bundi!BH46+Chittorgarh!BH46+Churu!BH46+Dausa!BH46+Dholpur!BH46+Dungarpur!BH46+Hanumangarh!BH46+Jaipur!BH46+Jaisalmer!BH46+Jalore!BH46+Jhalawar!BH46+Jhunjhunu!BH46+Jodhpur!BH46+Karauli!BH46+Kota!BH46+Nagaur!BH46+Pali!BH46+Pratapgarh!BH46+Rajsamand!BH46+'Sawai Madhopur'!BH46+Sikar!BH46+Sirohi!BH46+'Sri Ganganagar'!BH46+Tonk!BH46+Udaipur!BH46</f>
        <v>27851.496865040001</v>
      </c>
      <c r="BI46" s="7">
        <f>Ajmer!BI46+Alwar!BI46+Banswara!BI46+Baran!BI46+Barmer!BI46+Bharatpur!BI46+Bhilwara!BI46+Bikaner!BI46+Bundi!BI46+Chittorgarh!BI46+Churu!BI46+Dausa!BI46+Dholpur!BI46+Dungarpur!BI46+Hanumangarh!BI46+Jaipur!BI46+Jaisalmer!BI46+Jalore!BI46+Jhalawar!BI46+Jhunjhunu!BI46+Jodhpur!BI46+Karauli!BI46+Kota!BI46+Nagaur!BI46+Pali!BI46+Pratapgarh!BI46+Rajsamand!BI46+'Sawai Madhopur'!BI46+Sikar!BI46+Sirohi!BI46+'Sri Ganganagar'!BI46+Tonk!BI46+Udaipur!BI46</f>
        <v>13910.76</v>
      </c>
      <c r="BJ46" s="7">
        <f>Ajmer!BJ46+Alwar!BJ46+Banswara!BJ46+Baran!BJ46+Barmer!BJ46+Bharatpur!BJ46+Bhilwara!BJ46+Bikaner!BJ46+Bundi!BJ46+Chittorgarh!BJ46+Churu!BJ46+Dausa!BJ46+Dholpur!BJ46+Dungarpur!BJ46+Hanumangarh!BJ46+Jaipur!BJ46+Jaisalmer!BJ46+Jalore!BJ46+Jhalawar!BJ46+Jhunjhunu!BJ46+Jodhpur!BJ46+Karauli!BJ46+Kota!BJ46+Nagaur!BJ46+Pali!BJ46+Pratapgarh!BJ46+Rajsamand!BJ46+'Sawai Madhopur'!BJ46+Sikar!BJ46+Sirohi!BJ46+'Sri Ganganagar'!BJ46+Tonk!BJ46+Udaipur!BJ46</f>
        <v>51555.034036199999</v>
      </c>
      <c r="BK46" s="8">
        <f t="shared" si="12"/>
        <v>19291.760000000002</v>
      </c>
      <c r="BL46" s="8">
        <f t="shared" si="13"/>
        <v>87710.016075239997</v>
      </c>
      <c r="BM46" s="8">
        <f t="shared" si="34"/>
        <v>1264830.91307453</v>
      </c>
      <c r="BN46" s="8">
        <f t="shared" si="35"/>
        <v>1598535.9832214462</v>
      </c>
      <c r="BO46" s="7">
        <f>Ajmer!BO46+Alwar!BO46+Banswara!BO46+Baran!BO46+Barmer!BO46+Bharatpur!BO46+Bhilwara!BO46+Bikaner!BO46+Bundi!BO46+Chittorgarh!BO46+Churu!BO46+Dausa!BO46+Dholpur!BO46+Dungarpur!BO46+Hanumangarh!BO46+Jaipur!BO46+Jaisalmer!BO46+Jalore!BO46+Jhalawar!BO46+Jhunjhunu!BO46+Jodhpur!BO46+Karauli!BO46+Kota!BO46+Nagaur!BO46+Pali!BO46+Pratapgarh!BO46+Rajsamand!BO46+'Sawai Madhopur'!BO46+Sikar!BO46+Sirohi!BO46+'Sri Ganganagar'!BO46+Tonk!BO46+Udaipur!BO46</f>
        <v>192758.40237412823</v>
      </c>
      <c r="BP46" s="7">
        <f>Ajmer!BP46+Alwar!BP46+Banswara!BP46+Baran!BP46+Barmer!BP46+Bharatpur!BP46+Bhilwara!BP46+Bikaner!BP46+Bundi!BP46+Chittorgarh!BP46+Churu!BP46+Dausa!BP46+Dholpur!BP46+Dungarpur!BP46+Hanumangarh!BP46+Jaipur!BP46+Jaisalmer!BP46+Jalore!BP46+Jhalawar!BP46+Jhunjhunu!BP46+Jodhpur!BP46+Karauli!BP46+Kota!BP46+Nagaur!BP46+Pali!BP46+Pratapgarh!BP46+Rajsamand!BP46+'Sawai Madhopur'!BP46+Sikar!BP46+Sirohi!BP46+'Sri Ganganagar'!BP46+Tonk!BP46+Udaipur!BP46</f>
        <v>321121.8027146206</v>
      </c>
      <c r="BQ46" s="7">
        <f>Ajmer!BQ46+Alwar!BQ46+Banswara!BQ46+Baran!BQ46+Barmer!BQ46+Bharatpur!BQ46+Bhilwara!BQ46+Bikaner!BQ46+Bundi!BQ46+Chittorgarh!BQ46+Churu!BQ46+Dausa!BQ46+Dholpur!BQ46+Dungarpur!BQ46+Hanumangarh!BQ46+Jaipur!BQ46+Jaisalmer!BQ46+Jalore!BQ46+Jhalawar!BQ46+Jhunjhunu!BQ46+Jodhpur!BQ46+Karauli!BQ46+Kota!BQ46+Nagaur!BQ46+Pali!BQ46+Pratapgarh!BQ46+Rajsamand!BQ46+'Sawai Madhopur'!BQ46+Sikar!BQ46+Sirohi!BQ46+'Sri Ganganagar'!BQ46+Tonk!BQ46+Udaipur!BQ46</f>
        <v>13012.261424476939</v>
      </c>
      <c r="BR46" s="7">
        <f>Ajmer!BR46+Alwar!BR46+Banswara!BR46+Baran!BR46+Barmer!BR46+Bharatpur!BR46+Bhilwara!BR46+Bikaner!BR46+Bundi!BR46+Chittorgarh!BR46+Churu!BR46+Dausa!BR46+Dholpur!BR46+Dungarpur!BR46+Hanumangarh!BR46+Jaipur!BR46+Jaisalmer!BR46+Jalore!BR46+Jhalawar!BR46+Jhunjhunu!BR46+Jodhpur!BR46+Karauli!BR46+Kota!BR46+Nagaur!BR46+Pali!BR46+Pratapgarh!BR46+Rajsamand!BR46+'Sawai Madhopur'!BR46+Sikar!BR46+Sirohi!BR46+'Sri Ganganagar'!BR46+Tonk!BR46+Udaipur!BR46</f>
        <v>29382.883628772361</v>
      </c>
    </row>
    <row r="47" spans="1:95" s="16" customFormat="1" ht="18" customHeight="1" x14ac:dyDescent="0.25">
      <c r="A47" s="38"/>
      <c r="B47" s="13" t="s">
        <v>40</v>
      </c>
      <c r="C47" s="8">
        <f>SUM(C45:C46)</f>
        <v>1914402.7603553515</v>
      </c>
      <c r="D47" s="8">
        <f t="shared" ref="D47:BQ47" si="46">SUM(D45:D46)</f>
        <v>2492760.4995213347</v>
      </c>
      <c r="E47" s="8">
        <f t="shared" si="46"/>
        <v>230864.2228960082</v>
      </c>
      <c r="F47" s="8">
        <f t="shared" si="46"/>
        <v>316142.97035358701</v>
      </c>
      <c r="G47" s="8">
        <f t="shared" si="46"/>
        <v>58808.860917801299</v>
      </c>
      <c r="H47" s="8">
        <f t="shared" si="46"/>
        <v>76974.103275391157</v>
      </c>
      <c r="I47" s="8">
        <f t="shared" si="2"/>
        <v>2204075.8441691613</v>
      </c>
      <c r="J47" s="8">
        <f t="shared" si="3"/>
        <v>2885877.573150313</v>
      </c>
      <c r="K47" s="8">
        <f t="shared" si="46"/>
        <v>23596.209745803295</v>
      </c>
      <c r="L47" s="8">
        <f t="shared" si="46"/>
        <v>75495.352335406875</v>
      </c>
      <c r="M47" s="8">
        <f t="shared" si="46"/>
        <v>16274.206916957282</v>
      </c>
      <c r="N47" s="8">
        <f t="shared" si="46"/>
        <v>58945.542215463029</v>
      </c>
      <c r="O47" s="8">
        <f t="shared" si="4"/>
        <v>2243946.2608319218</v>
      </c>
      <c r="P47" s="8">
        <f t="shared" si="5"/>
        <v>3020318.4677011832</v>
      </c>
      <c r="Q47" s="8">
        <f t="shared" si="46"/>
        <v>2680.6540786852811</v>
      </c>
      <c r="R47" s="8">
        <f t="shared" si="46"/>
        <v>10717.792215463029</v>
      </c>
      <c r="S47" s="8">
        <f t="shared" si="46"/>
        <v>1301955.2804924622</v>
      </c>
      <c r="T47" s="8">
        <f t="shared" si="46"/>
        <v>2045945.4948321593</v>
      </c>
      <c r="U47" s="8">
        <f t="shared" si="46"/>
        <v>50101.098230218951</v>
      </c>
      <c r="V47" s="8">
        <f t="shared" si="46"/>
        <v>244797.16313359642</v>
      </c>
      <c r="W47" s="8">
        <f t="shared" si="46"/>
        <v>8888.5325046010694</v>
      </c>
      <c r="X47" s="8">
        <f t="shared" si="46"/>
        <v>59398.707447503344</v>
      </c>
      <c r="Y47" s="8">
        <f t="shared" si="46"/>
        <v>5985.2140852974189</v>
      </c>
      <c r="Z47" s="8">
        <f t="shared" si="46"/>
        <v>19361.83724826148</v>
      </c>
      <c r="AA47" s="8">
        <f t="shared" si="46"/>
        <v>2251.9931475108224</v>
      </c>
      <c r="AB47" s="8">
        <f t="shared" si="46"/>
        <v>7219.5542436025744</v>
      </c>
      <c r="AC47" s="8">
        <f t="shared" si="46"/>
        <v>994.8772897424243</v>
      </c>
      <c r="AD47" s="8">
        <f t="shared" si="46"/>
        <v>11353.7371343951</v>
      </c>
      <c r="AE47" s="8">
        <f t="shared" si="6"/>
        <v>68221.715257370684</v>
      </c>
      <c r="AF47" s="8">
        <f t="shared" si="7"/>
        <v>342130.99920735892</v>
      </c>
      <c r="AG47" s="8">
        <f t="shared" si="46"/>
        <v>950.45408529741871</v>
      </c>
      <c r="AH47" s="8">
        <f t="shared" si="46"/>
        <v>2609.6964814814819</v>
      </c>
      <c r="AI47" s="8">
        <f t="shared" si="46"/>
        <v>1</v>
      </c>
      <c r="AJ47" s="8">
        <f t="shared" si="46"/>
        <v>12</v>
      </c>
      <c r="AK47" s="8">
        <f t="shared" si="46"/>
        <v>3963.9801562209004</v>
      </c>
      <c r="AL47" s="8">
        <f t="shared" si="46"/>
        <v>9779.3137182609717</v>
      </c>
      <c r="AM47" s="8">
        <f t="shared" si="46"/>
        <v>9014.0697829032852</v>
      </c>
      <c r="AN47" s="8">
        <f t="shared" si="46"/>
        <v>53551.702252180839</v>
      </c>
      <c r="AO47" s="8">
        <f t="shared" si="46"/>
        <v>3851</v>
      </c>
      <c r="AP47" s="8">
        <f t="shared" si="46"/>
        <v>9282.4841115570089</v>
      </c>
      <c r="AQ47" s="8">
        <f t="shared" si="46"/>
        <v>31716.676347644385</v>
      </c>
      <c r="AR47" s="8">
        <f t="shared" si="46"/>
        <v>34778.464219740898</v>
      </c>
      <c r="AS47" s="8">
        <f t="shared" si="46"/>
        <v>884.34834953271024</v>
      </c>
      <c r="AT47" s="8">
        <f t="shared" si="46"/>
        <v>4848.5248043109441</v>
      </c>
      <c r="AU47" s="8">
        <f t="shared" si="46"/>
        <v>49431.07463630128</v>
      </c>
      <c r="AV47" s="8">
        <f t="shared" si="46"/>
        <v>112252.48910605066</v>
      </c>
      <c r="AW47" s="8">
        <f t="shared" si="46"/>
        <v>2467.0391978199928</v>
      </c>
      <c r="AX47" s="8">
        <f t="shared" si="46"/>
        <v>4522.3278364863972</v>
      </c>
      <c r="AY47" s="9">
        <f t="shared" ref="AY47" si="47">O47+AE47+AU47</f>
        <v>2361599.0507255942</v>
      </c>
      <c r="AZ47" s="9">
        <f t="shared" ref="AZ47" si="48">P47+AF47+AV47</f>
        <v>3474701.9560145927</v>
      </c>
      <c r="BA47" s="8">
        <f t="shared" si="46"/>
        <v>298</v>
      </c>
      <c r="BB47" s="8">
        <f t="shared" si="46"/>
        <v>1498</v>
      </c>
      <c r="BC47" s="8">
        <f t="shared" si="46"/>
        <v>169.22343999999998</v>
      </c>
      <c r="BD47" s="8">
        <f t="shared" si="46"/>
        <v>2685.745793</v>
      </c>
      <c r="BE47" s="8">
        <f t="shared" si="46"/>
        <v>1676.5106843023998</v>
      </c>
      <c r="BF47" s="8">
        <f t="shared" si="46"/>
        <v>8625.4541898360312</v>
      </c>
      <c r="BG47" s="8">
        <f t="shared" si="46"/>
        <v>7596.32090107364</v>
      </c>
      <c r="BH47" s="8">
        <f t="shared" si="46"/>
        <v>38022.821135040002</v>
      </c>
      <c r="BI47" s="8">
        <f t="shared" si="46"/>
        <v>33403.039117543558</v>
      </c>
      <c r="BJ47" s="8">
        <f t="shared" si="46"/>
        <v>103884.24317561025</v>
      </c>
      <c r="BK47" s="8">
        <f t="shared" si="12"/>
        <v>43143.094142919595</v>
      </c>
      <c r="BL47" s="8">
        <f t="shared" si="13"/>
        <v>154716.26429348628</v>
      </c>
      <c r="BM47" s="8">
        <f t="shared" si="34"/>
        <v>2404742.1448685136</v>
      </c>
      <c r="BN47" s="8">
        <f t="shared" si="35"/>
        <v>3629418.2203080789</v>
      </c>
      <c r="BO47" s="8">
        <f t="shared" si="46"/>
        <v>452191.89360018744</v>
      </c>
      <c r="BP47" s="8">
        <f t="shared" si="46"/>
        <v>827802.13596286462</v>
      </c>
      <c r="BQ47" s="8">
        <f t="shared" si="46"/>
        <v>37605.058225528774</v>
      </c>
      <c r="BR47" s="8">
        <f t="shared" ref="BR47" si="49">SUM(BR45:BR46)</f>
        <v>61544.705218976305</v>
      </c>
    </row>
    <row r="48" spans="1:95" s="10" customFormat="1" ht="18" customHeight="1" x14ac:dyDescent="0.25">
      <c r="A48" s="37">
        <v>37</v>
      </c>
      <c r="B48" s="12" t="s">
        <v>80</v>
      </c>
      <c r="C48" s="7">
        <f>Ajmer!C48+Alwar!C48+Banswara!C48+Baran!C48+Barmer!C48+Bharatpur!C48+Bhilwara!C48+Bikaner!C48+Bundi!C48+Chittorgarh!C48+Churu!C48+Dausa!C48+Dholpur!C48+Dungarpur!C48+Hanumangarh!C48+Jaipur!C48+Jaisalmer!C48+Jalore!C48+Jhalawar!C48+Jhunjhunu!C48+Jodhpur!C48+Karauli!C48+Kota!C48+Nagaur!C48+Pali!C48+Pratapgarh!C48+Rajsamand!C48+'Sawai Madhopur'!C48+Sikar!C48+Sirohi!C48+'Sri Ganganagar'!C48+Tonk!C48+Udaipur!C48</f>
        <v>2284571.3805089686</v>
      </c>
      <c r="D48" s="7">
        <f>Ajmer!D48+Alwar!D48+Banswara!D48+Baran!D48+Barmer!D48+Bharatpur!D48+Bhilwara!D48+Bikaner!D48+Bundi!D48+Chittorgarh!D48+Churu!D48+Dausa!D48+Dholpur!D48+Dungarpur!D48+Hanumangarh!D48+Jaipur!D48+Jaisalmer!D48+Jalore!D48+Jhalawar!D48+Jhunjhunu!D48+Jodhpur!D48+Karauli!D48+Kota!D48+Nagaur!D48+Pali!D48+Pratapgarh!D48+Rajsamand!D48+'Sawai Madhopur'!D48+Sikar!D48+Sirohi!D48+'Sri Ganganagar'!D48+Tonk!D48+Udaipur!D48</f>
        <v>2073850.1762405962</v>
      </c>
      <c r="E48" s="7">
        <f>Ajmer!E48+Alwar!E48+Banswara!E48+Baran!E48+Barmer!E48+Bharatpur!E48+Bhilwara!E48+Bikaner!E48+Bundi!E48+Chittorgarh!E48+Churu!E48+Dausa!E48+Dholpur!E48+Dungarpur!E48+Hanumangarh!E48+Jaipur!E48+Jaisalmer!E48+Jalore!E48+Jhalawar!E48+Jhunjhunu!E48+Jodhpur!E48+Karauli!E48+Kota!E48+Nagaur!E48+Pali!E48+Pratapgarh!E48+Rajsamand!E48+'Sawai Madhopur'!E48+Sikar!E48+Sirohi!E48+'Sri Ganganagar'!E48+Tonk!E48+Udaipur!E48</f>
        <v>41902.415790177591</v>
      </c>
      <c r="F48" s="7">
        <f>Ajmer!F48+Alwar!F48+Banswara!F48+Baran!F48+Barmer!F48+Bharatpur!F48+Bhilwara!F48+Bikaner!F48+Bundi!F48+Chittorgarh!F48+Churu!F48+Dausa!F48+Dholpur!F48+Dungarpur!F48+Hanumangarh!F48+Jaipur!F48+Jaisalmer!F48+Jalore!F48+Jhalawar!F48+Jhunjhunu!F48+Jodhpur!F48+Karauli!F48+Kota!F48+Nagaur!F48+Pali!F48+Pratapgarh!F48+Rajsamand!F48+'Sawai Madhopur'!F48+Sikar!F48+Sirohi!F48+'Sri Ganganagar'!F48+Tonk!F48+Udaipur!F48</f>
        <v>79501.442107586045</v>
      </c>
      <c r="G48" s="7">
        <f>Ajmer!G48+Alwar!G48+Banswara!G48+Baran!G48+Barmer!G48+Bharatpur!G48+Bhilwara!G48+Bikaner!G48+Bundi!G48+Chittorgarh!G48+Churu!G48+Dausa!G48+Dholpur!G48+Dungarpur!G48+Hanumangarh!G48+Jaipur!G48+Jaisalmer!G48+Jalore!G48+Jhalawar!G48+Jhunjhunu!G48+Jodhpur!G48+Karauli!G48+Kota!G48+Nagaur!G48+Pali!G48+Pratapgarh!G48+Rajsamand!G48+'Sawai Madhopur'!G48+Sikar!G48+Sirohi!G48+'Sri Ganganagar'!G48+Tonk!G48+Udaipur!G48</f>
        <v>25839.619533148125</v>
      </c>
      <c r="H48" s="7">
        <f>Ajmer!H48+Alwar!H48+Banswara!H48+Baran!H48+Barmer!H48+Bharatpur!H48+Bhilwara!H48+Bikaner!H48+Bundi!H48+Chittorgarh!H48+Churu!H48+Dausa!H48+Dholpur!H48+Dungarpur!H48+Hanumangarh!H48+Jaipur!H48+Jaisalmer!H48+Jalore!H48+Jhalawar!H48+Jhunjhunu!H48+Jodhpur!H48+Karauli!H48+Kota!H48+Nagaur!H48+Pali!H48+Pratapgarh!H48+Rajsamand!H48+'Sawai Madhopur'!H48+Sikar!H48+Sirohi!H48+'Sri Ganganagar'!H48+Tonk!H48+Udaipur!H48</f>
        <v>32596.649285790812</v>
      </c>
      <c r="I48" s="8">
        <f t="shared" si="2"/>
        <v>2352313.4158322942</v>
      </c>
      <c r="J48" s="8">
        <f t="shared" si="3"/>
        <v>2185948.2676339732</v>
      </c>
      <c r="K48" s="7">
        <f>Ajmer!K48+Alwar!K48+Banswara!K48+Baran!K48+Barmer!K48+Bharatpur!K48+Bhilwara!K48+Bikaner!K48+Bundi!K48+Chittorgarh!K48+Churu!K48+Dausa!K48+Dholpur!K48+Dungarpur!K48+Hanumangarh!K48+Jaipur!K48+Jaisalmer!K48+Jalore!K48+Jhalawar!K48+Jhunjhunu!K48+Jodhpur!K48+Karauli!K48+Kota!K48+Nagaur!K48+Pali!K48+Pratapgarh!K48+Rajsamand!K48+'Sawai Madhopur'!K48+Sikar!K48+Sirohi!K48+'Sri Ganganagar'!K48+Tonk!K48+Udaipur!K48</f>
        <v>4600.8822185805357</v>
      </c>
      <c r="L48" s="7">
        <f>Ajmer!L48+Alwar!L48+Banswara!L48+Baran!L48+Barmer!L48+Bharatpur!L48+Bhilwara!L48+Bikaner!L48+Bundi!L48+Chittorgarh!L48+Churu!L48+Dausa!L48+Dholpur!L48+Dungarpur!L48+Hanumangarh!L48+Jaipur!L48+Jaisalmer!L48+Jalore!L48+Jhalawar!L48+Jhunjhunu!L48+Jodhpur!L48+Karauli!L48+Kota!L48+Nagaur!L48+Pali!L48+Pratapgarh!L48+Rajsamand!L48+'Sawai Madhopur'!L48+Sikar!L48+Sirohi!L48+'Sri Ganganagar'!L48+Tonk!L48+Udaipur!L48</f>
        <v>15463.413761315769</v>
      </c>
      <c r="M48" s="7">
        <f>Ajmer!M48+Alwar!M48+Banswara!M48+Baran!M48+Barmer!M48+Bharatpur!M48+Bhilwara!M48+Bikaner!M48+Bundi!M48+Chittorgarh!M48+Churu!M48+Dausa!M48+Dholpur!M48+Dungarpur!M48+Hanumangarh!M48+Jaipur!M48+Jaisalmer!M48+Jalore!M48+Jhalawar!M48+Jhunjhunu!M48+Jodhpur!M48+Karauli!M48+Kota!M48+Nagaur!M48+Pali!M48+Pratapgarh!M48+Rajsamand!M48+'Sawai Madhopur'!M48+Sikar!M48+Sirohi!M48+'Sri Ganganagar'!M48+Tonk!M48+Udaipur!M48</f>
        <v>3597.5895841549232</v>
      </c>
      <c r="N48" s="7">
        <f>Ajmer!N48+Alwar!N48+Banswara!N48+Baran!N48+Barmer!N48+Bharatpur!N48+Bhilwara!N48+Bikaner!N48+Bundi!N48+Chittorgarh!N48+Churu!N48+Dausa!N48+Dholpur!N48+Dungarpur!N48+Hanumangarh!N48+Jaipur!N48+Jaisalmer!N48+Jalore!N48+Jhalawar!N48+Jhunjhunu!N48+Jodhpur!N48+Karauli!N48+Kota!N48+Nagaur!N48+Pali!N48+Pratapgarh!N48+Rajsamand!N48+'Sawai Madhopur'!N48+Sikar!N48+Sirohi!N48+'Sri Ganganagar'!N48+Tonk!N48+Udaipur!N48</f>
        <v>11605.750454113246</v>
      </c>
      <c r="O48" s="8">
        <f t="shared" si="4"/>
        <v>2360511.8876350299</v>
      </c>
      <c r="P48" s="8">
        <f t="shared" si="5"/>
        <v>2213017.4318494024</v>
      </c>
      <c r="Q48" s="7">
        <f>Ajmer!Q48+Alwar!Q48+Banswara!Q48+Baran!Q48+Barmer!Q48+Bharatpur!Q48+Bhilwara!Q48+Bikaner!Q48+Bundi!Q48+Chittorgarh!Q48+Churu!Q48+Dausa!Q48+Dholpur!Q48+Dungarpur!Q48+Hanumangarh!Q48+Jaipur!Q48+Jaisalmer!Q48+Jalore!Q48+Jhalawar!Q48+Jhunjhunu!Q48+Jodhpur!Q48+Karauli!Q48+Kota!Q48+Nagaur!Q48+Pali!Q48+Pratapgarh!Q48+Rajsamand!Q48+'Sawai Madhopur'!Q48+Sikar!Q48+Sirohi!Q48+'Sri Ganganagar'!Q48+Tonk!Q48+Udaipur!Q48</f>
        <v>1117.426825318923</v>
      </c>
      <c r="R48" s="7">
        <f>Ajmer!R48+Alwar!R48+Banswara!R48+Baran!R48+Barmer!R48+Bharatpur!R48+Bhilwara!R48+Bikaner!R48+Bundi!R48+Chittorgarh!R48+Churu!R48+Dausa!R48+Dholpur!R48+Dungarpur!R48+Hanumangarh!R48+Jaipur!R48+Jaisalmer!R48+Jalore!R48+Jhalawar!R48+Jhunjhunu!R48+Jodhpur!R48+Karauli!R48+Kota!R48+Nagaur!R48+Pali!R48+Pratapgarh!R48+Rajsamand!R48+'Sawai Madhopur'!R48+Sikar!R48+Sirohi!R48+'Sri Ganganagar'!R48+Tonk!R48+Udaipur!R48</f>
        <v>4615.0004541132457</v>
      </c>
      <c r="S48" s="7">
        <f>Ajmer!S48+Alwar!S48+Banswara!S48+Baran!S48+Barmer!S48+Bharatpur!S48+Bhilwara!S48+Bikaner!S48+Bundi!S48+Chittorgarh!S48+Churu!S48+Dausa!S48+Dholpur!S48+Dungarpur!S48+Hanumangarh!S48+Jaipur!S48+Jaisalmer!S48+Jalore!S48+Jhalawar!S48+Jhunjhunu!S48+Jodhpur!S48+Karauli!S48+Kota!S48+Nagaur!S48+Pali!S48+Pratapgarh!S48+Rajsamand!S48+'Sawai Madhopur'!S48+Sikar!S48+Sirohi!S48+'Sri Ganganagar'!S48+Tonk!S48+Udaipur!S48</f>
        <v>1495404.3039327729</v>
      </c>
      <c r="T48" s="7">
        <f>Ajmer!T48+Alwar!T48+Banswara!T48+Baran!T48+Barmer!T48+Bharatpur!T48+Bhilwara!T48+Bikaner!T48+Bundi!T48+Chittorgarh!T48+Churu!T48+Dausa!T48+Dholpur!T48+Dungarpur!T48+Hanumangarh!T48+Jaipur!T48+Jaisalmer!T48+Jalore!T48+Jhalawar!T48+Jhunjhunu!T48+Jodhpur!T48+Karauli!T48+Kota!T48+Nagaur!T48+Pali!T48+Pratapgarh!T48+Rajsamand!T48+'Sawai Madhopur'!T48+Sikar!T48+Sirohi!T48+'Sri Ganganagar'!T48+Tonk!T48+Udaipur!T48</f>
        <v>1740705.1353050419</v>
      </c>
      <c r="U48" s="7">
        <f>Ajmer!U48+Alwar!U48+Banswara!U48+Baran!U48+Barmer!U48+Bharatpur!U48+Bhilwara!U48+Bikaner!U48+Bundi!U48+Chittorgarh!U48+Churu!U48+Dausa!U48+Dholpur!U48+Dungarpur!U48+Hanumangarh!U48+Jaipur!U48+Jaisalmer!U48+Jalore!U48+Jhalawar!U48+Jhunjhunu!U48+Jodhpur!U48+Karauli!U48+Kota!U48+Nagaur!U48+Pali!U48+Pratapgarh!U48+Rajsamand!U48+'Sawai Madhopur'!U48+Sikar!U48+Sirohi!U48+'Sri Ganganagar'!U48+Tonk!U48+Udaipur!U48</f>
        <v>3302.3866574887998</v>
      </c>
      <c r="V48" s="7">
        <f>Ajmer!V48+Alwar!V48+Banswara!V48+Baran!V48+Barmer!V48+Bharatpur!V48+Bhilwara!V48+Bikaner!V48+Bundi!V48+Chittorgarh!V48+Churu!V48+Dausa!V48+Dholpur!V48+Dungarpur!V48+Hanumangarh!V48+Jaipur!V48+Jaisalmer!V48+Jalore!V48+Jhalawar!V48+Jhunjhunu!V48+Jodhpur!V48+Karauli!V48+Kota!V48+Nagaur!V48+Pali!V48+Pratapgarh!V48+Rajsamand!V48+'Sawai Madhopur'!V48+Sikar!V48+Sirohi!V48+'Sri Ganganagar'!V48+Tonk!V48+Udaipur!V48</f>
        <v>28279.273078435413</v>
      </c>
      <c r="W48" s="7">
        <f>Ajmer!W48+Alwar!W48+Banswara!W48+Baran!W48+Barmer!W48+Bharatpur!W48+Bhilwara!W48+Bikaner!W48+Bundi!W48+Chittorgarh!W48+Churu!W48+Dausa!W48+Dholpur!W48+Dungarpur!W48+Hanumangarh!W48+Jaipur!W48+Jaisalmer!W48+Jalore!W48+Jhalawar!W48+Jhunjhunu!W48+Jodhpur!W48+Karauli!W48+Kota!W48+Nagaur!W48+Pali!W48+Pratapgarh!W48+Rajsamand!W48+'Sawai Madhopur'!W48+Sikar!W48+Sirohi!W48+'Sri Ganganagar'!W48+Tonk!W48+Udaipur!W48</f>
        <v>1162.3529548162001</v>
      </c>
      <c r="X48" s="7">
        <f>Ajmer!X48+Alwar!X48+Banswara!X48+Baran!X48+Barmer!X48+Bharatpur!X48+Bhilwara!X48+Bikaner!X48+Bundi!X48+Chittorgarh!X48+Churu!X48+Dausa!X48+Dholpur!X48+Dungarpur!X48+Hanumangarh!X48+Jaipur!X48+Jaisalmer!X48+Jalore!X48+Jhalawar!X48+Jhunjhunu!X48+Jodhpur!X48+Karauli!X48+Kota!X48+Nagaur!X48+Pali!X48+Pratapgarh!X48+Rajsamand!X48+'Sawai Madhopur'!X48+Sikar!X48+Sirohi!X48+'Sri Ganganagar'!X48+Tonk!X48+Udaipur!X48</f>
        <v>11229.440445871465</v>
      </c>
      <c r="Y48" s="7">
        <f>Ajmer!Y48+Alwar!Y48+Banswara!Y48+Baran!Y48+Barmer!Y48+Bharatpur!Y48+Bhilwara!Y48+Bikaner!Y48+Bundi!Y48+Chittorgarh!Y48+Churu!Y48+Dausa!Y48+Dholpur!Y48+Dungarpur!Y48+Hanumangarh!Y48+Jaipur!Y48+Jaisalmer!Y48+Jalore!Y48+Jhalawar!Y48+Jhunjhunu!Y48+Jodhpur!Y48+Karauli!Y48+Kota!Y48+Nagaur!Y48+Pali!Y48+Pratapgarh!Y48+Rajsamand!Y48+'Sawai Madhopur'!Y48+Sikar!Y48+Sirohi!Y48+'Sri Ganganagar'!Y48+Tonk!Y48+Udaipur!Y48</f>
        <v>659.75</v>
      </c>
      <c r="Z48" s="7">
        <f>Ajmer!Z48+Alwar!Z48+Banswara!Z48+Baran!Z48+Barmer!Z48+Bharatpur!Z48+Bhilwara!Z48+Bikaner!Z48+Bundi!Z48+Chittorgarh!Z48+Churu!Z48+Dausa!Z48+Dholpur!Z48+Dungarpur!Z48+Hanumangarh!Z48+Jaipur!Z48+Jaisalmer!Z48+Jalore!Z48+Jhalawar!Z48+Jhunjhunu!Z48+Jodhpur!Z48+Karauli!Z48+Kota!Z48+Nagaur!Z48+Pali!Z48+Pratapgarh!Z48+Rajsamand!Z48+'Sawai Madhopur'!Z48+Sikar!Z48+Sirohi!Z48+'Sri Ganganagar'!Z48+Tonk!Z48+Udaipur!Z48</f>
        <v>2316</v>
      </c>
      <c r="AA48" s="7">
        <f>Ajmer!AA48+Alwar!AA48+Banswara!AA48+Baran!AA48+Barmer!AA48+Bharatpur!AA48+Bhilwara!AA48+Bikaner!AA48+Bundi!AA48+Chittorgarh!AA48+Churu!AA48+Dausa!AA48+Dholpur!AA48+Dungarpur!AA48+Hanumangarh!AA48+Jaipur!AA48+Jaisalmer!AA48+Jalore!AA48+Jhalawar!AA48+Jhunjhunu!AA48+Jodhpur!AA48+Karauli!AA48+Kota!AA48+Nagaur!AA48+Pali!AA48+Pratapgarh!AA48+Rajsamand!AA48+'Sawai Madhopur'!AA48+Sikar!AA48+Sirohi!AA48+'Sri Ganganagar'!AA48+Tonk!AA48+Udaipur!AA48</f>
        <v>40.049999999999997</v>
      </c>
      <c r="AB48" s="7">
        <f>Ajmer!AB48+Alwar!AB48+Banswara!AB48+Baran!AB48+Barmer!AB48+Bharatpur!AB48+Bhilwara!AB48+Bikaner!AB48+Bundi!AB48+Chittorgarh!AB48+Churu!AB48+Dausa!AB48+Dholpur!AB48+Dungarpur!AB48+Hanumangarh!AB48+Jaipur!AB48+Jaisalmer!AB48+Jalore!AB48+Jhalawar!AB48+Jhunjhunu!AB48+Jodhpur!AB48+Karauli!AB48+Kota!AB48+Nagaur!AB48+Pali!AB48+Pratapgarh!AB48+Rajsamand!AB48+'Sawai Madhopur'!AB48+Sikar!AB48+Sirohi!AB48+'Sri Ganganagar'!AB48+Tonk!AB48+Udaipur!AB48</f>
        <v>115</v>
      </c>
      <c r="AC48" s="7">
        <f>Ajmer!AC48+Alwar!AC48+Banswara!AC48+Baran!AC48+Barmer!AC48+Bharatpur!AC48+Bhilwara!AC48+Bikaner!AC48+Bundi!AC48+Chittorgarh!AC48+Churu!AC48+Dausa!AC48+Dholpur!AC48+Dungarpur!AC48+Hanumangarh!AC48+Jaipur!AC48+Jaisalmer!AC48+Jalore!AC48+Jhalawar!AC48+Jhunjhunu!AC48+Jodhpur!AC48+Karauli!AC48+Kota!AC48+Nagaur!AC48+Pali!AC48+Pratapgarh!AC48+Rajsamand!AC48+'Sawai Madhopur'!AC48+Sikar!AC48+Sirohi!AC48+'Sri Ganganagar'!AC48+Tonk!AC48+Udaipur!AC48</f>
        <v>474</v>
      </c>
      <c r="AD48" s="7">
        <f>Ajmer!AD48+Alwar!AD48+Banswara!AD48+Baran!AD48+Barmer!AD48+Bharatpur!AD48+Bhilwara!AD48+Bikaner!AD48+Bundi!AD48+Chittorgarh!AD48+Churu!AD48+Dausa!AD48+Dholpur!AD48+Dungarpur!AD48+Hanumangarh!AD48+Jaipur!AD48+Jaisalmer!AD48+Jalore!AD48+Jhalawar!AD48+Jhunjhunu!AD48+Jodhpur!AD48+Karauli!AD48+Kota!AD48+Nagaur!AD48+Pali!AD48+Pratapgarh!AD48+Rajsamand!AD48+'Sawai Madhopur'!AD48+Sikar!AD48+Sirohi!AD48+'Sri Ganganagar'!AD48+Tonk!AD48+Udaipur!AD48</f>
        <v>5246</v>
      </c>
      <c r="AE48" s="8">
        <f t="shared" si="6"/>
        <v>5638.5396123050004</v>
      </c>
      <c r="AF48" s="8">
        <f t="shared" si="7"/>
        <v>47185.713524306877</v>
      </c>
      <c r="AG48" s="7">
        <f>Ajmer!AG48+Alwar!AG48+Banswara!AG48+Baran!AG48+Barmer!AG48+Bharatpur!AG48+Bhilwara!AG48+Bikaner!AG48+Bundi!AG48+Chittorgarh!AG48+Churu!AG48+Dausa!AG48+Dholpur!AG48+Dungarpur!AG48+Hanumangarh!AG48+Jaipur!AG48+Jaisalmer!AG48+Jalore!AG48+Jhalawar!AG48+Jhunjhunu!AG48+Jodhpur!AG48+Karauli!AG48+Kota!AG48+Nagaur!AG48+Pali!AG48+Pratapgarh!AG48+Rajsamand!AG48+'Sawai Madhopur'!AG48+Sikar!AG48+Sirohi!AG48+'Sri Ganganagar'!AG48+Tonk!AG48+Udaipur!AG48</f>
        <v>19.600000000000001</v>
      </c>
      <c r="AH48" s="7">
        <f>Ajmer!AH48+Alwar!AH48+Banswara!AH48+Baran!AH48+Barmer!AH48+Bharatpur!AH48+Bhilwara!AH48+Bikaner!AH48+Bundi!AH48+Chittorgarh!AH48+Churu!AH48+Dausa!AH48+Dholpur!AH48+Dungarpur!AH48+Hanumangarh!AH48+Jaipur!AH48+Jaisalmer!AH48+Jalore!AH48+Jhalawar!AH48+Jhunjhunu!AH48+Jodhpur!AH48+Karauli!AH48+Kota!AH48+Nagaur!AH48+Pali!AH48+Pratapgarh!AH48+Rajsamand!AH48+'Sawai Madhopur'!AH48+Sikar!AH48+Sirohi!AH48+'Sri Ganganagar'!AH48+Tonk!AH48+Udaipur!AH48</f>
        <v>50</v>
      </c>
      <c r="AI48" s="7">
        <f>Ajmer!AI48+Alwar!AI48+Banswara!AI48+Baran!AI48+Barmer!AI48+Bharatpur!AI48+Bhilwara!AI48+Bikaner!AI48+Bundi!AI48+Chittorgarh!AI48+Churu!AI48+Dausa!AI48+Dholpur!AI48+Dungarpur!AI48+Hanumangarh!AI48+Jaipur!AI48+Jaisalmer!AI48+Jalore!AI48+Jhalawar!AI48+Jhunjhunu!AI48+Jodhpur!AI48+Karauli!AI48+Kota!AI48+Nagaur!AI48+Pali!AI48+Pratapgarh!AI48+Rajsamand!AI48+'Sawai Madhopur'!AI48+Sikar!AI48+Sirohi!AI48+'Sri Ganganagar'!AI48+Tonk!AI48+Udaipur!AI48</f>
        <v>0</v>
      </c>
      <c r="AJ48" s="7">
        <f>Ajmer!AJ48+Alwar!AJ48+Banswara!AJ48+Baran!AJ48+Barmer!AJ48+Bharatpur!AJ48+Bhilwara!AJ48+Bikaner!AJ48+Bundi!AJ48+Chittorgarh!AJ48+Churu!AJ48+Dausa!AJ48+Dholpur!AJ48+Dungarpur!AJ48+Hanumangarh!AJ48+Jaipur!AJ48+Jaisalmer!AJ48+Jalore!AJ48+Jhalawar!AJ48+Jhunjhunu!AJ48+Jodhpur!AJ48+Karauli!AJ48+Kota!AJ48+Nagaur!AJ48+Pali!AJ48+Pratapgarh!AJ48+Rajsamand!AJ48+'Sawai Madhopur'!AJ48+Sikar!AJ48+Sirohi!AJ48+'Sri Ganganagar'!AJ48+Tonk!AJ48+Udaipur!AJ48</f>
        <v>0</v>
      </c>
      <c r="AK48" s="7">
        <f>Ajmer!AK48+Alwar!AK48+Banswara!AK48+Baran!AK48+Barmer!AK48+Bharatpur!AK48+Bhilwara!AK48+Bikaner!AK48+Bundi!AK48+Chittorgarh!AK48+Churu!AK48+Dausa!AK48+Dholpur!AK48+Dungarpur!AK48+Hanumangarh!AK48+Jaipur!AK48+Jaisalmer!AK48+Jalore!AK48+Jhalawar!AK48+Jhunjhunu!AK48+Jodhpur!AK48+Karauli!AK48+Kota!AK48+Nagaur!AK48+Pali!AK48+Pratapgarh!AK48+Rajsamand!AK48+'Sawai Madhopur'!AK48+Sikar!AK48+Sirohi!AK48+'Sri Ganganagar'!AK48+Tonk!AK48+Udaipur!AK48</f>
        <v>226</v>
      </c>
      <c r="AL48" s="7">
        <f>Ajmer!AL48+Alwar!AL48+Banswara!AL48+Baran!AL48+Barmer!AL48+Bharatpur!AL48+Bhilwara!AL48+Bikaner!AL48+Bundi!AL48+Chittorgarh!AL48+Churu!AL48+Dausa!AL48+Dholpur!AL48+Dungarpur!AL48+Hanumangarh!AL48+Jaipur!AL48+Jaisalmer!AL48+Jalore!AL48+Jhalawar!AL48+Jhunjhunu!AL48+Jodhpur!AL48+Karauli!AL48+Kota!AL48+Nagaur!AL48+Pali!AL48+Pratapgarh!AL48+Rajsamand!AL48+'Sawai Madhopur'!AL48+Sikar!AL48+Sirohi!AL48+'Sri Ganganagar'!AL48+Tonk!AL48+Udaipur!AL48</f>
        <v>1097</v>
      </c>
      <c r="AM48" s="7">
        <f>Ajmer!AM48+Alwar!AM48+Banswara!AM48+Baran!AM48+Barmer!AM48+Bharatpur!AM48+Bhilwara!AM48+Bikaner!AM48+Bundi!AM48+Chittorgarh!AM48+Churu!AM48+Dausa!AM48+Dholpur!AM48+Dungarpur!AM48+Hanumangarh!AM48+Jaipur!AM48+Jaisalmer!AM48+Jalore!AM48+Jhalawar!AM48+Jhunjhunu!AM48+Jodhpur!AM48+Karauli!AM48+Kota!AM48+Nagaur!AM48+Pali!AM48+Pratapgarh!AM48+Rajsamand!AM48+'Sawai Madhopur'!AM48+Sikar!AM48+Sirohi!AM48+'Sri Ganganagar'!AM48+Tonk!AM48+Udaipur!AM48</f>
        <v>1451.5</v>
      </c>
      <c r="AN48" s="7">
        <f>Ajmer!AN48+Alwar!AN48+Banswara!AN48+Baran!AN48+Barmer!AN48+Bharatpur!AN48+Bhilwara!AN48+Bikaner!AN48+Bundi!AN48+Chittorgarh!AN48+Churu!AN48+Dausa!AN48+Dholpur!AN48+Dungarpur!AN48+Hanumangarh!AN48+Jaipur!AN48+Jaisalmer!AN48+Jalore!AN48+Jhalawar!AN48+Jhunjhunu!AN48+Jodhpur!AN48+Karauli!AN48+Kota!AN48+Nagaur!AN48+Pali!AN48+Pratapgarh!AN48+Rajsamand!AN48+'Sawai Madhopur'!AN48+Sikar!AN48+Sirohi!AN48+'Sri Ganganagar'!AN48+Tonk!AN48+Udaipur!AN48</f>
        <v>11318.24761773</v>
      </c>
      <c r="AO48" s="7">
        <f>Ajmer!AO48+Alwar!AO48+Banswara!AO48+Baran!AO48+Barmer!AO48+Bharatpur!AO48+Bhilwara!AO48+Bikaner!AO48+Bundi!AO48+Chittorgarh!AO48+Churu!AO48+Dausa!AO48+Dholpur!AO48+Dungarpur!AO48+Hanumangarh!AO48+Jaipur!AO48+Jaisalmer!AO48+Jalore!AO48+Jhalawar!AO48+Jhunjhunu!AO48+Jodhpur!AO48+Karauli!AO48+Kota!AO48+Nagaur!AO48+Pali!AO48+Pratapgarh!AO48+Rajsamand!AO48+'Sawai Madhopur'!AO48+Sikar!AO48+Sirohi!AO48+'Sri Ganganagar'!AO48+Tonk!AO48+Udaipur!AO48</f>
        <v>371</v>
      </c>
      <c r="AP48" s="7">
        <f>Ajmer!AP48+Alwar!AP48+Banswara!AP48+Baran!AP48+Barmer!AP48+Bharatpur!AP48+Bhilwara!AP48+Bikaner!AP48+Bundi!AP48+Chittorgarh!AP48+Churu!AP48+Dausa!AP48+Dholpur!AP48+Dungarpur!AP48+Hanumangarh!AP48+Jaipur!AP48+Jaisalmer!AP48+Jalore!AP48+Jhalawar!AP48+Jhunjhunu!AP48+Jodhpur!AP48+Karauli!AP48+Kota!AP48+Nagaur!AP48+Pali!AP48+Pratapgarh!AP48+Rajsamand!AP48+'Sawai Madhopur'!AP48+Sikar!AP48+Sirohi!AP48+'Sri Ganganagar'!AP48+Tonk!AP48+Udaipur!AP48</f>
        <v>717.58924292999995</v>
      </c>
      <c r="AQ48" s="7">
        <f>Ajmer!AQ48+Alwar!AQ48+Banswara!AQ48+Baran!AQ48+Barmer!AQ48+Bharatpur!AQ48+Bhilwara!AQ48+Bikaner!AQ48+Bundi!AQ48+Chittorgarh!AQ48+Churu!AQ48+Dausa!AQ48+Dholpur!AQ48+Dungarpur!AQ48+Hanumangarh!AQ48+Jaipur!AQ48+Jaisalmer!AQ48+Jalore!AQ48+Jhalawar!AQ48+Jhunjhunu!AQ48+Jodhpur!AQ48+Karauli!AQ48+Kota!AQ48+Nagaur!AQ48+Pali!AQ48+Pratapgarh!AQ48+Rajsamand!AQ48+'Sawai Madhopur'!AQ48+Sikar!AQ48+Sirohi!AQ48+'Sri Ganganagar'!AQ48+Tonk!AQ48+Udaipur!AQ48</f>
        <v>13048.429302820799</v>
      </c>
      <c r="AR48" s="7">
        <f>Ajmer!AR48+Alwar!AR48+Banswara!AR48+Baran!AR48+Barmer!AR48+Bharatpur!AR48+Bhilwara!AR48+Bikaner!AR48+Bundi!AR48+Chittorgarh!AR48+Churu!AR48+Dausa!AR48+Dholpur!AR48+Dungarpur!AR48+Hanumangarh!AR48+Jaipur!AR48+Jaisalmer!AR48+Jalore!AR48+Jhalawar!AR48+Jhunjhunu!AR48+Jodhpur!AR48+Karauli!AR48+Kota!AR48+Nagaur!AR48+Pali!AR48+Pratapgarh!AR48+Rajsamand!AR48+'Sawai Madhopur'!AR48+Sikar!AR48+Sirohi!AR48+'Sri Ganganagar'!AR48+Tonk!AR48+Udaipur!AR48</f>
        <v>7061.2259453974002</v>
      </c>
      <c r="AS48" s="7">
        <f>Ajmer!AS48+Alwar!AS48+Banswara!AS48+Baran!AS48+Barmer!AS48+Bharatpur!AS48+Bhilwara!AS48+Bikaner!AS48+Bundi!AS48+Chittorgarh!AS48+Churu!AS48+Dausa!AS48+Dholpur!AS48+Dungarpur!AS48+Hanumangarh!AS48+Jaipur!AS48+Jaisalmer!AS48+Jalore!AS48+Jhalawar!AS48+Jhunjhunu!AS48+Jodhpur!AS48+Karauli!AS48+Kota!AS48+Nagaur!AS48+Pali!AS48+Pratapgarh!AS48+Rajsamand!AS48+'Sawai Madhopur'!AS48+Sikar!AS48+Sirohi!AS48+'Sri Ganganagar'!AS48+Tonk!AS48+Udaipur!AS48</f>
        <v>226</v>
      </c>
      <c r="AT48" s="7">
        <f>Ajmer!AT48+Alwar!AT48+Banswara!AT48+Baran!AT48+Barmer!AT48+Bharatpur!AT48+Bhilwara!AT48+Bikaner!AT48+Bundi!AT48+Chittorgarh!AT48+Churu!AT48+Dausa!AT48+Dholpur!AT48+Dungarpur!AT48+Hanumangarh!AT48+Jaipur!AT48+Jaisalmer!AT48+Jalore!AT48+Jhalawar!AT48+Jhunjhunu!AT48+Jodhpur!AT48+Karauli!AT48+Kota!AT48+Nagaur!AT48+Pali!AT48+Pratapgarh!AT48+Rajsamand!AT48+'Sawai Madhopur'!AT48+Sikar!AT48+Sirohi!AT48+'Sri Ganganagar'!AT48+Tonk!AT48+Udaipur!AT48</f>
        <v>985.80531481799994</v>
      </c>
      <c r="AU48" s="7">
        <f t="shared" ref="AU48:AU49" si="50">AI48+AK48+AM48+AO48+AQ48+AS48</f>
        <v>15322.929302820799</v>
      </c>
      <c r="AV48" s="7">
        <f t="shared" ref="AV48:AV49" si="51">AJ48+AL48+AN48+AP48+AR48+AT48</f>
        <v>21179.868120875402</v>
      </c>
      <c r="AW48" s="7">
        <f>Ajmer!AW48+Alwar!AW48+Banswara!AW48+Baran!AW48+Bharatpur!AW48+Bhilwara!AW48+Bikaner!AW48+Bundi!AW48+Chittorgarh!AW48+Churu!AW48+Dausa!AW48+Dholpur!AW48+Dungarpur!AW48+Hanumangarh!AW48+Jaipur!AW48+Jaisalmer!AW48+Jalore!AW48+Jhalawar!AW48+Jhunjhunu!AW48+Jodhpur!AW48+Karauli!AW48+Kota!AW48+Nagaur!AW48+Pali!AW48+Pratapgarh!AW48+Rajsamand!AW48+'Sawai Madhopur'!AW48+Sikar!AW48+Sirohi!AW48+'Sri Ganganagar'!AW48+Tonk!AW48+Udaipur!AW48</f>
        <v>546.72294443860801</v>
      </c>
      <c r="AX48" s="7">
        <f>Ajmer!AX48+Alwar!AX48+Banswara!AX48+Baran!AX48+Bharatpur!AX48+Bhilwara!AX48+Bikaner!AX48+Bundi!AX48+Chittorgarh!AX48+Churu!AX48+Dausa!AX48+Dholpur!AX48+Dungarpur!AX48+Hanumangarh!AX48+Jaipur!AX48+Jaisalmer!AX48+Jalore!AX48+Jhalawar!AX48+Jhunjhunu!AX48+Jodhpur!AX48+Karauli!AX48+Kota!AX48+Nagaur!AX48+Pali!AX48+Pratapgarh!AX48+Rajsamand!AX48+'Sawai Madhopur'!AX48+Sikar!AX48+Sirohi!AX48+'Sri Ganganagar'!AX48+Tonk!AX48+Udaipur!AX48</f>
        <v>571.93423215267399</v>
      </c>
      <c r="AY48" s="9">
        <f t="shared" ref="AY48:AY49" si="52">O48+AE48+AU48</f>
        <v>2381473.3565501557</v>
      </c>
      <c r="AZ48" s="9">
        <f t="shared" ref="AZ48:AZ49" si="53">P48+AF48+AV48</f>
        <v>2281383.0134945842</v>
      </c>
      <c r="BA48" s="7">
        <f>Ajmer!BA48+Alwar!BA48+Banswara!BA48+Baran!BA48+Barmer!BA48+Bharatpur!BA48+Bhilwara!BA48+Bikaner!BA48+Bundi!BA48+Chittorgarh!BA48+Churu!BA48+Dausa!BA48+Dholpur!BA48+Dungarpur!BA48+Hanumangarh!BA48+Jaipur!BA48+Jaisalmer!BA48+Jalore!BA48+Jhalawar!BA48+Jhunjhunu!BA48+Jodhpur!BA48+Karauli!BA48+Kota!BA48+Nagaur!BA48+Pali!BA48+Pratapgarh!BA48+Rajsamand!BA48+'Sawai Madhopur'!BA48+Sikar!BA48+Sirohi!BA48+'Sri Ganganagar'!BA48+Tonk!BA48+Udaipur!BA48</f>
        <v>254</v>
      </c>
      <c r="BB48" s="7">
        <f>Ajmer!BB48+Alwar!BB48+Banswara!BB48+Baran!BB48+Barmer!BB48+Bharatpur!BB48+Bhilwara!BB48+Bikaner!BB48+Bundi!BB48+Chittorgarh!BB48+Churu!BB48+Dausa!BB48+Dholpur!BB48+Dungarpur!BB48+Hanumangarh!BB48+Jaipur!BB48+Jaisalmer!BB48+Jalore!BB48+Jhalawar!BB48+Jhunjhunu!BB48+Jodhpur!BB48+Karauli!BB48+Kota!BB48+Nagaur!BB48+Pali!BB48+Pratapgarh!BB48+Rajsamand!BB48+'Sawai Madhopur'!BB48+Sikar!BB48+Sirohi!BB48+'Sri Ganganagar'!BB48+Tonk!BB48+Udaipur!BB48</f>
        <v>1293</v>
      </c>
      <c r="BC48" s="7">
        <f>Ajmer!BC48+Alwar!BC48+Banswara!BC48+Baran!BC48+Barmer!BC48+Bharatpur!BC48+Bhilwara!BC48+Bikaner!BC48+Bundi!BC48+Chittorgarh!BC48+Churu!BC48+Dausa!BC48+Dholpur!BC48+Dungarpur!BC48+Hanumangarh!BC48+Jaipur!BC48+Jaisalmer!BC48+Jalore!BC48+Jhalawar!BC48+Jhunjhunu!BC48+Jodhpur!BC48+Karauli!BC48+Kota!BC48+Nagaur!BC48+Pali!BC48+Pratapgarh!BC48+Rajsamand!BC48+'Sawai Madhopur'!BC48+Sikar!BC48+Sirohi!BC48+'Sri Ganganagar'!BC48+Tonk!BC48+Udaipur!BC48</f>
        <v>66</v>
      </c>
      <c r="BD48" s="7">
        <f>Ajmer!BD48+Alwar!BD48+Banswara!BD48+Baran!BD48+Barmer!BD48+Bharatpur!BD48+Bhilwara!BD48+Bikaner!BD48+Bundi!BD48+Chittorgarh!BD48+Churu!BD48+Dausa!BD48+Dholpur!BD48+Dungarpur!BD48+Hanumangarh!BD48+Jaipur!BD48+Jaisalmer!BD48+Jalore!BD48+Jhalawar!BD48+Jhunjhunu!BD48+Jodhpur!BD48+Karauli!BD48+Kota!BD48+Nagaur!BD48+Pali!BD48+Pratapgarh!BD48+Rajsamand!BD48+'Sawai Madhopur'!BD48+Sikar!BD48+Sirohi!BD48+'Sri Ganganagar'!BD48+Tonk!BD48+Udaipur!BD48</f>
        <v>1693</v>
      </c>
      <c r="BE48" s="7">
        <f>Ajmer!BE48+Alwar!BE48+Banswara!BE48+Baran!BE48+Barmer!BE48+Bharatpur!BE48+Bhilwara!BE48+Bikaner!BE48+Bundi!BE48+Chittorgarh!BE48+Churu!BE48+Dausa!BE48+Dholpur!BE48+Dungarpur!BE48+Hanumangarh!BE48+Jaipur!BE48+Jaisalmer!BE48+Jalore!BE48+Jhalawar!BE48+Jhunjhunu!BE48+Jodhpur!BE48+Karauli!BE48+Kota!BE48+Nagaur!BE48+Pali!BE48+Pratapgarh!BE48+Rajsamand!BE48+'Sawai Madhopur'!BE48+Sikar!BE48+Sirohi!BE48+'Sri Ganganagar'!BE48+Tonk!BE48+Udaipur!BE48</f>
        <v>66</v>
      </c>
      <c r="BF48" s="7">
        <f>Ajmer!BF48+Alwar!BF48+Banswara!BF48+Baran!BF48+Barmer!BF48+Bharatpur!BF48+Bhilwara!BF48+Bikaner!BF48+Bundi!BF48+Chittorgarh!BF48+Churu!BF48+Dausa!BF48+Dholpur!BF48+Dungarpur!BF48+Hanumangarh!BF48+Jaipur!BF48+Jaisalmer!BF48+Jalore!BF48+Jhalawar!BF48+Jhunjhunu!BF48+Jodhpur!BF48+Karauli!BF48+Kota!BF48+Nagaur!BF48+Pali!BF48+Pratapgarh!BF48+Rajsamand!BF48+'Sawai Madhopur'!BF48+Sikar!BF48+Sirohi!BF48+'Sri Ganganagar'!BF48+Tonk!BF48+Udaipur!BF48</f>
        <v>2033</v>
      </c>
      <c r="BG48" s="7">
        <f>Ajmer!BG48+Alwar!BG48+Banswara!BG48+Baran!BG48+Barmer!BG48+Bharatpur!BG48+Bhilwara!BG48+Bikaner!BG48+Bundi!BG48+Chittorgarh!BG48+Churu!BG48+Dausa!BG48+Dholpur!BG48+Dungarpur!BG48+Hanumangarh!BG48+Jaipur!BG48+Jaisalmer!BG48+Jalore!BG48+Jhalawar!BG48+Jhunjhunu!BG48+Jodhpur!BG48+Karauli!BG48+Kota!BG48+Nagaur!BG48+Pali!BG48+Pratapgarh!BG48+Rajsamand!BG48+'Sawai Madhopur'!BG48+Sikar!BG48+Sirohi!BG48+'Sri Ganganagar'!BG48+Tonk!BG48+Udaipur!BG48</f>
        <v>1149</v>
      </c>
      <c r="BH48" s="7">
        <f>Ajmer!BH48+Alwar!BH48+Banswara!BH48+Baran!BH48+Barmer!BH48+Bharatpur!BH48+Bhilwara!BH48+Bikaner!BH48+Bundi!BH48+Chittorgarh!BH48+Churu!BH48+Dausa!BH48+Dholpur!BH48+Dungarpur!BH48+Hanumangarh!BH48+Jaipur!BH48+Jaisalmer!BH48+Jalore!BH48+Jhalawar!BH48+Jhunjhunu!BH48+Jodhpur!BH48+Karauli!BH48+Kota!BH48+Nagaur!BH48+Pali!BH48+Pratapgarh!BH48+Rajsamand!BH48+'Sawai Madhopur'!BH48+Sikar!BH48+Sirohi!BH48+'Sri Ganganagar'!BH48+Tonk!BH48+Udaipur!BH48</f>
        <v>10016.560952</v>
      </c>
      <c r="BI48" s="7">
        <f>Ajmer!BI48+Alwar!BI48+Banswara!BI48+Baran!BI48+Barmer!BI48+Bharatpur!BI48+Bhilwara!BI48+Bikaner!BI48+Bundi!BI48+Chittorgarh!BI48+Churu!BI48+Dausa!BI48+Dholpur!BI48+Dungarpur!BI48+Hanumangarh!BI48+Jaipur!BI48+Jaisalmer!BI48+Jalore!BI48+Jhalawar!BI48+Jhunjhunu!BI48+Jodhpur!BI48+Karauli!BI48+Kota!BI48+Nagaur!BI48+Pali!BI48+Pratapgarh!BI48+Rajsamand!BI48+'Sawai Madhopur'!BI48+Sikar!BI48+Sirohi!BI48+'Sri Ganganagar'!BI48+Tonk!BI48+Udaipur!BI48</f>
        <v>8612.5999999999985</v>
      </c>
      <c r="BJ48" s="7">
        <f>Ajmer!BJ48+Alwar!BJ48+Banswara!BJ48+Baran!BJ48+Barmer!BJ48+Bharatpur!BJ48+Bhilwara!BJ48+Bikaner!BJ48+Bundi!BJ48+Chittorgarh!BJ48+Churu!BJ48+Dausa!BJ48+Dholpur!BJ48+Dungarpur!BJ48+Hanumangarh!BJ48+Jaipur!BJ48+Jaisalmer!BJ48+Jalore!BJ48+Jhalawar!BJ48+Jhunjhunu!BJ48+Jodhpur!BJ48+Karauli!BJ48+Kota!BJ48+Nagaur!BJ48+Pali!BJ48+Pratapgarh!BJ48+Rajsamand!BJ48+'Sawai Madhopur'!BJ48+Sikar!BJ48+Sirohi!BJ48+'Sri Ganganagar'!BJ48+Tonk!BJ48+Udaipur!BJ48</f>
        <v>20132.197092000002</v>
      </c>
      <c r="BK48" s="8">
        <f t="shared" si="12"/>
        <v>10147.599999999999</v>
      </c>
      <c r="BL48" s="8">
        <f t="shared" si="13"/>
        <v>35167.758044000002</v>
      </c>
      <c r="BM48" s="8">
        <f t="shared" si="34"/>
        <v>2391620.9565501558</v>
      </c>
      <c r="BN48" s="8">
        <f t="shared" si="35"/>
        <v>2316550.771538584</v>
      </c>
      <c r="BO48" s="7">
        <f>Ajmer!BO48+Alwar!BO48+Banswara!BO48+Baran!BO48+Barmer!BO48+Bharatpur!BO48+Bhilwara!BO48+Bikaner!BO48+Bundi!BO48+Chittorgarh!BO48+Churu!BO48+Dausa!BO48+Dholpur!BO48+Dungarpur!BO48+Hanumangarh!BO48+Jaipur!BO48+Jaisalmer!BO48+Jalore!BO48+Jhalawar!BO48+Jhunjhunu!BO48+Jodhpur!BO48+Karauli!BO48+Kota!BO48+Nagaur!BO48+Pali!BO48+Pratapgarh!BO48+Rajsamand!BO48+'Sawai Madhopur'!BO48+Sikar!BO48+Sirohi!BO48+'Sri Ganganagar'!BO48+Tonk!BO48+Udaipur!BO48</f>
        <v>535835.44021199772</v>
      </c>
      <c r="BP48" s="7">
        <f>Ajmer!BP48+Alwar!BP48+Banswara!BP48+Baran!BP48+Barmer!BP48+Bharatpur!BP48+Bhilwara!BP48+Bikaner!BP48+Bundi!BP48+Chittorgarh!BP48+Churu!BP48+Dausa!BP48+Dholpur!BP48+Dungarpur!BP48+Hanumangarh!BP48+Jaipur!BP48+Jaisalmer!BP48+Jalore!BP48+Jhalawar!BP48+Jhunjhunu!BP48+Jodhpur!BP48+Karauli!BP48+Kota!BP48+Nagaur!BP48+Pali!BP48+Pratapgarh!BP48+Rajsamand!BP48+'Sawai Madhopur'!BP48+Sikar!BP48+Sirohi!BP48+'Sri Ganganagar'!BP48+Tonk!BP48+Udaipur!BP48</f>
        <v>524012.59866570239</v>
      </c>
      <c r="BQ48" s="7">
        <f>Ajmer!BQ48+Alwar!BQ48+Banswara!BQ48+Baran!BQ48+Barmer!BQ48+Bharatpur!BQ48+Bhilwara!BQ48+Bikaner!BQ48+Bundi!BQ48+Chittorgarh!BQ48+Churu!BQ48+Dausa!BQ48+Dholpur!BQ48+Dungarpur!BQ48+Hanumangarh!BQ48+Jaipur!BQ48+Jaisalmer!BQ48+Jalore!BQ48+Jhalawar!BQ48+Jhunjhunu!BQ48+Jodhpur!BQ48+Karauli!BQ48+Kota!BQ48+Nagaur!BQ48+Pali!BQ48+Pratapgarh!BQ48+Rajsamand!BQ48+'Sawai Madhopur'!BQ48+Sikar!BQ48+Sirohi!BQ48+'Sri Ganganagar'!BQ48+Tonk!BQ48+Udaipur!BQ48</f>
        <v>46252.088416766623</v>
      </c>
      <c r="BR48" s="7">
        <f>Ajmer!BR48+Alwar!BR48+Banswara!BR48+Baran!BR48+Barmer!BR48+Bharatpur!BR48+Bhilwara!BR48+Bikaner!BR48+Bundi!BR48+Chittorgarh!BR48+Churu!BR48+Dausa!BR48+Dholpur!BR48+Dungarpur!BR48+Hanumangarh!BR48+Jaipur!BR48+Jaisalmer!BR48+Jalore!BR48+Jhalawar!BR48+Jhunjhunu!BR48+Jodhpur!BR48+Karauli!BR48+Kota!BR48+Nagaur!BR48+Pali!BR48+Pratapgarh!BR48+Rajsamand!BR48+'Sawai Madhopur'!BR48+Sikar!BR48+Sirohi!BR48+'Sri Ganganagar'!BR48+Tonk!BR48+Udaipur!BR48</f>
        <v>36289.100265162779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7">
        <f>Ajmer!C49+Alwar!C49+Banswara!C49+Baran!C49+Barmer!C49+Bharatpur!C49+Bhilwara!C49+Bikaner!C49+Bundi!C49+Chittorgarh!C49+Churu!C49+Dausa!C49+Dholpur!C49+Dungarpur!C49+Hanumangarh!C49+Jaipur!C49+Jaisalmer!C49+Jalore!C49+Jhalawar!C49+Jhunjhunu!C49+Jodhpur!C49+Karauli!C49+Kota!C49+Nagaur!C49+Pali!C49+Pratapgarh!C49+Rajsamand!C49+'Sawai Madhopur'!C49+Sikar!C49+Sirohi!C49+'Sri Ganganagar'!C49+Tonk!C49+Udaipur!C49</f>
        <v>29029.5</v>
      </c>
      <c r="D49" s="7">
        <f>Ajmer!D49+Alwar!D49+Banswara!D49+Baran!D49+Barmer!D49+Bharatpur!D49+Bhilwara!D49+Bikaner!D49+Bundi!D49+Chittorgarh!D49+Churu!D49+Dausa!D49+Dholpur!D49+Dungarpur!D49+Hanumangarh!D49+Jaipur!D49+Jaisalmer!D49+Jalore!D49+Jhalawar!D49+Jhunjhunu!D49+Jodhpur!D49+Karauli!D49+Kota!D49+Nagaur!D49+Pali!D49+Pratapgarh!D49+Rajsamand!D49+'Sawai Madhopur'!D49+Sikar!D49+Sirohi!D49+'Sri Ganganagar'!D49+Tonk!D49+Udaipur!D49</f>
        <v>8340</v>
      </c>
      <c r="E49" s="7">
        <f>Ajmer!E49+Alwar!E49+Banswara!E49+Baran!E49+Barmer!E49+Bharatpur!E49+Bhilwara!E49+Bikaner!E49+Bundi!E49+Chittorgarh!E49+Churu!E49+Dausa!E49+Dholpur!E49+Dungarpur!E49+Hanumangarh!E49+Jaipur!E49+Jaisalmer!E49+Jalore!E49+Jhalawar!E49+Jhunjhunu!E49+Jodhpur!E49+Karauli!E49+Kota!E49+Nagaur!E49+Pali!E49+Pratapgarh!E49+Rajsamand!E49+'Sawai Madhopur'!E49+Sikar!E49+Sirohi!E49+'Sri Ganganagar'!E49+Tonk!E49+Udaipur!E49</f>
        <v>4747.2518698000003</v>
      </c>
      <c r="F49" s="7">
        <f>Ajmer!F49+Alwar!F49+Banswara!F49+Baran!F49+Barmer!F49+Bharatpur!F49+Bhilwara!F49+Bikaner!F49+Bundi!F49+Chittorgarh!F49+Churu!F49+Dausa!F49+Dholpur!F49+Dungarpur!F49+Hanumangarh!F49+Jaipur!F49+Jaisalmer!F49+Jalore!F49+Jhalawar!F49+Jhunjhunu!F49+Jodhpur!F49+Karauli!F49+Kota!F49+Nagaur!F49+Pali!F49+Pratapgarh!F49+Rajsamand!F49+'Sawai Madhopur'!F49+Sikar!F49+Sirohi!F49+'Sri Ganganagar'!F49+Tonk!F49+Udaipur!F49</f>
        <v>7621.7749884000004</v>
      </c>
      <c r="G49" s="7">
        <f>Ajmer!G49+Alwar!G49+Banswara!G49+Baran!G49+Barmer!G49+Bharatpur!G49+Bhilwara!G49+Bikaner!G49+Bundi!G49+Chittorgarh!G49+Churu!G49+Dausa!G49+Dholpur!G49+Dungarpur!G49+Hanumangarh!G49+Jaipur!G49+Jaisalmer!G49+Jalore!G49+Jhalawar!G49+Jhunjhunu!G49+Jodhpur!G49+Karauli!G49+Kota!G49+Nagaur!G49+Pali!G49+Pratapgarh!G49+Rajsamand!G49+'Sawai Madhopur'!G49+Sikar!G49+Sirohi!G49+'Sri Ganganagar'!G49+Tonk!G49+Udaipur!G49</f>
        <v>916.32663100000002</v>
      </c>
      <c r="H49" s="7">
        <f>Ajmer!H49+Alwar!H49+Banswara!H49+Baran!H49+Barmer!H49+Bharatpur!H49+Bhilwara!H49+Bikaner!H49+Bundi!H49+Chittorgarh!H49+Churu!H49+Dausa!H49+Dholpur!H49+Dungarpur!H49+Hanumangarh!H49+Jaipur!H49+Jaisalmer!H49+Jalore!H49+Jhalawar!H49+Jhunjhunu!H49+Jodhpur!H49+Karauli!H49+Kota!H49+Nagaur!H49+Pali!H49+Pratapgarh!H49+Rajsamand!H49+'Sawai Madhopur'!H49+Sikar!H49+Sirohi!H49+'Sri Ganganagar'!H49+Tonk!H49+Udaipur!H49</f>
        <v>1526.0680400000001</v>
      </c>
      <c r="I49" s="8">
        <f t="shared" si="2"/>
        <v>34693.078500800002</v>
      </c>
      <c r="J49" s="8">
        <f t="shared" si="3"/>
        <v>17487.843028399999</v>
      </c>
      <c r="K49" s="7">
        <f>Ajmer!K49+Alwar!K49+Banswara!K49+Baran!K49+Barmer!K49+Bharatpur!K49+Bhilwara!K49+Bikaner!K49+Bundi!K49+Chittorgarh!K49+Churu!K49+Dausa!K49+Dholpur!K49+Dungarpur!K49+Hanumangarh!K49+Jaipur!K49+Jaisalmer!K49+Jalore!K49+Jhalawar!K49+Jhunjhunu!K49+Jodhpur!K49+Karauli!K49+Kota!K49+Nagaur!K49+Pali!K49+Pratapgarh!K49+Rajsamand!K49+'Sawai Madhopur'!K49+Sikar!K49+Sirohi!K49+'Sri Ganganagar'!K49+Tonk!K49+Udaipur!K49</f>
        <v>1182</v>
      </c>
      <c r="L49" s="7">
        <f>Ajmer!L49+Alwar!L49+Banswara!L49+Baran!L49+Barmer!L49+Bharatpur!L49+Bhilwara!L49+Bikaner!L49+Bundi!L49+Chittorgarh!L49+Churu!L49+Dausa!L49+Dholpur!L49+Dungarpur!L49+Hanumangarh!L49+Jaipur!L49+Jaisalmer!L49+Jalore!L49+Jhalawar!L49+Jhunjhunu!L49+Jodhpur!L49+Karauli!L49+Kota!L49+Nagaur!L49+Pali!L49+Pratapgarh!L49+Rajsamand!L49+'Sawai Madhopur'!L49+Sikar!L49+Sirohi!L49+'Sri Ganganagar'!L49+Tonk!L49+Udaipur!L49</f>
        <v>5757.8</v>
      </c>
      <c r="M49" s="7">
        <f>Ajmer!M49+Alwar!M49+Banswara!M49+Baran!M49+Barmer!M49+Bharatpur!M49+Bhilwara!M49+Bikaner!M49+Bundi!M49+Chittorgarh!M49+Churu!M49+Dausa!M49+Dholpur!M49+Dungarpur!M49+Hanumangarh!M49+Jaipur!M49+Jaisalmer!M49+Jalore!M49+Jhalawar!M49+Jhunjhunu!M49+Jodhpur!M49+Karauli!M49+Kota!M49+Nagaur!M49+Pali!M49+Pratapgarh!M49+Rajsamand!M49+'Sawai Madhopur'!M49+Sikar!M49+Sirohi!M49+'Sri Ganganagar'!M49+Tonk!M49+Udaipur!M49</f>
        <v>1068.3266309999999</v>
      </c>
      <c r="N49" s="7">
        <f>Ajmer!N49+Alwar!N49+Banswara!N49+Baran!N49+Barmer!N49+Bharatpur!N49+Bhilwara!N49+Bikaner!N49+Bundi!N49+Chittorgarh!N49+Churu!N49+Dausa!N49+Dholpur!N49+Dungarpur!N49+Hanumangarh!N49+Jaipur!N49+Jaisalmer!N49+Jalore!N49+Jhalawar!N49+Jhunjhunu!N49+Jodhpur!N49+Karauli!N49+Kota!N49+Nagaur!N49+Pali!N49+Pratapgarh!N49+Rajsamand!N49+'Sawai Madhopur'!N49+Sikar!N49+Sirohi!N49+'Sri Ganganagar'!N49+Tonk!N49+Udaipur!N49</f>
        <v>3055.2980400000001</v>
      </c>
      <c r="O49" s="8">
        <f t="shared" si="4"/>
        <v>36943.405131799998</v>
      </c>
      <c r="P49" s="8">
        <f t="shared" si="5"/>
        <v>26300.941068399999</v>
      </c>
      <c r="Q49" s="7">
        <f>Ajmer!Q49+Alwar!Q49+Banswara!Q49+Baran!Q49+Barmer!Q49+Bharatpur!Q49+Bhilwara!Q49+Bikaner!Q49+Bundi!Q49+Chittorgarh!Q49+Churu!Q49+Dausa!Q49+Dholpur!Q49+Dungarpur!Q49+Hanumangarh!Q49+Jaipur!Q49+Jaisalmer!Q49+Jalore!Q49+Jhalawar!Q49+Jhunjhunu!Q49+Jodhpur!Q49+Karauli!Q49+Kota!Q49+Nagaur!Q49+Pali!Q49+Pratapgarh!Q49+Rajsamand!Q49+'Sawai Madhopur'!Q49+Sikar!Q49+Sirohi!Q49+'Sri Ganganagar'!Q49+Tonk!Q49+Udaipur!Q49</f>
        <v>45.830652399999998</v>
      </c>
      <c r="R49" s="7">
        <f>Ajmer!R49+Alwar!R49+Banswara!R49+Baran!R49+Barmer!R49+Bharatpur!R49+Bhilwara!R49+Bikaner!R49+Bundi!R49+Chittorgarh!R49+Churu!R49+Dausa!R49+Dholpur!R49+Dungarpur!R49+Hanumangarh!R49+Jaipur!R49+Jaisalmer!R49+Jalore!R49+Jhalawar!R49+Jhunjhunu!R49+Jodhpur!R49+Karauli!R49+Kota!R49+Nagaur!R49+Pali!R49+Pratapgarh!R49+Rajsamand!R49+'Sawai Madhopur'!R49+Sikar!R49+Sirohi!R49+'Sri Ganganagar'!R49+Tonk!R49+Udaipur!R49</f>
        <v>393.01921600000003</v>
      </c>
      <c r="S49" s="7">
        <f>Ajmer!S49+Alwar!S49+Banswara!S49+Baran!S49+Barmer!S49+Bharatpur!S49+Bhilwara!S49+Bikaner!S49+Bundi!S49+Chittorgarh!S49+Churu!S49+Dausa!S49+Dholpur!S49+Dungarpur!S49+Hanumangarh!S49+Jaipur!S49+Jaisalmer!S49+Jalore!S49+Jhalawar!S49+Jhunjhunu!S49+Jodhpur!S49+Karauli!S49+Kota!S49+Nagaur!S49+Pali!S49+Pratapgarh!S49+Rajsamand!S49+'Sawai Madhopur'!S49+Sikar!S49+Sirohi!S49+'Sri Ganganagar'!S49+Tonk!S49+Udaipur!S49</f>
        <v>14312.8748338</v>
      </c>
      <c r="T49" s="7">
        <f>Ajmer!T49+Alwar!T49+Banswara!T49+Baran!T49+Barmer!T49+Bharatpur!T49+Bhilwara!T49+Bikaner!T49+Bundi!T49+Chittorgarh!T49+Churu!T49+Dausa!T49+Dholpur!T49+Dungarpur!T49+Hanumangarh!T49+Jaipur!T49+Jaisalmer!T49+Jalore!T49+Jhalawar!T49+Jhunjhunu!T49+Jodhpur!T49+Karauli!T49+Kota!T49+Nagaur!T49+Pali!T49+Pratapgarh!T49+Rajsamand!T49+'Sawai Madhopur'!T49+Sikar!T49+Sirohi!T49+'Sri Ganganagar'!T49+Tonk!T49+Udaipur!T49</f>
        <v>13125.2658013</v>
      </c>
      <c r="U49" s="7">
        <f>Ajmer!U49+Alwar!U49+Banswara!U49+Baran!U49+Barmer!U49+Bharatpur!U49+Bhilwara!U49+Bikaner!U49+Bundi!U49+Chittorgarh!U49+Churu!U49+Dausa!U49+Dholpur!U49+Dungarpur!U49+Hanumangarh!U49+Jaipur!U49+Jaisalmer!U49+Jalore!U49+Jhalawar!U49+Jhunjhunu!U49+Jodhpur!U49+Karauli!U49+Kota!U49+Nagaur!U49+Pali!U49+Pratapgarh!U49+Rajsamand!U49+'Sawai Madhopur'!U49+Sikar!U49+Sirohi!U49+'Sri Ganganagar'!U49+Tonk!U49+Udaipur!U49</f>
        <v>297.73243812568001</v>
      </c>
      <c r="V49" s="7">
        <f>Ajmer!V49+Alwar!V49+Banswara!V49+Baran!V49+Barmer!V49+Bharatpur!V49+Bhilwara!V49+Bikaner!V49+Bundi!V49+Chittorgarh!V49+Churu!V49+Dausa!V49+Dholpur!V49+Dungarpur!V49+Hanumangarh!V49+Jaipur!V49+Jaisalmer!V49+Jalore!V49+Jhalawar!V49+Jhunjhunu!V49+Jodhpur!V49+Karauli!V49+Kota!V49+Nagaur!V49+Pali!V49+Pratapgarh!V49+Rajsamand!V49+'Sawai Madhopur'!V49+Sikar!V49+Sirohi!V49+'Sri Ganganagar'!V49+Tonk!V49+Udaipur!V49</f>
        <v>1901.7167809990601</v>
      </c>
      <c r="W49" s="7">
        <f>Ajmer!W49+Alwar!W49+Banswara!W49+Baran!W49+Barmer!W49+Bharatpur!W49+Bhilwara!W49+Bikaner!W49+Bundi!W49+Chittorgarh!W49+Churu!W49+Dausa!W49+Dholpur!W49+Dungarpur!W49+Hanumangarh!W49+Jaipur!W49+Jaisalmer!W49+Jalore!W49+Jhalawar!W49+Jhunjhunu!W49+Jodhpur!W49+Karauli!W49+Kota!W49+Nagaur!W49+Pali!W49+Pratapgarh!W49+Rajsamand!W49+'Sawai Madhopur'!W49+Sikar!W49+Sirohi!W49+'Sri Ganganagar'!W49+Tonk!W49+Udaipur!W49</f>
        <v>241.68594720250002</v>
      </c>
      <c r="X49" s="7">
        <f>Ajmer!X49+Alwar!X49+Banswara!X49+Baran!X49+Barmer!X49+Bharatpur!X49+Bhilwara!X49+Bikaner!X49+Bundi!X49+Chittorgarh!X49+Churu!X49+Dausa!X49+Dholpur!X49+Dungarpur!X49+Hanumangarh!X49+Jaipur!X49+Jaisalmer!X49+Jalore!X49+Jhalawar!X49+Jhunjhunu!X49+Jodhpur!X49+Karauli!X49+Kota!X49+Nagaur!X49+Pali!X49+Pratapgarh!X49+Rajsamand!X49+'Sawai Madhopur'!X49+Sikar!X49+Sirohi!X49+'Sri Ganganagar'!X49+Tonk!X49+Udaipur!X49</f>
        <v>1199.3117095076</v>
      </c>
      <c r="Y49" s="7">
        <f>Ajmer!Y49+Alwar!Y49+Banswara!Y49+Baran!Y49+Barmer!Y49+Bharatpur!Y49+Bhilwara!Y49+Bikaner!Y49+Bundi!Y49+Chittorgarh!Y49+Churu!Y49+Dausa!Y49+Dholpur!Y49+Dungarpur!Y49+Hanumangarh!Y49+Jaipur!Y49+Jaisalmer!Y49+Jalore!Y49+Jhalawar!Y49+Jhunjhunu!Y49+Jodhpur!Y49+Karauli!Y49+Kota!Y49+Nagaur!Y49+Pali!Y49+Pratapgarh!Y49+Rajsamand!Y49+'Sawai Madhopur'!Y49+Sikar!Y49+Sirohi!Y49+'Sri Ganganagar'!Y49+Tonk!Y49+Udaipur!Y49</f>
        <v>221</v>
      </c>
      <c r="Z49" s="7">
        <f>Ajmer!Z49+Alwar!Z49+Banswara!Z49+Baran!Z49+Barmer!Z49+Bharatpur!Z49+Bhilwara!Z49+Bikaner!Z49+Bundi!Z49+Chittorgarh!Z49+Churu!Z49+Dausa!Z49+Dholpur!Z49+Dungarpur!Z49+Hanumangarh!Z49+Jaipur!Z49+Jaisalmer!Z49+Jalore!Z49+Jhalawar!Z49+Jhunjhunu!Z49+Jodhpur!Z49+Karauli!Z49+Kota!Z49+Nagaur!Z49+Pali!Z49+Pratapgarh!Z49+Rajsamand!Z49+'Sawai Madhopur'!Z49+Sikar!Z49+Sirohi!Z49+'Sri Ganganagar'!Z49+Tonk!Z49+Udaipur!Z49</f>
        <v>1838</v>
      </c>
      <c r="AA49" s="7">
        <f>Ajmer!AA49+Alwar!AA49+Banswara!AA49+Baran!AA49+Barmer!AA49+Bharatpur!AA49+Bhilwara!AA49+Bikaner!AA49+Bundi!AA49+Chittorgarh!AA49+Churu!AA49+Dausa!AA49+Dholpur!AA49+Dungarpur!AA49+Hanumangarh!AA49+Jaipur!AA49+Jaisalmer!AA49+Jalore!AA49+Jhalawar!AA49+Jhunjhunu!AA49+Jodhpur!AA49+Karauli!AA49+Kota!AA49+Nagaur!AA49+Pali!AA49+Pratapgarh!AA49+Rajsamand!AA49+'Sawai Madhopur'!AA49+Sikar!AA49+Sirohi!AA49+'Sri Ganganagar'!AA49+Tonk!AA49+Udaipur!AA49</f>
        <v>1</v>
      </c>
      <c r="AB49" s="7">
        <f>Ajmer!AB49+Alwar!AB49+Banswara!AB49+Baran!AB49+Barmer!AB49+Bharatpur!AB49+Bhilwara!AB49+Bikaner!AB49+Bundi!AB49+Chittorgarh!AB49+Churu!AB49+Dausa!AB49+Dholpur!AB49+Dungarpur!AB49+Hanumangarh!AB49+Jaipur!AB49+Jaisalmer!AB49+Jalore!AB49+Jhalawar!AB49+Jhunjhunu!AB49+Jodhpur!AB49+Karauli!AB49+Kota!AB49+Nagaur!AB49+Pali!AB49+Pratapgarh!AB49+Rajsamand!AB49+'Sawai Madhopur'!AB49+Sikar!AB49+Sirohi!AB49+'Sri Ganganagar'!AB49+Tonk!AB49+Udaipur!AB49</f>
        <v>2</v>
      </c>
      <c r="AC49" s="7">
        <f>Ajmer!AC49+Alwar!AC49+Banswara!AC49+Baran!AC49+Barmer!AC49+Bharatpur!AC49+Bhilwara!AC49+Bikaner!AC49+Bundi!AC49+Chittorgarh!AC49+Churu!AC49+Dausa!AC49+Dholpur!AC49+Dungarpur!AC49+Hanumangarh!AC49+Jaipur!AC49+Jaisalmer!AC49+Jalore!AC49+Jhalawar!AC49+Jhunjhunu!AC49+Jodhpur!AC49+Karauli!AC49+Kota!AC49+Nagaur!AC49+Pali!AC49+Pratapgarh!AC49+Rajsamand!AC49+'Sawai Madhopur'!AC49+Sikar!AC49+Sirohi!AC49+'Sri Ganganagar'!AC49+Tonk!AC49+Udaipur!AC49</f>
        <v>49</v>
      </c>
      <c r="AD49" s="7">
        <f>Ajmer!AD49+Alwar!AD49+Banswara!AD49+Baran!AD49+Barmer!AD49+Bharatpur!AD49+Bhilwara!AD49+Bikaner!AD49+Bundi!AD49+Chittorgarh!AD49+Churu!AD49+Dausa!AD49+Dholpur!AD49+Dungarpur!AD49+Hanumangarh!AD49+Jaipur!AD49+Jaisalmer!AD49+Jalore!AD49+Jhalawar!AD49+Jhunjhunu!AD49+Jodhpur!AD49+Karauli!AD49+Kota!AD49+Nagaur!AD49+Pali!AD49+Pratapgarh!AD49+Rajsamand!AD49+'Sawai Madhopur'!AD49+Sikar!AD49+Sirohi!AD49+'Sri Ganganagar'!AD49+Tonk!AD49+Udaipur!AD49</f>
        <v>547</v>
      </c>
      <c r="AE49" s="8">
        <f t="shared" si="6"/>
        <v>810.41838532817997</v>
      </c>
      <c r="AF49" s="8">
        <f t="shared" si="7"/>
        <v>5488.0284905066601</v>
      </c>
      <c r="AG49" s="7">
        <f>Ajmer!AG49+Alwar!AG49+Banswara!AG49+Baran!AG49+Barmer!AG49+Bharatpur!AG49+Bhilwara!AG49+Bikaner!AG49+Bundi!AG49+Chittorgarh!AG49+Churu!AG49+Dausa!AG49+Dholpur!AG49+Dungarpur!AG49+Hanumangarh!AG49+Jaipur!AG49+Jaisalmer!AG49+Jalore!AG49+Jhalawar!AG49+Jhunjhunu!AG49+Jodhpur!AG49+Karauli!AG49+Kota!AG49+Nagaur!AG49+Pali!AG49+Pratapgarh!AG49+Rajsamand!AG49+'Sawai Madhopur'!AG49+Sikar!AG49+Sirohi!AG49+'Sri Ganganagar'!AG49+Tonk!AG49+Udaipur!AG49</f>
        <v>2</v>
      </c>
      <c r="AH49" s="7">
        <f>Ajmer!AH49+Alwar!AH49+Banswara!AH49+Baran!AH49+Barmer!AH49+Bharatpur!AH49+Bhilwara!AH49+Bikaner!AH49+Bundi!AH49+Chittorgarh!AH49+Churu!AH49+Dausa!AH49+Dholpur!AH49+Dungarpur!AH49+Hanumangarh!AH49+Jaipur!AH49+Jaisalmer!AH49+Jalore!AH49+Jhalawar!AH49+Jhunjhunu!AH49+Jodhpur!AH49+Karauli!AH49+Kota!AH49+Nagaur!AH49+Pali!AH49+Pratapgarh!AH49+Rajsamand!AH49+'Sawai Madhopur'!AH49+Sikar!AH49+Sirohi!AH49+'Sri Ganganagar'!AH49+Tonk!AH49+Udaipur!AH49</f>
        <v>10</v>
      </c>
      <c r="AI49" s="7">
        <f>Ajmer!AI49+Alwar!AI49+Banswara!AI49+Baran!AI49+Barmer!AI49+Bharatpur!AI49+Bhilwara!AI49+Bikaner!AI49+Bundi!AI49+Chittorgarh!AI49+Churu!AI49+Dausa!AI49+Dholpur!AI49+Dungarpur!AI49+Hanumangarh!AI49+Jaipur!AI49+Jaisalmer!AI49+Jalore!AI49+Jhalawar!AI49+Jhunjhunu!AI49+Jodhpur!AI49+Karauli!AI49+Kota!AI49+Nagaur!AI49+Pali!AI49+Pratapgarh!AI49+Rajsamand!AI49+'Sawai Madhopur'!AI49+Sikar!AI49+Sirohi!AI49+'Sri Ganganagar'!AI49+Tonk!AI49+Udaipur!AI49</f>
        <v>2</v>
      </c>
      <c r="AJ49" s="7">
        <f>Ajmer!AJ49+Alwar!AJ49+Banswara!AJ49+Baran!AJ49+Barmer!AJ49+Bharatpur!AJ49+Bhilwara!AJ49+Bikaner!AJ49+Bundi!AJ49+Chittorgarh!AJ49+Churu!AJ49+Dausa!AJ49+Dholpur!AJ49+Dungarpur!AJ49+Hanumangarh!AJ49+Jaipur!AJ49+Jaisalmer!AJ49+Jalore!AJ49+Jhalawar!AJ49+Jhunjhunu!AJ49+Jodhpur!AJ49+Karauli!AJ49+Kota!AJ49+Nagaur!AJ49+Pali!AJ49+Pratapgarh!AJ49+Rajsamand!AJ49+'Sawai Madhopur'!AJ49+Sikar!AJ49+Sirohi!AJ49+'Sri Ganganagar'!AJ49+Tonk!AJ49+Udaipur!AJ49</f>
        <v>2</v>
      </c>
      <c r="AK49" s="7">
        <f>Ajmer!AK49+Alwar!AK49+Banswara!AK49+Baran!AK49+Barmer!AK49+Bharatpur!AK49+Bhilwara!AK49+Bikaner!AK49+Bundi!AK49+Chittorgarh!AK49+Churu!AK49+Dausa!AK49+Dholpur!AK49+Dungarpur!AK49+Hanumangarh!AK49+Jaipur!AK49+Jaisalmer!AK49+Jalore!AK49+Jhalawar!AK49+Jhunjhunu!AK49+Jodhpur!AK49+Karauli!AK49+Kota!AK49+Nagaur!AK49+Pali!AK49+Pratapgarh!AK49+Rajsamand!AK49+'Sawai Madhopur'!AK49+Sikar!AK49+Sirohi!AK49+'Sri Ganganagar'!AK49+Tonk!AK49+Udaipur!AK49</f>
        <v>30</v>
      </c>
      <c r="AL49" s="7">
        <f>Ajmer!AL49+Alwar!AL49+Banswara!AL49+Baran!AL49+Barmer!AL49+Bharatpur!AL49+Bhilwara!AL49+Bikaner!AL49+Bundi!AL49+Chittorgarh!AL49+Churu!AL49+Dausa!AL49+Dholpur!AL49+Dungarpur!AL49+Hanumangarh!AL49+Jaipur!AL49+Jaisalmer!AL49+Jalore!AL49+Jhalawar!AL49+Jhunjhunu!AL49+Jodhpur!AL49+Karauli!AL49+Kota!AL49+Nagaur!AL49+Pali!AL49+Pratapgarh!AL49+Rajsamand!AL49+'Sawai Madhopur'!AL49+Sikar!AL49+Sirohi!AL49+'Sri Ganganagar'!AL49+Tonk!AL49+Udaipur!AL49</f>
        <v>182</v>
      </c>
      <c r="AM49" s="7">
        <f>Ajmer!AM49+Alwar!AM49+Banswara!AM49+Baran!AM49+Barmer!AM49+Bharatpur!AM49+Bhilwara!AM49+Bikaner!AM49+Bundi!AM49+Chittorgarh!AM49+Churu!AM49+Dausa!AM49+Dholpur!AM49+Dungarpur!AM49+Hanumangarh!AM49+Jaipur!AM49+Jaisalmer!AM49+Jalore!AM49+Jhalawar!AM49+Jhunjhunu!AM49+Jodhpur!AM49+Karauli!AM49+Kota!AM49+Nagaur!AM49+Pali!AM49+Pratapgarh!AM49+Rajsamand!AM49+'Sawai Madhopur'!AM49+Sikar!AM49+Sirohi!AM49+'Sri Ganganagar'!AM49+Tonk!AM49+Udaipur!AM49</f>
        <v>211</v>
      </c>
      <c r="AN49" s="7">
        <f>Ajmer!AN49+Alwar!AN49+Banswara!AN49+Baran!AN49+Barmer!AN49+Bharatpur!AN49+Bhilwara!AN49+Bikaner!AN49+Bundi!AN49+Chittorgarh!AN49+Churu!AN49+Dausa!AN49+Dholpur!AN49+Dungarpur!AN49+Hanumangarh!AN49+Jaipur!AN49+Jaisalmer!AN49+Jalore!AN49+Jhalawar!AN49+Jhunjhunu!AN49+Jodhpur!AN49+Karauli!AN49+Kota!AN49+Nagaur!AN49+Pali!AN49+Pratapgarh!AN49+Rajsamand!AN49+'Sawai Madhopur'!AN49+Sikar!AN49+Sirohi!AN49+'Sri Ganganagar'!AN49+Tonk!AN49+Udaipur!AN49</f>
        <v>1283</v>
      </c>
      <c r="AO49" s="7">
        <f>Ajmer!AO49+Alwar!AO49+Banswara!AO49+Baran!AO49+Barmer!AO49+Bharatpur!AO49+Bhilwara!AO49+Bikaner!AO49+Bundi!AO49+Chittorgarh!AO49+Churu!AO49+Dausa!AO49+Dholpur!AO49+Dungarpur!AO49+Hanumangarh!AO49+Jaipur!AO49+Jaisalmer!AO49+Jalore!AO49+Jhalawar!AO49+Jhunjhunu!AO49+Jodhpur!AO49+Karauli!AO49+Kota!AO49+Nagaur!AO49+Pali!AO49+Pratapgarh!AO49+Rajsamand!AO49+'Sawai Madhopur'!AO49+Sikar!AO49+Sirohi!AO49+'Sri Ganganagar'!AO49+Tonk!AO49+Udaipur!AO49</f>
        <v>17</v>
      </c>
      <c r="AP49" s="7">
        <f>Ajmer!AP49+Alwar!AP49+Banswara!AP49+Baran!AP49+Barmer!AP49+Bharatpur!AP49+Bhilwara!AP49+Bikaner!AP49+Bundi!AP49+Chittorgarh!AP49+Churu!AP49+Dausa!AP49+Dholpur!AP49+Dungarpur!AP49+Hanumangarh!AP49+Jaipur!AP49+Jaisalmer!AP49+Jalore!AP49+Jhalawar!AP49+Jhunjhunu!AP49+Jodhpur!AP49+Karauli!AP49+Kota!AP49+Nagaur!AP49+Pali!AP49+Pratapgarh!AP49+Rajsamand!AP49+'Sawai Madhopur'!AP49+Sikar!AP49+Sirohi!AP49+'Sri Ganganagar'!AP49+Tonk!AP49+Udaipur!AP49</f>
        <v>46</v>
      </c>
      <c r="AQ49" s="7">
        <f>Ajmer!AQ49+Alwar!AQ49+Banswara!AQ49+Baran!AQ49+Barmer!AQ49+Bharatpur!AQ49+Bhilwara!AQ49+Bikaner!AQ49+Bundi!AQ49+Chittorgarh!AQ49+Churu!AQ49+Dausa!AQ49+Dholpur!AQ49+Dungarpur!AQ49+Hanumangarh!AQ49+Jaipur!AQ49+Jaisalmer!AQ49+Jalore!AQ49+Jhalawar!AQ49+Jhunjhunu!AQ49+Jodhpur!AQ49+Karauli!AQ49+Kota!AQ49+Nagaur!AQ49+Pali!AQ49+Pratapgarh!AQ49+Rajsamand!AQ49+'Sawai Madhopur'!AQ49+Sikar!AQ49+Sirohi!AQ49+'Sri Ganganagar'!AQ49+Tonk!AQ49+Udaipur!AQ49</f>
        <v>2143.2373545468799</v>
      </c>
      <c r="AR49" s="7">
        <f>Ajmer!AR49+Alwar!AR49+Banswara!AR49+Baran!AR49+Barmer!AR49+Bharatpur!AR49+Bhilwara!AR49+Bikaner!AR49+Bundi!AR49+Chittorgarh!AR49+Churu!AR49+Dausa!AR49+Dholpur!AR49+Dungarpur!AR49+Hanumangarh!AR49+Jaipur!AR49+Jaisalmer!AR49+Jalore!AR49+Jhalawar!AR49+Jhunjhunu!AR49+Jodhpur!AR49+Karauli!AR49+Kota!AR49+Nagaur!AR49+Pali!AR49+Pratapgarh!AR49+Rajsamand!AR49+'Sawai Madhopur'!AR49+Sikar!AR49+Sirohi!AR49+'Sri Ganganagar'!AR49+Tonk!AR49+Udaipur!AR49</f>
        <v>1734.13770125</v>
      </c>
      <c r="AS49" s="7">
        <f>Ajmer!AS49+Alwar!AS49+Banswara!AS49+Baran!AS49+Barmer!AS49+Bharatpur!AS49+Bhilwara!AS49+Bikaner!AS49+Bundi!AS49+Chittorgarh!AS49+Churu!AS49+Dausa!AS49+Dholpur!AS49+Dungarpur!AS49+Hanumangarh!AS49+Jaipur!AS49+Jaisalmer!AS49+Jalore!AS49+Jhalawar!AS49+Jhunjhunu!AS49+Jodhpur!AS49+Karauli!AS49+Kota!AS49+Nagaur!AS49+Pali!AS49+Pratapgarh!AS49+Rajsamand!AS49+'Sawai Madhopur'!AS49+Sikar!AS49+Sirohi!AS49+'Sri Ganganagar'!AS49+Tonk!AS49+Udaipur!AS49</f>
        <v>14</v>
      </c>
      <c r="AT49" s="7">
        <f>Ajmer!AT49+Alwar!AT49+Banswara!AT49+Baran!AT49+Barmer!AT49+Bharatpur!AT49+Bhilwara!AT49+Bikaner!AT49+Bundi!AT49+Chittorgarh!AT49+Churu!AT49+Dausa!AT49+Dholpur!AT49+Dungarpur!AT49+Hanumangarh!AT49+Jaipur!AT49+Jaisalmer!AT49+Jalore!AT49+Jhalawar!AT49+Jhunjhunu!AT49+Jodhpur!AT49+Karauli!AT49+Kota!AT49+Nagaur!AT49+Pali!AT49+Pratapgarh!AT49+Rajsamand!AT49+'Sawai Madhopur'!AT49+Sikar!AT49+Sirohi!AT49+'Sri Ganganagar'!AT49+Tonk!AT49+Udaipur!AT49</f>
        <v>89</v>
      </c>
      <c r="AU49" s="7">
        <f t="shared" si="50"/>
        <v>2417.2373545468799</v>
      </c>
      <c r="AV49" s="7">
        <f t="shared" si="51"/>
        <v>3336.1377012499997</v>
      </c>
      <c r="AW49" s="7">
        <f>Ajmer!AW49+Alwar!AW49+Banswara!AW49+Baran!AW49+Bharatpur!AW49+Bhilwara!AW49+Bikaner!AW49+Bundi!AW49+Chittorgarh!AW49+Churu!AW49+Dausa!AW49+Dholpur!AW49+Dungarpur!AW49+Hanumangarh!AW49+Jaipur!AW49+Jaisalmer!AW49+Jalore!AW49+Jhalawar!AW49+Jhunjhunu!AW49+Jodhpur!AW49+Karauli!AW49+Kota!AW49+Nagaur!AW49+Pali!AW49+Pratapgarh!AW49+Rajsamand!AW49+'Sawai Madhopur'!AW49+Sikar!AW49+Sirohi!AW49+'Sri Ganganagar'!AW49+Tonk!AW49+Udaipur!AW49</f>
        <v>68.421050818908796</v>
      </c>
      <c r="AX49" s="7">
        <f>Ajmer!AX49+Alwar!AX49+Banswara!AX49+Baran!AX49+Bharatpur!AX49+Bhilwara!AX49+Bikaner!AX49+Bundi!AX49+Chittorgarh!AX49+Churu!AX49+Dausa!AX49+Dholpur!AX49+Dungarpur!AX49+Hanumangarh!AX49+Jaipur!AX49+Jaisalmer!AX49+Jalore!AX49+Jhalawar!AX49+Jhunjhunu!AX49+Jodhpur!AX49+Karauli!AX49+Kota!AX49+Nagaur!AX49+Pali!AX49+Pratapgarh!AX49+Rajsamand!AX49+'Sawai Madhopur'!AX49+Sikar!AX49+Sirohi!AX49+'Sri Ganganagar'!AX49+Tonk!AX49+Udaipur!AX49</f>
        <v>71.840227637500007</v>
      </c>
      <c r="AY49" s="9">
        <f t="shared" si="52"/>
        <v>40171.060871675058</v>
      </c>
      <c r="AZ49" s="9">
        <f t="shared" si="53"/>
        <v>35125.107260156663</v>
      </c>
      <c r="BA49" s="7">
        <f>Ajmer!BA49+Alwar!BA49+Banswara!BA49+Baran!BA49+Barmer!BA49+Bharatpur!BA49+Bhilwara!BA49+Bikaner!BA49+Bundi!BA49+Chittorgarh!BA49+Churu!BA49+Dausa!BA49+Dholpur!BA49+Dungarpur!BA49+Hanumangarh!BA49+Jaipur!BA49+Jaisalmer!BA49+Jalore!BA49+Jhalawar!BA49+Jhunjhunu!BA49+Jodhpur!BA49+Karauli!BA49+Kota!BA49+Nagaur!BA49+Pali!BA49+Pratapgarh!BA49+Rajsamand!BA49+'Sawai Madhopur'!BA49+Sikar!BA49+Sirohi!BA49+'Sri Ganganagar'!BA49+Tonk!BA49+Udaipur!BA49</f>
        <v>28</v>
      </c>
      <c r="BB49" s="7">
        <f>Ajmer!BB49+Alwar!BB49+Banswara!BB49+Baran!BB49+Barmer!BB49+Bharatpur!BB49+Bhilwara!BB49+Bikaner!BB49+Bundi!BB49+Chittorgarh!BB49+Churu!BB49+Dausa!BB49+Dholpur!BB49+Dungarpur!BB49+Hanumangarh!BB49+Jaipur!BB49+Jaisalmer!BB49+Jalore!BB49+Jhalawar!BB49+Jhunjhunu!BB49+Jodhpur!BB49+Karauli!BB49+Kota!BB49+Nagaur!BB49+Pali!BB49+Pratapgarh!BB49+Rajsamand!BB49+'Sawai Madhopur'!BB49+Sikar!BB49+Sirohi!BB49+'Sri Ganganagar'!BB49+Tonk!BB49+Udaipur!BB49</f>
        <v>141</v>
      </c>
      <c r="BC49" s="7">
        <f>Ajmer!BC49+Alwar!BC49+Banswara!BC49+Baran!BC49+Barmer!BC49+Bharatpur!BC49+Bhilwara!BC49+Bikaner!BC49+Bundi!BC49+Chittorgarh!BC49+Churu!BC49+Dausa!BC49+Dholpur!BC49+Dungarpur!BC49+Hanumangarh!BC49+Jaipur!BC49+Jaisalmer!BC49+Jalore!BC49+Jhalawar!BC49+Jhunjhunu!BC49+Jodhpur!BC49+Karauli!BC49+Kota!BC49+Nagaur!BC49+Pali!BC49+Pratapgarh!BC49+Rajsamand!BC49+'Sawai Madhopur'!BC49+Sikar!BC49+Sirohi!BC49+'Sri Ganganagar'!BC49+Tonk!BC49+Udaipur!BC49</f>
        <v>8</v>
      </c>
      <c r="BD49" s="7">
        <f>Ajmer!BD49+Alwar!BD49+Banswara!BD49+Baran!BD49+Barmer!BD49+Bharatpur!BD49+Bhilwara!BD49+Bikaner!BD49+Bundi!BD49+Chittorgarh!BD49+Churu!BD49+Dausa!BD49+Dholpur!BD49+Dungarpur!BD49+Hanumangarh!BD49+Jaipur!BD49+Jaisalmer!BD49+Jalore!BD49+Jhalawar!BD49+Jhunjhunu!BD49+Jodhpur!BD49+Karauli!BD49+Kota!BD49+Nagaur!BD49+Pali!BD49+Pratapgarh!BD49+Rajsamand!BD49+'Sawai Madhopur'!BD49+Sikar!BD49+Sirohi!BD49+'Sri Ganganagar'!BD49+Tonk!BD49+Udaipur!BD49</f>
        <v>202</v>
      </c>
      <c r="BE49" s="7">
        <f>Ajmer!BE49+Alwar!BE49+Banswara!BE49+Baran!BE49+Barmer!BE49+Bharatpur!BE49+Bhilwara!BE49+Bikaner!BE49+Bundi!BE49+Chittorgarh!BE49+Churu!BE49+Dausa!BE49+Dholpur!BE49+Dungarpur!BE49+Hanumangarh!BE49+Jaipur!BE49+Jaisalmer!BE49+Jalore!BE49+Jhalawar!BE49+Jhunjhunu!BE49+Jodhpur!BE49+Karauli!BE49+Kota!BE49+Nagaur!BE49+Pali!BE49+Pratapgarh!BE49+Rajsamand!BE49+'Sawai Madhopur'!BE49+Sikar!BE49+Sirohi!BE49+'Sri Ganganagar'!BE49+Tonk!BE49+Udaipur!BE49</f>
        <v>8</v>
      </c>
      <c r="BF49" s="7">
        <f>Ajmer!BF49+Alwar!BF49+Banswara!BF49+Baran!BF49+Barmer!BF49+Bharatpur!BF49+Bhilwara!BF49+Bikaner!BF49+Bundi!BF49+Chittorgarh!BF49+Churu!BF49+Dausa!BF49+Dholpur!BF49+Dungarpur!BF49+Hanumangarh!BF49+Jaipur!BF49+Jaisalmer!BF49+Jalore!BF49+Jhalawar!BF49+Jhunjhunu!BF49+Jodhpur!BF49+Karauli!BF49+Kota!BF49+Nagaur!BF49+Pali!BF49+Pratapgarh!BF49+Rajsamand!BF49+'Sawai Madhopur'!BF49+Sikar!BF49+Sirohi!BF49+'Sri Ganganagar'!BF49+Tonk!BF49+Udaipur!BF49</f>
        <v>243</v>
      </c>
      <c r="BG49" s="7">
        <f>Ajmer!BG49+Alwar!BG49+Banswara!BG49+Baran!BG49+Barmer!BG49+Bharatpur!BG49+Bhilwara!BG49+Bikaner!BG49+Bundi!BG49+Chittorgarh!BG49+Churu!BG49+Dausa!BG49+Dholpur!BG49+Dungarpur!BG49+Hanumangarh!BG49+Jaipur!BG49+Jaisalmer!BG49+Jalore!BG49+Jhalawar!BG49+Jhunjhunu!BG49+Jodhpur!BG49+Karauli!BG49+Kota!BG49+Nagaur!BG49+Pali!BG49+Pratapgarh!BG49+Rajsamand!BG49+'Sawai Madhopur'!BG49+Sikar!BG49+Sirohi!BG49+'Sri Ganganagar'!BG49+Tonk!BG49+Udaipur!BG49</f>
        <v>113.035567</v>
      </c>
      <c r="BH49" s="7">
        <f>Ajmer!BH49+Alwar!BH49+Banswara!BH49+Baran!BH49+Barmer!BH49+Bharatpur!BH49+Bhilwara!BH49+Bikaner!BH49+Bundi!BH49+Chittorgarh!BH49+Churu!BH49+Dausa!BH49+Dholpur!BH49+Dungarpur!BH49+Hanumangarh!BH49+Jaipur!BH49+Jaisalmer!BH49+Jalore!BH49+Jhalawar!BH49+Jhunjhunu!BH49+Jodhpur!BH49+Karauli!BH49+Kota!BH49+Nagaur!BH49+Pali!BH49+Pratapgarh!BH49+Rajsamand!BH49+'Sawai Madhopur'!BH49+Sikar!BH49+Sirohi!BH49+'Sri Ganganagar'!BH49+Tonk!BH49+Udaipur!BH49</f>
        <v>1131.06351</v>
      </c>
      <c r="BI49" s="7">
        <f>Ajmer!BI49+Alwar!BI49+Banswara!BI49+Baran!BI49+Barmer!BI49+Bharatpur!BI49+Bhilwara!BI49+Bikaner!BI49+Bundi!BI49+Chittorgarh!BI49+Churu!BI49+Dausa!BI49+Dholpur!BI49+Dungarpur!BI49+Hanumangarh!BI49+Jaipur!BI49+Jaisalmer!BI49+Jalore!BI49+Jhalawar!BI49+Jhunjhunu!BI49+Jodhpur!BI49+Karauli!BI49+Kota!BI49+Nagaur!BI49+Pali!BI49+Pratapgarh!BI49+Rajsamand!BI49+'Sawai Madhopur'!BI49+Sikar!BI49+Sirohi!BI49+'Sri Ganganagar'!BI49+Tonk!BI49+Udaipur!BI49</f>
        <v>75</v>
      </c>
      <c r="BJ49" s="7">
        <f>Ajmer!BJ49+Alwar!BJ49+Banswara!BJ49+Baran!BJ49+Barmer!BJ49+Bharatpur!BJ49+Bhilwara!BJ49+Bikaner!BJ49+Bundi!BJ49+Chittorgarh!BJ49+Churu!BJ49+Dausa!BJ49+Dholpur!BJ49+Dungarpur!BJ49+Hanumangarh!BJ49+Jaipur!BJ49+Jaisalmer!BJ49+Jalore!BJ49+Jhalawar!BJ49+Jhunjhunu!BJ49+Jodhpur!BJ49+Karauli!BJ49+Kota!BJ49+Nagaur!BJ49+Pali!BJ49+Pratapgarh!BJ49+Rajsamand!BJ49+'Sawai Madhopur'!BJ49+Sikar!BJ49+Sirohi!BJ49+'Sri Ganganagar'!BJ49+Tonk!BJ49+Udaipur!BJ49</f>
        <v>751</v>
      </c>
      <c r="BK49" s="8">
        <f t="shared" si="12"/>
        <v>232.03556700000001</v>
      </c>
      <c r="BL49" s="8">
        <f t="shared" si="13"/>
        <v>2468.06351</v>
      </c>
      <c r="BM49" s="8">
        <f t="shared" si="34"/>
        <v>40403.096438675057</v>
      </c>
      <c r="BN49" s="8">
        <f t="shared" si="35"/>
        <v>37593.170770156663</v>
      </c>
      <c r="BO49" s="7">
        <f>Ajmer!BO49+Alwar!BO49+Banswara!BO49+Baran!BO49+Barmer!BO49+Bharatpur!BO49+Bhilwara!BO49+Bikaner!BO49+Bundi!BO49+Chittorgarh!BO49+Churu!BO49+Dausa!BO49+Dholpur!BO49+Dungarpur!BO49+Hanumangarh!BO49+Jaipur!BO49+Jaisalmer!BO49+Jalore!BO49+Jhalawar!BO49+Jhunjhunu!BO49+Jodhpur!BO49+Karauli!BO49+Kota!BO49+Nagaur!BO49+Pali!BO49+Pratapgarh!BO49+Rajsamand!BO49+'Sawai Madhopur'!BO49+Sikar!BO49+Sirohi!BO49+'Sri Ganganagar'!BO49+Tonk!BO49+Udaipur!BO49</f>
        <v>2765.81576</v>
      </c>
      <c r="BP49" s="7">
        <f>Ajmer!BP49+Alwar!BP49+Banswara!BP49+Baran!BP49+Barmer!BP49+Bharatpur!BP49+Bhilwara!BP49+Bikaner!BP49+Bundi!BP49+Chittorgarh!BP49+Churu!BP49+Dausa!BP49+Dholpur!BP49+Dungarpur!BP49+Hanumangarh!BP49+Jaipur!BP49+Jaisalmer!BP49+Jalore!BP49+Jhalawar!BP49+Jhunjhunu!BP49+Jodhpur!BP49+Karauli!BP49+Kota!BP49+Nagaur!BP49+Pali!BP49+Pratapgarh!BP49+Rajsamand!BP49+'Sawai Madhopur'!BP49+Sikar!BP49+Sirohi!BP49+'Sri Ganganagar'!BP49+Tonk!BP49+Udaipur!BP49</f>
        <v>4666.5035449999996</v>
      </c>
      <c r="BQ49" s="7">
        <f>Ajmer!BQ49+Alwar!BQ49+Banswara!BQ49+Baran!BQ49+Barmer!BQ49+Bharatpur!BQ49+Bhilwara!BQ49+Bikaner!BQ49+Bundi!BQ49+Chittorgarh!BQ49+Churu!BQ49+Dausa!BQ49+Dholpur!BQ49+Dungarpur!BQ49+Hanumangarh!BQ49+Jaipur!BQ49+Jaisalmer!BQ49+Jalore!BQ49+Jhalawar!BQ49+Jhunjhunu!BQ49+Jodhpur!BQ49+Karauli!BQ49+Kota!BQ49+Nagaur!BQ49+Pali!BQ49+Pratapgarh!BQ49+Rajsamand!BQ49+'Sawai Madhopur'!BQ49+Sikar!BQ49+Sirohi!BQ49+'Sri Ganganagar'!BQ49+Tonk!BQ49+Udaipur!BQ49</f>
        <v>361.24472800000001</v>
      </c>
      <c r="BR49" s="7">
        <f>Ajmer!BR49+Alwar!BR49+Banswara!BR49+Baran!BR49+Barmer!BR49+Bharatpur!BR49+Bhilwara!BR49+Bikaner!BR49+Bundi!BR49+Chittorgarh!BR49+Churu!BR49+Dausa!BR49+Dholpur!BR49+Dungarpur!BR49+Hanumangarh!BR49+Jaipur!BR49+Jaisalmer!BR49+Jalore!BR49+Jhalawar!BR49+Jhunjhunu!BR49+Jodhpur!BR49+Karauli!BR49+Kota!BR49+Nagaur!BR49+Pali!BR49+Pratapgarh!BR49+Rajsamand!BR49+'Sawai Madhopur'!BR49+Sikar!BR49+Sirohi!BR49+'Sri Ganganagar'!BR49+Tonk!BR49+Udaipur!BR49</f>
        <v>469.95106349999998</v>
      </c>
    </row>
    <row r="50" spans="1:94" s="16" customFormat="1" ht="18" customHeight="1" x14ac:dyDescent="0.25">
      <c r="A50" s="38"/>
      <c r="B50" s="13" t="s">
        <v>42</v>
      </c>
      <c r="C50" s="8">
        <f t="shared" ref="C50:H50" si="54">SUM(C48:C49)</f>
        <v>2313600.8805089686</v>
      </c>
      <c r="D50" s="8">
        <f t="shared" si="54"/>
        <v>2082190.1762405962</v>
      </c>
      <c r="E50" s="8">
        <f t="shared" si="54"/>
        <v>46649.667659977589</v>
      </c>
      <c r="F50" s="8">
        <f t="shared" si="54"/>
        <v>87123.217095986038</v>
      </c>
      <c r="G50" s="8">
        <f t="shared" si="54"/>
        <v>26755.946164148125</v>
      </c>
      <c r="H50" s="8">
        <f t="shared" si="54"/>
        <v>34122.717325790814</v>
      </c>
      <c r="I50" s="8">
        <f t="shared" si="2"/>
        <v>2387006.494333094</v>
      </c>
      <c r="J50" s="8">
        <f t="shared" si="3"/>
        <v>2203436.1106623732</v>
      </c>
      <c r="K50" s="8">
        <f>SUM(K48:K49)</f>
        <v>5782.8822185805357</v>
      </c>
      <c r="L50" s="8">
        <f>SUM(L48:L49)</f>
        <v>21221.213761315768</v>
      </c>
      <c r="M50" s="8">
        <f>SUM(M48:M49)</f>
        <v>4665.9162151549226</v>
      </c>
      <c r="N50" s="8">
        <f>SUM(N48:N49)</f>
        <v>14661.048494113245</v>
      </c>
      <c r="O50" s="8">
        <f t="shared" si="4"/>
        <v>2397455.2927668295</v>
      </c>
      <c r="P50" s="8">
        <f t="shared" si="5"/>
        <v>2239318.3729178021</v>
      </c>
      <c r="Q50" s="8">
        <f t="shared" ref="Q50:AD50" si="55">SUM(Q48:Q49)</f>
        <v>1163.2574777189229</v>
      </c>
      <c r="R50" s="8">
        <f t="shared" si="55"/>
        <v>5008.0196701132454</v>
      </c>
      <c r="S50" s="8">
        <f t="shared" si="55"/>
        <v>1509717.1787665728</v>
      </c>
      <c r="T50" s="8">
        <f t="shared" si="55"/>
        <v>1753830.401106342</v>
      </c>
      <c r="U50" s="8">
        <f t="shared" si="55"/>
        <v>3600.1190956144796</v>
      </c>
      <c r="V50" s="8">
        <f t="shared" si="55"/>
        <v>30180.989859434474</v>
      </c>
      <c r="W50" s="8">
        <f t="shared" si="55"/>
        <v>1404.0389020187001</v>
      </c>
      <c r="X50" s="8">
        <f t="shared" si="55"/>
        <v>12428.752155379065</v>
      </c>
      <c r="Y50" s="8">
        <f t="shared" si="55"/>
        <v>880.75</v>
      </c>
      <c r="Z50" s="8">
        <f t="shared" si="55"/>
        <v>4154</v>
      </c>
      <c r="AA50" s="8">
        <f t="shared" si="55"/>
        <v>41.05</v>
      </c>
      <c r="AB50" s="8">
        <f t="shared" si="55"/>
        <v>117</v>
      </c>
      <c r="AC50" s="8">
        <f t="shared" si="55"/>
        <v>523</v>
      </c>
      <c r="AD50" s="8">
        <f t="shared" si="55"/>
        <v>5793</v>
      </c>
      <c r="AE50" s="8">
        <f t="shared" si="6"/>
        <v>6448.9579976331797</v>
      </c>
      <c r="AF50" s="8">
        <f t="shared" si="7"/>
        <v>52673.742014813542</v>
      </c>
      <c r="AG50" s="8">
        <f t="shared" ref="AG50:AX50" si="56">SUM(AG48:AG49)</f>
        <v>21.6</v>
      </c>
      <c r="AH50" s="8">
        <f t="shared" si="56"/>
        <v>60</v>
      </c>
      <c r="AI50" s="8">
        <f t="shared" si="56"/>
        <v>2</v>
      </c>
      <c r="AJ50" s="8">
        <f t="shared" si="56"/>
        <v>2</v>
      </c>
      <c r="AK50" s="8">
        <f t="shared" si="56"/>
        <v>256</v>
      </c>
      <c r="AL50" s="8">
        <f t="shared" si="56"/>
        <v>1279</v>
      </c>
      <c r="AM50" s="8">
        <f t="shared" si="56"/>
        <v>1662.5</v>
      </c>
      <c r="AN50" s="8">
        <f t="shared" si="56"/>
        <v>12601.24761773</v>
      </c>
      <c r="AO50" s="8">
        <f t="shared" si="56"/>
        <v>388</v>
      </c>
      <c r="AP50" s="8">
        <f t="shared" si="56"/>
        <v>763.58924292999995</v>
      </c>
      <c r="AQ50" s="8">
        <f t="shared" si="56"/>
        <v>15191.666657367679</v>
      </c>
      <c r="AR50" s="8">
        <f t="shared" si="56"/>
        <v>8795.3636466473999</v>
      </c>
      <c r="AS50" s="8">
        <f t="shared" si="56"/>
        <v>240</v>
      </c>
      <c r="AT50" s="8">
        <f t="shared" si="56"/>
        <v>1074.8053148179999</v>
      </c>
      <c r="AU50" s="8">
        <f t="shared" si="56"/>
        <v>17740.166657367678</v>
      </c>
      <c r="AV50" s="8">
        <f t="shared" si="56"/>
        <v>24516.0058221254</v>
      </c>
      <c r="AW50" s="8">
        <f t="shared" si="56"/>
        <v>615.14399525751685</v>
      </c>
      <c r="AX50" s="8">
        <f t="shared" si="56"/>
        <v>643.77445979017398</v>
      </c>
      <c r="AY50" s="9">
        <f t="shared" ref="AY50" si="57">O50+AE50+AU50</f>
        <v>2421644.4174218304</v>
      </c>
      <c r="AZ50" s="9">
        <f t="shared" ref="AZ50" si="58">P50+AF50+AV50</f>
        <v>2316508.1207547411</v>
      </c>
      <c r="BA50" s="8">
        <f t="shared" ref="BA50:BJ50" si="59">SUM(BA48:BA49)</f>
        <v>282</v>
      </c>
      <c r="BB50" s="8">
        <f t="shared" si="59"/>
        <v>1434</v>
      </c>
      <c r="BC50" s="8">
        <f t="shared" si="59"/>
        <v>74</v>
      </c>
      <c r="BD50" s="8">
        <f t="shared" si="59"/>
        <v>1895</v>
      </c>
      <c r="BE50" s="8">
        <f t="shared" si="59"/>
        <v>74</v>
      </c>
      <c r="BF50" s="8">
        <f t="shared" si="59"/>
        <v>2276</v>
      </c>
      <c r="BG50" s="8">
        <f t="shared" si="59"/>
        <v>1262.0355669999999</v>
      </c>
      <c r="BH50" s="8">
        <f t="shared" si="59"/>
        <v>11147.624462</v>
      </c>
      <c r="BI50" s="8">
        <f t="shared" si="59"/>
        <v>8687.5999999999985</v>
      </c>
      <c r="BJ50" s="8">
        <f t="shared" si="59"/>
        <v>20883.197092000002</v>
      </c>
      <c r="BK50" s="8">
        <f t="shared" si="12"/>
        <v>10379.635566999998</v>
      </c>
      <c r="BL50" s="8">
        <f t="shared" si="13"/>
        <v>37635.821554000002</v>
      </c>
      <c r="BM50" s="8">
        <f t="shared" si="34"/>
        <v>2432024.0529888305</v>
      </c>
      <c r="BN50" s="8">
        <f t="shared" si="35"/>
        <v>2354143.9423087412</v>
      </c>
      <c r="BO50" s="8">
        <f>SUM(BO48:BO49)</f>
        <v>538601.25597199774</v>
      </c>
      <c r="BP50" s="8">
        <f>SUM(BP48:BP49)</f>
        <v>528679.10221070237</v>
      </c>
      <c r="BQ50" s="8">
        <f>SUM(BQ48:BQ49)</f>
        <v>46613.333144766621</v>
      </c>
      <c r="BR50" s="8">
        <f>SUM(BR48:BR49)</f>
        <v>36759.051328662776</v>
      </c>
    </row>
    <row r="51" spans="1:94" s="22" customFormat="1" ht="18" customHeight="1" x14ac:dyDescent="0.25">
      <c r="A51" s="39">
        <v>39</v>
      </c>
      <c r="B51" s="20" t="s">
        <v>68</v>
      </c>
      <c r="C51" s="7">
        <f>Ajmer!C51+Alwar!C51+Banswara!C51+Baran!C51+Barmer!C51+Bharatpur!C51+Bhilwara!C51+Bikaner!C51+Bundi!C51+Chittorgarh!C51+Churu!C51+Dausa!C51+Dholpur!C51+Dungarpur!C51+Hanumangarh!C51+Jaipur!C51+Jaisalmer!C51+Jalore!C51+Jhalawar!C51+Jhunjhunu!C51+Jodhpur!C51+Karauli!C51+Kota!C51+Nagaur!C51+Pali!C51+Pratapgarh!C51+Rajsamand!C51+'Sawai Madhopur'!C51+Sikar!C51+Sirohi!C51+'Sri Ganganagar'!C51+Tonk!C51+Udaipur!C51</f>
        <v>35632.089871403747</v>
      </c>
      <c r="D51" s="7">
        <f>Ajmer!D51+Alwar!D51+Banswara!D51+Baran!D51+Barmer!D51+Bharatpur!D51+Bhilwara!D51+Bikaner!D51+Bundi!D51+Chittorgarh!D51+Churu!D51+Dausa!D51+Dholpur!D51+Dungarpur!D51+Hanumangarh!D51+Jaipur!D51+Jaisalmer!D51+Jalore!D51+Jhalawar!D51+Jhunjhunu!D51+Jodhpur!D51+Karauli!D51+Kota!D51+Nagaur!D51+Pali!D51+Pratapgarh!D51+Rajsamand!D51+'Sawai Madhopur'!D51+Sikar!D51+Sirohi!D51+'Sri Ganganagar'!D51+Tonk!D51+Udaipur!D51</f>
        <v>25284.34657563236</v>
      </c>
      <c r="E51" s="7">
        <f>Ajmer!E51+Alwar!E51+Banswara!E51+Baran!E51+Barmer!E51+Bharatpur!E51+Bhilwara!E51+Bikaner!E51+Bundi!E51+Chittorgarh!E51+Churu!E51+Dausa!E51+Dholpur!E51+Dungarpur!E51+Hanumangarh!E51+Jaipur!E51+Jaisalmer!E51+Jalore!E51+Jhalawar!E51+Jhunjhunu!E51+Jodhpur!E51+Karauli!E51+Kota!E51+Nagaur!E51+Pali!E51+Pratapgarh!E51+Rajsamand!E51+'Sawai Madhopur'!E51+Sikar!E51+Sirohi!E51+'Sri Ganganagar'!E51+Tonk!E51+Udaipur!E51</f>
        <v>22492.652918328597</v>
      </c>
      <c r="F51" s="7">
        <f>Ajmer!F51+Alwar!F51+Banswara!F51+Baran!F51+Barmer!F51+Bharatpur!F51+Bhilwara!F51+Bikaner!F51+Bundi!F51+Chittorgarh!F51+Churu!F51+Dausa!F51+Dholpur!F51+Dungarpur!F51+Hanumangarh!F51+Jaipur!F51+Jaisalmer!F51+Jalore!F51+Jhalawar!F51+Jhunjhunu!F51+Jodhpur!F51+Karauli!F51+Kota!F51+Nagaur!F51+Pali!F51+Pratapgarh!F51+Rajsamand!F51+'Sawai Madhopur'!F51+Sikar!F51+Sirohi!F51+'Sri Ganganagar'!F51+Tonk!F51+Udaipur!F51</f>
        <v>77167.28463048437</v>
      </c>
      <c r="G51" s="7">
        <f>Ajmer!G51+Alwar!G51+Banswara!G51+Baran!G51+Barmer!G51+Bharatpur!G51+Bhilwara!G51+Bikaner!G51+Bundi!G51+Chittorgarh!G51+Churu!G51+Dausa!G51+Dholpur!G51+Dungarpur!G51+Hanumangarh!G51+Jaipur!G51+Jaisalmer!G51+Jalore!G51+Jhalawar!G51+Jhunjhunu!G51+Jodhpur!G51+Karauli!G51+Kota!G51+Nagaur!G51+Pali!G51+Pratapgarh!G51+Rajsamand!G51+'Sawai Madhopur'!G51+Sikar!G51+Sirohi!G51+'Sri Ganganagar'!G51+Tonk!G51+Udaipur!G51</f>
        <v>3147.2877210832817</v>
      </c>
      <c r="H51" s="7">
        <f>Ajmer!H51+Alwar!H51+Banswara!H51+Baran!H51+Barmer!H51+Bharatpur!H51+Bhilwara!H51+Bikaner!H51+Bundi!H51+Chittorgarh!H51+Churu!H51+Dausa!H51+Dholpur!H51+Dungarpur!H51+Hanumangarh!H51+Jaipur!H51+Jaisalmer!H51+Jalore!H51+Jhalawar!H51+Jhunjhunu!H51+Jodhpur!H51+Karauli!H51+Kota!H51+Nagaur!H51+Pali!H51+Pratapgarh!H51+Rajsamand!H51+'Sawai Madhopur'!H51+Sikar!H51+Sirohi!H51+'Sri Ganganagar'!H51+Tonk!H51+Udaipur!H51</f>
        <v>4958.6194795748297</v>
      </c>
      <c r="I51" s="8">
        <f t="shared" si="2"/>
        <v>61272.030510815624</v>
      </c>
      <c r="J51" s="8">
        <f t="shared" si="3"/>
        <v>107410.25068569156</v>
      </c>
      <c r="K51" s="7">
        <f>Ajmer!K51+Alwar!K51+Banswara!K51+Baran!K51+Barmer!K51+Bharatpur!K51+Bhilwara!K51+Bikaner!K51+Bundi!K51+Chittorgarh!K51+Churu!K51+Dausa!K51+Dholpur!K51+Dungarpur!K51+Hanumangarh!K51+Jaipur!K51+Jaisalmer!K51+Jalore!K51+Jhalawar!K51+Jhunjhunu!K51+Jodhpur!K51+Karauli!K51+Kota!K51+Nagaur!K51+Pali!K51+Pratapgarh!K51+Rajsamand!K51+'Sawai Madhopur'!K51+Sikar!K51+Sirohi!K51+'Sri Ganganagar'!K51+Tonk!K51+Udaipur!K51</f>
        <v>6362.8169960059131</v>
      </c>
      <c r="L51" s="7">
        <f>Ajmer!L51+Alwar!L51+Banswara!L51+Baran!L51+Barmer!L51+Bharatpur!L51+Bhilwara!L51+Bikaner!L51+Bundi!L51+Chittorgarh!L51+Churu!L51+Dausa!L51+Dholpur!L51+Dungarpur!L51+Hanumangarh!L51+Jaipur!L51+Jaisalmer!L51+Jalore!L51+Jhalawar!L51+Jhunjhunu!L51+Jodhpur!L51+Karauli!L51+Kota!L51+Nagaur!L51+Pali!L51+Pratapgarh!L51+Rajsamand!L51+'Sawai Madhopur'!L51+Sikar!L51+Sirohi!L51+'Sri Ganganagar'!L51+Tonk!L51+Udaipur!L51</f>
        <v>31635.996086819512</v>
      </c>
      <c r="M51" s="7">
        <f>Ajmer!M51+Alwar!M51+Banswara!M51+Baran!M51+Barmer!M51+Bharatpur!M51+Bhilwara!M51+Bikaner!M51+Bundi!M51+Chittorgarh!M51+Churu!M51+Dausa!M51+Dholpur!M51+Dungarpur!M51+Hanumangarh!M51+Jaipur!M51+Jaisalmer!M51+Jalore!M51+Jhalawar!M51+Jhunjhunu!M51+Jodhpur!M51+Karauli!M51+Kota!M51+Nagaur!M51+Pali!M51+Pratapgarh!M51+Rajsamand!M51+'Sawai Madhopur'!M51+Sikar!M51+Sirohi!M51+'Sri Ganganagar'!M51+Tonk!M51+Udaipur!M51</f>
        <v>8188.4332908072838</v>
      </c>
      <c r="N51" s="7">
        <f>Ajmer!N51+Alwar!N51+Banswara!N51+Baran!N51+Barmer!N51+Bharatpur!N51+Bhilwara!N51+Bikaner!N51+Bundi!N51+Chittorgarh!N51+Churu!N51+Dausa!N51+Dholpur!N51+Dungarpur!N51+Hanumangarh!N51+Jaipur!N51+Jaisalmer!N51+Jalore!N51+Jhalawar!N51+Jhunjhunu!N51+Jodhpur!N51+Karauli!N51+Kota!N51+Nagaur!N51+Pali!N51+Pratapgarh!N51+Rajsamand!N51+'Sawai Madhopur'!N51+Sikar!N51+Sirohi!N51+'Sri Ganganagar'!N51+Tonk!N51+Udaipur!N51</f>
        <v>50954.439859664039</v>
      </c>
      <c r="O51" s="8">
        <f t="shared" si="4"/>
        <v>75823.280797628817</v>
      </c>
      <c r="P51" s="8">
        <f t="shared" si="5"/>
        <v>190000.68663217511</v>
      </c>
      <c r="Q51" s="7">
        <f>Ajmer!Q51+Alwar!Q51+Banswara!Q51+Baran!Q51+Barmer!Q51+Bharatpur!Q51+Bhilwara!Q51+Bikaner!Q51+Bundi!Q51+Chittorgarh!Q51+Churu!Q51+Dausa!Q51+Dholpur!Q51+Dungarpur!Q51+Hanumangarh!Q51+Jaipur!Q51+Jaisalmer!Q51+Jalore!Q51+Jhalawar!Q51+Jhunjhunu!Q51+Jodhpur!Q51+Karauli!Q51+Kota!Q51+Nagaur!Q51+Pali!Q51+Pratapgarh!Q51+Rajsamand!Q51+'Sawai Madhopur'!Q51+Sikar!Q51+Sirohi!Q51+'Sri Ganganagar'!Q51+Tonk!Q51+Udaipur!Q51</f>
        <v>918.73329080728365</v>
      </c>
      <c r="R51" s="7">
        <f>Ajmer!R51+Alwar!R51+Banswara!R51+Baran!R51+Barmer!R51+Bharatpur!R51+Bhilwara!R51+Bikaner!R51+Bundi!R51+Chittorgarh!R51+Churu!R51+Dausa!R51+Dholpur!R51+Dungarpur!R51+Hanumangarh!R51+Jaipur!R51+Jaisalmer!R51+Jalore!R51+Jhalawar!R51+Jhunjhunu!R51+Jodhpur!R51+Karauli!R51+Kota!R51+Nagaur!R51+Pali!R51+Pratapgarh!R51+Rajsamand!R51+'Sawai Madhopur'!R51+Sikar!R51+Sirohi!R51+'Sri Ganganagar'!R51+Tonk!R51+Udaipur!R51</f>
        <v>5281.0398596640362</v>
      </c>
      <c r="S51" s="7">
        <f>Ajmer!S51+Alwar!S51+Banswara!S51+Baran!S51+Barmer!S51+Bharatpur!S51+Bhilwara!S51+Bikaner!S51+Bundi!S51+Chittorgarh!S51+Churu!S51+Dausa!S51+Dholpur!S51+Dungarpur!S51+Hanumangarh!S51+Jaipur!S51+Jaisalmer!S51+Jalore!S51+Jhalawar!S51+Jhunjhunu!S51+Jodhpur!S51+Karauli!S51+Kota!S51+Nagaur!S51+Pali!S51+Pratapgarh!S51+Rajsamand!S51+'Sawai Madhopur'!S51+Sikar!S51+Sirohi!S51+'Sri Ganganagar'!S51+Tonk!S51+Udaipur!S51</f>
        <v>36236.49847857729</v>
      </c>
      <c r="T51" s="7">
        <f>Ajmer!T51+Alwar!T51+Banswara!T51+Baran!T51+Barmer!T51+Bharatpur!T51+Bhilwara!T51+Bikaner!T51+Bundi!T51+Chittorgarh!T51+Churu!T51+Dausa!T51+Dholpur!T51+Dungarpur!T51+Hanumangarh!T51+Jaipur!T51+Jaisalmer!T51+Jalore!T51+Jhalawar!T51+Jhunjhunu!T51+Jodhpur!T51+Karauli!T51+Kota!T51+Nagaur!T51+Pali!T51+Pratapgarh!T51+Rajsamand!T51+'Sawai Madhopur'!T51+Sikar!T51+Sirohi!T51+'Sri Ganganagar'!T51+Tonk!T51+Udaipur!T51</f>
        <v>115087.904079934</v>
      </c>
      <c r="U51" s="7">
        <f>Ajmer!U51+Alwar!U51+Banswara!U51+Baran!U51+Barmer!U51+Bharatpur!U51+Bhilwara!U51+Bikaner!U51+Bundi!U51+Chittorgarh!U51+Churu!U51+Dausa!U51+Dholpur!U51+Dungarpur!U51+Hanumangarh!U51+Jaipur!U51+Jaisalmer!U51+Jalore!U51+Jhalawar!U51+Jhunjhunu!U51+Jodhpur!U51+Karauli!U51+Kota!U51+Nagaur!U51+Pali!U51+Pratapgarh!U51+Rajsamand!U51+'Sawai Madhopur'!U51+Sikar!U51+Sirohi!U51+'Sri Ganganagar'!U51+Tonk!U51+Udaipur!U51</f>
        <v>36346.164933580469</v>
      </c>
      <c r="V51" s="7">
        <f>Ajmer!V51+Alwar!V51+Banswara!V51+Baran!V51+Barmer!V51+Bharatpur!V51+Bhilwara!V51+Bikaner!V51+Bundi!V51+Chittorgarh!V51+Churu!V51+Dausa!V51+Dholpur!V51+Dungarpur!V51+Hanumangarh!V51+Jaipur!V51+Jaisalmer!V51+Jalore!V51+Jhalawar!V51+Jhunjhunu!V51+Jodhpur!V51+Karauli!V51+Kota!V51+Nagaur!V51+Pali!V51+Pratapgarh!V51+Rajsamand!V51+'Sawai Madhopur'!V51+Sikar!V51+Sirohi!V51+'Sri Ganganagar'!V51+Tonk!V51+Udaipur!V51</f>
        <v>291335.63326885551</v>
      </c>
      <c r="W51" s="7">
        <f>Ajmer!W51+Alwar!W51+Banswara!W51+Baran!W51+Barmer!W51+Bharatpur!W51+Bhilwara!W51+Bikaner!W51+Bundi!W51+Chittorgarh!W51+Churu!W51+Dausa!W51+Dholpur!W51+Dungarpur!W51+Hanumangarh!W51+Jaipur!W51+Jaisalmer!W51+Jalore!W51+Jhalawar!W51+Jhunjhunu!W51+Jodhpur!W51+Karauli!W51+Kota!W51+Nagaur!W51+Pali!W51+Pratapgarh!W51+Rajsamand!W51+'Sawai Madhopur'!W51+Sikar!W51+Sirohi!W51+'Sri Ganganagar'!W51+Tonk!W51+Udaipur!W51</f>
        <v>10568.102303824577</v>
      </c>
      <c r="X51" s="7">
        <f>Ajmer!X51+Alwar!X51+Banswara!X51+Baran!X51+Barmer!X51+Bharatpur!X51+Bhilwara!X51+Bikaner!X51+Bundi!X51+Chittorgarh!X51+Churu!X51+Dausa!X51+Dholpur!X51+Dungarpur!X51+Hanumangarh!X51+Jaipur!X51+Jaisalmer!X51+Jalore!X51+Jhalawar!X51+Jhunjhunu!X51+Jodhpur!X51+Karauli!X51+Kota!X51+Nagaur!X51+Pali!X51+Pratapgarh!X51+Rajsamand!X51+'Sawai Madhopur'!X51+Sikar!X51+Sirohi!X51+'Sri Ganganagar'!X51+Tonk!X51+Udaipur!X51</f>
        <v>106733.68679312109</v>
      </c>
      <c r="Y51" s="7">
        <f>Ajmer!Y51+Alwar!Y51+Banswara!Y51+Baran!Y51+Barmer!Y51+Bharatpur!Y51+Bhilwara!Y51+Bikaner!Y51+Bundi!Y51+Chittorgarh!Y51+Churu!Y51+Dausa!Y51+Dholpur!Y51+Dungarpur!Y51+Hanumangarh!Y51+Jaipur!Y51+Jaisalmer!Y51+Jalore!Y51+Jhalawar!Y51+Jhunjhunu!Y51+Jodhpur!Y51+Karauli!Y51+Kota!Y51+Nagaur!Y51+Pali!Y51+Pratapgarh!Y51+Rajsamand!Y51+'Sawai Madhopur'!Y51+Sikar!Y51+Sirohi!Y51+'Sri Ganganagar'!Y51+Tonk!Y51+Udaipur!Y51</f>
        <v>2234.0663411896749</v>
      </c>
      <c r="Z51" s="7">
        <f>Ajmer!Z51+Alwar!Z51+Banswara!Z51+Baran!Z51+Barmer!Z51+Bharatpur!Z51+Bhilwara!Z51+Bikaner!Z51+Bundi!Z51+Chittorgarh!Z51+Churu!Z51+Dausa!Z51+Dholpur!Z51+Dungarpur!Z51+Hanumangarh!Z51+Jaipur!Z51+Jaisalmer!Z51+Jalore!Z51+Jhalawar!Z51+Jhunjhunu!Z51+Jodhpur!Z51+Karauli!Z51+Kota!Z51+Nagaur!Z51+Pali!Z51+Pratapgarh!Z51+Rajsamand!Z51+'Sawai Madhopur'!Z51+Sikar!Z51+Sirohi!Z51+'Sri Ganganagar'!Z51+Tonk!Z51+Udaipur!Z51</f>
        <v>8902.9497472259245</v>
      </c>
      <c r="AA51" s="7">
        <f>Ajmer!AA51+Alwar!AA51+Banswara!AA51+Baran!AA51+Barmer!AA51+Bharatpur!AA51+Bhilwara!AA51+Bikaner!AA51+Bundi!AA51+Chittorgarh!AA51+Churu!AA51+Dausa!AA51+Dholpur!AA51+Dungarpur!AA51+Hanumangarh!AA51+Jaipur!AA51+Jaisalmer!AA51+Jalore!AA51+Jhalawar!AA51+Jhunjhunu!AA51+Jodhpur!AA51+Karauli!AA51+Kota!AA51+Nagaur!AA51+Pali!AA51+Pratapgarh!AA51+Rajsamand!AA51+'Sawai Madhopur'!AA51+Sikar!AA51+Sirohi!AA51+'Sri Ganganagar'!AA51+Tonk!AA51+Udaipur!AA51</f>
        <v>79.75</v>
      </c>
      <c r="AB51" s="7">
        <f>Ajmer!AB51+Alwar!AB51+Banswara!AB51+Baran!AB51+Barmer!AB51+Bharatpur!AB51+Bhilwara!AB51+Bikaner!AB51+Bundi!AB51+Chittorgarh!AB51+Churu!AB51+Dausa!AB51+Dholpur!AB51+Dungarpur!AB51+Hanumangarh!AB51+Jaipur!AB51+Jaisalmer!AB51+Jalore!AB51+Jhalawar!AB51+Jhunjhunu!AB51+Jodhpur!AB51+Karauli!AB51+Kota!AB51+Nagaur!AB51+Pali!AB51+Pratapgarh!AB51+Rajsamand!AB51+'Sawai Madhopur'!AB51+Sikar!AB51+Sirohi!AB51+'Sri Ganganagar'!AB51+Tonk!AB51+Udaipur!AB51</f>
        <v>1427</v>
      </c>
      <c r="AC51" s="7">
        <f>Ajmer!AC51+Alwar!AC51+Banswara!AC51+Baran!AC51+Barmer!AC51+Bharatpur!AC51+Bhilwara!AC51+Bikaner!AC51+Bundi!AC51+Chittorgarh!AC51+Churu!AC51+Dausa!AC51+Dholpur!AC51+Dungarpur!AC51+Hanumangarh!AC51+Jaipur!AC51+Jaisalmer!AC51+Jalore!AC51+Jhalawar!AC51+Jhunjhunu!AC51+Jodhpur!AC51+Karauli!AC51+Kota!AC51+Nagaur!AC51+Pali!AC51+Pratapgarh!AC51+Rajsamand!AC51+'Sawai Madhopur'!AC51+Sikar!AC51+Sirohi!AC51+'Sri Ganganagar'!AC51+Tonk!AC51+Udaipur!AC51</f>
        <v>181</v>
      </c>
      <c r="AD51" s="7">
        <f>Ajmer!AD51+Alwar!AD51+Banswara!AD51+Baran!AD51+Barmer!AD51+Bharatpur!AD51+Bhilwara!AD51+Bikaner!AD51+Bundi!AD51+Chittorgarh!AD51+Churu!AD51+Dausa!AD51+Dholpur!AD51+Dungarpur!AD51+Hanumangarh!AD51+Jaipur!AD51+Jaisalmer!AD51+Jalore!AD51+Jhalawar!AD51+Jhunjhunu!AD51+Jodhpur!AD51+Karauli!AD51+Kota!AD51+Nagaur!AD51+Pali!AD51+Pratapgarh!AD51+Rajsamand!AD51+'Sawai Madhopur'!AD51+Sikar!AD51+Sirohi!AD51+'Sri Ganganagar'!AD51+Tonk!AD51+Udaipur!AD51</f>
        <v>5193.9227671851004</v>
      </c>
      <c r="AE51" s="8">
        <f t="shared" si="6"/>
        <v>49409.08357859472</v>
      </c>
      <c r="AF51" s="8">
        <f t="shared" si="7"/>
        <v>413593.19257638761</v>
      </c>
      <c r="AG51" s="7">
        <f>Ajmer!AG51+Alwar!AG51+Banswara!AG51+Baran!AG51+Barmer!AG51+Bharatpur!AG51+Bhilwara!AG51+Bikaner!AG51+Bundi!AG51+Chittorgarh!AG51+Churu!AG51+Dausa!AG51+Dholpur!AG51+Dungarpur!AG51+Hanumangarh!AG51+Jaipur!AG51+Jaisalmer!AG51+Jalore!AG51+Jhalawar!AG51+Jhunjhunu!AG51+Jodhpur!AG51+Karauli!AG51+Kota!AG51+Nagaur!AG51+Pali!AG51+Pratapgarh!AG51+Rajsamand!AG51+'Sawai Madhopur'!AG51+Sikar!AG51+Sirohi!AG51+'Sri Ganganagar'!AG51+Tonk!AG51+Udaipur!AG51</f>
        <v>819.66634118967454</v>
      </c>
      <c r="AH51" s="7">
        <f>Ajmer!AH51+Alwar!AH51+Banswara!AH51+Baran!AH51+Barmer!AH51+Bharatpur!AH51+Bhilwara!AH51+Bikaner!AH51+Bundi!AH51+Chittorgarh!AH51+Churu!AH51+Dausa!AH51+Dholpur!AH51+Dungarpur!AH51+Hanumangarh!AH51+Jaipur!AH51+Jaisalmer!AH51+Jalore!AH51+Jhalawar!AH51+Jhunjhunu!AH51+Jodhpur!AH51+Karauli!AH51+Kota!AH51+Nagaur!AH51+Pali!AH51+Pratapgarh!AH51+Rajsamand!AH51+'Sawai Madhopur'!AH51+Sikar!AH51+Sirohi!AH51+'Sri Ganganagar'!AH51+Tonk!AH51+Udaipur!AH51</f>
        <v>5633.6089259259261</v>
      </c>
      <c r="AI51" s="7">
        <f>Ajmer!AI51+Alwar!AI51+Banswara!AI51+Baran!AI51+Barmer!AI51+Bharatpur!AI51+Bhilwara!AI51+Bikaner!AI51+Bundi!AI51+Chittorgarh!AI51+Churu!AI51+Dausa!AI51+Dholpur!AI51+Dungarpur!AI51+Hanumangarh!AI51+Jaipur!AI51+Jaisalmer!AI51+Jalore!AI51+Jhalawar!AI51+Jhunjhunu!AI51+Jodhpur!AI51+Karauli!AI51+Kota!AI51+Nagaur!AI51+Pali!AI51+Pratapgarh!AI51+Rajsamand!AI51+'Sawai Madhopur'!AI51+Sikar!AI51+Sirohi!AI51+'Sri Ganganagar'!AI51+Tonk!AI51+Udaipur!AI51</f>
        <v>0</v>
      </c>
      <c r="AJ51" s="7">
        <f>Ajmer!AJ51+Alwar!AJ51+Banswara!AJ51+Baran!AJ51+Barmer!AJ51+Bharatpur!AJ51+Bhilwara!AJ51+Bikaner!AJ51+Bundi!AJ51+Chittorgarh!AJ51+Churu!AJ51+Dausa!AJ51+Dholpur!AJ51+Dungarpur!AJ51+Hanumangarh!AJ51+Jaipur!AJ51+Jaisalmer!AJ51+Jalore!AJ51+Jhalawar!AJ51+Jhunjhunu!AJ51+Jodhpur!AJ51+Karauli!AJ51+Kota!AJ51+Nagaur!AJ51+Pali!AJ51+Pratapgarh!AJ51+Rajsamand!AJ51+'Sawai Madhopur'!AJ51+Sikar!AJ51+Sirohi!AJ51+'Sri Ganganagar'!AJ51+Tonk!AJ51+Udaipur!AJ51</f>
        <v>0</v>
      </c>
      <c r="AK51" s="7">
        <f>Ajmer!AK51+Alwar!AK51+Banswara!AK51+Baran!AK51+Barmer!AK51+Bharatpur!AK51+Bhilwara!AK51+Bikaner!AK51+Bundi!AK51+Chittorgarh!AK51+Churu!AK51+Dausa!AK51+Dholpur!AK51+Dungarpur!AK51+Hanumangarh!AK51+Jaipur!AK51+Jaisalmer!AK51+Jalore!AK51+Jhalawar!AK51+Jhunjhunu!AK51+Jodhpur!AK51+Karauli!AK51+Kota!AK51+Nagaur!AK51+Pali!AK51+Pratapgarh!AK51+Rajsamand!AK51+'Sawai Madhopur'!AK51+Sikar!AK51+Sirohi!AK51+'Sri Ganganagar'!AK51+Tonk!AK51+Udaipur!AK51</f>
        <v>115</v>
      </c>
      <c r="AL51" s="7">
        <f>Ajmer!AL51+Alwar!AL51+Banswara!AL51+Baran!AL51+Barmer!AL51+Bharatpur!AL51+Bhilwara!AL51+Bikaner!AL51+Bundi!AL51+Chittorgarh!AL51+Churu!AL51+Dausa!AL51+Dholpur!AL51+Dungarpur!AL51+Hanumangarh!AL51+Jaipur!AL51+Jaisalmer!AL51+Jalore!AL51+Jhalawar!AL51+Jhunjhunu!AL51+Jodhpur!AL51+Karauli!AL51+Kota!AL51+Nagaur!AL51+Pali!AL51+Pratapgarh!AL51+Rajsamand!AL51+'Sawai Madhopur'!AL51+Sikar!AL51+Sirohi!AL51+'Sri Ganganagar'!AL51+Tonk!AL51+Udaipur!AL51</f>
        <v>407.34957112543998</v>
      </c>
      <c r="AM51" s="7">
        <f>Ajmer!AM51+Alwar!AM51+Banswara!AM51+Baran!AM51+Barmer!AM51+Bharatpur!AM51+Bhilwara!AM51+Bikaner!AM51+Bundi!AM51+Chittorgarh!AM51+Churu!AM51+Dausa!AM51+Dholpur!AM51+Dungarpur!AM51+Hanumangarh!AM51+Jaipur!AM51+Jaisalmer!AM51+Jalore!AM51+Jhalawar!AM51+Jhunjhunu!AM51+Jodhpur!AM51+Karauli!AM51+Kota!AM51+Nagaur!AM51+Pali!AM51+Pratapgarh!AM51+Rajsamand!AM51+'Sawai Madhopur'!AM51+Sikar!AM51+Sirohi!AM51+'Sri Ganganagar'!AM51+Tonk!AM51+Udaipur!AM51</f>
        <v>3382.8500666666669</v>
      </c>
      <c r="AN51" s="7">
        <f>Ajmer!AN51+Alwar!AN51+Banswara!AN51+Baran!AN51+Barmer!AN51+Bharatpur!AN51+Bhilwara!AN51+Bikaner!AN51+Bundi!AN51+Chittorgarh!AN51+Churu!AN51+Dausa!AN51+Dholpur!AN51+Dungarpur!AN51+Hanumangarh!AN51+Jaipur!AN51+Jaisalmer!AN51+Jalore!AN51+Jhalawar!AN51+Jhunjhunu!AN51+Jodhpur!AN51+Karauli!AN51+Kota!AN51+Nagaur!AN51+Pali!AN51+Pratapgarh!AN51+Rajsamand!AN51+'Sawai Madhopur'!AN51+Sikar!AN51+Sirohi!AN51+'Sri Ganganagar'!AN51+Tonk!AN51+Udaipur!AN51</f>
        <v>37951.929086000004</v>
      </c>
      <c r="AO51" s="7">
        <f>Ajmer!AO51+Alwar!AO51+Banswara!AO51+Baran!AO51+Barmer!AO51+Bharatpur!AO51+Bhilwara!AO51+Bikaner!AO51+Bundi!AO51+Chittorgarh!AO51+Churu!AO51+Dausa!AO51+Dholpur!AO51+Dungarpur!AO51+Hanumangarh!AO51+Jaipur!AO51+Jaisalmer!AO51+Jalore!AO51+Jhalawar!AO51+Jhunjhunu!AO51+Jodhpur!AO51+Karauli!AO51+Kota!AO51+Nagaur!AO51+Pali!AO51+Pratapgarh!AO51+Rajsamand!AO51+'Sawai Madhopur'!AO51+Sikar!AO51+Sirohi!AO51+'Sri Ganganagar'!AO51+Tonk!AO51+Udaipur!AO51</f>
        <v>1599</v>
      </c>
      <c r="AP51" s="7">
        <f>Ajmer!AP51+Alwar!AP51+Banswara!AP51+Baran!AP51+Barmer!AP51+Bharatpur!AP51+Bhilwara!AP51+Bikaner!AP51+Bundi!AP51+Chittorgarh!AP51+Churu!AP51+Dausa!AP51+Dholpur!AP51+Dungarpur!AP51+Hanumangarh!AP51+Jaipur!AP51+Jaisalmer!AP51+Jalore!AP51+Jhalawar!AP51+Jhunjhunu!AP51+Jodhpur!AP51+Karauli!AP51+Kota!AP51+Nagaur!AP51+Pali!AP51+Pratapgarh!AP51+Rajsamand!AP51+'Sawai Madhopur'!AP51+Sikar!AP51+Sirohi!AP51+'Sri Ganganagar'!AP51+Tonk!AP51+Udaipur!AP51</f>
        <v>12622.797211130001</v>
      </c>
      <c r="AQ51" s="7">
        <f>Ajmer!AQ51+Alwar!AQ51+Banswara!AQ51+Baran!AQ51+Barmer!AQ51+Bharatpur!AQ51+Bhilwara!AQ51+Bikaner!AQ51+Bundi!AQ51+Chittorgarh!AQ51+Churu!AQ51+Dausa!AQ51+Dholpur!AQ51+Dungarpur!AQ51+Hanumangarh!AQ51+Jaipur!AQ51+Jaisalmer!AQ51+Jalore!AQ51+Jhalawar!AQ51+Jhunjhunu!AQ51+Jodhpur!AQ51+Karauli!AQ51+Kota!AQ51+Nagaur!AQ51+Pali!AQ51+Pratapgarh!AQ51+Rajsamand!AQ51+'Sawai Madhopur'!AQ51+Sikar!AQ51+Sirohi!AQ51+'Sri Ganganagar'!AQ51+Tonk!AQ51+Udaipur!AQ51</f>
        <v>14777.472697894114</v>
      </c>
      <c r="AR51" s="7">
        <f>Ajmer!AR51+Alwar!AR51+Banswara!AR51+Baran!AR51+Barmer!AR51+Bharatpur!AR51+Bhilwara!AR51+Bikaner!AR51+Bundi!AR51+Chittorgarh!AR51+Churu!AR51+Dausa!AR51+Dholpur!AR51+Dungarpur!AR51+Hanumangarh!AR51+Jaipur!AR51+Jaisalmer!AR51+Jalore!AR51+Jhalawar!AR51+Jhunjhunu!AR51+Jodhpur!AR51+Karauli!AR51+Kota!AR51+Nagaur!AR51+Pali!AR51+Pratapgarh!AR51+Rajsamand!AR51+'Sawai Madhopur'!AR51+Sikar!AR51+Sirohi!AR51+'Sri Ganganagar'!AR51+Tonk!AR51+Udaipur!AR51</f>
        <v>45896.359903050579</v>
      </c>
      <c r="AS51" s="7">
        <f>Ajmer!AS51+Alwar!AS51+Banswara!AS51+Baran!AS51+Barmer!AS51+Bharatpur!AS51+Bhilwara!AS51+Bikaner!AS51+Bundi!AS51+Chittorgarh!AS51+Churu!AS51+Dausa!AS51+Dholpur!AS51+Dungarpur!AS51+Hanumangarh!AS51+Jaipur!AS51+Jaisalmer!AS51+Jalore!AS51+Jhalawar!AS51+Jhunjhunu!AS51+Jodhpur!AS51+Karauli!AS51+Kota!AS51+Nagaur!AS51+Pali!AS51+Pratapgarh!AS51+Rajsamand!AS51+'Sawai Madhopur'!AS51+Sikar!AS51+Sirohi!AS51+'Sri Ganganagar'!AS51+Tonk!AS51+Udaipur!AS51</f>
        <v>703</v>
      </c>
      <c r="AT51" s="7">
        <f>Ajmer!AT51+Alwar!AT51+Banswara!AT51+Baran!AT51+Barmer!AT51+Bharatpur!AT51+Bhilwara!AT51+Bikaner!AT51+Bundi!AT51+Chittorgarh!AT51+Churu!AT51+Dausa!AT51+Dholpur!AT51+Dungarpur!AT51+Hanumangarh!AT51+Jaipur!AT51+Jaisalmer!AT51+Jalore!AT51+Jhalawar!AT51+Jhunjhunu!AT51+Jodhpur!AT51+Karauli!AT51+Kota!AT51+Nagaur!AT51+Pali!AT51+Pratapgarh!AT51+Rajsamand!AT51+'Sawai Madhopur'!AT51+Sikar!AT51+Sirohi!AT51+'Sri Ganganagar'!AT51+Tonk!AT51+Udaipur!AT51</f>
        <v>9516.5432254181997</v>
      </c>
      <c r="AU51" s="7">
        <f t="shared" ref="AU51:AU54" si="60">AI51+AK51+AM51+AO51+AQ51+AS51</f>
        <v>20577.32276456078</v>
      </c>
      <c r="AV51" s="7">
        <f t="shared" ref="AV51:AV54" si="61">AJ51+AL51+AN51+AP51+AR51+AT51</f>
        <v>106394.97899672421</v>
      </c>
      <c r="AW51" s="7">
        <f>Ajmer!AW51+Alwar!AW51+Banswara!AW51+Baran!AW51+Bharatpur!AW51+Bhilwara!AW51+Bikaner!AW51+Bundi!AW51+Chittorgarh!AW51+Churu!AW51+Dausa!AW51+Dholpur!AW51+Dungarpur!AW51+Hanumangarh!AW51+Jaipur!AW51+Jaisalmer!AW51+Jalore!AW51+Jhalawar!AW51+Jhunjhunu!AW51+Jodhpur!AW51+Karauli!AW51+Kota!AW51+Nagaur!AW51+Pali!AW51+Pratapgarh!AW51+Rajsamand!AW51+'Sawai Madhopur'!AW51+Sikar!AW51+Sirohi!AW51+'Sri Ganganagar'!AW51+Tonk!AW51+Udaipur!AW51</f>
        <v>1957.7826978941143</v>
      </c>
      <c r="AX51" s="7">
        <f>Ajmer!AX51+Alwar!AX51+Banswara!AX51+Baran!AX51+Bharatpur!AX51+Bhilwara!AX51+Bikaner!AX51+Bundi!AX51+Chittorgarh!AX51+Churu!AX51+Dausa!AX51+Dholpur!AX51+Dungarpur!AX51+Hanumangarh!AX51+Jaipur!AX51+Jaisalmer!AX51+Jalore!AX51+Jhalawar!AX51+Jhunjhunu!AX51+Jodhpur!AX51+Karauli!AX51+Kota!AX51+Nagaur!AX51+Pali!AX51+Pratapgarh!AX51+Rajsamand!AX51+'Sawai Madhopur'!AX51+Sikar!AX51+Sirohi!AX51+'Sri Ganganagar'!AX51+Tonk!AX51+Udaipur!AX51</f>
        <v>4443.5799030505768</v>
      </c>
      <c r="AY51" s="9">
        <f t="shared" ref="AY51:AY54" si="62">O51+AE51+AU51</f>
        <v>145809.68714078431</v>
      </c>
      <c r="AZ51" s="9">
        <f t="shared" ref="AZ51:AZ54" si="63">P51+AF51+AV51</f>
        <v>709988.8582052869</v>
      </c>
      <c r="BA51" s="7">
        <f>Ajmer!BA51+Alwar!BA51+Banswara!BA51+Baran!BA51+Barmer!BA51+Bharatpur!BA51+Bhilwara!BA51+Bikaner!BA51+Bundi!BA51+Chittorgarh!BA51+Churu!BA51+Dausa!BA51+Dholpur!BA51+Dungarpur!BA51+Hanumangarh!BA51+Jaipur!BA51+Jaisalmer!BA51+Jalore!BA51+Jhalawar!BA51+Jhunjhunu!BA51+Jodhpur!BA51+Karauli!BA51+Kota!BA51+Nagaur!BA51+Pali!BA51+Pratapgarh!BA51+Rajsamand!BA51+'Sawai Madhopur'!BA51+Sikar!BA51+Sirohi!BA51+'Sri Ganganagar'!BA51+Tonk!BA51+Udaipur!BA51</f>
        <v>14</v>
      </c>
      <c r="BB51" s="7">
        <f>Ajmer!BB51+Alwar!BB51+Banswara!BB51+Baran!BB51+Barmer!BB51+Bharatpur!BB51+Bhilwara!BB51+Bikaner!BB51+Bundi!BB51+Chittorgarh!BB51+Churu!BB51+Dausa!BB51+Dholpur!BB51+Dungarpur!BB51+Hanumangarh!BB51+Jaipur!BB51+Jaisalmer!BB51+Jalore!BB51+Jhalawar!BB51+Jhunjhunu!BB51+Jodhpur!BB51+Karauli!BB51+Kota!BB51+Nagaur!BB51+Pali!BB51+Pratapgarh!BB51+Rajsamand!BB51+'Sawai Madhopur'!BB51+Sikar!BB51+Sirohi!BB51+'Sri Ganganagar'!BB51+Tonk!BB51+Udaipur!BB51</f>
        <v>71</v>
      </c>
      <c r="BC51" s="7">
        <f>Ajmer!BC51+Alwar!BC51+Banswara!BC51+Baran!BC51+Barmer!BC51+Bharatpur!BC51+Bhilwara!BC51+Bikaner!BC51+Bundi!BC51+Chittorgarh!BC51+Churu!BC51+Dausa!BC51+Dholpur!BC51+Dungarpur!BC51+Hanumangarh!BC51+Jaipur!BC51+Jaisalmer!BC51+Jalore!BC51+Jhalawar!BC51+Jhunjhunu!BC51+Jodhpur!BC51+Karauli!BC51+Kota!BC51+Nagaur!BC51+Pali!BC51+Pratapgarh!BC51+Rajsamand!BC51+'Sawai Madhopur'!BC51+Sikar!BC51+Sirohi!BC51+'Sri Ganganagar'!BC51+Tonk!BC51+Udaipur!BC51</f>
        <v>4</v>
      </c>
      <c r="BD51" s="7">
        <f>Ajmer!BD51+Alwar!BD51+Banswara!BD51+Baran!BD51+Barmer!BD51+Bharatpur!BD51+Bhilwara!BD51+Bikaner!BD51+Bundi!BD51+Chittorgarh!BD51+Churu!BD51+Dausa!BD51+Dholpur!BD51+Dungarpur!BD51+Hanumangarh!BD51+Jaipur!BD51+Jaisalmer!BD51+Jalore!BD51+Jhalawar!BD51+Jhunjhunu!BD51+Jodhpur!BD51+Karauli!BD51+Kota!BD51+Nagaur!BD51+Pali!BD51+Pratapgarh!BD51+Rajsamand!BD51+'Sawai Madhopur'!BD51+Sikar!BD51+Sirohi!BD51+'Sri Ganganagar'!BD51+Tonk!BD51+Udaipur!BD51</f>
        <v>102</v>
      </c>
      <c r="BE51" s="7">
        <f>Ajmer!BE51+Alwar!BE51+Banswara!BE51+Baran!BE51+Barmer!BE51+Bharatpur!BE51+Bhilwara!BE51+Bikaner!BE51+Bundi!BE51+Chittorgarh!BE51+Churu!BE51+Dausa!BE51+Dholpur!BE51+Dungarpur!BE51+Hanumangarh!BE51+Jaipur!BE51+Jaisalmer!BE51+Jalore!BE51+Jhalawar!BE51+Jhunjhunu!BE51+Jodhpur!BE51+Karauli!BE51+Kota!BE51+Nagaur!BE51+Pali!BE51+Pratapgarh!BE51+Rajsamand!BE51+'Sawai Madhopur'!BE51+Sikar!BE51+Sirohi!BE51+'Sri Ganganagar'!BE51+Tonk!BE51+Udaipur!BE51</f>
        <v>41.528549916688</v>
      </c>
      <c r="BF51" s="7">
        <f>Ajmer!BF51+Alwar!BF51+Banswara!BF51+Baran!BF51+Barmer!BF51+Bharatpur!BF51+Bhilwara!BF51+Bikaner!BF51+Bundi!BF51+Chittorgarh!BF51+Churu!BF51+Dausa!BF51+Dholpur!BF51+Dungarpur!BF51+Hanumangarh!BF51+Jaipur!BF51+Jaisalmer!BF51+Jalore!BF51+Jhalawar!BF51+Jhunjhunu!BF51+Jodhpur!BF51+Karauli!BF51+Kota!BF51+Nagaur!BF51+Pali!BF51+Pratapgarh!BF51+Rajsamand!BF51+'Sawai Madhopur'!BF51+Sikar!BF51+Sirohi!BF51+'Sri Ganganagar'!BF51+Tonk!BF51+Udaipur!BF51</f>
        <v>360.91621917060883</v>
      </c>
      <c r="BG51" s="7">
        <f>Ajmer!BG51+Alwar!BG51+Banswara!BG51+Baran!BG51+Barmer!BG51+Bharatpur!BG51+Bhilwara!BG51+Bikaner!BG51+Bundi!BG51+Chittorgarh!BG51+Churu!BG51+Dausa!BG51+Dholpur!BG51+Dungarpur!BG51+Hanumangarh!BG51+Jaipur!BG51+Jaisalmer!BG51+Jalore!BG51+Jhalawar!BG51+Jhunjhunu!BG51+Jodhpur!BG51+Karauli!BG51+Kota!BG51+Nagaur!BG51+Pali!BG51+Pratapgarh!BG51+Rajsamand!BG51+'Sawai Madhopur'!BG51+Sikar!BG51+Sirohi!BG51+'Sri Ganganagar'!BG51+Tonk!BG51+Udaipur!BG51</f>
        <v>1421.13477973522</v>
      </c>
      <c r="BH51" s="7">
        <f>Ajmer!BH51+Alwar!BH51+Banswara!BH51+Baran!BH51+Barmer!BH51+Bharatpur!BH51+Bhilwara!BH51+Bikaner!BH51+Bundi!BH51+Chittorgarh!BH51+Churu!BH51+Dausa!BH51+Dholpur!BH51+Dungarpur!BH51+Hanumangarh!BH51+Jaipur!BH51+Jaisalmer!BH51+Jalore!BH51+Jhalawar!BH51+Jhunjhunu!BH51+Jodhpur!BH51+Karauli!BH51+Kota!BH51+Nagaur!BH51+Pali!BH51+Pratapgarh!BH51+Rajsamand!BH51+'Sawai Madhopur'!BH51+Sikar!BH51+Sirohi!BH51+'Sri Ganganagar'!BH51+Tonk!BH51+Udaipur!BH51</f>
        <v>6404.0355961000005</v>
      </c>
      <c r="BI51" s="7">
        <f>Ajmer!BI51+Alwar!BI51+Banswara!BI51+Baran!BI51+Barmer!BI51+Bharatpur!BI51+Bhilwara!BI51+Bikaner!BI51+Bundi!BI51+Chittorgarh!BI51+Churu!BI51+Dausa!BI51+Dholpur!BI51+Dungarpur!BI51+Hanumangarh!BI51+Jaipur!BI51+Jaisalmer!BI51+Jalore!BI51+Jhalawar!BI51+Jhunjhunu!BI51+Jodhpur!BI51+Karauli!BI51+Kota!BI51+Nagaur!BI51+Pali!BI51+Pratapgarh!BI51+Rajsamand!BI51+'Sawai Madhopur'!BI51+Sikar!BI51+Sirohi!BI51+'Sri Ganganagar'!BI51+Tonk!BI51+Udaipur!BI51</f>
        <v>12381.451122860413</v>
      </c>
      <c r="BJ51" s="7">
        <f>Ajmer!BJ51+Alwar!BJ51+Banswara!BJ51+Baran!BJ51+Barmer!BJ51+Bharatpur!BJ51+Bhilwara!BJ51+Bikaner!BJ51+Bundi!BJ51+Chittorgarh!BJ51+Churu!BJ51+Dausa!BJ51+Dholpur!BJ51+Dungarpur!BJ51+Hanumangarh!BJ51+Jaipur!BJ51+Jaisalmer!BJ51+Jalore!BJ51+Jhalawar!BJ51+Jhunjhunu!BJ51+Jodhpur!BJ51+Karauli!BJ51+Kota!BJ51+Nagaur!BJ51+Pali!BJ51+Pratapgarh!BJ51+Rajsamand!BJ51+'Sawai Madhopur'!BJ51+Sikar!BJ51+Sirohi!BJ51+'Sri Ganganagar'!BJ51+Tonk!BJ51+Udaipur!BJ51</f>
        <v>65837.584003269789</v>
      </c>
      <c r="BK51" s="8">
        <f t="shared" si="12"/>
        <v>13862.114452512322</v>
      </c>
      <c r="BL51" s="8">
        <f t="shared" si="13"/>
        <v>72775.535818540404</v>
      </c>
      <c r="BM51" s="8">
        <f t="shared" si="34"/>
        <v>159671.80159329664</v>
      </c>
      <c r="BN51" s="8">
        <f t="shared" si="35"/>
        <v>782764.39402382728</v>
      </c>
      <c r="BO51" s="7">
        <f>Ajmer!BO51+Alwar!BO51+Banswara!BO51+Baran!BO51+Barmer!BO51+Bharatpur!BO51+Bhilwara!BO51+Bikaner!BO51+Bundi!BO51+Chittorgarh!BO51+Churu!BO51+Dausa!BO51+Dholpur!BO51+Dungarpur!BO51+Hanumangarh!BO51+Jaipur!BO51+Jaisalmer!BO51+Jalore!BO51+Jhalawar!BO51+Jhunjhunu!BO51+Jodhpur!BO51+Karauli!BO51+Kota!BO51+Nagaur!BO51+Pali!BO51+Pratapgarh!BO51+Rajsamand!BO51+'Sawai Madhopur'!BO51+Sikar!BO51+Sirohi!BO51+'Sri Ganganagar'!BO51+Tonk!BO51+Udaipur!BO51</f>
        <v>25620.993714078431</v>
      </c>
      <c r="BP51" s="7">
        <f>Ajmer!BP51+Alwar!BP51+Banswara!BP51+Baran!BP51+Barmer!BP51+Bharatpur!BP51+Bhilwara!BP51+Bikaner!BP51+Bundi!BP51+Chittorgarh!BP51+Churu!BP51+Dausa!BP51+Dholpur!BP51+Dungarpur!BP51+Hanumangarh!BP51+Jaipur!BP51+Jaisalmer!BP51+Jalore!BP51+Jhalawar!BP51+Jhunjhunu!BP51+Jodhpur!BP51+Karauli!BP51+Kota!BP51+Nagaur!BP51+Pali!BP51+Pratapgarh!BP51+Rajsamand!BP51+'Sawai Madhopur'!BP51+Sikar!BP51+Sirohi!BP51+'Sri Ganganagar'!BP51+Tonk!BP51+Udaipur!BP51</f>
        <v>80697.169256458816</v>
      </c>
      <c r="BQ51" s="7">
        <f>Ajmer!BQ51+Alwar!BQ51+Banswara!BQ51+Baran!BQ51+Barmer!BQ51+Bharatpur!BQ51+Bhilwara!BQ51+Bikaner!BQ51+Bundi!BQ51+Chittorgarh!BQ51+Churu!BQ51+Dausa!BQ51+Dholpur!BQ51+Dungarpur!BQ51+Hanumangarh!BQ51+Jaipur!BQ51+Jaisalmer!BQ51+Jalore!BQ51+Jhalawar!BQ51+Jhunjhunu!BQ51+Jodhpur!BQ51+Karauli!BQ51+Kota!BQ51+Nagaur!BQ51+Pali!BQ51+Pratapgarh!BQ51+Rajsamand!BQ51+'Sawai Madhopur'!BQ51+Sikar!BQ51+Sirohi!BQ51+'Sri Ganganagar'!BQ51+Tonk!BQ51+Udaipur!BQ51</f>
        <v>3501.6362284470592</v>
      </c>
      <c r="BR51" s="7">
        <f>Ajmer!BR51+Alwar!BR51+Banswara!BR51+Baran!BR51+Barmer!BR51+Bharatpur!BR51+Bhilwara!BR51+Bikaner!BR51+Bundi!BR51+Chittorgarh!BR51+Churu!BR51+Dausa!BR51+Dholpur!BR51+Dungarpur!BR51+Hanumangarh!BR51+Jaipur!BR51+Jaisalmer!BR51+Jalore!BR51+Jhalawar!BR51+Jhunjhunu!BR51+Jodhpur!BR51+Karauli!BR51+Kota!BR51+Nagaur!BR51+Pali!BR51+Pratapgarh!BR51+Rajsamand!BR51+'Sawai Madhopur'!BR51+Sikar!BR51+Sirohi!BR51+'Sri Ganganagar'!BR51+Tonk!BR51+Udaipur!BR51</f>
        <v>4674.2195538752949</v>
      </c>
    </row>
    <row r="52" spans="1:94" s="16" customFormat="1" ht="18" customHeight="1" x14ac:dyDescent="0.25">
      <c r="A52" s="39">
        <v>40</v>
      </c>
      <c r="B52" s="20" t="s">
        <v>73</v>
      </c>
      <c r="C52" s="7">
        <f>Ajmer!C52+Alwar!C52+Banswara!C52+Baran!C52+Barmer!C52+Bharatpur!C52+Bhilwara!C52+Bikaner!C52+Bundi!C52+Chittorgarh!C52+Churu!C52+Dausa!C52+Dholpur!C52+Dungarpur!C52+Hanumangarh!C52+Jaipur!C52+Jaisalmer!C52+Jalore!C52+Jhalawar!C52+Jhunjhunu!C52+Jodhpur!C52+Karauli!C52+Kota!C52+Nagaur!C52+Pali!C52+Pratapgarh!C52+Rajsamand!C52+'Sawai Madhopur'!C52+Sikar!C52+Sirohi!C52+'Sri Ganganagar'!C52+Tonk!C52+Udaipur!C52</f>
        <v>1960.2372395523516</v>
      </c>
      <c r="D52" s="7">
        <f>Ajmer!D52+Alwar!D52+Banswara!D52+Baran!D52+Barmer!D52+Bharatpur!D52+Bhilwara!D52+Bikaner!D52+Bundi!D52+Chittorgarh!D52+Churu!D52+Dausa!D52+Dholpur!D52+Dungarpur!D52+Hanumangarh!D52+Jaipur!D52+Jaisalmer!D52+Jalore!D52+Jhalawar!D52+Jhunjhunu!D52+Jodhpur!D52+Karauli!D52+Kota!D52+Nagaur!D52+Pali!D52+Pratapgarh!D52+Rajsamand!D52+'Sawai Madhopur'!D52+Sikar!D52+Sirohi!D52+'Sri Ganganagar'!D52+Tonk!D52+Udaipur!D52</f>
        <v>923.78289052276045</v>
      </c>
      <c r="E52" s="7">
        <f>Ajmer!E52+Alwar!E52+Banswara!E52+Baran!E52+Barmer!E52+Bharatpur!E52+Bhilwara!E52+Bikaner!E52+Bundi!E52+Chittorgarh!E52+Churu!E52+Dausa!E52+Dholpur!E52+Dungarpur!E52+Hanumangarh!E52+Jaipur!E52+Jaisalmer!E52+Jalore!E52+Jhalawar!E52+Jhunjhunu!E52+Jodhpur!E52+Karauli!E52+Kota!E52+Nagaur!E52+Pali!E52+Pratapgarh!E52+Rajsamand!E52+'Sawai Madhopur'!E52+Sikar!E52+Sirohi!E52+'Sri Ganganagar'!E52+Tonk!E52+Udaipur!E52</f>
        <v>4562.1477917060965</v>
      </c>
      <c r="F52" s="7">
        <f>Ajmer!F52+Alwar!F52+Banswara!F52+Baran!F52+Barmer!F52+Bharatpur!F52+Bhilwara!F52+Bikaner!F52+Bundi!F52+Chittorgarh!F52+Churu!F52+Dausa!F52+Dholpur!F52+Dungarpur!F52+Hanumangarh!F52+Jaipur!F52+Jaisalmer!F52+Jalore!F52+Jhalawar!F52+Jhunjhunu!F52+Jodhpur!F52+Karauli!F52+Kota!F52+Nagaur!F52+Pali!F52+Pratapgarh!F52+Rajsamand!F52+'Sawai Madhopur'!F52+Sikar!F52+Sirohi!F52+'Sri Ganganagar'!F52+Tonk!F52+Udaipur!F52</f>
        <v>11089.137712630116</v>
      </c>
      <c r="G52" s="7">
        <f>Ajmer!G52+Alwar!G52+Banswara!G52+Baran!G52+Barmer!G52+Bharatpur!G52+Bhilwara!G52+Bikaner!G52+Bundi!G52+Chittorgarh!G52+Churu!G52+Dausa!G52+Dholpur!G52+Dungarpur!G52+Hanumangarh!G52+Jaipur!G52+Jaisalmer!G52+Jalore!G52+Jhalawar!G52+Jhunjhunu!G52+Jodhpur!G52+Karauli!G52+Kota!G52+Nagaur!G52+Pali!G52+Pratapgarh!G52+Rajsamand!G52+'Sawai Madhopur'!G52+Sikar!G52+Sirohi!G52+'Sri Ganganagar'!G52+Tonk!G52+Udaipur!G52</f>
        <v>4353.0498515125746</v>
      </c>
      <c r="H52" s="7">
        <f>Ajmer!H52+Alwar!H52+Banswara!H52+Baran!H52+Barmer!H52+Bharatpur!H52+Bhilwara!H52+Bikaner!H52+Bundi!H52+Chittorgarh!H52+Churu!H52+Dausa!H52+Dholpur!H52+Dungarpur!H52+Hanumangarh!H52+Jaipur!H52+Jaisalmer!H52+Jalore!H52+Jhalawar!H52+Jhunjhunu!H52+Jodhpur!H52+Karauli!H52+Kota!H52+Nagaur!H52+Pali!H52+Pratapgarh!H52+Rajsamand!H52+'Sawai Madhopur'!H52+Sikar!H52+Sirohi!H52+'Sri Ganganagar'!H52+Tonk!H52+Udaipur!H52</f>
        <v>2833.0645099914968</v>
      </c>
      <c r="I52" s="8">
        <f t="shared" si="2"/>
        <v>10875.434882771024</v>
      </c>
      <c r="J52" s="8">
        <f t="shared" si="3"/>
        <v>14845.985113144372</v>
      </c>
      <c r="K52" s="7">
        <f>Ajmer!K52+Alwar!K52+Banswara!K52+Baran!K52+Barmer!K52+Bharatpur!K52+Bhilwara!K52+Bikaner!K52+Bundi!K52+Chittorgarh!K52+Churu!K52+Dausa!K52+Dholpur!K52+Dungarpur!K52+Hanumangarh!K52+Jaipur!K52+Jaisalmer!K52+Jalore!K52+Jhalawar!K52+Jhunjhunu!K52+Jodhpur!K52+Karauli!K52+Kota!K52+Nagaur!K52+Pali!K52+Pratapgarh!K52+Rajsamand!K52+'Sawai Madhopur'!K52+Sikar!K52+Sirohi!K52+'Sri Ganganagar'!K52+Tonk!K52+Udaipur!K52</f>
        <v>347.25938184771826</v>
      </c>
      <c r="L52" s="7">
        <f>Ajmer!L52+Alwar!L52+Banswara!L52+Baran!L52+Barmer!L52+Bharatpur!L52+Bhilwara!L52+Bikaner!L52+Bundi!L52+Chittorgarh!L52+Churu!L52+Dausa!L52+Dholpur!L52+Dungarpur!L52+Hanumangarh!L52+Jaipur!L52+Jaisalmer!L52+Jalore!L52+Jhalawar!L52+Jhunjhunu!L52+Jodhpur!L52+Karauli!L52+Kota!L52+Nagaur!L52+Pali!L52+Pratapgarh!L52+Rajsamand!L52+'Sawai Madhopur'!L52+Sikar!L52+Sirohi!L52+'Sri Ganganagar'!L52+Tonk!L52+Udaipur!L52</f>
        <v>1752.6559600974701</v>
      </c>
      <c r="M52" s="7">
        <f>Ajmer!M52+Alwar!M52+Banswara!M52+Baran!M52+Barmer!M52+Bharatpur!M52+Bhilwara!M52+Bikaner!M52+Bundi!M52+Chittorgarh!M52+Churu!M52+Dausa!M52+Dholpur!M52+Dungarpur!M52+Hanumangarh!M52+Jaipur!M52+Jaisalmer!M52+Jalore!M52+Jhalawar!M52+Jhunjhunu!M52+Jodhpur!M52+Karauli!M52+Kota!M52+Nagaur!M52+Pali!M52+Pratapgarh!M52+Rajsamand!M52+'Sawai Madhopur'!M52+Sikar!M52+Sirohi!M52+'Sri Ganganagar'!M52+Tonk!M52+Udaipur!M52</f>
        <v>556.50243254194879</v>
      </c>
      <c r="N52" s="7">
        <f>Ajmer!N52+Alwar!N52+Banswara!N52+Baran!N52+Barmer!N52+Bharatpur!N52+Bhilwara!N52+Bikaner!N52+Bundi!N52+Chittorgarh!N52+Churu!N52+Dausa!N52+Dholpur!N52+Dungarpur!N52+Hanumangarh!N52+Jaipur!N52+Jaisalmer!N52+Jalore!N52+Jhalawar!N52+Jhunjhunu!N52+Jodhpur!N52+Karauli!N52+Kota!N52+Nagaur!N52+Pali!N52+Pratapgarh!N52+Rajsamand!N52+'Sawai Madhopur'!N52+Sikar!N52+Sirohi!N52+'Sri Ganganagar'!N52+Tonk!N52+Udaipur!N52</f>
        <v>1704.8580273884311</v>
      </c>
      <c r="O52" s="8">
        <f t="shared" si="4"/>
        <v>11779.196697160691</v>
      </c>
      <c r="P52" s="8">
        <f t="shared" si="5"/>
        <v>18303.499100630273</v>
      </c>
      <c r="Q52" s="7">
        <f>Ajmer!Q52+Alwar!Q52+Banswara!Q52+Baran!Q52+Barmer!Q52+Bharatpur!Q52+Bhilwara!Q52+Bikaner!Q52+Bundi!Q52+Chittorgarh!Q52+Churu!Q52+Dausa!Q52+Dholpur!Q52+Dungarpur!Q52+Hanumangarh!Q52+Jaipur!Q52+Jaisalmer!Q52+Jalore!Q52+Jhalawar!Q52+Jhunjhunu!Q52+Jodhpur!Q52+Karauli!Q52+Kota!Q52+Nagaur!Q52+Pali!Q52+Pratapgarh!Q52+Rajsamand!Q52+'Sawai Madhopur'!Q52+Sikar!Q52+Sirohi!Q52+'Sri Ganganagar'!Q52+Tonk!Q52+Udaipur!Q52</f>
        <v>69.002432541948821</v>
      </c>
      <c r="R52" s="7">
        <f>Ajmer!R52+Alwar!R52+Banswara!R52+Baran!R52+Barmer!R52+Bharatpur!R52+Bhilwara!R52+Bikaner!R52+Bundi!R52+Chittorgarh!R52+Churu!R52+Dausa!R52+Dholpur!R52+Dungarpur!R52+Hanumangarh!R52+Jaipur!R52+Jaisalmer!R52+Jalore!R52+Jhalawar!R52+Jhunjhunu!R52+Jodhpur!R52+Karauli!R52+Kota!R52+Nagaur!R52+Pali!R52+Pratapgarh!R52+Rajsamand!R52+'Sawai Madhopur'!R52+Sikar!R52+Sirohi!R52+'Sri Ganganagar'!R52+Tonk!R52+Udaipur!R52</f>
        <v>278.85802738843108</v>
      </c>
      <c r="S52" s="7">
        <f>Ajmer!S52+Alwar!S52+Banswara!S52+Baran!S52+Barmer!S52+Bharatpur!S52+Bhilwara!S52+Bikaner!S52+Bundi!S52+Chittorgarh!S52+Churu!S52+Dausa!S52+Dholpur!S52+Dungarpur!S52+Hanumangarh!S52+Jaipur!S52+Jaisalmer!S52+Jalore!S52+Jhalawar!S52+Jhunjhunu!S52+Jodhpur!S52+Karauli!S52+Kota!S52+Nagaur!S52+Pali!S52+Pratapgarh!S52+Rajsamand!S52+'Sawai Madhopur'!S52+Sikar!S52+Sirohi!S52+'Sri Ganganagar'!S52+Tonk!S52+Udaipur!S52</f>
        <v>4551.1280182964138</v>
      </c>
      <c r="T52" s="7">
        <f>Ajmer!T52+Alwar!T52+Banswara!T52+Baran!T52+Barmer!T52+Bharatpur!T52+Bhilwara!T52+Bikaner!T52+Bundi!T52+Chittorgarh!T52+Churu!T52+Dausa!T52+Dholpur!T52+Dungarpur!T52+Hanumangarh!T52+Jaipur!T52+Jaisalmer!T52+Jalore!T52+Jhalawar!T52+Jhunjhunu!T52+Jodhpur!T52+Karauli!T52+Kota!T52+Nagaur!T52+Pali!T52+Pratapgarh!T52+Rajsamand!T52+'Sawai Madhopur'!T52+Sikar!T52+Sirohi!T52+'Sri Ganganagar'!T52+Tonk!T52+Udaipur!T52</f>
        <v>11144.828349267054</v>
      </c>
      <c r="U52" s="7">
        <f>Ajmer!U52+Alwar!U52+Banswara!U52+Baran!U52+Barmer!U52+Bharatpur!U52+Bhilwara!U52+Bikaner!U52+Bundi!U52+Chittorgarh!U52+Churu!U52+Dausa!U52+Dholpur!U52+Dungarpur!U52+Hanumangarh!U52+Jaipur!U52+Jaisalmer!U52+Jalore!U52+Jhalawar!U52+Jhunjhunu!U52+Jodhpur!U52+Karauli!U52+Kota!U52+Nagaur!U52+Pali!U52+Pratapgarh!U52+Rajsamand!U52+'Sawai Madhopur'!U52+Sikar!U52+Sirohi!U52+'Sri Ganganagar'!U52+Tonk!U52+Udaipur!U52</f>
        <v>3279.6735653963888</v>
      </c>
      <c r="V52" s="7">
        <f>Ajmer!V52+Alwar!V52+Banswara!V52+Baran!V52+Barmer!V52+Bharatpur!V52+Bhilwara!V52+Bikaner!V52+Bundi!V52+Chittorgarh!V52+Churu!V52+Dausa!V52+Dholpur!V52+Dungarpur!V52+Hanumangarh!V52+Jaipur!V52+Jaisalmer!V52+Jalore!V52+Jhalawar!V52+Jhunjhunu!V52+Jodhpur!V52+Karauli!V52+Kota!V52+Nagaur!V52+Pali!V52+Pratapgarh!V52+Rajsamand!V52+'Sawai Madhopur'!V52+Sikar!V52+Sirohi!V52+'Sri Ganganagar'!V52+Tonk!V52+Udaipur!V52</f>
        <v>20541.512765808082</v>
      </c>
      <c r="W52" s="7">
        <f>Ajmer!W52+Alwar!W52+Banswara!W52+Baran!W52+Barmer!W52+Bharatpur!W52+Bhilwara!W52+Bikaner!W52+Bundi!W52+Chittorgarh!W52+Churu!W52+Dausa!W52+Dholpur!W52+Dungarpur!W52+Hanumangarh!W52+Jaipur!W52+Jaisalmer!W52+Jalore!W52+Jhalawar!W52+Jhunjhunu!W52+Jodhpur!W52+Karauli!W52+Kota!W52+Nagaur!W52+Pali!W52+Pratapgarh!W52+Rajsamand!W52+'Sawai Madhopur'!W52+Sikar!W52+Sirohi!W52+'Sri Ganganagar'!W52+Tonk!W52+Udaipur!W52</f>
        <v>808.97639715856553</v>
      </c>
      <c r="X52" s="7">
        <f>Ajmer!X52+Alwar!X52+Banswara!X52+Baran!X52+Barmer!X52+Bharatpur!X52+Bhilwara!X52+Bikaner!X52+Bundi!X52+Chittorgarh!X52+Churu!X52+Dausa!X52+Dholpur!X52+Dungarpur!X52+Hanumangarh!X52+Jaipur!X52+Jaisalmer!X52+Jalore!X52+Jhalawar!X52+Jhunjhunu!X52+Jodhpur!X52+Karauli!X52+Kota!X52+Nagaur!X52+Pali!X52+Pratapgarh!X52+Rajsamand!X52+'Sawai Madhopur'!X52+Sikar!X52+Sirohi!X52+'Sri Ganganagar'!X52+Tonk!X52+Udaipur!X52</f>
        <v>6024.6140650232655</v>
      </c>
      <c r="Y52" s="7">
        <f>Ajmer!Y52+Alwar!Y52+Banswara!Y52+Baran!Y52+Barmer!Y52+Bharatpur!Y52+Bhilwara!Y52+Bikaner!Y52+Bundi!Y52+Chittorgarh!Y52+Churu!Y52+Dausa!Y52+Dholpur!Y52+Dungarpur!Y52+Hanumangarh!Y52+Jaipur!Y52+Jaisalmer!Y52+Jalore!Y52+Jhalawar!Y52+Jhunjhunu!Y52+Jodhpur!Y52+Karauli!Y52+Kota!Y52+Nagaur!Y52+Pali!Y52+Pratapgarh!Y52+Rajsamand!Y52+'Sawai Madhopur'!Y52+Sikar!Y52+Sirohi!Y52+'Sri Ganganagar'!Y52+Tonk!Y52+Udaipur!Y52</f>
        <v>421.87473625140291</v>
      </c>
      <c r="Z52" s="7">
        <f>Ajmer!Z52+Alwar!Z52+Banswara!Z52+Baran!Z52+Barmer!Z52+Bharatpur!Z52+Bhilwara!Z52+Bikaner!Z52+Bundi!Z52+Chittorgarh!Z52+Churu!Z52+Dausa!Z52+Dholpur!Z52+Dungarpur!Z52+Hanumangarh!Z52+Jaipur!Z52+Jaisalmer!Z52+Jalore!Z52+Jhalawar!Z52+Jhunjhunu!Z52+Jodhpur!Z52+Karauli!Z52+Kota!Z52+Nagaur!Z52+Pali!Z52+Pratapgarh!Z52+Rajsamand!Z52+'Sawai Madhopur'!Z52+Sikar!Z52+Sirohi!Z52+'Sri Ganganagar'!Z52+Tonk!Z52+Udaipur!Z52</f>
        <v>1064.5630281196295</v>
      </c>
      <c r="AA52" s="7">
        <f>Ajmer!AA52+Alwar!AA52+Banswara!AA52+Baran!AA52+Barmer!AA52+Bharatpur!AA52+Bhilwara!AA52+Bikaner!AA52+Bundi!AA52+Chittorgarh!AA52+Churu!AA52+Dausa!AA52+Dholpur!AA52+Dungarpur!AA52+Hanumangarh!AA52+Jaipur!AA52+Jaisalmer!AA52+Jalore!AA52+Jhalawar!AA52+Jhunjhunu!AA52+Jodhpur!AA52+Karauli!AA52+Kota!AA52+Nagaur!AA52+Pali!AA52+Pratapgarh!AA52+Rajsamand!AA52+'Sawai Madhopur'!AA52+Sikar!AA52+Sirohi!AA52+'Sri Ganganagar'!AA52+Tonk!AA52+Udaipur!AA52</f>
        <v>0</v>
      </c>
      <c r="AB52" s="7">
        <f>Ajmer!AB52+Alwar!AB52+Banswara!AB52+Baran!AB52+Barmer!AB52+Bharatpur!AB52+Bhilwara!AB52+Bikaner!AB52+Bundi!AB52+Chittorgarh!AB52+Churu!AB52+Dausa!AB52+Dholpur!AB52+Dungarpur!AB52+Hanumangarh!AB52+Jaipur!AB52+Jaisalmer!AB52+Jalore!AB52+Jhalawar!AB52+Jhunjhunu!AB52+Jodhpur!AB52+Karauli!AB52+Kota!AB52+Nagaur!AB52+Pali!AB52+Pratapgarh!AB52+Rajsamand!AB52+'Sawai Madhopur'!AB52+Sikar!AB52+Sirohi!AB52+'Sri Ganganagar'!AB52+Tonk!AB52+Udaipur!AB52</f>
        <v>0</v>
      </c>
      <c r="AC52" s="7">
        <f>Ajmer!AC52+Alwar!AC52+Banswara!AC52+Baran!AC52+Barmer!AC52+Bharatpur!AC52+Bhilwara!AC52+Bikaner!AC52+Bundi!AC52+Chittorgarh!AC52+Churu!AC52+Dausa!AC52+Dholpur!AC52+Dungarpur!AC52+Hanumangarh!AC52+Jaipur!AC52+Jaisalmer!AC52+Jalore!AC52+Jhalawar!AC52+Jhunjhunu!AC52+Jodhpur!AC52+Karauli!AC52+Kota!AC52+Nagaur!AC52+Pali!AC52+Pratapgarh!AC52+Rajsamand!AC52+'Sawai Madhopur'!AC52+Sikar!AC52+Sirohi!AC52+'Sri Ganganagar'!AC52+Tonk!AC52+Udaipur!AC52</f>
        <v>11</v>
      </c>
      <c r="AD52" s="7">
        <f>Ajmer!AD52+Alwar!AD52+Banswara!AD52+Baran!AD52+Barmer!AD52+Bharatpur!AD52+Bhilwara!AD52+Bikaner!AD52+Bundi!AD52+Chittorgarh!AD52+Churu!AD52+Dausa!AD52+Dholpur!AD52+Dungarpur!AD52+Hanumangarh!AD52+Jaipur!AD52+Jaisalmer!AD52+Jalore!AD52+Jhalawar!AD52+Jhunjhunu!AD52+Jodhpur!AD52+Karauli!AD52+Kota!AD52+Nagaur!AD52+Pali!AD52+Pratapgarh!AD52+Rajsamand!AD52+'Sawai Madhopur'!AD52+Sikar!AD52+Sirohi!AD52+'Sri Ganganagar'!AD52+Tonk!AD52+Udaipur!AD52</f>
        <v>270</v>
      </c>
      <c r="AE52" s="8">
        <f t="shared" si="6"/>
        <v>4521.5246988063573</v>
      </c>
      <c r="AF52" s="8">
        <f t="shared" si="7"/>
        <v>27900.689858950976</v>
      </c>
      <c r="AG52" s="7">
        <f>Ajmer!AG52+Alwar!AG52+Banswara!AG52+Baran!AG52+Barmer!AG52+Bharatpur!AG52+Bhilwara!AG52+Bikaner!AG52+Bundi!AG52+Chittorgarh!AG52+Churu!AG52+Dausa!AG52+Dholpur!AG52+Dungarpur!AG52+Hanumangarh!AG52+Jaipur!AG52+Jaisalmer!AG52+Jalore!AG52+Jhalawar!AG52+Jhunjhunu!AG52+Jodhpur!AG52+Karauli!AG52+Kota!AG52+Nagaur!AG52+Pali!AG52+Pratapgarh!AG52+Rajsamand!AG52+'Sawai Madhopur'!AG52+Sikar!AG52+Sirohi!AG52+'Sri Ganganagar'!AG52+Tonk!AG52+Udaipur!AG52</f>
        <v>54.874736251402922</v>
      </c>
      <c r="AH52" s="7">
        <f>Ajmer!AH52+Alwar!AH52+Banswara!AH52+Baran!AH52+Barmer!AH52+Bharatpur!AH52+Bhilwara!AH52+Bikaner!AH52+Bundi!AH52+Chittorgarh!AH52+Churu!AH52+Dausa!AH52+Dholpur!AH52+Dungarpur!AH52+Hanumangarh!AH52+Jaipur!AH52+Jaisalmer!AH52+Jalore!AH52+Jhalawar!AH52+Jhunjhunu!AH52+Jodhpur!AH52+Karauli!AH52+Kota!AH52+Nagaur!AH52+Pali!AH52+Pratapgarh!AH52+Rajsamand!AH52+'Sawai Madhopur'!AH52+Sikar!AH52+Sirohi!AH52+'Sri Ganganagar'!AH52+Tonk!AH52+Udaipur!AH52</f>
        <v>224.77662962962961</v>
      </c>
      <c r="AI52" s="7">
        <f>Ajmer!AI52+Alwar!AI52+Banswara!AI52+Baran!AI52+Barmer!AI52+Bharatpur!AI52+Bhilwara!AI52+Bikaner!AI52+Bundi!AI52+Chittorgarh!AI52+Churu!AI52+Dausa!AI52+Dholpur!AI52+Dungarpur!AI52+Hanumangarh!AI52+Jaipur!AI52+Jaisalmer!AI52+Jalore!AI52+Jhalawar!AI52+Jhunjhunu!AI52+Jodhpur!AI52+Karauli!AI52+Kota!AI52+Nagaur!AI52+Pali!AI52+Pratapgarh!AI52+Rajsamand!AI52+'Sawai Madhopur'!AI52+Sikar!AI52+Sirohi!AI52+'Sri Ganganagar'!AI52+Tonk!AI52+Udaipur!AI52</f>
        <v>0</v>
      </c>
      <c r="AJ52" s="7">
        <f>Ajmer!AJ52+Alwar!AJ52+Banswara!AJ52+Baran!AJ52+Barmer!AJ52+Bharatpur!AJ52+Bhilwara!AJ52+Bikaner!AJ52+Bundi!AJ52+Chittorgarh!AJ52+Churu!AJ52+Dausa!AJ52+Dholpur!AJ52+Dungarpur!AJ52+Hanumangarh!AJ52+Jaipur!AJ52+Jaisalmer!AJ52+Jalore!AJ52+Jhalawar!AJ52+Jhunjhunu!AJ52+Jodhpur!AJ52+Karauli!AJ52+Kota!AJ52+Nagaur!AJ52+Pali!AJ52+Pratapgarh!AJ52+Rajsamand!AJ52+'Sawai Madhopur'!AJ52+Sikar!AJ52+Sirohi!AJ52+'Sri Ganganagar'!AJ52+Tonk!AJ52+Udaipur!AJ52</f>
        <v>0</v>
      </c>
      <c r="AK52" s="7">
        <f>Ajmer!AK52+Alwar!AK52+Banswara!AK52+Baran!AK52+Barmer!AK52+Bharatpur!AK52+Bhilwara!AK52+Bikaner!AK52+Bundi!AK52+Chittorgarh!AK52+Churu!AK52+Dausa!AK52+Dholpur!AK52+Dungarpur!AK52+Hanumangarh!AK52+Jaipur!AK52+Jaisalmer!AK52+Jalore!AK52+Jhalawar!AK52+Jhunjhunu!AK52+Jodhpur!AK52+Karauli!AK52+Kota!AK52+Nagaur!AK52+Pali!AK52+Pratapgarh!AK52+Rajsamand!AK52+'Sawai Madhopur'!AK52+Sikar!AK52+Sirohi!AK52+'Sri Ganganagar'!AK52+Tonk!AK52+Udaipur!AK52</f>
        <v>14</v>
      </c>
      <c r="AL52" s="7">
        <f>Ajmer!AL52+Alwar!AL52+Banswara!AL52+Baran!AL52+Barmer!AL52+Bharatpur!AL52+Bhilwara!AL52+Bikaner!AL52+Bundi!AL52+Chittorgarh!AL52+Churu!AL52+Dausa!AL52+Dholpur!AL52+Dungarpur!AL52+Hanumangarh!AL52+Jaipur!AL52+Jaisalmer!AL52+Jalore!AL52+Jhalawar!AL52+Jhunjhunu!AL52+Jodhpur!AL52+Karauli!AL52+Kota!AL52+Nagaur!AL52+Pali!AL52+Pratapgarh!AL52+Rajsamand!AL52+'Sawai Madhopur'!AL52+Sikar!AL52+Sirohi!AL52+'Sri Ganganagar'!AL52+Tonk!AL52+Udaipur!AL52</f>
        <v>68</v>
      </c>
      <c r="AM52" s="7">
        <f>Ajmer!AM52+Alwar!AM52+Banswara!AM52+Baran!AM52+Barmer!AM52+Bharatpur!AM52+Bhilwara!AM52+Bikaner!AM52+Bundi!AM52+Chittorgarh!AM52+Churu!AM52+Dausa!AM52+Dholpur!AM52+Dungarpur!AM52+Hanumangarh!AM52+Jaipur!AM52+Jaisalmer!AM52+Jalore!AM52+Jhalawar!AM52+Jhunjhunu!AM52+Jodhpur!AM52+Karauli!AM52+Kota!AM52+Nagaur!AM52+Pali!AM52+Pratapgarh!AM52+Rajsamand!AM52+'Sawai Madhopur'!AM52+Sikar!AM52+Sirohi!AM52+'Sri Ganganagar'!AM52+Tonk!AM52+Udaipur!AM52</f>
        <v>823.99964242424244</v>
      </c>
      <c r="AN52" s="7">
        <f>Ajmer!AN52+Alwar!AN52+Banswara!AN52+Baran!AN52+Barmer!AN52+Bharatpur!AN52+Bhilwara!AN52+Bikaner!AN52+Bundi!AN52+Chittorgarh!AN52+Churu!AN52+Dausa!AN52+Dholpur!AN52+Dungarpur!AN52+Hanumangarh!AN52+Jaipur!AN52+Jaisalmer!AN52+Jalore!AN52+Jhalawar!AN52+Jhunjhunu!AN52+Jodhpur!AN52+Karauli!AN52+Kota!AN52+Nagaur!AN52+Pali!AN52+Pratapgarh!AN52+Rajsamand!AN52+'Sawai Madhopur'!AN52+Sikar!AN52+Sirohi!AN52+'Sri Ganganagar'!AN52+Tonk!AN52+Udaipur!AN52</f>
        <v>6887.1347100000003</v>
      </c>
      <c r="AO52" s="7">
        <f>Ajmer!AO52+Alwar!AO52+Banswara!AO52+Baran!AO52+Barmer!AO52+Bharatpur!AO52+Bhilwara!AO52+Bikaner!AO52+Bundi!AO52+Chittorgarh!AO52+Churu!AO52+Dausa!AO52+Dholpur!AO52+Dungarpur!AO52+Hanumangarh!AO52+Jaipur!AO52+Jaisalmer!AO52+Jalore!AO52+Jhalawar!AO52+Jhunjhunu!AO52+Jodhpur!AO52+Karauli!AO52+Kota!AO52+Nagaur!AO52+Pali!AO52+Pratapgarh!AO52+Rajsamand!AO52+'Sawai Madhopur'!AO52+Sikar!AO52+Sirohi!AO52+'Sri Ganganagar'!AO52+Tonk!AO52+Udaipur!AO52</f>
        <v>156</v>
      </c>
      <c r="AP52" s="7">
        <f>Ajmer!AP52+Alwar!AP52+Banswara!AP52+Baran!AP52+Barmer!AP52+Bharatpur!AP52+Bhilwara!AP52+Bikaner!AP52+Bundi!AP52+Chittorgarh!AP52+Churu!AP52+Dausa!AP52+Dholpur!AP52+Dungarpur!AP52+Hanumangarh!AP52+Jaipur!AP52+Jaisalmer!AP52+Jalore!AP52+Jhalawar!AP52+Jhunjhunu!AP52+Jodhpur!AP52+Karauli!AP52+Kota!AP52+Nagaur!AP52+Pali!AP52+Pratapgarh!AP52+Rajsamand!AP52+'Sawai Madhopur'!AP52+Sikar!AP52+Sirohi!AP52+'Sri Ganganagar'!AP52+Tonk!AP52+Udaipur!AP52</f>
        <v>344</v>
      </c>
      <c r="AQ52" s="7">
        <f>Ajmer!AQ52+Alwar!AQ52+Banswara!AQ52+Baran!AQ52+Barmer!AQ52+Bharatpur!AQ52+Bhilwara!AQ52+Bikaner!AQ52+Bundi!AQ52+Chittorgarh!AQ52+Churu!AQ52+Dausa!AQ52+Dholpur!AQ52+Dungarpur!AQ52+Hanumangarh!AQ52+Jaipur!AQ52+Jaisalmer!AQ52+Jalore!AQ52+Jhalawar!AQ52+Jhunjhunu!AQ52+Jodhpur!AQ52+Karauli!AQ52+Kota!AQ52+Nagaur!AQ52+Pali!AQ52+Pratapgarh!AQ52+Rajsamand!AQ52+'Sawai Madhopur'!AQ52+Sikar!AQ52+Sirohi!AQ52+'Sri Ganganagar'!AQ52+Tonk!AQ52+Udaipur!AQ52</f>
        <v>4254.8739794107369</v>
      </c>
      <c r="AR52" s="7">
        <f>Ajmer!AR52+Alwar!AR52+Banswara!AR52+Baran!AR52+Barmer!AR52+Bharatpur!AR52+Bhilwara!AR52+Bikaner!AR52+Bundi!AR52+Chittorgarh!AR52+Churu!AR52+Dausa!AR52+Dholpur!AR52+Dungarpur!AR52+Hanumangarh!AR52+Jaipur!AR52+Jaisalmer!AR52+Jalore!AR52+Jhalawar!AR52+Jhunjhunu!AR52+Jodhpur!AR52+Karauli!AR52+Kota!AR52+Nagaur!AR52+Pali!AR52+Pratapgarh!AR52+Rajsamand!AR52+'Sawai Madhopur'!AR52+Sikar!AR52+Sirohi!AR52+'Sri Ganganagar'!AR52+Tonk!AR52+Udaipur!AR52</f>
        <v>12820.484132055431</v>
      </c>
      <c r="AS52" s="7">
        <f>Ajmer!AS52+Alwar!AS52+Banswara!AS52+Baran!AS52+Barmer!AS52+Bharatpur!AS52+Bhilwara!AS52+Bikaner!AS52+Bundi!AS52+Chittorgarh!AS52+Churu!AS52+Dausa!AS52+Dholpur!AS52+Dungarpur!AS52+Hanumangarh!AS52+Jaipur!AS52+Jaisalmer!AS52+Jalore!AS52+Jhalawar!AS52+Jhunjhunu!AS52+Jodhpur!AS52+Karauli!AS52+Kota!AS52+Nagaur!AS52+Pali!AS52+Pratapgarh!AS52+Rajsamand!AS52+'Sawai Madhopur'!AS52+Sikar!AS52+Sirohi!AS52+'Sri Ganganagar'!AS52+Tonk!AS52+Udaipur!AS52</f>
        <v>121</v>
      </c>
      <c r="AT52" s="7">
        <f>Ajmer!AT52+Alwar!AT52+Banswara!AT52+Baran!AT52+Barmer!AT52+Bharatpur!AT52+Bhilwara!AT52+Bikaner!AT52+Bundi!AT52+Chittorgarh!AT52+Churu!AT52+Dausa!AT52+Dholpur!AT52+Dungarpur!AT52+Hanumangarh!AT52+Jaipur!AT52+Jaisalmer!AT52+Jalore!AT52+Jhalawar!AT52+Jhunjhunu!AT52+Jodhpur!AT52+Karauli!AT52+Kota!AT52+Nagaur!AT52+Pali!AT52+Pratapgarh!AT52+Rajsamand!AT52+'Sawai Madhopur'!AT52+Sikar!AT52+Sirohi!AT52+'Sri Ganganagar'!AT52+Tonk!AT52+Udaipur!AT52</f>
        <v>514</v>
      </c>
      <c r="AU52" s="7">
        <f t="shared" si="60"/>
        <v>5369.8736218349795</v>
      </c>
      <c r="AV52" s="7">
        <f t="shared" si="61"/>
        <v>20633.618842055432</v>
      </c>
      <c r="AW52" s="7">
        <f>Ajmer!AW52+Alwar!AW52+Banswara!AW52+Baran!AW52+Bharatpur!AW52+Bhilwara!AW52+Bikaner!AW52+Bundi!AW52+Chittorgarh!AW52+Churu!AW52+Dausa!AW52+Dholpur!AW52+Dungarpur!AW52+Hanumangarh!AW52+Jaipur!AW52+Jaisalmer!AW52+Jalore!AW52+Jhalawar!AW52+Jhunjhunu!AW52+Jodhpur!AW52+Karauli!AW52+Kota!AW52+Nagaur!AW52+Pali!AW52+Pratapgarh!AW52+Rajsamand!AW52+'Sawai Madhopur'!AW52+Sikar!AW52+Sirohi!AW52+'Sri Ganganagar'!AW52+Tonk!AW52+Udaipur!AW52</f>
        <v>954.47397941073689</v>
      </c>
      <c r="AX52" s="7">
        <f>Ajmer!AX52+Alwar!AX52+Banswara!AX52+Baran!AX52+Bharatpur!AX52+Bhilwara!AX52+Bikaner!AX52+Bundi!AX52+Chittorgarh!AX52+Churu!AX52+Dausa!AX52+Dholpur!AX52+Dungarpur!AX52+Hanumangarh!AX52+Jaipur!AX52+Jaisalmer!AX52+Jalore!AX52+Jhalawar!AX52+Jhunjhunu!AX52+Jodhpur!AX52+Karauli!AX52+Kota!AX52+Nagaur!AX52+Pali!AX52+Pratapgarh!AX52+Rajsamand!AX52+'Sawai Madhopur'!AX52+Sikar!AX52+Sirohi!AX52+'Sri Ganganagar'!AX52+Tonk!AX52+Udaipur!AX52</f>
        <v>2315.8841320554316</v>
      </c>
      <c r="AY52" s="9">
        <f t="shared" si="62"/>
        <v>21670.595017802028</v>
      </c>
      <c r="AZ52" s="9">
        <f t="shared" si="63"/>
        <v>66837.807801636693</v>
      </c>
      <c r="BA52" s="7">
        <f>Ajmer!BA52+Alwar!BA52+Banswara!BA52+Baran!BA52+Barmer!BA52+Bharatpur!BA52+Bhilwara!BA52+Bikaner!BA52+Bundi!BA52+Chittorgarh!BA52+Churu!BA52+Dausa!BA52+Dholpur!BA52+Dungarpur!BA52+Hanumangarh!BA52+Jaipur!BA52+Jaisalmer!BA52+Jalore!BA52+Jhalawar!BA52+Jhunjhunu!BA52+Jodhpur!BA52+Karauli!BA52+Kota!BA52+Nagaur!BA52+Pali!BA52+Pratapgarh!BA52+Rajsamand!BA52+'Sawai Madhopur'!BA52+Sikar!BA52+Sirohi!BA52+'Sri Ganganagar'!BA52+Tonk!BA52+Udaipur!BA52</f>
        <v>7</v>
      </c>
      <c r="BB52" s="7">
        <f>Ajmer!BB52+Alwar!BB52+Banswara!BB52+Baran!BB52+Barmer!BB52+Bharatpur!BB52+Bhilwara!BB52+Bikaner!BB52+Bundi!BB52+Chittorgarh!BB52+Churu!BB52+Dausa!BB52+Dholpur!BB52+Dungarpur!BB52+Hanumangarh!BB52+Jaipur!BB52+Jaisalmer!BB52+Jalore!BB52+Jhalawar!BB52+Jhunjhunu!BB52+Jodhpur!BB52+Karauli!BB52+Kota!BB52+Nagaur!BB52+Pali!BB52+Pratapgarh!BB52+Rajsamand!BB52+'Sawai Madhopur'!BB52+Sikar!BB52+Sirohi!BB52+'Sri Ganganagar'!BB52+Tonk!BB52+Udaipur!BB52</f>
        <v>36</v>
      </c>
      <c r="BC52" s="7">
        <f>Ajmer!BC52+Alwar!BC52+Banswara!BC52+Baran!BC52+Barmer!BC52+Bharatpur!BC52+Bhilwara!BC52+Bikaner!BC52+Bundi!BC52+Chittorgarh!BC52+Churu!BC52+Dausa!BC52+Dholpur!BC52+Dungarpur!BC52+Hanumangarh!BC52+Jaipur!BC52+Jaisalmer!BC52+Jalore!BC52+Jhalawar!BC52+Jhunjhunu!BC52+Jodhpur!BC52+Karauli!BC52+Kota!BC52+Nagaur!BC52+Pali!BC52+Pratapgarh!BC52+Rajsamand!BC52+'Sawai Madhopur'!BC52+Sikar!BC52+Sirohi!BC52+'Sri Ganganagar'!BC52+Tonk!BC52+Udaipur!BC52</f>
        <v>2</v>
      </c>
      <c r="BD52" s="7">
        <f>Ajmer!BD52+Alwar!BD52+Banswara!BD52+Baran!BD52+Barmer!BD52+Bharatpur!BD52+Bhilwara!BD52+Bikaner!BD52+Bundi!BD52+Chittorgarh!BD52+Churu!BD52+Dausa!BD52+Dholpur!BD52+Dungarpur!BD52+Hanumangarh!BD52+Jaipur!BD52+Jaisalmer!BD52+Jalore!BD52+Jhalawar!BD52+Jhunjhunu!BD52+Jodhpur!BD52+Karauli!BD52+Kota!BD52+Nagaur!BD52+Pali!BD52+Pratapgarh!BD52+Rajsamand!BD52+'Sawai Madhopur'!BD52+Sikar!BD52+Sirohi!BD52+'Sri Ganganagar'!BD52+Tonk!BD52+Udaipur!BD52</f>
        <v>52</v>
      </c>
      <c r="BE52" s="7">
        <f>Ajmer!BE52+Alwar!BE52+Banswara!BE52+Baran!BE52+Barmer!BE52+Bharatpur!BE52+Bhilwara!BE52+Bikaner!BE52+Bundi!BE52+Chittorgarh!BE52+Churu!BE52+Dausa!BE52+Dholpur!BE52+Dungarpur!BE52+Hanumangarh!BE52+Jaipur!BE52+Jaisalmer!BE52+Jalore!BE52+Jhalawar!BE52+Jhunjhunu!BE52+Jodhpur!BE52+Karauli!BE52+Kota!BE52+Nagaur!BE52+Pali!BE52+Pratapgarh!BE52+Rajsamand!BE52+'Sawai Madhopur'!BE52+Sikar!BE52+Sirohi!BE52+'Sri Ganganagar'!BE52+Tonk!BE52+Udaipur!BE52</f>
        <v>15</v>
      </c>
      <c r="BF52" s="7">
        <f>Ajmer!BF52+Alwar!BF52+Banswara!BF52+Baran!BF52+Barmer!BF52+Bharatpur!BF52+Bhilwara!BF52+Bikaner!BF52+Bundi!BF52+Chittorgarh!BF52+Churu!BF52+Dausa!BF52+Dholpur!BF52+Dungarpur!BF52+Hanumangarh!BF52+Jaipur!BF52+Jaisalmer!BF52+Jalore!BF52+Jhalawar!BF52+Jhunjhunu!BF52+Jodhpur!BF52+Karauli!BF52+Kota!BF52+Nagaur!BF52+Pali!BF52+Pratapgarh!BF52+Rajsamand!BF52+'Sawai Madhopur'!BF52+Sikar!BF52+Sirohi!BF52+'Sri Ganganagar'!BF52+Tonk!BF52+Udaipur!BF52</f>
        <v>193.56</v>
      </c>
      <c r="BG52" s="7">
        <f>Ajmer!BG52+Alwar!BG52+Banswara!BG52+Baran!BG52+Barmer!BG52+Bharatpur!BG52+Bhilwara!BG52+Bikaner!BG52+Bundi!BG52+Chittorgarh!BG52+Churu!BG52+Dausa!BG52+Dholpur!BG52+Dungarpur!BG52+Hanumangarh!BG52+Jaipur!BG52+Jaisalmer!BG52+Jalore!BG52+Jhalawar!BG52+Jhunjhunu!BG52+Jodhpur!BG52+Karauli!BG52+Kota!BG52+Nagaur!BG52+Pali!BG52+Pratapgarh!BG52+Rajsamand!BG52+'Sawai Madhopur'!BG52+Sikar!BG52+Sirohi!BG52+'Sri Ganganagar'!BG52+Tonk!BG52+Udaipur!BG52</f>
        <v>302</v>
      </c>
      <c r="BH52" s="7">
        <f>Ajmer!BH52+Alwar!BH52+Banswara!BH52+Baran!BH52+Barmer!BH52+Bharatpur!BH52+Bhilwara!BH52+Bikaner!BH52+Bundi!BH52+Chittorgarh!BH52+Churu!BH52+Dausa!BH52+Dholpur!BH52+Dungarpur!BH52+Hanumangarh!BH52+Jaipur!BH52+Jaisalmer!BH52+Jalore!BH52+Jhalawar!BH52+Jhunjhunu!BH52+Jodhpur!BH52+Karauli!BH52+Kota!BH52+Nagaur!BH52+Pali!BH52+Pratapgarh!BH52+Rajsamand!BH52+'Sawai Madhopur'!BH52+Sikar!BH52+Sirohi!BH52+'Sri Ganganagar'!BH52+Tonk!BH52+Udaipur!BH52</f>
        <v>1882</v>
      </c>
      <c r="BI52" s="7">
        <f>Ajmer!BI52+Alwar!BI52+Banswara!BI52+Baran!BI52+Barmer!BI52+Bharatpur!BI52+Bhilwara!BI52+Bikaner!BI52+Bundi!BI52+Chittorgarh!BI52+Churu!BI52+Dausa!BI52+Dholpur!BI52+Dungarpur!BI52+Hanumangarh!BI52+Jaipur!BI52+Jaisalmer!BI52+Jalore!BI52+Jhalawar!BI52+Jhunjhunu!BI52+Jodhpur!BI52+Karauli!BI52+Kota!BI52+Nagaur!BI52+Pali!BI52+Pratapgarh!BI52+Rajsamand!BI52+'Sawai Madhopur'!BI52+Sikar!BI52+Sirohi!BI52+'Sri Ganganagar'!BI52+Tonk!BI52+Udaipur!BI52</f>
        <v>2377</v>
      </c>
      <c r="BJ52" s="7">
        <f>Ajmer!BJ52+Alwar!BJ52+Banswara!BJ52+Baran!BJ52+Barmer!BJ52+Bharatpur!BJ52+Bhilwara!BJ52+Bikaner!BJ52+Bundi!BJ52+Chittorgarh!BJ52+Churu!BJ52+Dausa!BJ52+Dholpur!BJ52+Dungarpur!BJ52+Hanumangarh!BJ52+Jaipur!BJ52+Jaisalmer!BJ52+Jalore!BJ52+Jhalawar!BJ52+Jhunjhunu!BJ52+Jodhpur!BJ52+Karauli!BJ52+Kota!BJ52+Nagaur!BJ52+Pali!BJ52+Pratapgarh!BJ52+Rajsamand!BJ52+'Sawai Madhopur'!BJ52+Sikar!BJ52+Sirohi!BJ52+'Sri Ganganagar'!BJ52+Tonk!BJ52+Udaipur!BJ52</f>
        <v>8067.31</v>
      </c>
      <c r="BK52" s="8">
        <f t="shared" si="12"/>
        <v>2703</v>
      </c>
      <c r="BL52" s="8">
        <f t="shared" si="13"/>
        <v>10230.870000000001</v>
      </c>
      <c r="BM52" s="8">
        <f t="shared" si="34"/>
        <v>24373.595017802028</v>
      </c>
      <c r="BN52" s="8">
        <f t="shared" si="35"/>
        <v>77068.677801636688</v>
      </c>
      <c r="BO52" s="7">
        <f>Ajmer!BO52+Alwar!BO52+Banswara!BO52+Baran!BO52+Barmer!BO52+Bharatpur!BO52+Bhilwara!BO52+Bikaner!BO52+Bundi!BO52+Chittorgarh!BO52+Churu!BO52+Dausa!BO52+Dholpur!BO52+Dungarpur!BO52+Hanumangarh!BO52+Jaipur!BO52+Jaisalmer!BO52+Jalore!BO52+Jhalawar!BO52+Jhunjhunu!BO52+Jodhpur!BO52+Karauli!BO52+Kota!BO52+Nagaur!BO52+Pali!BO52+Pratapgarh!BO52+Rajsamand!BO52+'Sawai Madhopur'!BO52+Sikar!BO52+Sirohi!BO52+'Sri Ganganagar'!BO52+Tonk!BO52+Udaipur!BO52</f>
        <v>8600.6595017802028</v>
      </c>
      <c r="BP52" s="7">
        <f>Ajmer!BP52+Alwar!BP52+Banswara!BP52+Baran!BP52+Barmer!BP52+Bharatpur!BP52+Bhilwara!BP52+Bikaner!BP52+Bundi!BP52+Chittorgarh!BP52+Churu!BP52+Dausa!BP52+Dholpur!BP52+Dungarpur!BP52+Hanumangarh!BP52+Jaipur!BP52+Jaisalmer!BP52+Jalore!BP52+Jhalawar!BP52+Jhunjhunu!BP52+Jodhpur!BP52+Karauli!BP52+Kota!BP52+Nagaur!BP52+Pali!BP52+Pratapgarh!BP52+Rajsamand!BP52+'Sawai Madhopur'!BP52+Sikar!BP52+Sirohi!BP52+'Sri Ganganagar'!BP52+Tonk!BP52+Udaipur!BP52</f>
        <v>19144.976355874667</v>
      </c>
      <c r="BQ52" s="7">
        <f>Ajmer!BQ52+Alwar!BQ52+Banswara!BQ52+Baran!BQ52+Barmer!BQ52+Bharatpur!BQ52+Bhilwara!BQ52+Bikaner!BQ52+Bundi!BQ52+Chittorgarh!BQ52+Churu!BQ52+Dausa!BQ52+Dholpur!BQ52+Dungarpur!BQ52+Hanumangarh!BQ52+Jaipur!BQ52+Jaisalmer!BQ52+Jalore!BQ52+Jhalawar!BQ52+Jhunjhunu!BQ52+Jodhpur!BQ52+Karauli!BQ52+Kota!BQ52+Nagaur!BQ52+Pali!BQ52+Pratapgarh!BQ52+Rajsamand!BQ52+'Sawai Madhopur'!BQ52+Sikar!BQ52+Sirohi!BQ52+'Sri Ganganagar'!BQ52+Tonk!BQ52+Udaipur!BQ52</f>
        <v>2096.5557010681214</v>
      </c>
      <c r="BR52" s="7">
        <f>Ajmer!BR52+Alwar!BR52+Banswara!BR52+Baran!BR52+Barmer!BR52+Bharatpur!BR52+Bhilwara!BR52+Bikaner!BR52+Bundi!BR52+Chittorgarh!BR52+Churu!BR52+Dausa!BR52+Dholpur!BR52+Dungarpur!BR52+Hanumangarh!BR52+Jaipur!BR52+Jaisalmer!BR52+Jalore!BR52+Jhalawar!BR52+Jhunjhunu!BR52+Jodhpur!BR52+Karauli!BR52+Kota!BR52+Nagaur!BR52+Pali!BR52+Pratapgarh!BR52+Rajsamand!BR52+'Sawai Madhopur'!BR52+Sikar!BR52+Sirohi!BR52+'Sri Ganganagar'!BR52+Tonk!BR52+Udaipur!BR52</f>
        <v>3439.773813524801</v>
      </c>
    </row>
    <row r="53" spans="1:94" s="16" customFormat="1" ht="18" customHeight="1" x14ac:dyDescent="0.25">
      <c r="A53" s="39">
        <v>41</v>
      </c>
      <c r="B53" s="20" t="s">
        <v>74</v>
      </c>
      <c r="C53" s="7">
        <f>Ajmer!C53+Alwar!C53+Banswara!C53+Baran!C53+Barmer!C53+Bharatpur!C53+Bhilwara!C53+Bikaner!C53+Bundi!C53+Chittorgarh!C53+Churu!C53+Dausa!C53+Dholpur!C53+Dungarpur!C53+Hanumangarh!C53+Jaipur!C53+Jaisalmer!C53+Jalore!C53+Jhalawar!C53+Jhunjhunu!C53+Jodhpur!C53+Karauli!C53+Kota!C53+Nagaur!C53+Pali!C53+Pratapgarh!C53+Rajsamand!C53+'Sawai Madhopur'!C53+Sikar!C53+Sirohi!C53+'Sri Ganganagar'!C53+Tonk!C53+Udaipur!C53</f>
        <v>3054.2372395523516</v>
      </c>
      <c r="D53" s="7">
        <f>Ajmer!D53+Alwar!D53+Banswara!D53+Baran!D53+Barmer!D53+Bharatpur!D53+Bhilwara!D53+Bikaner!D53+Bundi!D53+Chittorgarh!D53+Churu!D53+Dausa!D53+Dholpur!D53+Dungarpur!D53+Hanumangarh!D53+Jaipur!D53+Jaisalmer!D53+Jalore!D53+Jhalawar!D53+Jhunjhunu!D53+Jodhpur!D53+Karauli!D53+Kota!D53+Nagaur!D53+Pali!D53+Pratapgarh!D53+Rajsamand!D53+'Sawai Madhopur'!D53+Sikar!D53+Sirohi!D53+'Sri Ganganagar'!D53+Tonk!D53+Udaipur!D53</f>
        <v>2438.7828905227602</v>
      </c>
      <c r="E53" s="7">
        <f>Ajmer!E53+Alwar!E53+Banswara!E53+Baran!E53+Barmer!E53+Bharatpur!E53+Bhilwara!E53+Bikaner!E53+Bundi!E53+Chittorgarh!E53+Churu!E53+Dausa!E53+Dholpur!E53+Dungarpur!E53+Hanumangarh!E53+Jaipur!E53+Jaisalmer!E53+Jalore!E53+Jhalawar!E53+Jhunjhunu!E53+Jodhpur!E53+Karauli!E53+Kota!E53+Nagaur!E53+Pali!E53+Pratapgarh!E53+Rajsamand!E53+'Sawai Madhopur'!E53+Sikar!E53+Sirohi!E53+'Sri Ganganagar'!E53+Tonk!E53+Udaipur!E53</f>
        <v>6550.4796947363993</v>
      </c>
      <c r="F53" s="7">
        <f>Ajmer!F53+Alwar!F53+Banswara!F53+Baran!F53+Barmer!F53+Bharatpur!F53+Bhilwara!F53+Bikaner!F53+Bundi!F53+Chittorgarh!F53+Churu!F53+Dausa!F53+Dholpur!F53+Dungarpur!F53+Hanumangarh!F53+Jaipur!F53+Jaisalmer!F53+Jalore!F53+Jhalawar!F53+Jhunjhunu!F53+Jodhpur!F53+Karauli!F53+Kota!F53+Nagaur!F53+Pali!F53+Pratapgarh!F53+Rajsamand!F53+'Sawai Madhopur'!F53+Sikar!F53+Sirohi!F53+'Sri Ganganagar'!F53+Tonk!F53+Udaipur!F53</f>
        <v>22122.982992630117</v>
      </c>
      <c r="G53" s="7">
        <f>Ajmer!G53+Alwar!G53+Banswara!G53+Baran!G53+Barmer!G53+Bharatpur!G53+Bhilwara!G53+Bikaner!G53+Bundi!G53+Chittorgarh!G53+Churu!G53+Dausa!G53+Dholpur!G53+Dungarpur!G53+Hanumangarh!G53+Jaipur!G53+Jaisalmer!G53+Jalore!G53+Jhalawar!G53+Jhunjhunu!G53+Jodhpur!G53+Karauli!G53+Kota!G53+Nagaur!G53+Pali!G53+Pratapgarh!G53+Rajsamand!G53+'Sawai Madhopur'!G53+Sikar!G53+Sirohi!G53+'Sri Ganganagar'!G53+Tonk!G53+Udaipur!G53</f>
        <v>702.04985151257472</v>
      </c>
      <c r="H53" s="7">
        <f>Ajmer!H53+Alwar!H53+Banswara!H53+Baran!H53+Barmer!H53+Bharatpur!H53+Bhilwara!H53+Bikaner!H53+Bundi!H53+Chittorgarh!H53+Churu!H53+Dausa!H53+Dholpur!H53+Dungarpur!H53+Hanumangarh!H53+Jaipur!H53+Jaisalmer!H53+Jalore!H53+Jhalawar!H53+Jhunjhunu!H53+Jodhpur!H53+Karauli!H53+Kota!H53+Nagaur!H53+Pali!H53+Pratapgarh!H53+Rajsamand!H53+'Sawai Madhopur'!H53+Sikar!H53+Sirohi!H53+'Sri Ganganagar'!H53+Tonk!H53+Udaipur!H53</f>
        <v>917.46450999149658</v>
      </c>
      <c r="I53" s="8">
        <f t="shared" si="2"/>
        <v>10306.766785801325</v>
      </c>
      <c r="J53" s="8">
        <f t="shared" si="3"/>
        <v>25479.230393144375</v>
      </c>
      <c r="K53" s="7">
        <f>Ajmer!K53+Alwar!K53+Banswara!K53+Baran!K53+Barmer!K53+Bharatpur!K53+Bhilwara!K53+Bikaner!K53+Bundi!K53+Chittorgarh!K53+Churu!K53+Dausa!K53+Dholpur!K53+Dungarpur!K53+Hanumangarh!K53+Jaipur!K53+Jaisalmer!K53+Jalore!K53+Jhalawar!K53+Jhunjhunu!K53+Jodhpur!K53+Karauli!K53+Kota!K53+Nagaur!K53+Pali!K53+Pratapgarh!K53+Rajsamand!K53+'Sawai Madhopur'!K53+Sikar!K53+Sirohi!K53+'Sri Ganganagar'!K53+Tonk!K53+Udaipur!K53</f>
        <v>700.25938184771826</v>
      </c>
      <c r="L53" s="7">
        <f>Ajmer!L53+Alwar!L53+Banswara!L53+Baran!L53+Barmer!L53+Bharatpur!L53+Bhilwara!L53+Bikaner!L53+Bundi!L53+Chittorgarh!L53+Churu!L53+Dausa!L53+Dholpur!L53+Dungarpur!L53+Hanumangarh!L53+Jaipur!L53+Jaisalmer!L53+Jalore!L53+Jhalawar!L53+Jhunjhunu!L53+Jodhpur!L53+Karauli!L53+Kota!L53+Nagaur!L53+Pali!L53+Pratapgarh!L53+Rajsamand!L53+'Sawai Madhopur'!L53+Sikar!L53+Sirohi!L53+'Sri Ganganagar'!L53+Tonk!L53+Udaipur!L53</f>
        <v>2707.1559600974701</v>
      </c>
      <c r="M53" s="7">
        <f>Ajmer!M53+Alwar!M53+Banswara!M53+Baran!M53+Barmer!M53+Bharatpur!M53+Bhilwara!M53+Bikaner!M53+Bundi!M53+Chittorgarh!M53+Churu!M53+Dausa!M53+Dholpur!M53+Dungarpur!M53+Hanumangarh!M53+Jaipur!M53+Jaisalmer!M53+Jalore!M53+Jhalawar!M53+Jhunjhunu!M53+Jodhpur!M53+Karauli!M53+Kota!M53+Nagaur!M53+Pali!M53+Pratapgarh!M53+Rajsamand!M53+'Sawai Madhopur'!M53+Sikar!M53+Sirohi!M53+'Sri Ganganagar'!M53+Tonk!M53+Udaipur!M53</f>
        <v>823.50243254194879</v>
      </c>
      <c r="N53" s="7">
        <f>Ajmer!N53+Alwar!N53+Banswara!N53+Baran!N53+Barmer!N53+Bharatpur!N53+Bhilwara!N53+Bikaner!N53+Bundi!N53+Chittorgarh!N53+Churu!N53+Dausa!N53+Dholpur!N53+Dungarpur!N53+Hanumangarh!N53+Jaipur!N53+Jaisalmer!N53+Jalore!N53+Jhalawar!N53+Jhunjhunu!N53+Jodhpur!N53+Karauli!N53+Kota!N53+Nagaur!N53+Pali!N53+Pratapgarh!N53+Rajsamand!N53+'Sawai Madhopur'!N53+Sikar!N53+Sirohi!N53+'Sri Ganganagar'!N53+Tonk!N53+Udaipur!N53</f>
        <v>3717.8580273884313</v>
      </c>
      <c r="O53" s="8">
        <f t="shared" si="4"/>
        <v>11830.528600190992</v>
      </c>
      <c r="P53" s="8">
        <f t="shared" si="5"/>
        <v>31904.244380630276</v>
      </c>
      <c r="Q53" s="7">
        <f>Ajmer!Q53+Alwar!Q53+Banswara!Q53+Baran!Q53+Barmer!Q53+Bharatpur!Q53+Bhilwara!Q53+Bikaner!Q53+Bundi!Q53+Chittorgarh!Q53+Churu!Q53+Dausa!Q53+Dholpur!Q53+Dungarpur!Q53+Hanumangarh!Q53+Jaipur!Q53+Jaisalmer!Q53+Jalore!Q53+Jhalawar!Q53+Jhunjhunu!Q53+Jodhpur!Q53+Karauli!Q53+Kota!Q53+Nagaur!Q53+Pali!Q53+Pratapgarh!Q53+Rajsamand!Q53+'Sawai Madhopur'!Q53+Sikar!Q53+Sirohi!Q53+'Sri Ganganagar'!Q53+Tonk!Q53+Udaipur!Q53</f>
        <v>79.502432541948821</v>
      </c>
      <c r="R53" s="7">
        <f>Ajmer!R53+Alwar!R53+Banswara!R53+Baran!R53+Barmer!R53+Bharatpur!R53+Bhilwara!R53+Bikaner!R53+Bundi!R53+Chittorgarh!R53+Churu!R53+Dausa!R53+Dholpur!R53+Dungarpur!R53+Hanumangarh!R53+Jaipur!R53+Jaisalmer!R53+Jalore!R53+Jhalawar!R53+Jhunjhunu!R53+Jodhpur!R53+Karauli!R53+Kota!R53+Nagaur!R53+Pali!R53+Pratapgarh!R53+Rajsamand!R53+'Sawai Madhopur'!R53+Sikar!R53+Sirohi!R53+'Sri Ganganagar'!R53+Tonk!R53+Udaipur!R53</f>
        <v>301.85802738843108</v>
      </c>
      <c r="S53" s="7">
        <f>Ajmer!S53+Alwar!S53+Banswara!S53+Baran!S53+Barmer!S53+Bharatpur!S53+Bhilwara!S53+Bikaner!S53+Bundi!S53+Chittorgarh!S53+Churu!S53+Dausa!S53+Dholpur!S53+Dungarpur!S53+Hanumangarh!S53+Jaipur!S53+Jaisalmer!S53+Jalore!S53+Jhalawar!S53+Jhunjhunu!S53+Jodhpur!S53+Karauli!S53+Kota!S53+Nagaur!S53+Pali!S53+Pratapgarh!S53+Rajsamand!S53+'Sawai Madhopur'!S53+Sikar!S53+Sirohi!S53+'Sri Ganganagar'!S53+Tonk!S53+Udaipur!S53</f>
        <v>6631.3171601145959</v>
      </c>
      <c r="T53" s="7">
        <f>Ajmer!T53+Alwar!T53+Banswara!T53+Baran!T53+Barmer!T53+Bharatpur!T53+Bhilwara!T53+Bikaner!T53+Bundi!T53+Chittorgarh!T53+Churu!T53+Dausa!T53+Dholpur!T53+Dungarpur!T53+Hanumangarh!T53+Jaipur!T53+Jaisalmer!T53+Jalore!T53+Jhalawar!T53+Jhunjhunu!T53+Jodhpur!T53+Karauli!T53+Kota!T53+Nagaur!T53+Pali!T53+Pratapgarh!T53+Rajsamand!T53+'Sawai Madhopur'!T53+Sikar!T53+Sirohi!T53+'Sri Ganganagar'!T53+Tonk!T53+Udaipur!T53</f>
        <v>21153.103617896009</v>
      </c>
      <c r="U53" s="7">
        <f>Ajmer!U53+Alwar!U53+Banswara!U53+Baran!U53+Barmer!U53+Bharatpur!U53+Bhilwara!U53+Bikaner!U53+Bundi!U53+Chittorgarh!U53+Churu!U53+Dausa!U53+Dholpur!U53+Dungarpur!U53+Hanumangarh!U53+Jaipur!U53+Jaisalmer!U53+Jalore!U53+Jhalawar!U53+Jhunjhunu!U53+Jodhpur!U53+Karauli!U53+Kota!U53+Nagaur!U53+Pali!U53+Pratapgarh!U53+Rajsamand!U53+'Sawai Madhopur'!U53+Sikar!U53+Sirohi!U53+'Sri Ganganagar'!U53+Tonk!U53+Udaipur!U53</f>
        <v>965.53070176002484</v>
      </c>
      <c r="V53" s="7">
        <f>Ajmer!V53+Alwar!V53+Banswara!V53+Baran!V53+Barmer!V53+Bharatpur!V53+Bhilwara!V53+Bikaner!V53+Bundi!V53+Chittorgarh!V53+Churu!V53+Dausa!V53+Dholpur!V53+Dungarpur!V53+Hanumangarh!V53+Jaipur!V53+Jaisalmer!V53+Jalore!V53+Jhalawar!V53+Jhunjhunu!V53+Jodhpur!V53+Karauli!V53+Kota!V53+Nagaur!V53+Pali!V53+Pratapgarh!V53+Rajsamand!V53+'Sawai Madhopur'!V53+Sikar!V53+Sirohi!V53+'Sri Ganganagar'!V53+Tonk!V53+Udaipur!V53</f>
        <v>5662.7513158080819</v>
      </c>
      <c r="W53" s="7">
        <f>Ajmer!W53+Alwar!W53+Banswara!W53+Baran!W53+Barmer!W53+Bharatpur!W53+Bhilwara!W53+Bikaner!W53+Bundi!W53+Chittorgarh!W53+Churu!W53+Dausa!W53+Dholpur!W53+Dungarpur!W53+Hanumangarh!W53+Jaipur!W53+Jaisalmer!W53+Jalore!W53+Jhalawar!W53+Jhunjhunu!W53+Jodhpur!W53+Karauli!W53+Kota!W53+Nagaur!W53+Pali!W53+Pratapgarh!W53+Rajsamand!W53+'Sawai Madhopur'!W53+Sikar!W53+Sirohi!W53+'Sri Ganganagar'!W53+Tonk!W53+Udaipur!W53</f>
        <v>462.97639715856548</v>
      </c>
      <c r="X53" s="7">
        <f>Ajmer!X53+Alwar!X53+Banswara!X53+Baran!X53+Barmer!X53+Bharatpur!X53+Bhilwara!X53+Bikaner!X53+Bundi!X53+Chittorgarh!X53+Churu!X53+Dausa!X53+Dholpur!X53+Dungarpur!X53+Hanumangarh!X53+Jaipur!X53+Jaisalmer!X53+Jalore!X53+Jhalawar!X53+Jhunjhunu!X53+Jodhpur!X53+Karauli!X53+Kota!X53+Nagaur!X53+Pali!X53+Pratapgarh!X53+Rajsamand!X53+'Sawai Madhopur'!X53+Sikar!X53+Sirohi!X53+'Sri Ganganagar'!X53+Tonk!X53+Udaipur!X53</f>
        <v>3229.3221106232659</v>
      </c>
      <c r="Y53" s="7">
        <f>Ajmer!Y53+Alwar!Y53+Banswara!Y53+Baran!Y53+Barmer!Y53+Bharatpur!Y53+Bhilwara!Y53+Bikaner!Y53+Bundi!Y53+Chittorgarh!Y53+Churu!Y53+Dausa!Y53+Dholpur!Y53+Dungarpur!Y53+Hanumangarh!Y53+Jaipur!Y53+Jaisalmer!Y53+Jalore!Y53+Jhalawar!Y53+Jhunjhunu!Y53+Jodhpur!Y53+Karauli!Y53+Kota!Y53+Nagaur!Y53+Pali!Y53+Pratapgarh!Y53+Rajsamand!Y53+'Sawai Madhopur'!Y53+Sikar!Y53+Sirohi!Y53+'Sri Ganganagar'!Y53+Tonk!Y53+Udaipur!Y53</f>
        <v>70.874736251402922</v>
      </c>
      <c r="Z53" s="7">
        <f>Ajmer!Z53+Alwar!Z53+Banswara!Z53+Baran!Z53+Barmer!Z53+Bharatpur!Z53+Bhilwara!Z53+Bikaner!Z53+Bundi!Z53+Chittorgarh!Z53+Churu!Z53+Dausa!Z53+Dholpur!Z53+Dungarpur!Z53+Hanumangarh!Z53+Jaipur!Z53+Jaisalmer!Z53+Jalore!Z53+Jhalawar!Z53+Jhunjhunu!Z53+Jodhpur!Z53+Karauli!Z53+Kota!Z53+Nagaur!Z53+Pali!Z53+Pratapgarh!Z53+Rajsamand!Z53+'Sawai Madhopur'!Z53+Sikar!Z53+Sirohi!Z53+'Sri Ganganagar'!Z53+Tonk!Z53+Udaipur!Z53</f>
        <v>160.48662962962962</v>
      </c>
      <c r="AA53" s="7">
        <f>Ajmer!AA53+Alwar!AA53+Banswara!AA53+Baran!AA53+Barmer!AA53+Bharatpur!AA53+Bhilwara!AA53+Bikaner!AA53+Bundi!AA53+Chittorgarh!AA53+Churu!AA53+Dausa!AA53+Dholpur!AA53+Dungarpur!AA53+Hanumangarh!AA53+Jaipur!AA53+Jaisalmer!AA53+Jalore!AA53+Jhalawar!AA53+Jhunjhunu!AA53+Jodhpur!AA53+Karauli!AA53+Kota!AA53+Nagaur!AA53+Pali!AA53+Pratapgarh!AA53+Rajsamand!AA53+'Sawai Madhopur'!AA53+Sikar!AA53+Sirohi!AA53+'Sri Ganganagar'!AA53+Tonk!AA53+Udaipur!AA53</f>
        <v>1</v>
      </c>
      <c r="AB53" s="7">
        <f>Ajmer!AB53+Alwar!AB53+Banswara!AB53+Baran!AB53+Barmer!AB53+Bharatpur!AB53+Bhilwara!AB53+Bikaner!AB53+Bundi!AB53+Chittorgarh!AB53+Churu!AB53+Dausa!AB53+Dholpur!AB53+Dungarpur!AB53+Hanumangarh!AB53+Jaipur!AB53+Jaisalmer!AB53+Jalore!AB53+Jhalawar!AB53+Jhunjhunu!AB53+Jodhpur!AB53+Karauli!AB53+Kota!AB53+Nagaur!AB53+Pali!AB53+Pratapgarh!AB53+Rajsamand!AB53+'Sawai Madhopur'!AB53+Sikar!AB53+Sirohi!AB53+'Sri Ganganagar'!AB53+Tonk!AB53+Udaipur!AB53</f>
        <v>2</v>
      </c>
      <c r="AC53" s="7">
        <f>Ajmer!AC53+Alwar!AC53+Banswara!AC53+Baran!AC53+Barmer!AC53+Bharatpur!AC53+Bhilwara!AC53+Bikaner!AC53+Bundi!AC53+Chittorgarh!AC53+Churu!AC53+Dausa!AC53+Dholpur!AC53+Dungarpur!AC53+Hanumangarh!AC53+Jaipur!AC53+Jaisalmer!AC53+Jalore!AC53+Jhalawar!AC53+Jhunjhunu!AC53+Jodhpur!AC53+Karauli!AC53+Kota!AC53+Nagaur!AC53+Pali!AC53+Pratapgarh!AC53+Rajsamand!AC53+'Sawai Madhopur'!AC53+Sikar!AC53+Sirohi!AC53+'Sri Ganganagar'!AC53+Tonk!AC53+Udaipur!AC53</f>
        <v>0</v>
      </c>
      <c r="AD53" s="7">
        <f>Ajmer!AD53+Alwar!AD53+Banswara!AD53+Baran!AD53+Barmer!AD53+Bharatpur!AD53+Bhilwara!AD53+Bikaner!AD53+Bundi!AD53+Chittorgarh!AD53+Churu!AD53+Dausa!AD53+Dholpur!AD53+Dungarpur!AD53+Hanumangarh!AD53+Jaipur!AD53+Jaisalmer!AD53+Jalore!AD53+Jhalawar!AD53+Jhunjhunu!AD53+Jodhpur!AD53+Karauli!AD53+Kota!AD53+Nagaur!AD53+Pali!AD53+Pratapgarh!AD53+Rajsamand!AD53+'Sawai Madhopur'!AD53+Sikar!AD53+Sirohi!AD53+'Sri Ganganagar'!AD53+Tonk!AD53+Udaipur!AD53</f>
        <v>0</v>
      </c>
      <c r="AE53" s="8">
        <f t="shared" si="6"/>
        <v>1500.3818351699933</v>
      </c>
      <c r="AF53" s="8">
        <f t="shared" si="7"/>
        <v>9054.5600560609764</v>
      </c>
      <c r="AG53" s="7">
        <f>Ajmer!AG53+Alwar!AG53+Banswara!AG53+Baran!AG53+Barmer!AG53+Bharatpur!AG53+Bhilwara!AG53+Bikaner!AG53+Bundi!AG53+Chittorgarh!AG53+Churu!AG53+Dausa!AG53+Dholpur!AG53+Dungarpur!AG53+Hanumangarh!AG53+Jaipur!AG53+Jaisalmer!AG53+Jalore!AG53+Jhalawar!AG53+Jhunjhunu!AG53+Jodhpur!AG53+Karauli!AG53+Kota!AG53+Nagaur!AG53+Pali!AG53+Pratapgarh!AG53+Rajsamand!AG53+'Sawai Madhopur'!AG53+Sikar!AG53+Sirohi!AG53+'Sri Ganganagar'!AG53+Tonk!AG53+Udaipur!AG53</f>
        <v>17.874736251402918</v>
      </c>
      <c r="AH53" s="7">
        <f>Ajmer!AH53+Alwar!AH53+Banswara!AH53+Baran!AH53+Barmer!AH53+Bharatpur!AH53+Bhilwara!AH53+Bikaner!AH53+Bundi!AH53+Chittorgarh!AH53+Churu!AH53+Dausa!AH53+Dholpur!AH53+Dungarpur!AH53+Hanumangarh!AH53+Jaipur!AH53+Jaisalmer!AH53+Jalore!AH53+Jhalawar!AH53+Jhunjhunu!AH53+Jodhpur!AH53+Karauli!AH53+Kota!AH53+Nagaur!AH53+Pali!AH53+Pratapgarh!AH53+Rajsamand!AH53+'Sawai Madhopur'!AH53+Sikar!AH53+Sirohi!AH53+'Sri Ganganagar'!AH53+Tonk!AH53+Udaipur!AH53</f>
        <v>41.266629629629634</v>
      </c>
      <c r="AI53" s="7">
        <f>Ajmer!AI53+Alwar!AI53+Banswara!AI53+Baran!AI53+Barmer!AI53+Bharatpur!AI53+Bhilwara!AI53+Bikaner!AI53+Bundi!AI53+Chittorgarh!AI53+Churu!AI53+Dausa!AI53+Dholpur!AI53+Dungarpur!AI53+Hanumangarh!AI53+Jaipur!AI53+Jaisalmer!AI53+Jalore!AI53+Jhalawar!AI53+Jhunjhunu!AI53+Jodhpur!AI53+Karauli!AI53+Kota!AI53+Nagaur!AI53+Pali!AI53+Pratapgarh!AI53+Rajsamand!AI53+'Sawai Madhopur'!AI53+Sikar!AI53+Sirohi!AI53+'Sri Ganganagar'!AI53+Tonk!AI53+Udaipur!AI53</f>
        <v>0</v>
      </c>
      <c r="AJ53" s="7">
        <f>Ajmer!AJ53+Alwar!AJ53+Banswara!AJ53+Baran!AJ53+Barmer!AJ53+Bharatpur!AJ53+Bhilwara!AJ53+Bikaner!AJ53+Bundi!AJ53+Chittorgarh!AJ53+Churu!AJ53+Dausa!AJ53+Dholpur!AJ53+Dungarpur!AJ53+Hanumangarh!AJ53+Jaipur!AJ53+Jaisalmer!AJ53+Jalore!AJ53+Jhalawar!AJ53+Jhunjhunu!AJ53+Jodhpur!AJ53+Karauli!AJ53+Kota!AJ53+Nagaur!AJ53+Pali!AJ53+Pratapgarh!AJ53+Rajsamand!AJ53+'Sawai Madhopur'!AJ53+Sikar!AJ53+Sirohi!AJ53+'Sri Ganganagar'!AJ53+Tonk!AJ53+Udaipur!AJ53</f>
        <v>0</v>
      </c>
      <c r="AK53" s="7">
        <f>Ajmer!AK53+Alwar!AK53+Banswara!AK53+Baran!AK53+Barmer!AK53+Bharatpur!AK53+Bhilwara!AK53+Bikaner!AK53+Bundi!AK53+Chittorgarh!AK53+Churu!AK53+Dausa!AK53+Dholpur!AK53+Dungarpur!AK53+Hanumangarh!AK53+Jaipur!AK53+Jaisalmer!AK53+Jalore!AK53+Jhalawar!AK53+Jhunjhunu!AK53+Jodhpur!AK53+Karauli!AK53+Kota!AK53+Nagaur!AK53+Pali!AK53+Pratapgarh!AK53+Rajsamand!AK53+'Sawai Madhopur'!AK53+Sikar!AK53+Sirohi!AK53+'Sri Ganganagar'!AK53+Tonk!AK53+Udaipur!AK53</f>
        <v>10.194658199999999</v>
      </c>
      <c r="AL53" s="7">
        <f>Ajmer!AL53+Alwar!AL53+Banswara!AL53+Baran!AL53+Barmer!AL53+Bharatpur!AL53+Bhilwara!AL53+Bikaner!AL53+Bundi!AL53+Chittorgarh!AL53+Churu!AL53+Dausa!AL53+Dholpur!AL53+Dungarpur!AL53+Hanumangarh!AL53+Jaipur!AL53+Jaisalmer!AL53+Jalore!AL53+Jhalawar!AL53+Jhunjhunu!AL53+Jodhpur!AL53+Karauli!AL53+Kota!AL53+Nagaur!AL53+Pali!AL53+Pratapgarh!AL53+Rajsamand!AL53+'Sawai Madhopur'!AL53+Sikar!AL53+Sirohi!AL53+'Sri Ganganagar'!AL53+Tonk!AL53+Udaipur!AL53</f>
        <v>12</v>
      </c>
      <c r="AM53" s="7">
        <f>Ajmer!AM53+Alwar!AM53+Banswara!AM53+Baran!AM53+Barmer!AM53+Bharatpur!AM53+Bhilwara!AM53+Bikaner!AM53+Bundi!AM53+Chittorgarh!AM53+Churu!AM53+Dausa!AM53+Dholpur!AM53+Dungarpur!AM53+Hanumangarh!AM53+Jaipur!AM53+Jaisalmer!AM53+Jalore!AM53+Jhalawar!AM53+Jhunjhunu!AM53+Jodhpur!AM53+Karauli!AM53+Kota!AM53+Nagaur!AM53+Pali!AM53+Pratapgarh!AM53+Rajsamand!AM53+'Sawai Madhopur'!AM53+Sikar!AM53+Sirohi!AM53+'Sri Ganganagar'!AM53+Tonk!AM53+Udaipur!AM53</f>
        <v>890.45709021212122</v>
      </c>
      <c r="AN53" s="7">
        <f>Ajmer!AN53+Alwar!AN53+Banswara!AN53+Baran!AN53+Barmer!AN53+Bharatpur!AN53+Bhilwara!AN53+Bikaner!AN53+Bundi!AN53+Chittorgarh!AN53+Churu!AN53+Dausa!AN53+Dholpur!AN53+Dungarpur!AN53+Hanumangarh!AN53+Jaipur!AN53+Jaisalmer!AN53+Jalore!AN53+Jhalawar!AN53+Jhunjhunu!AN53+Jodhpur!AN53+Karauli!AN53+Kota!AN53+Nagaur!AN53+Pali!AN53+Pratapgarh!AN53+Rajsamand!AN53+'Sawai Madhopur'!AN53+Sikar!AN53+Sirohi!AN53+'Sri Ganganagar'!AN53+Tonk!AN53+Udaipur!AN53</f>
        <v>7241.2083977000002</v>
      </c>
      <c r="AO53" s="7">
        <f>Ajmer!AO53+Alwar!AO53+Banswara!AO53+Baran!AO53+Barmer!AO53+Bharatpur!AO53+Bhilwara!AO53+Bikaner!AO53+Bundi!AO53+Chittorgarh!AO53+Churu!AO53+Dausa!AO53+Dholpur!AO53+Dungarpur!AO53+Hanumangarh!AO53+Jaipur!AO53+Jaisalmer!AO53+Jalore!AO53+Jhalawar!AO53+Jhunjhunu!AO53+Jodhpur!AO53+Karauli!AO53+Kota!AO53+Nagaur!AO53+Pali!AO53+Pratapgarh!AO53+Rajsamand!AO53+'Sawai Madhopur'!AO53+Sikar!AO53+Sirohi!AO53+'Sri Ganganagar'!AO53+Tonk!AO53+Udaipur!AO53</f>
        <v>188</v>
      </c>
      <c r="AP53" s="7">
        <f>Ajmer!AP53+Alwar!AP53+Banswara!AP53+Baran!AP53+Barmer!AP53+Bharatpur!AP53+Bhilwara!AP53+Bikaner!AP53+Bundi!AP53+Chittorgarh!AP53+Churu!AP53+Dausa!AP53+Dholpur!AP53+Dungarpur!AP53+Hanumangarh!AP53+Jaipur!AP53+Jaisalmer!AP53+Jalore!AP53+Jhalawar!AP53+Jhunjhunu!AP53+Jodhpur!AP53+Karauli!AP53+Kota!AP53+Nagaur!AP53+Pali!AP53+Pratapgarh!AP53+Rajsamand!AP53+'Sawai Madhopur'!AP53+Sikar!AP53+Sirohi!AP53+'Sri Ganganagar'!AP53+Tonk!AP53+Udaipur!AP53</f>
        <v>684</v>
      </c>
      <c r="AQ53" s="7">
        <f>Ajmer!AQ53+Alwar!AQ53+Banswara!AQ53+Baran!AQ53+Barmer!AQ53+Bharatpur!AQ53+Bhilwara!AQ53+Bikaner!AQ53+Bundi!AQ53+Chittorgarh!AQ53+Churu!AQ53+Dausa!AQ53+Dholpur!AQ53+Dungarpur!AQ53+Hanumangarh!AQ53+Jaipur!AQ53+Jaisalmer!AQ53+Jalore!AQ53+Jhalawar!AQ53+Jhunjhunu!AQ53+Jodhpur!AQ53+Karauli!AQ53+Kota!AQ53+Nagaur!AQ53+Pali!AQ53+Pratapgarh!AQ53+Rajsamand!AQ53+'Sawai Madhopur'!AQ53+Sikar!AQ53+Sirohi!AQ53+'Sri Ganganagar'!AQ53+Tonk!AQ53+Udaipur!AQ53</f>
        <v>7535.7573354308424</v>
      </c>
      <c r="AR53" s="7">
        <f>Ajmer!AR53+Alwar!AR53+Banswara!AR53+Baran!AR53+Barmer!AR53+Bharatpur!AR53+Bhilwara!AR53+Bikaner!AR53+Bundi!AR53+Chittorgarh!AR53+Churu!AR53+Dausa!AR53+Dholpur!AR53+Dungarpur!AR53+Hanumangarh!AR53+Jaipur!AR53+Jaisalmer!AR53+Jalore!AR53+Jhalawar!AR53+Jhunjhunu!AR53+Jodhpur!AR53+Karauli!AR53+Kota!AR53+Nagaur!AR53+Pali!AR53+Pratapgarh!AR53+Rajsamand!AR53+'Sawai Madhopur'!AR53+Sikar!AR53+Sirohi!AR53+'Sri Ganganagar'!AR53+Tonk!AR53+Udaipur!AR53</f>
        <v>15231.680498872871</v>
      </c>
      <c r="AS53" s="7">
        <f>Ajmer!AS53+Alwar!AS53+Banswara!AS53+Baran!AS53+Barmer!AS53+Bharatpur!AS53+Bhilwara!AS53+Bikaner!AS53+Bundi!AS53+Chittorgarh!AS53+Churu!AS53+Dausa!AS53+Dholpur!AS53+Dungarpur!AS53+Hanumangarh!AS53+Jaipur!AS53+Jaisalmer!AS53+Jalore!AS53+Jhalawar!AS53+Jhunjhunu!AS53+Jodhpur!AS53+Karauli!AS53+Kota!AS53+Nagaur!AS53+Pali!AS53+Pratapgarh!AS53+Rajsamand!AS53+'Sawai Madhopur'!AS53+Sikar!AS53+Sirohi!AS53+'Sri Ganganagar'!AS53+Tonk!AS53+Udaipur!AS53</f>
        <v>117</v>
      </c>
      <c r="AT53" s="7">
        <f>Ajmer!AT53+Alwar!AT53+Banswara!AT53+Baran!AT53+Barmer!AT53+Bharatpur!AT53+Bhilwara!AT53+Bikaner!AT53+Bundi!AT53+Chittorgarh!AT53+Churu!AT53+Dausa!AT53+Dholpur!AT53+Dungarpur!AT53+Hanumangarh!AT53+Jaipur!AT53+Jaisalmer!AT53+Jalore!AT53+Jhalawar!AT53+Jhunjhunu!AT53+Jodhpur!AT53+Karauli!AT53+Kota!AT53+Nagaur!AT53+Pali!AT53+Pratapgarh!AT53+Rajsamand!AT53+'Sawai Madhopur'!AT53+Sikar!AT53+Sirohi!AT53+'Sri Ganganagar'!AT53+Tonk!AT53+Udaipur!AT53</f>
        <v>607</v>
      </c>
      <c r="AU53" s="7">
        <f t="shared" si="60"/>
        <v>8741.4090838429638</v>
      </c>
      <c r="AV53" s="7">
        <f t="shared" si="61"/>
        <v>23775.888896572869</v>
      </c>
      <c r="AW53" s="7">
        <f>Ajmer!AW53+Alwar!AW53+Banswara!AW53+Baran!AW53+Bharatpur!AW53+Bhilwara!AW53+Bikaner!AW53+Bundi!AW53+Chittorgarh!AW53+Churu!AW53+Dausa!AW53+Dholpur!AW53+Dungarpur!AW53+Hanumangarh!AW53+Jaipur!AW53+Jaisalmer!AW53+Jalore!AW53+Jhalawar!AW53+Jhunjhunu!AW53+Jodhpur!AW53+Karauli!AW53+Kota!AW53+Nagaur!AW53+Pali!AW53+Pratapgarh!AW53+Rajsamand!AW53+'Sawai Madhopur'!AW53+Sikar!AW53+Sirohi!AW53+'Sri Ganganagar'!AW53+Tonk!AW53+Udaipur!AW53</f>
        <v>1524.1957637082637</v>
      </c>
      <c r="AX53" s="7">
        <f>Ajmer!AX53+Alwar!AX53+Banswara!AX53+Baran!AX53+Bharatpur!AX53+Bhilwara!AX53+Bikaner!AX53+Bundi!AX53+Chittorgarh!AX53+Churu!AX53+Dausa!AX53+Dholpur!AX53+Dungarpur!AX53+Hanumangarh!AX53+Jaipur!AX53+Jaisalmer!AX53+Jalore!AX53+Jhalawar!AX53+Jhunjhunu!AX53+Jodhpur!AX53+Karauli!AX53+Kota!AX53+Nagaur!AX53+Pali!AX53+Pratapgarh!AX53+Rajsamand!AX53+'Sawai Madhopur'!AX53+Sikar!AX53+Sirohi!AX53+'Sri Ganganagar'!AX53+Tonk!AX53+Udaipur!AX53</f>
        <v>3414.347479132326</v>
      </c>
      <c r="AY53" s="9">
        <f t="shared" si="62"/>
        <v>22072.319519203949</v>
      </c>
      <c r="AZ53" s="9">
        <f t="shared" si="63"/>
        <v>64734.69333326412</v>
      </c>
      <c r="BA53" s="7">
        <f>Ajmer!BA53+Alwar!BA53+Banswara!BA53+Baran!BA53+Barmer!BA53+Bharatpur!BA53+Bhilwara!BA53+Bikaner!BA53+Bundi!BA53+Chittorgarh!BA53+Churu!BA53+Dausa!BA53+Dholpur!BA53+Dungarpur!BA53+Hanumangarh!BA53+Jaipur!BA53+Jaisalmer!BA53+Jalore!BA53+Jhalawar!BA53+Jhunjhunu!BA53+Jodhpur!BA53+Karauli!BA53+Kota!BA53+Nagaur!BA53+Pali!BA53+Pratapgarh!BA53+Rajsamand!BA53+'Sawai Madhopur'!BA53+Sikar!BA53+Sirohi!BA53+'Sri Ganganagar'!BA53+Tonk!BA53+Udaipur!BA53</f>
        <v>0</v>
      </c>
      <c r="BB53" s="7">
        <f>Ajmer!BB53+Alwar!BB53+Banswara!BB53+Baran!BB53+Barmer!BB53+Bharatpur!BB53+Bhilwara!BB53+Bikaner!BB53+Bundi!BB53+Chittorgarh!BB53+Churu!BB53+Dausa!BB53+Dholpur!BB53+Dungarpur!BB53+Hanumangarh!BB53+Jaipur!BB53+Jaisalmer!BB53+Jalore!BB53+Jhalawar!BB53+Jhunjhunu!BB53+Jodhpur!BB53+Karauli!BB53+Kota!BB53+Nagaur!BB53+Pali!BB53+Pratapgarh!BB53+Rajsamand!BB53+'Sawai Madhopur'!BB53+Sikar!BB53+Sirohi!BB53+'Sri Ganganagar'!BB53+Tonk!BB53+Udaipur!BB53</f>
        <v>0</v>
      </c>
      <c r="BC53" s="7">
        <f>Ajmer!BC53+Alwar!BC53+Banswara!BC53+Baran!BC53+Barmer!BC53+Bharatpur!BC53+Bhilwara!BC53+Bikaner!BC53+Bundi!BC53+Chittorgarh!BC53+Churu!BC53+Dausa!BC53+Dholpur!BC53+Dungarpur!BC53+Hanumangarh!BC53+Jaipur!BC53+Jaisalmer!BC53+Jalore!BC53+Jhalawar!BC53+Jhunjhunu!BC53+Jodhpur!BC53+Karauli!BC53+Kota!BC53+Nagaur!BC53+Pali!BC53+Pratapgarh!BC53+Rajsamand!BC53+'Sawai Madhopur'!BC53+Sikar!BC53+Sirohi!BC53+'Sri Ganganagar'!BC53+Tonk!BC53+Udaipur!BC53</f>
        <v>0</v>
      </c>
      <c r="BD53" s="7">
        <f>Ajmer!BD53+Alwar!BD53+Banswara!BD53+Baran!BD53+Barmer!BD53+Bharatpur!BD53+Bhilwara!BD53+Bikaner!BD53+Bundi!BD53+Chittorgarh!BD53+Churu!BD53+Dausa!BD53+Dholpur!BD53+Dungarpur!BD53+Hanumangarh!BD53+Jaipur!BD53+Jaisalmer!BD53+Jalore!BD53+Jhalawar!BD53+Jhunjhunu!BD53+Jodhpur!BD53+Karauli!BD53+Kota!BD53+Nagaur!BD53+Pali!BD53+Pratapgarh!BD53+Rajsamand!BD53+'Sawai Madhopur'!BD53+Sikar!BD53+Sirohi!BD53+'Sri Ganganagar'!BD53+Tonk!BD53+Udaipur!BD53</f>
        <v>0</v>
      </c>
      <c r="BE53" s="7">
        <f>Ajmer!BE53+Alwar!BE53+Banswara!BE53+Baran!BE53+Barmer!BE53+Bharatpur!BE53+Bhilwara!BE53+Bikaner!BE53+Bundi!BE53+Chittorgarh!BE53+Churu!BE53+Dausa!BE53+Dholpur!BE53+Dungarpur!BE53+Hanumangarh!BE53+Jaipur!BE53+Jaisalmer!BE53+Jalore!BE53+Jhalawar!BE53+Jhunjhunu!BE53+Jodhpur!BE53+Karauli!BE53+Kota!BE53+Nagaur!BE53+Pali!BE53+Pratapgarh!BE53+Rajsamand!BE53+'Sawai Madhopur'!BE53+Sikar!BE53+Sirohi!BE53+'Sri Ganganagar'!BE53+Tonk!BE53+Udaipur!BE53</f>
        <v>4.5285499166880001</v>
      </c>
      <c r="BF53" s="7">
        <f>Ajmer!BF53+Alwar!BF53+Banswara!BF53+Baran!BF53+Barmer!BF53+Bharatpur!BF53+Bhilwara!BF53+Bikaner!BF53+Bundi!BF53+Chittorgarh!BF53+Churu!BF53+Dausa!BF53+Dholpur!BF53+Dungarpur!BF53+Hanumangarh!BF53+Jaipur!BF53+Jaisalmer!BF53+Jalore!BF53+Jhalawar!BF53+Jhunjhunu!BF53+Jodhpur!BF53+Karauli!BF53+Kota!BF53+Nagaur!BF53+Pali!BF53+Pratapgarh!BF53+Rajsamand!BF53+'Sawai Madhopur'!BF53+Sikar!BF53+Sirohi!BF53+'Sri Ganganagar'!BF53+Tonk!BF53+Udaipur!BF53</f>
        <v>11.91621917060883</v>
      </c>
      <c r="BG53" s="7">
        <f>Ajmer!BG53+Alwar!BG53+Banswara!BG53+Baran!BG53+Barmer!BG53+Bharatpur!BG53+Bhilwara!BG53+Bikaner!BG53+Bundi!BG53+Chittorgarh!BG53+Churu!BG53+Dausa!BG53+Dholpur!BG53+Dungarpur!BG53+Hanumangarh!BG53+Jaipur!BG53+Jaisalmer!BG53+Jalore!BG53+Jhalawar!BG53+Jhunjhunu!BG53+Jodhpur!BG53+Karauli!BG53+Kota!BG53+Nagaur!BG53+Pali!BG53+Pratapgarh!BG53+Rajsamand!BG53+'Sawai Madhopur'!BG53+Sikar!BG53+Sirohi!BG53+'Sri Ganganagar'!BG53+Tonk!BG53+Udaipur!BG53</f>
        <v>201.13477973522001</v>
      </c>
      <c r="BH53" s="7">
        <f>Ajmer!BH53+Alwar!BH53+Banswara!BH53+Baran!BH53+Barmer!BH53+Bharatpur!BH53+Bhilwara!BH53+Bikaner!BH53+Bundi!BH53+Chittorgarh!BH53+Churu!BH53+Dausa!BH53+Dholpur!BH53+Dungarpur!BH53+Hanumangarh!BH53+Jaipur!BH53+Jaisalmer!BH53+Jalore!BH53+Jhalawar!BH53+Jhunjhunu!BH53+Jodhpur!BH53+Karauli!BH53+Kota!BH53+Nagaur!BH53+Pali!BH53+Pratapgarh!BH53+Rajsamand!BH53+'Sawai Madhopur'!BH53+Sikar!BH53+Sirohi!BH53+'Sri Ganganagar'!BH53+Tonk!BH53+Udaipur!BH53</f>
        <v>874.03559610000002</v>
      </c>
      <c r="BI53" s="7">
        <f>Ajmer!BI53+Alwar!BI53+Banswara!BI53+Baran!BI53+Barmer!BI53+Bharatpur!BI53+Bhilwara!BI53+Bikaner!BI53+Bundi!BI53+Chittorgarh!BI53+Churu!BI53+Dausa!BI53+Dholpur!BI53+Dungarpur!BI53+Hanumangarh!BI53+Jaipur!BI53+Jaisalmer!BI53+Jalore!BI53+Jhalawar!BI53+Jhunjhunu!BI53+Jodhpur!BI53+Karauli!BI53+Kota!BI53+Nagaur!BI53+Pali!BI53+Pratapgarh!BI53+Rajsamand!BI53+'Sawai Madhopur'!BI53+Sikar!BI53+Sirohi!BI53+'Sri Ganganagar'!BI53+Tonk!BI53+Udaipur!BI53</f>
        <v>1445.4511228604124</v>
      </c>
      <c r="BJ53" s="7">
        <f>Ajmer!BJ53+Alwar!BJ53+Banswara!BJ53+Baran!BJ53+Barmer!BJ53+Bharatpur!BJ53+Bhilwara!BJ53+Bikaner!BJ53+Bundi!BJ53+Chittorgarh!BJ53+Churu!BJ53+Dausa!BJ53+Dholpur!BJ53+Dungarpur!BJ53+Hanumangarh!BJ53+Jaipur!BJ53+Jaisalmer!BJ53+Jalore!BJ53+Jhalawar!BJ53+Jhunjhunu!BJ53+Jodhpur!BJ53+Karauli!BJ53+Kota!BJ53+Nagaur!BJ53+Pali!BJ53+Pratapgarh!BJ53+Rajsamand!BJ53+'Sawai Madhopur'!BJ53+Sikar!BJ53+Sirohi!BJ53+'Sri Ganganagar'!BJ53+Tonk!BJ53+Udaipur!BJ53</f>
        <v>4622.2222632697767</v>
      </c>
      <c r="BK53" s="8">
        <f t="shared" si="12"/>
        <v>1651.1144525123204</v>
      </c>
      <c r="BL53" s="8">
        <f t="shared" si="13"/>
        <v>5508.1740785403854</v>
      </c>
      <c r="BM53" s="8">
        <f t="shared" si="34"/>
        <v>23723.433971716269</v>
      </c>
      <c r="BN53" s="8">
        <f t="shared" si="35"/>
        <v>70242.867411804502</v>
      </c>
      <c r="BO53" s="7">
        <f>Ajmer!BO53+Alwar!BO53+Banswara!BO53+Baran!BO53+Barmer!BO53+Bharatpur!BO53+Bhilwara!BO53+Bikaner!BO53+Bundi!BO53+Chittorgarh!BO53+Churu!BO53+Dausa!BO53+Dholpur!BO53+Dungarpur!BO53+Hanumangarh!BO53+Jaipur!BO53+Jaisalmer!BO53+Jalore!BO53+Jhalawar!BO53+Jhunjhunu!BO53+Jodhpur!BO53+Karauli!BO53+Kota!BO53+Nagaur!BO53+Pali!BO53+Pratapgarh!BO53+Rajsamand!BO53+'Sawai Madhopur'!BO53+Sikar!BO53+Sirohi!BO53+'Sri Ganganagar'!BO53+Tonk!BO53+Udaipur!BO53</f>
        <v>3614.3386959529298</v>
      </c>
      <c r="BP53" s="7">
        <f>Ajmer!BP53+Alwar!BP53+Banswara!BP53+Baran!BP53+Barmer!BP53+Bharatpur!BP53+Bhilwara!BP53+Bikaner!BP53+Bundi!BP53+Chittorgarh!BP53+Churu!BP53+Dausa!BP53+Dholpur!BP53+Dungarpur!BP53+Hanumangarh!BP53+Jaipur!BP53+Jaisalmer!BP53+Jalore!BP53+Jhalawar!BP53+Jhunjhunu!BP53+Jodhpur!BP53+Karauli!BP53+Kota!BP53+Nagaur!BP53+Pali!BP53+Pratapgarh!BP53+Rajsamand!BP53+'Sawai Madhopur'!BP53+Sikar!BP53+Sirohi!BP53+'Sri Ganganagar'!BP53+Tonk!BP53+Udaipur!BP53</f>
        <v>8030.1176966446683</v>
      </c>
      <c r="BQ53" s="7">
        <f>Ajmer!BQ53+Alwar!BQ53+Banswara!BQ53+Baran!BQ53+Barmer!BQ53+Bharatpur!BQ53+Bhilwara!BQ53+Bikaner!BQ53+Bundi!BQ53+Chittorgarh!BQ53+Churu!BQ53+Dausa!BQ53+Dholpur!BQ53+Dungarpur!BQ53+Hanumangarh!BQ53+Jaipur!BQ53+Jaisalmer!BQ53+Jalore!BQ53+Jhalawar!BQ53+Jhunjhunu!BQ53+Jodhpur!BQ53+Karauli!BQ53+Kota!BQ53+Nagaur!BQ53+Pali!BQ53+Pratapgarh!BQ53+Rajsamand!BQ53+'Sawai Madhopur'!BQ53+Sikar!BQ53+Sirohi!BQ53+'Sri Ganganagar'!BQ53+Tonk!BQ53+Udaipur!BQ53</f>
        <v>747.70321757175793</v>
      </c>
      <c r="BR53" s="7">
        <f>Ajmer!BR53+Alwar!BR53+Banswara!BR53+Baran!BR53+Barmer!BR53+Bharatpur!BR53+Bhilwara!BR53+Bikaner!BR53+Bundi!BR53+Chittorgarh!BR53+Churu!BR53+Dausa!BR53+Dholpur!BR53+Dungarpur!BR53+Hanumangarh!BR53+Jaipur!BR53+Jaisalmer!BR53+Jalore!BR53+Jhalawar!BR53+Jhunjhunu!BR53+Jodhpur!BR53+Karauli!BR53+Kota!BR53+Nagaur!BR53+Pali!BR53+Pratapgarh!BR53+Rajsamand!BR53+'Sawai Madhopur'!BR53+Sikar!BR53+Sirohi!BR53+'Sri Ganganagar'!BR53+Tonk!BR53+Udaipur!BR53</f>
        <v>1078.6706179868011</v>
      </c>
    </row>
    <row r="54" spans="1:94" s="16" customFormat="1" ht="18" customHeight="1" x14ac:dyDescent="0.25">
      <c r="A54" s="39">
        <v>42</v>
      </c>
      <c r="B54" s="20" t="s">
        <v>75</v>
      </c>
      <c r="C54" s="7">
        <f>Ajmer!C54+Alwar!C54+Banswara!C54+Baran!C54+Barmer!C54+Bharatpur!C54+Bhilwara!C54+Bikaner!C54+Bundi!C54+Chittorgarh!C54+Churu!C54+Dausa!C54+Dholpur!C54+Dungarpur!C54+Hanumangarh!C54+Jaipur!C54+Jaisalmer!C54+Jalore!C54+Jhalawar!C54+Jhunjhunu!C54+Jodhpur!C54+Karauli!C54+Kota!C54+Nagaur!C54+Pali!C54+Pratapgarh!C54+Rajsamand!C54+'Sawai Madhopur'!C54+Sikar!C54+Sirohi!C54+'Sri Ganganagar'!C54+Tonk!C54+Udaipur!C54</f>
        <v>3015.9712517030302</v>
      </c>
      <c r="D54" s="7">
        <f>Ajmer!D54+Alwar!D54+Banswara!D54+Baran!D54+Barmer!D54+Bharatpur!D54+Bhilwara!D54+Bikaner!D54+Bundi!D54+Chittorgarh!D54+Churu!D54+Dausa!D54+Dholpur!D54+Dungarpur!D54+Hanumangarh!D54+Jaipur!D54+Jaisalmer!D54+Jalore!D54+Jhalawar!D54+Jhunjhunu!D54+Jodhpur!D54+Karauli!D54+Kota!D54+Nagaur!D54+Pali!D54+Pratapgarh!D54+Rajsamand!D54+'Sawai Madhopur'!D54+Sikar!D54+Sirohi!D54+'Sri Ganganagar'!D54+Tonk!D54+Udaipur!D54</f>
        <v>2257.7051306200001</v>
      </c>
      <c r="E54" s="7">
        <f>Ajmer!E54+Alwar!E54+Banswara!E54+Baran!E54+Barmer!E54+Bharatpur!E54+Bhilwara!E54+Bikaner!E54+Bundi!E54+Chittorgarh!E54+Churu!E54+Dausa!E54+Dholpur!E54+Dungarpur!E54+Hanumangarh!E54+Jaipur!E54+Jaisalmer!E54+Jalore!E54+Jhalawar!E54+Jhunjhunu!E54+Jodhpur!E54+Karauli!E54+Kota!E54+Nagaur!E54+Pali!E54+Pratapgarh!E54+Rajsamand!E54+'Sawai Madhopur'!E54+Sikar!E54+Sirohi!E54+'Sri Ganganagar'!E54+Tonk!E54+Udaipur!E54</f>
        <v>13416.387249039208</v>
      </c>
      <c r="F54" s="7">
        <f>Ajmer!F54+Alwar!F54+Banswara!F54+Baran!F54+Barmer!F54+Bharatpur!F54+Bhilwara!F54+Bikaner!F54+Bundi!F54+Chittorgarh!F54+Churu!F54+Dausa!F54+Dholpur!F54+Dungarpur!F54+Hanumangarh!F54+Jaipur!F54+Jaisalmer!F54+Jalore!F54+Jhalawar!F54+Jhunjhunu!F54+Jodhpur!F54+Karauli!F54+Kota!F54+Nagaur!F54+Pali!F54+Pratapgarh!F54+Rajsamand!F54+'Sawai Madhopur'!F54+Sikar!F54+Sirohi!F54+'Sri Ganganagar'!F54+Tonk!F54+Udaipur!F54</f>
        <v>12968.377921829388</v>
      </c>
      <c r="G54" s="7">
        <f>Ajmer!G54+Alwar!G54+Banswara!G54+Baran!G54+Barmer!G54+Bharatpur!G54+Bhilwara!G54+Bikaner!G54+Bundi!G54+Chittorgarh!G54+Churu!G54+Dausa!G54+Dholpur!G54+Dungarpur!G54+Hanumangarh!G54+Jaipur!G54+Jaisalmer!G54+Jalore!G54+Jhalawar!G54+Jhunjhunu!G54+Jodhpur!G54+Karauli!G54+Kota!G54+Nagaur!G54+Pali!G54+Pratapgarh!G54+Rajsamand!G54+'Sawai Madhopur'!G54+Sikar!G54+Sirohi!G54+'Sri Ganganagar'!G54+Tonk!G54+Udaipur!G54</f>
        <v>1276.1184910327768</v>
      </c>
      <c r="H54" s="7">
        <f>Ajmer!H54+Alwar!H54+Banswara!H54+Baran!H54+Barmer!H54+Bharatpur!H54+Bhilwara!H54+Bikaner!H54+Bundi!H54+Chittorgarh!H54+Churu!H54+Dausa!H54+Dholpur!H54+Dungarpur!H54+Hanumangarh!H54+Jaipur!H54+Jaisalmer!H54+Jalore!H54+Jhalawar!H54+Jhunjhunu!H54+Jodhpur!H54+Karauli!H54+Kota!H54+Nagaur!H54+Pali!H54+Pratapgarh!H54+Rajsamand!H54+'Sawai Madhopur'!H54+Sikar!H54+Sirohi!H54+'Sri Ganganagar'!H54+Tonk!H54+Udaipur!H54</f>
        <v>1863.6910204081632</v>
      </c>
      <c r="I54" s="8">
        <f t="shared" si="2"/>
        <v>17708.476991775013</v>
      </c>
      <c r="J54" s="8">
        <f t="shared" si="3"/>
        <v>17089.774072857552</v>
      </c>
      <c r="K54" s="7">
        <f>Ajmer!K54+Alwar!K54+Banswara!K54+Baran!K54+Barmer!K54+Bharatpur!K54+Bhilwara!K54+Bikaner!K54+Bundi!K54+Chittorgarh!K54+Churu!K54+Dausa!K54+Dholpur!K54+Dungarpur!K54+Hanumangarh!K54+Jaipur!K54+Jaisalmer!K54+Jalore!K54+Jhalawar!K54+Jhunjhunu!K54+Jodhpur!K54+Karauli!K54+Kota!K54+Nagaur!K54+Pali!K54+Pratapgarh!K54+Rajsamand!K54+'Sawai Madhopur'!K54+Sikar!K54+Sirohi!K54+'Sri Ganganagar'!K54+Tonk!K54+Udaipur!K54</f>
        <v>289.94718380952384</v>
      </c>
      <c r="L54" s="7">
        <f>Ajmer!L54+Alwar!L54+Banswara!L54+Baran!L54+Barmer!L54+Bharatpur!L54+Bhilwara!L54+Bikaner!L54+Bundi!L54+Chittorgarh!L54+Churu!L54+Dausa!L54+Dholpur!L54+Dungarpur!L54+Hanumangarh!L54+Jaipur!L54+Jaisalmer!L54+Jalore!L54+Jhalawar!L54+Jhunjhunu!L54+Jodhpur!L54+Karauli!L54+Kota!L54+Nagaur!L54+Pali!L54+Pratapgarh!L54+Rajsamand!L54+'Sawai Madhopur'!L54+Sikar!L54+Sirohi!L54+'Sri Ganganagar'!L54+Tonk!L54+Udaipur!L54</f>
        <v>2379.6257065714285</v>
      </c>
      <c r="M54" s="7">
        <f>Ajmer!M54+Alwar!M54+Banswara!M54+Baran!M54+Barmer!M54+Bharatpur!M54+Bhilwara!M54+Bikaner!M54+Bundi!M54+Chittorgarh!M54+Churu!M54+Dausa!M54+Dholpur!M54+Dungarpur!M54+Hanumangarh!M54+Jaipur!M54+Jaisalmer!M54+Jalore!M54+Jhalawar!M54+Jhunjhunu!M54+Jodhpur!M54+Karauli!M54+Kota!M54+Nagaur!M54+Pali!M54+Pratapgarh!M54+Rajsamand!M54+'Sawai Madhopur'!M54+Sikar!M54+Sirohi!M54+'Sri Ganganagar'!M54+Tonk!M54+Udaipur!M54</f>
        <v>308.66015694100184</v>
      </c>
      <c r="N54" s="7">
        <f>Ajmer!N54+Alwar!N54+Banswara!N54+Baran!N54+Barmer!N54+Bharatpur!N54+Bhilwara!N54+Bikaner!N54+Bundi!N54+Chittorgarh!N54+Churu!N54+Dausa!N54+Dholpur!N54+Dungarpur!N54+Hanumangarh!N54+Jaipur!N54+Jaisalmer!N54+Jalore!N54+Jhalawar!N54+Jhunjhunu!N54+Jodhpur!N54+Karauli!N54+Kota!N54+Nagaur!N54+Pali!N54+Pratapgarh!N54+Rajsamand!N54+'Sawai Madhopur'!N54+Sikar!N54+Sirohi!N54+'Sri Ganganagar'!N54+Tonk!N54+Udaipur!N54</f>
        <v>1515.2785179053062</v>
      </c>
      <c r="O54" s="8">
        <f t="shared" si="4"/>
        <v>18307.084332525537</v>
      </c>
      <c r="P54" s="8">
        <f t="shared" si="5"/>
        <v>20984.678297334285</v>
      </c>
      <c r="Q54" s="7">
        <f>Ajmer!Q54+Alwar!Q54+Banswara!Q54+Baran!Q54+Barmer!Q54+Bharatpur!Q54+Bhilwara!Q54+Bikaner!Q54+Bundi!Q54+Chittorgarh!Q54+Churu!Q54+Dausa!Q54+Dholpur!Q54+Dungarpur!Q54+Hanumangarh!Q54+Jaipur!Q54+Jaisalmer!Q54+Jalore!Q54+Jhalawar!Q54+Jhunjhunu!Q54+Jodhpur!Q54+Karauli!Q54+Kota!Q54+Nagaur!Q54+Pali!Q54+Pratapgarh!Q54+Rajsamand!Q54+'Sawai Madhopur'!Q54+Sikar!Q54+Sirohi!Q54+'Sri Ganganagar'!Q54+Tonk!Q54+Udaipur!Q54</f>
        <v>28.660156941001858</v>
      </c>
      <c r="R54" s="7">
        <f>Ajmer!R54+Alwar!R54+Banswara!R54+Baran!R54+Barmer!R54+Bharatpur!R54+Bhilwara!R54+Bikaner!R54+Bundi!R54+Chittorgarh!R54+Churu!R54+Dausa!R54+Dholpur!R54+Dungarpur!R54+Hanumangarh!R54+Jaipur!R54+Jaisalmer!R54+Jalore!R54+Jhalawar!R54+Jhunjhunu!R54+Jodhpur!R54+Karauli!R54+Kota!R54+Nagaur!R54+Pali!R54+Pratapgarh!R54+Rajsamand!R54+'Sawai Madhopur'!R54+Sikar!R54+Sirohi!R54+'Sri Ganganagar'!R54+Tonk!R54+Udaipur!R54</f>
        <v>123.27851790530613</v>
      </c>
      <c r="S54" s="7">
        <f>Ajmer!S54+Alwar!S54+Banswara!S54+Baran!S54+Barmer!S54+Bharatpur!S54+Bhilwara!S54+Bikaner!S54+Bundi!S54+Chittorgarh!S54+Churu!S54+Dausa!S54+Dholpur!S54+Dungarpur!S54+Hanumangarh!S54+Jaipur!S54+Jaisalmer!S54+Jalore!S54+Jhalawar!S54+Jhunjhunu!S54+Jodhpur!S54+Karauli!S54+Kota!S54+Nagaur!S54+Pali!S54+Pratapgarh!S54+Rajsamand!S54+'Sawai Madhopur'!S54+Sikar!S54+Sirohi!S54+'Sri Ganganagar'!S54+Tonk!S54+Udaipur!S54</f>
        <v>6974.3905995153245</v>
      </c>
      <c r="T54" s="7">
        <f>Ajmer!T54+Alwar!T54+Banswara!T54+Baran!T54+Barmer!T54+Bharatpur!T54+Bhilwara!T54+Bikaner!T54+Bundi!T54+Chittorgarh!T54+Churu!T54+Dausa!T54+Dholpur!T54+Dungarpur!T54+Hanumangarh!T54+Jaipur!T54+Jaisalmer!T54+Jalore!T54+Jhalawar!T54+Jhunjhunu!T54+Jodhpur!T54+Karauli!T54+Kota!T54+Nagaur!T54+Pali!T54+Pratapgarh!T54+Rajsamand!T54+'Sawai Madhopur'!T54+Sikar!T54+Sirohi!T54+'Sri Ganganagar'!T54+Tonk!T54+Udaipur!T54</f>
        <v>10258.906978400571</v>
      </c>
      <c r="U54" s="7">
        <f>Ajmer!U54+Alwar!U54+Banswara!U54+Baran!U54+Barmer!U54+Bharatpur!U54+Bhilwara!U54+Bikaner!U54+Bundi!U54+Chittorgarh!U54+Churu!U54+Dausa!U54+Dholpur!U54+Dungarpur!U54+Hanumangarh!U54+Jaipur!U54+Jaisalmer!U54+Jalore!U54+Jhalawar!U54+Jhunjhunu!U54+Jodhpur!U54+Karauli!U54+Kota!U54+Nagaur!U54+Pali!U54+Pratapgarh!U54+Rajsamand!U54+'Sawai Madhopur'!U54+Sikar!U54+Sirohi!U54+'Sri Ganganagar'!U54+Tonk!U54+Udaipur!U54</f>
        <v>684.57140329741731</v>
      </c>
      <c r="V54" s="7">
        <f>Ajmer!V54+Alwar!V54+Banswara!V54+Baran!V54+Barmer!V54+Bharatpur!V54+Bhilwara!V54+Bikaner!V54+Bundi!V54+Chittorgarh!V54+Churu!V54+Dausa!V54+Dholpur!V54+Dungarpur!V54+Hanumangarh!V54+Jaipur!V54+Jaisalmer!V54+Jalore!V54+Jhalawar!V54+Jhunjhunu!V54+Jodhpur!V54+Karauli!V54+Kota!V54+Nagaur!V54+Pali!V54+Pratapgarh!V54+Rajsamand!V54+'Sawai Madhopur'!V54+Sikar!V54+Sirohi!V54+'Sri Ganganagar'!V54+Tonk!V54+Udaipur!V54</f>
        <v>7114.6856308814768</v>
      </c>
      <c r="W54" s="7">
        <f>Ajmer!W54+Alwar!W54+Banswara!W54+Baran!W54+Barmer!W54+Bharatpur!W54+Bhilwara!W54+Bikaner!W54+Bundi!W54+Chittorgarh!W54+Churu!W54+Dausa!W54+Dholpur!W54+Dungarpur!W54+Hanumangarh!W54+Jaipur!W54+Jaisalmer!W54+Jalore!W54+Jhalawar!W54+Jhunjhunu!W54+Jodhpur!W54+Karauli!W54+Kota!W54+Nagaur!W54+Pali!W54+Pratapgarh!W54+Rajsamand!W54+'Sawai Madhopur'!W54+Sikar!W54+Sirohi!W54+'Sri Ganganagar'!W54+Tonk!W54+Udaipur!W54</f>
        <v>303.90626184049586</v>
      </c>
      <c r="X54" s="7">
        <f>Ajmer!X54+Alwar!X54+Banswara!X54+Baran!X54+Barmer!X54+Bharatpur!X54+Bhilwara!X54+Bikaner!X54+Bundi!X54+Chittorgarh!X54+Churu!X54+Dausa!X54+Dholpur!X54+Dungarpur!X54+Hanumangarh!X54+Jaipur!X54+Jaisalmer!X54+Jalore!X54+Jhalawar!X54+Jhunjhunu!X54+Jodhpur!X54+Karauli!X54+Kota!X54+Nagaur!X54+Pali!X54+Pratapgarh!X54+Rajsamand!X54+'Sawai Madhopur'!X54+Sikar!X54+Sirohi!X54+'Sri Ganganagar'!X54+Tonk!X54+Udaipur!X54</f>
        <v>2092.4906640736363</v>
      </c>
      <c r="Y54" s="7">
        <f>Ajmer!Y54+Alwar!Y54+Banswara!Y54+Baran!Y54+Barmer!Y54+Bharatpur!Y54+Bhilwara!Y54+Bikaner!Y54+Bundi!Y54+Chittorgarh!Y54+Churu!Y54+Dausa!Y54+Dholpur!Y54+Dungarpur!Y54+Hanumangarh!Y54+Jaipur!Y54+Jaisalmer!Y54+Jalore!Y54+Jhalawar!Y54+Jhunjhunu!Y54+Jodhpur!Y54+Karauli!Y54+Kota!Y54+Nagaur!Y54+Pali!Y54+Pratapgarh!Y54+Rajsamand!Y54+'Sawai Madhopur'!Y54+Sikar!Y54+Sirohi!Y54+'Sri Ganganagar'!Y54+Tonk!Y54+Udaipur!Y54</f>
        <v>87.020909090909086</v>
      </c>
      <c r="Z54" s="7">
        <f>Ajmer!Z54+Alwar!Z54+Banswara!Z54+Baran!Z54+Barmer!Z54+Bharatpur!Z54+Bhilwara!Z54+Bikaner!Z54+Bundi!Z54+Chittorgarh!Z54+Churu!Z54+Dausa!Z54+Dholpur!Z54+Dungarpur!Z54+Hanumangarh!Z54+Jaipur!Z54+Jaisalmer!Z54+Jalore!Z54+Jhalawar!Z54+Jhunjhunu!Z54+Jodhpur!Z54+Karauli!Z54+Kota!Z54+Nagaur!Z54+Pali!Z54+Pratapgarh!Z54+Rajsamand!Z54+'Sawai Madhopur'!Z54+Sikar!Z54+Sirohi!Z54+'Sri Ganganagar'!Z54+Tonk!Z54+Udaipur!Z54</f>
        <v>216.66900000000001</v>
      </c>
      <c r="AA54" s="7">
        <f>Ajmer!AA54+Alwar!AA54+Banswara!AA54+Baran!AA54+Barmer!AA54+Bharatpur!AA54+Bhilwara!AA54+Bikaner!AA54+Bundi!AA54+Chittorgarh!AA54+Churu!AA54+Dausa!AA54+Dholpur!AA54+Dungarpur!AA54+Hanumangarh!AA54+Jaipur!AA54+Jaisalmer!AA54+Jalore!AA54+Jhalawar!AA54+Jhunjhunu!AA54+Jodhpur!AA54+Karauli!AA54+Kota!AA54+Nagaur!AA54+Pali!AA54+Pratapgarh!AA54+Rajsamand!AA54+'Sawai Madhopur'!AA54+Sikar!AA54+Sirohi!AA54+'Sri Ganganagar'!AA54+Tonk!AA54+Udaipur!AA54</f>
        <v>0</v>
      </c>
      <c r="AB54" s="7">
        <f>Ajmer!AB54+Alwar!AB54+Banswara!AB54+Baran!AB54+Barmer!AB54+Bharatpur!AB54+Bhilwara!AB54+Bikaner!AB54+Bundi!AB54+Chittorgarh!AB54+Churu!AB54+Dausa!AB54+Dholpur!AB54+Dungarpur!AB54+Hanumangarh!AB54+Jaipur!AB54+Jaisalmer!AB54+Jalore!AB54+Jhalawar!AB54+Jhunjhunu!AB54+Jodhpur!AB54+Karauli!AB54+Kota!AB54+Nagaur!AB54+Pali!AB54+Pratapgarh!AB54+Rajsamand!AB54+'Sawai Madhopur'!AB54+Sikar!AB54+Sirohi!AB54+'Sri Ganganagar'!AB54+Tonk!AB54+Udaipur!AB54</f>
        <v>0</v>
      </c>
      <c r="AC54" s="7">
        <f>Ajmer!AC54+Alwar!AC54+Banswara!AC54+Baran!AC54+Barmer!AC54+Bharatpur!AC54+Bhilwara!AC54+Bikaner!AC54+Bundi!AC54+Chittorgarh!AC54+Churu!AC54+Dausa!AC54+Dholpur!AC54+Dungarpur!AC54+Hanumangarh!AC54+Jaipur!AC54+Jaisalmer!AC54+Jalore!AC54+Jhalawar!AC54+Jhunjhunu!AC54+Jodhpur!AC54+Karauli!AC54+Kota!AC54+Nagaur!AC54+Pali!AC54+Pratapgarh!AC54+Rajsamand!AC54+'Sawai Madhopur'!AC54+Sikar!AC54+Sirohi!AC54+'Sri Ganganagar'!AC54+Tonk!AC54+Udaipur!AC54</f>
        <v>3</v>
      </c>
      <c r="AD54" s="7">
        <f>Ajmer!AD54+Alwar!AD54+Banswara!AD54+Baran!AD54+Barmer!AD54+Bharatpur!AD54+Bhilwara!AD54+Bikaner!AD54+Bundi!AD54+Chittorgarh!AD54+Churu!AD54+Dausa!AD54+Dholpur!AD54+Dungarpur!AD54+Hanumangarh!AD54+Jaipur!AD54+Jaisalmer!AD54+Jalore!AD54+Jhalawar!AD54+Jhunjhunu!AD54+Jodhpur!AD54+Karauli!AD54+Kota!AD54+Nagaur!AD54+Pali!AD54+Pratapgarh!AD54+Rajsamand!AD54+'Sawai Madhopur'!AD54+Sikar!AD54+Sirohi!AD54+'Sri Ganganagar'!AD54+Tonk!AD54+Udaipur!AD54</f>
        <v>34</v>
      </c>
      <c r="AE54" s="8">
        <f t="shared" ref="AE54" si="64">U54+W54+Y54+AA54+AC54</f>
        <v>1078.4985742288222</v>
      </c>
      <c r="AF54" s="8">
        <f t="shared" ref="AF54" si="65">V54+X54+Z54+AB54+AD54</f>
        <v>9457.845294955112</v>
      </c>
      <c r="AG54" s="7">
        <f>Ajmer!AG54+Alwar!AG54+Banswara!AG54+Baran!AG54+Barmer!AG54+Bharatpur!AG54+Bhilwara!AG54+Bikaner!AG54+Bundi!AG54+Chittorgarh!AG54+Churu!AG54+Dausa!AG54+Dholpur!AG54+Dungarpur!AG54+Hanumangarh!AG54+Jaipur!AG54+Jaisalmer!AG54+Jalore!AG54+Jhalawar!AG54+Jhunjhunu!AG54+Jodhpur!AG54+Karauli!AG54+Kota!AG54+Nagaur!AG54+Pali!AG54+Pratapgarh!AG54+Rajsamand!AG54+'Sawai Madhopur'!AG54+Sikar!AG54+Sirohi!AG54+'Sri Ganganagar'!AG54+Tonk!AG54+Udaipur!AG54</f>
        <v>28.02090909090909</v>
      </c>
      <c r="AH54" s="7">
        <f>Ajmer!AH54+Alwar!AH54+Banswara!AH54+Baran!AH54+Barmer!AH54+Bharatpur!AH54+Bhilwara!AH54+Bikaner!AH54+Bundi!AH54+Chittorgarh!AH54+Churu!AH54+Dausa!AH54+Dholpur!AH54+Dungarpur!AH54+Hanumangarh!AH54+Jaipur!AH54+Jaisalmer!AH54+Jalore!AH54+Jhalawar!AH54+Jhunjhunu!AH54+Jodhpur!AH54+Karauli!AH54+Kota!AH54+Nagaur!AH54+Pali!AH54+Pratapgarh!AH54+Rajsamand!AH54+'Sawai Madhopur'!AH54+Sikar!AH54+Sirohi!AH54+'Sri Ganganagar'!AH54+Tonk!AH54+Udaipur!AH54</f>
        <v>53.668999999999997</v>
      </c>
      <c r="AI54" s="7">
        <f>Ajmer!AI54+Alwar!AI54+Banswara!AI54+Baran!AI54+Barmer!AI54+Bharatpur!AI54+Bhilwara!AI54+Bikaner!AI54+Bundi!AI54+Chittorgarh!AI54+Churu!AI54+Dausa!AI54+Dholpur!AI54+Dungarpur!AI54+Hanumangarh!AI54+Jaipur!AI54+Jaisalmer!AI54+Jalore!AI54+Jhalawar!AI54+Jhunjhunu!AI54+Jodhpur!AI54+Karauli!AI54+Kota!AI54+Nagaur!AI54+Pali!AI54+Pratapgarh!AI54+Rajsamand!AI54+'Sawai Madhopur'!AI54+Sikar!AI54+Sirohi!AI54+'Sri Ganganagar'!AI54+Tonk!AI54+Udaipur!AI54</f>
        <v>0</v>
      </c>
      <c r="AJ54" s="7">
        <f>Ajmer!AJ54+Alwar!AJ54+Banswara!AJ54+Baran!AJ54+Barmer!AJ54+Bharatpur!AJ54+Bhilwara!AJ54+Bikaner!AJ54+Bundi!AJ54+Chittorgarh!AJ54+Churu!AJ54+Dausa!AJ54+Dholpur!AJ54+Dungarpur!AJ54+Hanumangarh!AJ54+Jaipur!AJ54+Jaisalmer!AJ54+Jalore!AJ54+Jhalawar!AJ54+Jhunjhunu!AJ54+Jodhpur!AJ54+Karauli!AJ54+Kota!AJ54+Nagaur!AJ54+Pali!AJ54+Pratapgarh!AJ54+Rajsamand!AJ54+'Sawai Madhopur'!AJ54+Sikar!AJ54+Sirohi!AJ54+'Sri Ganganagar'!AJ54+Tonk!AJ54+Udaipur!AJ54</f>
        <v>0</v>
      </c>
      <c r="AK54" s="7">
        <f>Ajmer!AK54+Alwar!AK54+Banswara!AK54+Baran!AK54+Barmer!AK54+Bharatpur!AK54+Bhilwara!AK54+Bikaner!AK54+Bundi!AK54+Chittorgarh!AK54+Churu!AK54+Dausa!AK54+Dholpur!AK54+Dungarpur!AK54+Hanumangarh!AK54+Jaipur!AK54+Jaisalmer!AK54+Jalore!AK54+Jhalawar!AK54+Jhunjhunu!AK54+Jodhpur!AK54+Karauli!AK54+Kota!AK54+Nagaur!AK54+Pali!AK54+Pratapgarh!AK54+Rajsamand!AK54+'Sawai Madhopur'!AK54+Sikar!AK54+Sirohi!AK54+'Sri Ganganagar'!AK54+Tonk!AK54+Udaipur!AK54</f>
        <v>8</v>
      </c>
      <c r="AL54" s="7">
        <f>Ajmer!AL54+Alwar!AL54+Banswara!AL54+Baran!AL54+Barmer!AL54+Bharatpur!AL54+Bhilwara!AL54+Bikaner!AL54+Bundi!AL54+Chittorgarh!AL54+Churu!AL54+Dausa!AL54+Dholpur!AL54+Dungarpur!AL54+Hanumangarh!AL54+Jaipur!AL54+Jaisalmer!AL54+Jalore!AL54+Jhalawar!AL54+Jhunjhunu!AL54+Jodhpur!AL54+Karauli!AL54+Kota!AL54+Nagaur!AL54+Pali!AL54+Pratapgarh!AL54+Rajsamand!AL54+'Sawai Madhopur'!AL54+Sikar!AL54+Sirohi!AL54+'Sri Ganganagar'!AL54+Tonk!AL54+Udaipur!AL54</f>
        <v>40</v>
      </c>
      <c r="AM54" s="7">
        <f>Ajmer!AM54+Alwar!AM54+Banswara!AM54+Baran!AM54+Barmer!AM54+Bharatpur!AM54+Bhilwara!AM54+Bikaner!AM54+Bundi!AM54+Chittorgarh!AM54+Churu!AM54+Dausa!AM54+Dholpur!AM54+Dungarpur!AM54+Hanumangarh!AM54+Jaipur!AM54+Jaisalmer!AM54+Jalore!AM54+Jhalawar!AM54+Jhunjhunu!AM54+Jodhpur!AM54+Karauli!AM54+Kota!AM54+Nagaur!AM54+Pali!AM54+Pratapgarh!AM54+Rajsamand!AM54+'Sawai Madhopur'!AM54+Sikar!AM54+Sirohi!AM54+'Sri Ganganagar'!AM54+Tonk!AM54+Udaipur!AM54</f>
        <v>763.4969696969697</v>
      </c>
      <c r="AN54" s="7">
        <f>Ajmer!AN54+Alwar!AN54+Banswara!AN54+Baran!AN54+Barmer!AN54+Bharatpur!AN54+Bhilwara!AN54+Bikaner!AN54+Bundi!AN54+Chittorgarh!AN54+Churu!AN54+Dausa!AN54+Dholpur!AN54+Dungarpur!AN54+Hanumangarh!AN54+Jaipur!AN54+Jaisalmer!AN54+Jalore!AN54+Jhalawar!AN54+Jhunjhunu!AN54+Jodhpur!AN54+Karauli!AN54+Kota!AN54+Nagaur!AN54+Pali!AN54+Pratapgarh!AN54+Rajsamand!AN54+'Sawai Madhopur'!AN54+Sikar!AN54+Sirohi!AN54+'Sri Ganganagar'!AN54+Tonk!AN54+Udaipur!AN54</f>
        <v>6773.54</v>
      </c>
      <c r="AO54" s="7">
        <f>Ajmer!AO54+Alwar!AO54+Banswara!AO54+Baran!AO54+Barmer!AO54+Bharatpur!AO54+Bhilwara!AO54+Bikaner!AO54+Bundi!AO54+Chittorgarh!AO54+Churu!AO54+Dausa!AO54+Dholpur!AO54+Dungarpur!AO54+Hanumangarh!AO54+Jaipur!AO54+Jaisalmer!AO54+Jalore!AO54+Jhalawar!AO54+Jhunjhunu!AO54+Jodhpur!AO54+Karauli!AO54+Kota!AO54+Nagaur!AO54+Pali!AO54+Pratapgarh!AO54+Rajsamand!AO54+'Sawai Madhopur'!AO54+Sikar!AO54+Sirohi!AO54+'Sri Ganganagar'!AO54+Tonk!AO54+Udaipur!AO54</f>
        <v>170</v>
      </c>
      <c r="AP54" s="7">
        <f>Ajmer!AP54+Alwar!AP54+Banswara!AP54+Baran!AP54+Barmer!AP54+Bharatpur!AP54+Bhilwara!AP54+Bikaner!AP54+Bundi!AP54+Chittorgarh!AP54+Churu!AP54+Dausa!AP54+Dholpur!AP54+Dungarpur!AP54+Hanumangarh!AP54+Jaipur!AP54+Jaisalmer!AP54+Jalore!AP54+Jhalawar!AP54+Jhunjhunu!AP54+Jodhpur!AP54+Karauli!AP54+Kota!AP54+Nagaur!AP54+Pali!AP54+Pratapgarh!AP54+Rajsamand!AP54+'Sawai Madhopur'!AP54+Sikar!AP54+Sirohi!AP54+'Sri Ganganagar'!AP54+Tonk!AP54+Udaipur!AP54</f>
        <v>315</v>
      </c>
      <c r="AQ54" s="7">
        <f>Ajmer!AQ54+Alwar!AQ54+Banswara!AQ54+Baran!AQ54+Barmer!AQ54+Bharatpur!AQ54+Bhilwara!AQ54+Bikaner!AQ54+Bundi!AQ54+Chittorgarh!AQ54+Churu!AQ54+Dausa!AQ54+Dholpur!AQ54+Dungarpur!AQ54+Hanumangarh!AQ54+Jaipur!AQ54+Jaisalmer!AQ54+Jalore!AQ54+Jhalawar!AQ54+Jhunjhunu!AQ54+Jodhpur!AQ54+Karauli!AQ54+Kota!AQ54+Nagaur!AQ54+Pali!AQ54+Pratapgarh!AQ54+Rajsamand!AQ54+'Sawai Madhopur'!AQ54+Sikar!AQ54+Sirohi!AQ54+'Sri Ganganagar'!AQ54+Tonk!AQ54+Udaipur!AQ54</f>
        <v>5097.1724904437233</v>
      </c>
      <c r="AR54" s="7">
        <f>Ajmer!AR54+Alwar!AR54+Banswara!AR54+Baran!AR54+Barmer!AR54+Bharatpur!AR54+Bhilwara!AR54+Bikaner!AR54+Bundi!AR54+Chittorgarh!AR54+Churu!AR54+Dausa!AR54+Dholpur!AR54+Dungarpur!AR54+Hanumangarh!AR54+Jaipur!AR54+Jaisalmer!AR54+Jalore!AR54+Jhalawar!AR54+Jhunjhunu!AR54+Jodhpur!AR54+Karauli!AR54+Kota!AR54+Nagaur!AR54+Pali!AR54+Pratapgarh!AR54+Rajsamand!AR54+'Sawai Madhopur'!AR54+Sikar!AR54+Sirohi!AR54+'Sri Ganganagar'!AR54+Tonk!AR54+Udaipur!AR54</f>
        <v>14929.669218464285</v>
      </c>
      <c r="AS54" s="7">
        <f>Ajmer!AS54+Alwar!AS54+Banswara!AS54+Baran!AS54+Barmer!AS54+Bharatpur!AS54+Bhilwara!AS54+Bikaner!AS54+Bundi!AS54+Chittorgarh!AS54+Churu!AS54+Dausa!AS54+Dholpur!AS54+Dungarpur!AS54+Hanumangarh!AS54+Jaipur!AS54+Jaisalmer!AS54+Jalore!AS54+Jhalawar!AS54+Jhunjhunu!AS54+Jodhpur!AS54+Karauli!AS54+Kota!AS54+Nagaur!AS54+Pali!AS54+Pratapgarh!AS54+Rajsamand!AS54+'Sawai Madhopur'!AS54+Sikar!AS54+Sirohi!AS54+'Sri Ganganagar'!AS54+Tonk!AS54+Udaipur!AS54</f>
        <v>110</v>
      </c>
      <c r="AT54" s="7">
        <f>Ajmer!AT54+Alwar!AT54+Banswara!AT54+Baran!AT54+Barmer!AT54+Bharatpur!AT54+Bhilwara!AT54+Bikaner!AT54+Bundi!AT54+Chittorgarh!AT54+Churu!AT54+Dausa!AT54+Dholpur!AT54+Dungarpur!AT54+Hanumangarh!AT54+Jaipur!AT54+Jaisalmer!AT54+Jalore!AT54+Jhalawar!AT54+Jhunjhunu!AT54+Jodhpur!AT54+Karauli!AT54+Kota!AT54+Nagaur!AT54+Pali!AT54+Pratapgarh!AT54+Rajsamand!AT54+'Sawai Madhopur'!AT54+Sikar!AT54+Sirohi!AT54+'Sri Ganganagar'!AT54+Tonk!AT54+Udaipur!AT54</f>
        <v>555</v>
      </c>
      <c r="AU54" s="7">
        <f t="shared" si="60"/>
        <v>6148.6694601406925</v>
      </c>
      <c r="AV54" s="7">
        <f t="shared" si="61"/>
        <v>22613.209218464286</v>
      </c>
      <c r="AW54" s="7">
        <f>Ajmer!AW54+Alwar!AW54+Banswara!AW54+Baran!AW54+Bharatpur!AW54+Bhilwara!AW54+Bikaner!AW54+Bundi!AW54+Chittorgarh!AW54+Churu!AW54+Dausa!AW54+Dholpur!AW54+Dungarpur!AW54+Hanumangarh!AW54+Jaipur!AW54+Jaisalmer!AW54+Jalore!AW54+Jhalawar!AW54+Jhunjhunu!AW54+Jodhpur!AW54+Karauli!AW54+Kota!AW54+Nagaur!AW54+Pali!AW54+Pratapgarh!AW54+Rajsamand!AW54+'Sawai Madhopur'!AW54+Sikar!AW54+Sirohi!AW54+'Sri Ganganagar'!AW54+Tonk!AW54+Udaipur!AW54</f>
        <v>570.57249044372293</v>
      </c>
      <c r="AX54" s="7">
        <f>Ajmer!AX54+Alwar!AX54+Banswara!AX54+Baran!AX54+Bharatpur!AX54+Bhilwara!AX54+Bikaner!AX54+Bundi!AX54+Chittorgarh!AX54+Churu!AX54+Dausa!AX54+Dholpur!AX54+Dungarpur!AX54+Hanumangarh!AX54+Jaipur!AX54+Jaisalmer!AX54+Jalore!AX54+Jhalawar!AX54+Jhunjhunu!AX54+Jodhpur!AX54+Karauli!AX54+Kota!AX54+Nagaur!AX54+Pali!AX54+Pratapgarh!AX54+Rajsamand!AX54+'Sawai Madhopur'!AX54+Sikar!AX54+Sirohi!AX54+'Sri Ganganagar'!AX54+Tonk!AX54+Udaipur!AX54</f>
        <v>1368.5692184642858</v>
      </c>
      <c r="AY54" s="9">
        <f t="shared" si="62"/>
        <v>25534.252366895053</v>
      </c>
      <c r="AZ54" s="9">
        <f t="shared" si="63"/>
        <v>53055.732810753689</v>
      </c>
      <c r="BA54" s="7">
        <f>Ajmer!BA54+Alwar!BA54+Banswara!BA54+Baran!BA54+Barmer!BA54+Bharatpur!BA54+Bhilwara!BA54+Bikaner!BA54+Bundi!BA54+Chittorgarh!BA54+Churu!BA54+Dausa!BA54+Dholpur!BA54+Dungarpur!BA54+Hanumangarh!BA54+Jaipur!BA54+Jaisalmer!BA54+Jalore!BA54+Jhalawar!BA54+Jhunjhunu!BA54+Jodhpur!BA54+Karauli!BA54+Kota!BA54+Nagaur!BA54+Pali!BA54+Pratapgarh!BA54+Rajsamand!BA54+'Sawai Madhopur'!BA54+Sikar!BA54+Sirohi!BA54+'Sri Ganganagar'!BA54+Tonk!BA54+Udaipur!BA54</f>
        <v>0</v>
      </c>
      <c r="BB54" s="7">
        <f>Ajmer!BB54+Alwar!BB54+Banswara!BB54+Baran!BB54+Barmer!BB54+Bharatpur!BB54+Bhilwara!BB54+Bikaner!BB54+Bundi!BB54+Chittorgarh!BB54+Churu!BB54+Dausa!BB54+Dholpur!BB54+Dungarpur!BB54+Hanumangarh!BB54+Jaipur!BB54+Jaisalmer!BB54+Jalore!BB54+Jhalawar!BB54+Jhunjhunu!BB54+Jodhpur!BB54+Karauli!BB54+Kota!BB54+Nagaur!BB54+Pali!BB54+Pratapgarh!BB54+Rajsamand!BB54+'Sawai Madhopur'!BB54+Sikar!BB54+Sirohi!BB54+'Sri Ganganagar'!BB54+Tonk!BB54+Udaipur!BB54</f>
        <v>0</v>
      </c>
      <c r="BC54" s="7">
        <f>Ajmer!BC54+Alwar!BC54+Banswara!BC54+Baran!BC54+Barmer!BC54+Bharatpur!BC54+Bhilwara!BC54+Bikaner!BC54+Bundi!BC54+Chittorgarh!BC54+Churu!BC54+Dausa!BC54+Dholpur!BC54+Dungarpur!BC54+Hanumangarh!BC54+Jaipur!BC54+Jaisalmer!BC54+Jalore!BC54+Jhalawar!BC54+Jhunjhunu!BC54+Jodhpur!BC54+Karauli!BC54+Kota!BC54+Nagaur!BC54+Pali!BC54+Pratapgarh!BC54+Rajsamand!BC54+'Sawai Madhopur'!BC54+Sikar!BC54+Sirohi!BC54+'Sri Ganganagar'!BC54+Tonk!BC54+Udaipur!BC54</f>
        <v>0</v>
      </c>
      <c r="BD54" s="7">
        <f>Ajmer!BD54+Alwar!BD54+Banswara!BD54+Baran!BD54+Barmer!BD54+Bharatpur!BD54+Bhilwara!BD54+Bikaner!BD54+Bundi!BD54+Chittorgarh!BD54+Churu!BD54+Dausa!BD54+Dholpur!BD54+Dungarpur!BD54+Hanumangarh!BD54+Jaipur!BD54+Jaisalmer!BD54+Jalore!BD54+Jhalawar!BD54+Jhunjhunu!BD54+Jodhpur!BD54+Karauli!BD54+Kota!BD54+Nagaur!BD54+Pali!BD54+Pratapgarh!BD54+Rajsamand!BD54+'Sawai Madhopur'!BD54+Sikar!BD54+Sirohi!BD54+'Sri Ganganagar'!BD54+Tonk!BD54+Udaipur!BD54</f>
        <v>0</v>
      </c>
      <c r="BE54" s="7">
        <f>Ajmer!BE54+Alwar!BE54+Banswara!BE54+Baran!BE54+Barmer!BE54+Bharatpur!BE54+Bhilwara!BE54+Bikaner!BE54+Bundi!BE54+Chittorgarh!BE54+Churu!BE54+Dausa!BE54+Dholpur!BE54+Dungarpur!BE54+Hanumangarh!BE54+Jaipur!BE54+Jaisalmer!BE54+Jalore!BE54+Jhalawar!BE54+Jhunjhunu!BE54+Jodhpur!BE54+Karauli!BE54+Kota!BE54+Nagaur!BE54+Pali!BE54+Pratapgarh!BE54+Rajsamand!BE54+'Sawai Madhopur'!BE54+Sikar!BE54+Sirohi!BE54+'Sri Ganganagar'!BE54+Tonk!BE54+Udaipur!BE54</f>
        <v>11</v>
      </c>
      <c r="BF54" s="7">
        <f>Ajmer!BF54+Alwar!BF54+Banswara!BF54+Baran!BF54+Barmer!BF54+Bharatpur!BF54+Bhilwara!BF54+Bikaner!BF54+Bundi!BF54+Chittorgarh!BF54+Churu!BF54+Dausa!BF54+Dholpur!BF54+Dungarpur!BF54+Hanumangarh!BF54+Jaipur!BF54+Jaisalmer!BF54+Jalore!BF54+Jhalawar!BF54+Jhunjhunu!BF54+Jodhpur!BF54+Karauli!BF54+Kota!BF54+Nagaur!BF54+Pali!BF54+Pratapgarh!BF54+Rajsamand!BF54+'Sawai Madhopur'!BF54+Sikar!BF54+Sirohi!BF54+'Sri Ganganagar'!BF54+Tonk!BF54+Udaipur!BF54</f>
        <v>102</v>
      </c>
      <c r="BG54" s="7">
        <f>Ajmer!BG54+Alwar!BG54+Banswara!BG54+Baran!BG54+Barmer!BG54+Bharatpur!BG54+Bhilwara!BG54+Bikaner!BG54+Bundi!BG54+Chittorgarh!BG54+Churu!BG54+Dausa!BG54+Dholpur!BG54+Dungarpur!BG54+Hanumangarh!BG54+Jaipur!BG54+Jaisalmer!BG54+Jalore!BG54+Jhalawar!BG54+Jhunjhunu!BG54+Jodhpur!BG54+Karauli!BG54+Kota!BG54+Nagaur!BG54+Pali!BG54+Pratapgarh!BG54+Rajsamand!BG54+'Sawai Madhopur'!BG54+Sikar!BG54+Sirohi!BG54+'Sri Ganganagar'!BG54+Tonk!BG54+Udaipur!BG54</f>
        <v>157</v>
      </c>
      <c r="BH54" s="7">
        <f>Ajmer!BH54+Alwar!BH54+Banswara!BH54+Baran!BH54+Barmer!BH54+Bharatpur!BH54+Bhilwara!BH54+Bikaner!BH54+Bundi!BH54+Chittorgarh!BH54+Churu!BH54+Dausa!BH54+Dholpur!BH54+Dungarpur!BH54+Hanumangarh!BH54+Jaipur!BH54+Jaisalmer!BH54+Jalore!BH54+Jhalawar!BH54+Jhunjhunu!BH54+Jodhpur!BH54+Karauli!BH54+Kota!BH54+Nagaur!BH54+Pali!BH54+Pratapgarh!BH54+Rajsamand!BH54+'Sawai Madhopur'!BH54+Sikar!BH54+Sirohi!BH54+'Sri Ganganagar'!BH54+Tonk!BH54+Udaipur!BH54</f>
        <v>859</v>
      </c>
      <c r="BI54" s="7">
        <f>Ajmer!BI54+Alwar!BI54+Banswara!BI54+Baran!BI54+Barmer!BI54+Bharatpur!BI54+Bhilwara!BI54+Bikaner!BI54+Bundi!BI54+Chittorgarh!BI54+Churu!BI54+Dausa!BI54+Dholpur!BI54+Dungarpur!BI54+Hanumangarh!BI54+Jaipur!BI54+Jaisalmer!BI54+Jalore!BI54+Jhalawar!BI54+Jhunjhunu!BI54+Jodhpur!BI54+Karauli!BI54+Kota!BI54+Nagaur!BI54+Pali!BI54+Pratapgarh!BI54+Rajsamand!BI54+'Sawai Madhopur'!BI54+Sikar!BI54+Sirohi!BI54+'Sri Ganganagar'!BI54+Tonk!BI54+Udaipur!BI54</f>
        <v>763</v>
      </c>
      <c r="BJ54" s="7">
        <f>Ajmer!BJ54+Alwar!BJ54+Banswara!BJ54+Baran!BJ54+Barmer!BJ54+Bharatpur!BJ54+Bhilwara!BJ54+Bikaner!BJ54+Bundi!BJ54+Chittorgarh!BJ54+Churu!BJ54+Dausa!BJ54+Dholpur!BJ54+Dungarpur!BJ54+Hanumangarh!BJ54+Jaipur!BJ54+Jaisalmer!BJ54+Jalore!BJ54+Jhalawar!BJ54+Jhunjhunu!BJ54+Jodhpur!BJ54+Karauli!BJ54+Kota!BJ54+Nagaur!BJ54+Pali!BJ54+Pratapgarh!BJ54+Rajsamand!BJ54+'Sawai Madhopur'!BJ54+Sikar!BJ54+Sirohi!BJ54+'Sri Ganganagar'!BJ54+Tonk!BJ54+Udaipur!BJ54</f>
        <v>6239</v>
      </c>
      <c r="BK54" s="8">
        <f t="shared" si="12"/>
        <v>931</v>
      </c>
      <c r="BL54" s="8">
        <f t="shared" si="13"/>
        <v>7200</v>
      </c>
      <c r="BM54" s="8">
        <f t="shared" si="34"/>
        <v>26465.252366895053</v>
      </c>
      <c r="BN54" s="8">
        <f t="shared" si="35"/>
        <v>60255.732810753689</v>
      </c>
      <c r="BO54" s="7">
        <f>Ajmer!BO54+Alwar!BO54+Banswara!BO54+Baran!BO54+Barmer!BO54+Bharatpur!BO54+Bhilwara!BO54+Bikaner!BO54+Bundi!BO54+Chittorgarh!BO54+Churu!BO54+Dausa!BO54+Dholpur!BO54+Dungarpur!BO54+Hanumangarh!BO54+Jaipur!BO54+Jaisalmer!BO54+Jalore!BO54+Jhalawar!BO54+Jhunjhunu!BO54+Jodhpur!BO54+Karauli!BO54+Kota!BO54+Nagaur!BO54+Pali!BO54+Pratapgarh!BO54+Rajsamand!BO54+'Sawai Madhopur'!BO54+Sikar!BO54+Sirohi!BO54+'Sri Ganganagar'!BO54+Tonk!BO54+Udaipur!BO54</f>
        <v>10990.325236689505</v>
      </c>
      <c r="BP54" s="7">
        <f>Ajmer!BP54+Alwar!BP54+Banswara!BP54+Baran!BP54+Barmer!BP54+Bharatpur!BP54+Bhilwara!BP54+Bikaner!BP54+Bundi!BP54+Chittorgarh!BP54+Churu!BP54+Dausa!BP54+Dholpur!BP54+Dungarpur!BP54+Hanumangarh!BP54+Jaipur!BP54+Jaisalmer!BP54+Jalore!BP54+Jhalawar!BP54+Jhunjhunu!BP54+Jodhpur!BP54+Karauli!BP54+Kota!BP54+Nagaur!BP54+Pali!BP54+Pratapgarh!BP54+Rajsamand!BP54+'Sawai Madhopur'!BP54+Sikar!BP54+Sirohi!BP54+'Sri Ganganagar'!BP54+Tonk!BP54+Udaipur!BP54</f>
        <v>6511.7732810753687</v>
      </c>
      <c r="BQ54" s="7">
        <f>Ajmer!BQ54+Alwar!BQ54+Banswara!BQ54+Baran!BQ54+Barmer!BQ54+Bharatpur!BQ54+Bhilwara!BQ54+Bikaner!BQ54+Bundi!BQ54+Chittorgarh!BQ54+Churu!BQ54+Dausa!BQ54+Dholpur!BQ54+Dungarpur!BQ54+Hanumangarh!BQ54+Jaipur!BQ54+Jaisalmer!BQ54+Jalore!BQ54+Jhalawar!BQ54+Jhunjhunu!BQ54+Jodhpur!BQ54+Karauli!BQ54+Kota!BQ54+Nagaur!BQ54+Pali!BQ54+Pratapgarh!BQ54+Rajsamand!BQ54+'Sawai Madhopur'!BQ54+Sikar!BQ54+Sirohi!BQ54+'Sri Ganganagar'!BQ54+Tonk!BQ54+Udaipur!BQ54</f>
        <v>2065.5951420137035</v>
      </c>
      <c r="BR54" s="7">
        <f>Ajmer!BR54+Alwar!BR54+Banswara!BR54+Baran!BR54+Barmer!BR54+Bharatpur!BR54+Bhilwara!BR54+Bikaner!BR54+Bundi!BR54+Chittorgarh!BR54+Churu!BR54+Dausa!BR54+Dholpur!BR54+Dungarpur!BR54+Hanumangarh!BR54+Jaipur!BR54+Jaisalmer!BR54+Jalore!BR54+Jhalawar!BR54+Jhunjhunu!BR54+Jodhpur!BR54+Karauli!BR54+Kota!BR54+Nagaur!BR54+Pali!BR54+Pratapgarh!BR54+Rajsamand!BR54+'Sawai Madhopur'!BR54+Sikar!BR54+Sirohi!BR54+'Sri Ganganagar'!BR54+Tonk!BR54+Udaipur!BR54</f>
        <v>2554.8639686452211</v>
      </c>
    </row>
    <row r="55" spans="1:94" s="16" customFormat="1" ht="18" customHeight="1" x14ac:dyDescent="0.25">
      <c r="A55" s="38"/>
      <c r="B55" s="13" t="s">
        <v>69</v>
      </c>
      <c r="C55" s="8">
        <f t="shared" ref="C55:H55" si="66">SUM(C51:C54)</f>
        <v>43662.535602211472</v>
      </c>
      <c r="D55" s="8">
        <f t="shared" si="66"/>
        <v>30904.617487297885</v>
      </c>
      <c r="E55" s="8">
        <f t="shared" si="66"/>
        <v>47021.667653810306</v>
      </c>
      <c r="F55" s="8">
        <f t="shared" si="66"/>
        <v>123347.78325757399</v>
      </c>
      <c r="G55" s="8">
        <f t="shared" si="66"/>
        <v>9478.5059151412079</v>
      </c>
      <c r="H55" s="8">
        <f t="shared" si="66"/>
        <v>10572.839519965986</v>
      </c>
      <c r="I55" s="8">
        <f t="shared" si="2"/>
        <v>100162.70917116299</v>
      </c>
      <c r="J55" s="8">
        <f t="shared" si="3"/>
        <v>164825.24026483786</v>
      </c>
      <c r="K55" s="8">
        <f t="shared" ref="K55:N55" si="67">SUM(K51:K54)</f>
        <v>7700.2829435108733</v>
      </c>
      <c r="L55" s="8">
        <f t="shared" si="67"/>
        <v>38475.433713585888</v>
      </c>
      <c r="M55" s="8">
        <f t="shared" si="67"/>
        <v>9877.0983128321823</v>
      </c>
      <c r="N55" s="8">
        <f t="shared" si="67"/>
        <v>57892.434432346199</v>
      </c>
      <c r="O55" s="8">
        <f t="shared" si="4"/>
        <v>117740.09042750605</v>
      </c>
      <c r="P55" s="8">
        <f t="shared" si="5"/>
        <v>261193.10841076996</v>
      </c>
      <c r="Q55" s="8">
        <f t="shared" ref="Q55:T55" si="68">SUM(Q51:Q54)</f>
        <v>1095.8983128321831</v>
      </c>
      <c r="R55" s="8">
        <f t="shared" si="68"/>
        <v>5985.0344323462041</v>
      </c>
      <c r="S55" s="8">
        <f t="shared" si="68"/>
        <v>54393.334256503622</v>
      </c>
      <c r="T55" s="8">
        <f t="shared" si="68"/>
        <v>157644.74302549765</v>
      </c>
      <c r="U55" s="8">
        <f>SUM(U51:U54)</f>
        <v>41275.940604034302</v>
      </c>
      <c r="V55" s="8">
        <f t="shared" ref="V55:AD55" si="69">SUM(V51:V54)</f>
        <v>324654.58298135316</v>
      </c>
      <c r="W55" s="8">
        <f t="shared" si="69"/>
        <v>12143.961359982202</v>
      </c>
      <c r="X55" s="8">
        <f t="shared" si="69"/>
        <v>118080.11363284125</v>
      </c>
      <c r="Y55" s="8">
        <f t="shared" si="69"/>
        <v>2813.8367227833896</v>
      </c>
      <c r="Z55" s="8">
        <f t="shared" si="69"/>
        <v>10344.668404975184</v>
      </c>
      <c r="AA55" s="8">
        <f t="shared" si="69"/>
        <v>80.75</v>
      </c>
      <c r="AB55" s="8">
        <f t="shared" si="69"/>
        <v>1429</v>
      </c>
      <c r="AC55" s="8">
        <f t="shared" si="69"/>
        <v>195</v>
      </c>
      <c r="AD55" s="8">
        <f t="shared" si="69"/>
        <v>5497.9227671851004</v>
      </c>
      <c r="AE55" s="8">
        <f t="shared" si="6"/>
        <v>56509.488686799894</v>
      </c>
      <c r="AF55" s="8">
        <f t="shared" si="7"/>
        <v>460006.28778635472</v>
      </c>
      <c r="AG55" s="8">
        <f t="shared" ref="AG55:AH55" si="70">SUM(AG51:AG54)</f>
        <v>920.43672278338954</v>
      </c>
      <c r="AH55" s="8">
        <f t="shared" si="70"/>
        <v>5953.3211851851847</v>
      </c>
      <c r="AI55" s="8">
        <f>SUM(AI51:AI54)</f>
        <v>0</v>
      </c>
      <c r="AJ55" s="8">
        <f t="shared" ref="AJ55:AX55" si="71">SUM(AJ51:AJ54)</f>
        <v>0</v>
      </c>
      <c r="AK55" s="8">
        <f t="shared" si="71"/>
        <v>147.19465819999999</v>
      </c>
      <c r="AL55" s="8">
        <f t="shared" si="71"/>
        <v>527.34957112543998</v>
      </c>
      <c r="AM55" s="8">
        <f t="shared" si="71"/>
        <v>5860.8037690000001</v>
      </c>
      <c r="AN55" s="8">
        <f t="shared" si="71"/>
        <v>58853.812193700003</v>
      </c>
      <c r="AO55" s="8">
        <f t="shared" si="71"/>
        <v>2113</v>
      </c>
      <c r="AP55" s="8">
        <f t="shared" si="71"/>
        <v>13965.797211130001</v>
      </c>
      <c r="AQ55" s="8">
        <f t="shared" si="71"/>
        <v>31665.276503179412</v>
      </c>
      <c r="AR55" s="8">
        <f t="shared" si="71"/>
        <v>88878.193752443171</v>
      </c>
      <c r="AS55" s="8">
        <f t="shared" si="71"/>
        <v>1051</v>
      </c>
      <c r="AT55" s="8">
        <f t="shared" si="71"/>
        <v>11192.5432254182</v>
      </c>
      <c r="AU55" s="8">
        <f t="shared" si="71"/>
        <v>40837.274930379419</v>
      </c>
      <c r="AV55" s="8">
        <f t="shared" si="71"/>
        <v>173417.69595381682</v>
      </c>
      <c r="AW55" s="8">
        <f t="shared" si="71"/>
        <v>5007.0249314568373</v>
      </c>
      <c r="AX55" s="8">
        <f t="shared" si="71"/>
        <v>11542.380732702619</v>
      </c>
      <c r="AY55" s="9">
        <f t="shared" ref="AY55" si="72">O55+AE55+AU55</f>
        <v>215086.85404468534</v>
      </c>
      <c r="AZ55" s="9">
        <f t="shared" ref="AZ55" si="73">P55+AF55+AV55</f>
        <v>894617.09215094149</v>
      </c>
      <c r="BA55" s="8">
        <f>SUM(BA51:BA54)</f>
        <v>21</v>
      </c>
      <c r="BB55" s="8">
        <f t="shared" ref="BB55:BJ55" si="74">SUM(BB51:BB54)</f>
        <v>107</v>
      </c>
      <c r="BC55" s="8">
        <f t="shared" si="74"/>
        <v>6</v>
      </c>
      <c r="BD55" s="8">
        <f t="shared" si="74"/>
        <v>154</v>
      </c>
      <c r="BE55" s="8">
        <f t="shared" si="74"/>
        <v>72.057099833376</v>
      </c>
      <c r="BF55" s="8">
        <f t="shared" si="74"/>
        <v>668.39243834121771</v>
      </c>
      <c r="BG55" s="8">
        <f t="shared" si="74"/>
        <v>2081.2695594704401</v>
      </c>
      <c r="BH55" s="8">
        <f t="shared" si="74"/>
        <v>10019.071192200001</v>
      </c>
      <c r="BI55" s="8">
        <f t="shared" si="74"/>
        <v>16966.902245720827</v>
      </c>
      <c r="BJ55" s="8">
        <f t="shared" si="74"/>
        <v>84766.116266539568</v>
      </c>
      <c r="BK55" s="8">
        <f t="shared" si="12"/>
        <v>19147.228905024644</v>
      </c>
      <c r="BL55" s="8">
        <f t="shared" si="13"/>
        <v>95714.579897080781</v>
      </c>
      <c r="BM55" s="8">
        <f t="shared" si="34"/>
        <v>234234.08294970999</v>
      </c>
      <c r="BN55" s="8">
        <f t="shared" si="35"/>
        <v>990331.67204802227</v>
      </c>
      <c r="BO55" s="8">
        <f>SUM(BO51:BO54)</f>
        <v>48826.317148501068</v>
      </c>
      <c r="BP55" s="8">
        <f>SUM(BP51:BP54)</f>
        <v>114384.03659005351</v>
      </c>
      <c r="BQ55" s="8">
        <f>SUM(BQ51:BQ54)</f>
        <v>8411.4902891006423</v>
      </c>
      <c r="BR55" s="8">
        <f>SUM(BR51:BR54)</f>
        <v>11747.527954032117</v>
      </c>
    </row>
    <row r="56" spans="1:94" s="10" customFormat="1" ht="18" customHeight="1" x14ac:dyDescent="0.25">
      <c r="A56" s="37">
        <v>43</v>
      </c>
      <c r="B56" s="12" t="s">
        <v>92</v>
      </c>
      <c r="C56" s="7">
        <f>Ajmer!C56+Alwar!C56+Banswara!C56+Baran!C56+Barmer!C56+Bharatpur!C56+Bhilwara!C56+Bikaner!C56+Bundi!C56+Chittorgarh!C56+Churu!C56+Dausa!C56+Dholpur!C56+Dungarpur!C56+Hanumangarh!C56+Jaipur!C56+Jaisalmer!C56+Jalore!C56+Jhalawar!C56+Jhunjhunu!C56+Jodhpur!C56+Karauli!C56+Kota!C56+Nagaur!C56+Pali!C56+Pratapgarh!C56+Rajsamand!C56+'Sawai Madhopur'!C56+Sikar!C56+Sirohi!C56+'Sri Ganganagar'!C56+Tonk!C56+Udaipur!C56</f>
        <v>125803</v>
      </c>
      <c r="D56" s="7">
        <f>Ajmer!D56+Alwar!D56+Banswara!D56+Baran!D56+Barmer!D56+Bharatpur!D56+Bhilwara!D56+Bikaner!D56+Bundi!D56+Chittorgarh!D56+Churu!D56+Dausa!D56+Dholpur!D56+Dungarpur!D56+Hanumangarh!D56+Jaipur!D56+Jaisalmer!D56+Jalore!D56+Jhalawar!D56+Jhunjhunu!D56+Jodhpur!D56+Karauli!D56+Kota!D56+Nagaur!D56+Pali!D56+Pratapgarh!D56+Rajsamand!D56+'Sawai Madhopur'!D56+Sikar!D56+Sirohi!D56+'Sri Ganganagar'!D56+Tonk!D56+Udaipur!D56</f>
        <v>108354</v>
      </c>
      <c r="E56" s="7">
        <f>Ajmer!E56+Alwar!E56+Banswara!E56+Baran!E56+Barmer!E56+Bharatpur!E56+Bhilwara!E56+Bikaner!E56+Bundi!E56+Chittorgarh!E56+Churu!E56+Dausa!E56+Dholpur!E56+Dungarpur!E56+Hanumangarh!E56+Jaipur!E56+Jaisalmer!E56+Jalore!E56+Jhalawar!E56+Jhunjhunu!E56+Jodhpur!E56+Karauli!E56+Kota!E56+Nagaur!E56+Pali!E56+Pratapgarh!E56+Rajsamand!E56+'Sawai Madhopur'!E56+Sikar!E56+Sirohi!E56+'Sri Ganganagar'!E56+Tonk!E56+Udaipur!E56</f>
        <v>1923</v>
      </c>
      <c r="F56" s="7">
        <f>Ajmer!F56+Alwar!F56+Banswara!F56+Baran!F56+Barmer!F56+Bharatpur!F56+Bhilwara!F56+Bikaner!F56+Bundi!F56+Chittorgarh!F56+Churu!F56+Dausa!F56+Dholpur!F56+Dungarpur!F56+Hanumangarh!F56+Jaipur!F56+Jaisalmer!F56+Jalore!F56+Jhalawar!F56+Jhunjhunu!F56+Jodhpur!F56+Karauli!F56+Kota!F56+Nagaur!F56+Pali!F56+Pratapgarh!F56+Rajsamand!F56+'Sawai Madhopur'!F56+Sikar!F56+Sirohi!F56+'Sri Ganganagar'!F56+Tonk!F56+Udaipur!F56</f>
        <v>6282</v>
      </c>
      <c r="G56" s="7">
        <f>Ajmer!G56+Alwar!G56+Banswara!G56+Baran!G56+Barmer!G56+Bharatpur!G56+Bhilwara!G56+Bikaner!G56+Bundi!G56+Chittorgarh!G56+Churu!G56+Dausa!G56+Dholpur!G56+Dungarpur!G56+Hanumangarh!G56+Jaipur!G56+Jaisalmer!G56+Jalore!G56+Jhalawar!G56+Jhunjhunu!G56+Jodhpur!G56+Karauli!G56+Kota!G56+Nagaur!G56+Pali!G56+Pratapgarh!G56+Rajsamand!G56+'Sawai Madhopur'!G56+Sikar!G56+Sirohi!G56+'Sri Ganganagar'!G56+Tonk!G56+Udaipur!G56</f>
        <v>485</v>
      </c>
      <c r="H56" s="7">
        <f>Ajmer!H56+Alwar!H56+Banswara!H56+Baran!H56+Barmer!H56+Bharatpur!H56+Bhilwara!H56+Bikaner!H56+Bundi!H56+Chittorgarh!H56+Churu!H56+Dausa!H56+Dholpur!H56+Dungarpur!H56+Hanumangarh!H56+Jaipur!H56+Jaisalmer!H56+Jalore!H56+Jhalawar!H56+Jhunjhunu!H56+Jodhpur!H56+Karauli!H56+Kota!H56+Nagaur!H56+Pali!H56+Pratapgarh!H56+Rajsamand!H56+'Sawai Madhopur'!H56+Sikar!H56+Sirohi!H56+'Sri Ganganagar'!H56+Tonk!H56+Udaipur!H56</f>
        <v>1577</v>
      </c>
      <c r="I56" s="8">
        <f t="shared" si="2"/>
        <v>128211</v>
      </c>
      <c r="J56" s="8">
        <f t="shared" si="3"/>
        <v>116213</v>
      </c>
      <c r="K56" s="7">
        <f>Ajmer!K56+Alwar!K56+Banswara!K56+Baran!K56+Barmer!K56+Bharatpur!K56+Bhilwara!K56+Bikaner!K56+Bundi!K56+Chittorgarh!K56+Churu!K56+Dausa!K56+Dholpur!K56+Dungarpur!K56+Hanumangarh!K56+Jaipur!K56+Jaisalmer!K56+Jalore!K56+Jhalawar!K56+Jhunjhunu!K56+Jodhpur!K56+Karauli!K56+Kota!K56+Nagaur!K56+Pali!K56+Pratapgarh!K56+Rajsamand!K56+'Sawai Madhopur'!K56+Sikar!K56+Sirohi!K56+'Sri Ganganagar'!K56+Tonk!K56+Udaipur!K56</f>
        <v>236</v>
      </c>
      <c r="L56" s="7">
        <f>Ajmer!L56+Alwar!L56+Banswara!L56+Baran!L56+Barmer!L56+Bharatpur!L56+Bhilwara!L56+Bikaner!L56+Bundi!L56+Chittorgarh!L56+Churu!L56+Dausa!L56+Dholpur!L56+Dungarpur!L56+Hanumangarh!L56+Jaipur!L56+Jaisalmer!L56+Jalore!L56+Jhalawar!L56+Jhunjhunu!L56+Jodhpur!L56+Karauli!L56+Kota!L56+Nagaur!L56+Pali!L56+Pratapgarh!L56+Rajsamand!L56+'Sawai Madhopur'!L56+Sikar!L56+Sirohi!L56+'Sri Ganganagar'!L56+Tonk!L56+Udaipur!L56</f>
        <v>1950</v>
      </c>
      <c r="M56" s="7">
        <f>Ajmer!M56+Alwar!M56+Banswara!M56+Baran!M56+Barmer!M56+Bharatpur!M56+Bhilwara!M56+Bikaner!M56+Bundi!M56+Chittorgarh!M56+Churu!M56+Dausa!M56+Dholpur!M56+Dungarpur!M56+Hanumangarh!M56+Jaipur!M56+Jaisalmer!M56+Jalore!M56+Jhalawar!M56+Jhunjhunu!M56+Jodhpur!M56+Karauli!M56+Kota!M56+Nagaur!M56+Pali!M56+Pratapgarh!M56+Rajsamand!M56+'Sawai Madhopur'!M56+Sikar!M56+Sirohi!M56+'Sri Ganganagar'!M56+Tonk!M56+Udaipur!M56</f>
        <v>219</v>
      </c>
      <c r="N56" s="7">
        <f>Ajmer!N56+Alwar!N56+Banswara!N56+Baran!N56+Barmer!N56+Bharatpur!N56+Bhilwara!N56+Bikaner!N56+Bundi!N56+Chittorgarh!N56+Churu!N56+Dausa!N56+Dholpur!N56+Dungarpur!N56+Hanumangarh!N56+Jaipur!N56+Jaisalmer!N56+Jalore!N56+Jhalawar!N56+Jhunjhunu!N56+Jodhpur!N56+Karauli!N56+Kota!N56+Nagaur!N56+Pali!N56+Pratapgarh!N56+Rajsamand!N56+'Sawai Madhopur'!N56+Sikar!N56+Sirohi!N56+'Sri Ganganagar'!N56+Tonk!N56+Udaipur!N56</f>
        <v>1774</v>
      </c>
      <c r="O56" s="8">
        <f t="shared" si="4"/>
        <v>128666</v>
      </c>
      <c r="P56" s="8">
        <f t="shared" si="5"/>
        <v>119937</v>
      </c>
      <c r="Q56" s="7">
        <f>Ajmer!Q56+Alwar!Q56+Banswara!Q56+Baran!Q56+Barmer!Q56+Bharatpur!Q56+Bhilwara!Q56+Bikaner!Q56+Bundi!Q56+Chittorgarh!Q56+Churu!Q56+Dausa!Q56+Dholpur!Q56+Dungarpur!Q56+Hanumangarh!Q56+Jaipur!Q56+Jaisalmer!Q56+Jalore!Q56+Jhalawar!Q56+Jhunjhunu!Q56+Jodhpur!Q56+Karauli!Q56+Kota!Q56+Nagaur!Q56+Pali!Q56+Pratapgarh!Q56+Rajsamand!Q56+'Sawai Madhopur'!Q56+Sikar!Q56+Sirohi!Q56+'Sri Ganganagar'!Q56+Tonk!Q56+Udaipur!Q56</f>
        <v>42</v>
      </c>
      <c r="R56" s="7">
        <f>Ajmer!R56+Alwar!R56+Banswara!R56+Baran!R56+Barmer!R56+Bharatpur!R56+Bhilwara!R56+Bikaner!R56+Bundi!R56+Chittorgarh!R56+Churu!R56+Dausa!R56+Dholpur!R56+Dungarpur!R56+Hanumangarh!R56+Jaipur!R56+Jaisalmer!R56+Jalore!R56+Jhalawar!R56+Jhunjhunu!R56+Jodhpur!R56+Karauli!R56+Kota!R56+Nagaur!R56+Pali!R56+Pratapgarh!R56+Rajsamand!R56+'Sawai Madhopur'!R56+Sikar!R56+Sirohi!R56+'Sri Ganganagar'!R56+Tonk!R56+Udaipur!R56</f>
        <v>364</v>
      </c>
      <c r="S56" s="7">
        <f>Ajmer!S56+Alwar!S56+Banswara!S56+Baran!S56+Barmer!S56+Bharatpur!S56+Bhilwara!S56+Bikaner!S56+Bundi!S56+Chittorgarh!S56+Churu!S56+Dausa!S56+Dholpur!S56+Dungarpur!S56+Hanumangarh!S56+Jaipur!S56+Jaisalmer!S56+Jalore!S56+Jhalawar!S56+Jhunjhunu!S56+Jodhpur!S56+Karauli!S56+Kota!S56+Nagaur!S56+Pali!S56+Pratapgarh!S56+Rajsamand!S56+'Sawai Madhopur'!S56+Sikar!S56+Sirohi!S56+'Sri Ganganagar'!S56+Tonk!S56+Udaipur!S56</f>
        <v>11384</v>
      </c>
      <c r="T56" s="7">
        <f>Ajmer!T56+Alwar!T56+Banswara!T56+Baran!T56+Barmer!T56+Bharatpur!T56+Bhilwara!T56+Bikaner!T56+Bundi!T56+Chittorgarh!T56+Churu!T56+Dausa!T56+Dholpur!T56+Dungarpur!T56+Hanumangarh!T56+Jaipur!T56+Jaisalmer!T56+Jalore!T56+Jhalawar!T56+Jhunjhunu!T56+Jodhpur!T56+Karauli!T56+Kota!T56+Nagaur!T56+Pali!T56+Pratapgarh!T56+Rajsamand!T56+'Sawai Madhopur'!T56+Sikar!T56+Sirohi!T56+'Sri Ganganagar'!T56+Tonk!T56+Udaipur!T56</f>
        <v>8697</v>
      </c>
      <c r="U56" s="7">
        <f>Ajmer!U56+Alwar!U56+Banswara!U56+Baran!U56+Barmer!U56+Bharatpur!U56+Bhilwara!U56+Bikaner!U56+Bundi!U56+Chittorgarh!U56+Churu!U56+Dausa!U56+Dholpur!U56+Dungarpur!U56+Hanumangarh!U56+Jaipur!U56+Jaisalmer!U56+Jalore!U56+Jhalawar!U56+Jhunjhunu!U56+Jodhpur!U56+Karauli!U56+Kota!U56+Nagaur!U56+Pali!U56+Pratapgarh!U56+Rajsamand!U56+'Sawai Madhopur'!U56+Sikar!U56+Sirohi!U56+'Sri Ganganagar'!U56+Tonk!U56+Udaipur!U56</f>
        <v>394</v>
      </c>
      <c r="V56" s="7">
        <f>Ajmer!V56+Alwar!V56+Banswara!V56+Baran!V56+Barmer!V56+Bharatpur!V56+Bhilwara!V56+Bikaner!V56+Bundi!V56+Chittorgarh!V56+Churu!V56+Dausa!V56+Dholpur!V56+Dungarpur!V56+Hanumangarh!V56+Jaipur!V56+Jaisalmer!V56+Jalore!V56+Jhalawar!V56+Jhunjhunu!V56+Jodhpur!V56+Karauli!V56+Kota!V56+Nagaur!V56+Pali!V56+Pratapgarh!V56+Rajsamand!V56+'Sawai Madhopur'!V56+Sikar!V56+Sirohi!V56+'Sri Ganganagar'!V56+Tonk!V56+Udaipur!V56</f>
        <v>2838</v>
      </c>
      <c r="W56" s="7">
        <f>Ajmer!W56+Alwar!W56+Banswara!W56+Baran!W56+Barmer!W56+Bharatpur!W56+Bhilwara!W56+Bikaner!W56+Bundi!W56+Chittorgarh!W56+Churu!W56+Dausa!W56+Dholpur!W56+Dungarpur!W56+Hanumangarh!W56+Jaipur!W56+Jaisalmer!W56+Jalore!W56+Jhalawar!W56+Jhunjhunu!W56+Jodhpur!W56+Karauli!W56+Kota!W56+Nagaur!W56+Pali!W56+Pratapgarh!W56+Rajsamand!W56+'Sawai Madhopur'!W56+Sikar!W56+Sirohi!W56+'Sri Ganganagar'!W56+Tonk!W56+Udaipur!W56</f>
        <v>253</v>
      </c>
      <c r="X56" s="7">
        <f>Ajmer!X56+Alwar!X56+Banswara!X56+Baran!X56+Barmer!X56+Bharatpur!X56+Bhilwara!X56+Bikaner!X56+Bundi!X56+Chittorgarh!X56+Churu!X56+Dausa!X56+Dholpur!X56+Dungarpur!X56+Hanumangarh!X56+Jaipur!X56+Jaisalmer!X56+Jalore!X56+Jhalawar!X56+Jhunjhunu!X56+Jodhpur!X56+Karauli!X56+Kota!X56+Nagaur!X56+Pali!X56+Pratapgarh!X56+Rajsamand!X56+'Sawai Madhopur'!X56+Sikar!X56+Sirohi!X56+'Sri Ganganagar'!X56+Tonk!X56+Udaipur!X56</f>
        <v>1812</v>
      </c>
      <c r="Y56" s="7">
        <f>Ajmer!Y56+Alwar!Y56+Banswara!Y56+Baran!Y56+Barmer!Y56+Bharatpur!Y56+Bhilwara!Y56+Bikaner!Y56+Bundi!Y56+Chittorgarh!Y56+Churu!Y56+Dausa!Y56+Dholpur!Y56+Dungarpur!Y56+Hanumangarh!Y56+Jaipur!Y56+Jaisalmer!Y56+Jalore!Y56+Jhalawar!Y56+Jhunjhunu!Y56+Jodhpur!Y56+Karauli!Y56+Kota!Y56+Nagaur!Y56+Pali!Y56+Pratapgarh!Y56+Rajsamand!Y56+'Sawai Madhopur'!Y56+Sikar!Y56+Sirohi!Y56+'Sri Ganganagar'!Y56+Tonk!Y56+Udaipur!Y56</f>
        <v>75</v>
      </c>
      <c r="Z56" s="7">
        <f>Ajmer!Z56+Alwar!Z56+Banswara!Z56+Baran!Z56+Barmer!Z56+Bharatpur!Z56+Bhilwara!Z56+Bikaner!Z56+Bundi!Z56+Chittorgarh!Z56+Churu!Z56+Dausa!Z56+Dholpur!Z56+Dungarpur!Z56+Hanumangarh!Z56+Jaipur!Z56+Jaisalmer!Z56+Jalore!Z56+Jhalawar!Z56+Jhunjhunu!Z56+Jodhpur!Z56+Karauli!Z56+Kota!Z56+Nagaur!Z56+Pali!Z56+Pratapgarh!Z56+Rajsamand!Z56+'Sawai Madhopur'!Z56+Sikar!Z56+Sirohi!Z56+'Sri Ganganagar'!Z56+Tonk!Z56+Udaipur!Z56</f>
        <v>140</v>
      </c>
      <c r="AA56" s="7">
        <f>Ajmer!AA56+Alwar!AA56+Banswara!AA56+Baran!AA56+Barmer!AA56+Bharatpur!AA56+Bhilwara!AA56+Bikaner!AA56+Bundi!AA56+Chittorgarh!AA56+Churu!AA56+Dausa!AA56+Dholpur!AA56+Dungarpur!AA56+Hanumangarh!AA56+Jaipur!AA56+Jaisalmer!AA56+Jalore!AA56+Jhalawar!AA56+Jhunjhunu!AA56+Jodhpur!AA56+Karauli!AA56+Kota!AA56+Nagaur!AA56+Pali!AA56+Pratapgarh!AA56+Rajsamand!AA56+'Sawai Madhopur'!AA56+Sikar!AA56+Sirohi!AA56+'Sri Ganganagar'!AA56+Tonk!AA56+Udaipur!AA56</f>
        <v>0</v>
      </c>
      <c r="AB56" s="7">
        <f>Ajmer!AB56+Alwar!AB56+Banswara!AB56+Baran!AB56+Barmer!AB56+Bharatpur!AB56+Bhilwara!AB56+Bikaner!AB56+Bundi!AB56+Chittorgarh!AB56+Churu!AB56+Dausa!AB56+Dholpur!AB56+Dungarpur!AB56+Hanumangarh!AB56+Jaipur!AB56+Jaisalmer!AB56+Jalore!AB56+Jhalawar!AB56+Jhunjhunu!AB56+Jodhpur!AB56+Karauli!AB56+Kota!AB56+Nagaur!AB56+Pali!AB56+Pratapgarh!AB56+Rajsamand!AB56+'Sawai Madhopur'!AB56+Sikar!AB56+Sirohi!AB56+'Sri Ganganagar'!AB56+Tonk!AB56+Udaipur!AB56</f>
        <v>0</v>
      </c>
      <c r="AC56" s="7">
        <f>Ajmer!AC56+Alwar!AC56+Banswara!AC56+Baran!AC56+Barmer!AC56+Bharatpur!AC56+Bhilwara!AC56+Bikaner!AC56+Bundi!AC56+Chittorgarh!AC56+Churu!AC56+Dausa!AC56+Dholpur!AC56+Dungarpur!AC56+Hanumangarh!AC56+Jaipur!AC56+Jaisalmer!AC56+Jalore!AC56+Jhalawar!AC56+Jhunjhunu!AC56+Jodhpur!AC56+Karauli!AC56+Kota!AC56+Nagaur!AC56+Pali!AC56+Pratapgarh!AC56+Rajsamand!AC56+'Sawai Madhopur'!AC56+Sikar!AC56+Sirohi!AC56+'Sri Ganganagar'!AC56+Tonk!AC56+Udaipur!AC56</f>
        <v>80</v>
      </c>
      <c r="AD56" s="7">
        <f>Ajmer!AD56+Alwar!AD56+Banswara!AD56+Baran!AD56+Barmer!AD56+Bharatpur!AD56+Bhilwara!AD56+Bikaner!AD56+Bundi!AD56+Chittorgarh!AD56+Churu!AD56+Dausa!AD56+Dholpur!AD56+Dungarpur!AD56+Hanumangarh!AD56+Jaipur!AD56+Jaisalmer!AD56+Jalore!AD56+Jhalawar!AD56+Jhunjhunu!AD56+Jodhpur!AD56+Karauli!AD56+Kota!AD56+Nagaur!AD56+Pali!AD56+Pratapgarh!AD56+Rajsamand!AD56+'Sawai Madhopur'!AD56+Sikar!AD56+Sirohi!AD56+'Sri Ganganagar'!AD56+Tonk!AD56+Udaipur!AD56</f>
        <v>1090</v>
      </c>
      <c r="AE56" s="8">
        <f t="shared" si="6"/>
        <v>802</v>
      </c>
      <c r="AF56" s="8">
        <f t="shared" si="7"/>
        <v>5880</v>
      </c>
      <c r="AG56" s="7">
        <f>Ajmer!AG56+Alwar!AG56+Banswara!AG56+Baran!AG56+Barmer!AG56+Bharatpur!AG56+Bhilwara!AG56+Bikaner!AG56+Bundi!AG56+Chittorgarh!AG56+Churu!AG56+Dausa!AG56+Dholpur!AG56+Dungarpur!AG56+Hanumangarh!AG56+Jaipur!AG56+Jaisalmer!AG56+Jalore!AG56+Jhalawar!AG56+Jhunjhunu!AG56+Jodhpur!AG56+Karauli!AG56+Kota!AG56+Nagaur!AG56+Pali!AG56+Pratapgarh!AG56+Rajsamand!AG56+'Sawai Madhopur'!AG56+Sikar!AG56+Sirohi!AG56+'Sri Ganganagar'!AG56+Tonk!AG56+Udaipur!AG56</f>
        <v>16</v>
      </c>
      <c r="AH56" s="7">
        <f>Ajmer!AH56+Alwar!AH56+Banswara!AH56+Baran!AH56+Barmer!AH56+Bharatpur!AH56+Bhilwara!AH56+Bikaner!AH56+Bundi!AH56+Chittorgarh!AH56+Churu!AH56+Dausa!AH56+Dholpur!AH56+Dungarpur!AH56+Hanumangarh!AH56+Jaipur!AH56+Jaisalmer!AH56+Jalore!AH56+Jhalawar!AH56+Jhunjhunu!AH56+Jodhpur!AH56+Karauli!AH56+Kota!AH56+Nagaur!AH56+Pali!AH56+Pratapgarh!AH56+Rajsamand!AH56+'Sawai Madhopur'!AH56+Sikar!AH56+Sirohi!AH56+'Sri Ganganagar'!AH56+Tonk!AH56+Udaipur!AH56</f>
        <v>30</v>
      </c>
      <c r="AI56" s="7">
        <f>Ajmer!AI56+Alwar!AI56+Banswara!AI56+Baran!AI56+Barmer!AI56+Bharatpur!AI56+Bhilwara!AI56+Bikaner!AI56+Bundi!AI56+Chittorgarh!AI56+Churu!AI56+Dausa!AI56+Dholpur!AI56+Dungarpur!AI56+Hanumangarh!AI56+Jaipur!AI56+Jaisalmer!AI56+Jalore!AI56+Jhalawar!AI56+Jhunjhunu!AI56+Jodhpur!AI56+Karauli!AI56+Kota!AI56+Nagaur!AI56+Pali!AI56+Pratapgarh!AI56+Rajsamand!AI56+'Sawai Madhopur'!AI56+Sikar!AI56+Sirohi!AI56+'Sri Ganganagar'!AI56+Tonk!AI56+Udaipur!AI56</f>
        <v>0</v>
      </c>
      <c r="AJ56" s="7">
        <f>Ajmer!AJ56+Alwar!AJ56+Banswara!AJ56+Baran!AJ56+Barmer!AJ56+Bharatpur!AJ56+Bhilwara!AJ56+Bikaner!AJ56+Bundi!AJ56+Chittorgarh!AJ56+Churu!AJ56+Dausa!AJ56+Dholpur!AJ56+Dungarpur!AJ56+Hanumangarh!AJ56+Jaipur!AJ56+Jaisalmer!AJ56+Jalore!AJ56+Jhalawar!AJ56+Jhunjhunu!AJ56+Jodhpur!AJ56+Karauli!AJ56+Kota!AJ56+Nagaur!AJ56+Pali!AJ56+Pratapgarh!AJ56+Rajsamand!AJ56+'Sawai Madhopur'!AJ56+Sikar!AJ56+Sirohi!AJ56+'Sri Ganganagar'!AJ56+Tonk!AJ56+Udaipur!AJ56</f>
        <v>0</v>
      </c>
      <c r="AK56" s="7">
        <f>Ajmer!AK56+Alwar!AK56+Banswara!AK56+Baran!AK56+Barmer!AK56+Bharatpur!AK56+Bhilwara!AK56+Bikaner!AK56+Bundi!AK56+Chittorgarh!AK56+Churu!AK56+Dausa!AK56+Dholpur!AK56+Dungarpur!AK56+Hanumangarh!AK56+Jaipur!AK56+Jaisalmer!AK56+Jalore!AK56+Jhalawar!AK56+Jhunjhunu!AK56+Jodhpur!AK56+Karauli!AK56+Kota!AK56+Nagaur!AK56+Pali!AK56+Pratapgarh!AK56+Rajsamand!AK56+'Sawai Madhopur'!AK56+Sikar!AK56+Sirohi!AK56+'Sri Ganganagar'!AK56+Tonk!AK56+Udaipur!AK56</f>
        <v>12</v>
      </c>
      <c r="AL56" s="7">
        <f>Ajmer!AL56+Alwar!AL56+Banswara!AL56+Baran!AL56+Barmer!AL56+Bharatpur!AL56+Bhilwara!AL56+Bikaner!AL56+Bundi!AL56+Chittorgarh!AL56+Churu!AL56+Dausa!AL56+Dholpur!AL56+Dungarpur!AL56+Hanumangarh!AL56+Jaipur!AL56+Jaisalmer!AL56+Jalore!AL56+Jhalawar!AL56+Jhunjhunu!AL56+Jodhpur!AL56+Karauli!AL56+Kota!AL56+Nagaur!AL56+Pali!AL56+Pratapgarh!AL56+Rajsamand!AL56+'Sawai Madhopur'!AL56+Sikar!AL56+Sirohi!AL56+'Sri Ganganagar'!AL56+Tonk!AL56+Udaipur!AL56</f>
        <v>87</v>
      </c>
      <c r="AM56" s="7">
        <f>Ajmer!AM56+Alwar!AM56+Banswara!AM56+Baran!AM56+Barmer!AM56+Bharatpur!AM56+Bhilwara!AM56+Bikaner!AM56+Bundi!AM56+Chittorgarh!AM56+Churu!AM56+Dausa!AM56+Dholpur!AM56+Dungarpur!AM56+Hanumangarh!AM56+Jaipur!AM56+Jaisalmer!AM56+Jalore!AM56+Jhalawar!AM56+Jhunjhunu!AM56+Jodhpur!AM56+Karauli!AM56+Kota!AM56+Nagaur!AM56+Pali!AM56+Pratapgarh!AM56+Rajsamand!AM56+'Sawai Madhopur'!AM56+Sikar!AM56+Sirohi!AM56+'Sri Ganganagar'!AM56+Tonk!AM56+Udaipur!AM56</f>
        <v>89</v>
      </c>
      <c r="AN56" s="7">
        <f>Ajmer!AN56+Alwar!AN56+Banswara!AN56+Baran!AN56+Barmer!AN56+Bharatpur!AN56+Bhilwara!AN56+Bikaner!AN56+Bundi!AN56+Chittorgarh!AN56+Churu!AN56+Dausa!AN56+Dholpur!AN56+Dungarpur!AN56+Hanumangarh!AN56+Jaipur!AN56+Jaisalmer!AN56+Jalore!AN56+Jhalawar!AN56+Jhunjhunu!AN56+Jodhpur!AN56+Karauli!AN56+Kota!AN56+Nagaur!AN56+Pali!AN56+Pratapgarh!AN56+Rajsamand!AN56+'Sawai Madhopur'!AN56+Sikar!AN56+Sirohi!AN56+'Sri Ganganagar'!AN56+Tonk!AN56+Udaipur!AN56</f>
        <v>792</v>
      </c>
      <c r="AO56" s="7">
        <f>Ajmer!AO56+Alwar!AO56+Banswara!AO56+Baran!AO56+Barmer!AO56+Bharatpur!AO56+Bhilwara!AO56+Bikaner!AO56+Bundi!AO56+Chittorgarh!AO56+Churu!AO56+Dausa!AO56+Dholpur!AO56+Dungarpur!AO56+Hanumangarh!AO56+Jaipur!AO56+Jaisalmer!AO56+Jalore!AO56+Jhalawar!AO56+Jhunjhunu!AO56+Jodhpur!AO56+Karauli!AO56+Kota!AO56+Nagaur!AO56+Pali!AO56+Pratapgarh!AO56+Rajsamand!AO56+'Sawai Madhopur'!AO56+Sikar!AO56+Sirohi!AO56+'Sri Ganganagar'!AO56+Tonk!AO56+Udaipur!AO56</f>
        <v>27</v>
      </c>
      <c r="AP56" s="7">
        <f>Ajmer!AP56+Alwar!AP56+Banswara!AP56+Baran!AP56+Barmer!AP56+Bharatpur!AP56+Bhilwara!AP56+Bikaner!AP56+Bundi!AP56+Chittorgarh!AP56+Churu!AP56+Dausa!AP56+Dholpur!AP56+Dungarpur!AP56+Hanumangarh!AP56+Jaipur!AP56+Jaisalmer!AP56+Jalore!AP56+Jhalawar!AP56+Jhunjhunu!AP56+Jodhpur!AP56+Karauli!AP56+Kota!AP56+Nagaur!AP56+Pali!AP56+Pratapgarh!AP56+Rajsamand!AP56+'Sawai Madhopur'!AP56+Sikar!AP56+Sirohi!AP56+'Sri Ganganagar'!AP56+Tonk!AP56+Udaipur!AP56</f>
        <v>77</v>
      </c>
      <c r="AQ56" s="7">
        <f>Ajmer!AQ56+Alwar!AQ56+Banswara!AQ56+Baran!AQ56+Barmer!AQ56+Bharatpur!AQ56+Bhilwara!AQ56+Bikaner!AQ56+Bundi!AQ56+Chittorgarh!AQ56+Churu!AQ56+Dausa!AQ56+Dholpur!AQ56+Dungarpur!AQ56+Hanumangarh!AQ56+Jaipur!AQ56+Jaisalmer!AQ56+Jalore!AQ56+Jhalawar!AQ56+Jhunjhunu!AQ56+Jodhpur!AQ56+Karauli!AQ56+Kota!AQ56+Nagaur!AQ56+Pali!AQ56+Pratapgarh!AQ56+Rajsamand!AQ56+'Sawai Madhopur'!AQ56+Sikar!AQ56+Sirohi!AQ56+'Sri Ganganagar'!AQ56+Tonk!AQ56+Udaipur!AQ56</f>
        <v>5008</v>
      </c>
      <c r="AR56" s="7">
        <f>Ajmer!AR56+Alwar!AR56+Banswara!AR56+Baran!AR56+Barmer!AR56+Bharatpur!AR56+Bhilwara!AR56+Bikaner!AR56+Bundi!AR56+Chittorgarh!AR56+Churu!AR56+Dausa!AR56+Dholpur!AR56+Dungarpur!AR56+Hanumangarh!AR56+Jaipur!AR56+Jaisalmer!AR56+Jalore!AR56+Jhalawar!AR56+Jhunjhunu!AR56+Jodhpur!AR56+Karauli!AR56+Kota!AR56+Nagaur!AR56+Pali!AR56+Pratapgarh!AR56+Rajsamand!AR56+'Sawai Madhopur'!AR56+Sikar!AR56+Sirohi!AR56+'Sri Ganganagar'!AR56+Tonk!AR56+Udaipur!AR56</f>
        <v>5901</v>
      </c>
      <c r="AS56" s="7">
        <f>Ajmer!AS56+Alwar!AS56+Banswara!AS56+Baran!AS56+Barmer!AS56+Bharatpur!AS56+Bhilwara!AS56+Bikaner!AS56+Bundi!AS56+Chittorgarh!AS56+Churu!AS56+Dausa!AS56+Dholpur!AS56+Dungarpur!AS56+Hanumangarh!AS56+Jaipur!AS56+Jaisalmer!AS56+Jalore!AS56+Jhalawar!AS56+Jhunjhunu!AS56+Jodhpur!AS56+Karauli!AS56+Kota!AS56+Nagaur!AS56+Pali!AS56+Pratapgarh!AS56+Rajsamand!AS56+'Sawai Madhopur'!AS56+Sikar!AS56+Sirohi!AS56+'Sri Ganganagar'!AS56+Tonk!AS56+Udaipur!AS56</f>
        <v>27</v>
      </c>
      <c r="AT56" s="7">
        <f>Ajmer!AT56+Alwar!AT56+Banswara!AT56+Baran!AT56+Barmer!AT56+Bharatpur!AT56+Bhilwara!AT56+Bikaner!AT56+Bundi!AT56+Chittorgarh!AT56+Churu!AT56+Dausa!AT56+Dholpur!AT56+Dungarpur!AT56+Hanumangarh!AT56+Jaipur!AT56+Jaisalmer!AT56+Jalore!AT56+Jhalawar!AT56+Jhunjhunu!AT56+Jodhpur!AT56+Karauli!AT56+Kota!AT56+Nagaur!AT56+Pali!AT56+Pratapgarh!AT56+Rajsamand!AT56+'Sawai Madhopur'!AT56+Sikar!AT56+Sirohi!AT56+'Sri Ganganagar'!AT56+Tonk!AT56+Udaipur!AT56</f>
        <v>166</v>
      </c>
      <c r="AU56" s="7">
        <f>AI56+AK56+AM56+AO56+AQ56+AS56</f>
        <v>5163</v>
      </c>
      <c r="AV56" s="7">
        <f>AJ56+AL56+AN56+AP56+AR56+AT56</f>
        <v>7023</v>
      </c>
      <c r="AW56" s="7">
        <f>Ajmer!AW56+Alwar!AW56+Banswara!AW56+Baran!AW56+Bharatpur!AW56+Bhilwara!AW56+Bikaner!AW56+Bundi!AW56+Chittorgarh!AW56+Churu!AW56+Dausa!AW56+Dholpur!AW56+Dungarpur!AW56+Hanumangarh!AW56+Jaipur!AW56+Jaisalmer!AW56+Jalore!AW56+Jhalawar!AW56+Jhunjhunu!AW56+Jodhpur!AW56+Karauli!AW56+Kota!AW56+Nagaur!AW56+Pali!AW56+Pratapgarh!AW56+Rajsamand!AW56+'Sawai Madhopur'!AW56+Sikar!AW56+Sirohi!AW56+'Sri Ganganagar'!AW56+Tonk!AW56+Udaipur!AW56</f>
        <v>121.6</v>
      </c>
      <c r="AX56" s="7">
        <f>Ajmer!AX56+Alwar!AX56+Banswara!AX56+Baran!AX56+Bharatpur!AX56+Bhilwara!AX56+Bikaner!AX56+Bundi!AX56+Chittorgarh!AX56+Churu!AX56+Dausa!AX56+Dholpur!AX56+Dungarpur!AX56+Hanumangarh!AX56+Jaipur!AX56+Jaisalmer!AX56+Jalore!AX56+Jhalawar!AX56+Jhunjhunu!AX56+Jodhpur!AX56+Karauli!AX56+Kota!AX56+Nagaur!AX56+Pali!AX56+Pratapgarh!AX56+Rajsamand!AX56+'Sawai Madhopur'!AX56+Sikar!AX56+Sirohi!AX56+'Sri Ganganagar'!AX56+Tonk!AX56+Udaipur!AX56</f>
        <v>170.4</v>
      </c>
      <c r="AY56" s="9">
        <f>O56+AE56+AU56</f>
        <v>134631</v>
      </c>
      <c r="AZ56" s="9">
        <f>P56+AF56+AV56</f>
        <v>132840</v>
      </c>
      <c r="BA56" s="7">
        <f>Ajmer!BA56+Alwar!BA56+Banswara!BA56+Baran!BA56+Barmer!BA56+Bharatpur!BA56+Bhilwara!BA56+Bikaner!BA56+Bundi!BA56+Chittorgarh!BA56+Churu!BA56+Dausa!BA56+Dholpur!BA56+Dungarpur!BA56+Hanumangarh!BA56+Jaipur!BA56+Jaisalmer!BA56+Jalore!BA56+Jhalawar!BA56+Jhunjhunu!BA56+Jodhpur!BA56+Karauli!BA56+Kota!BA56+Nagaur!BA56+Pali!BA56+Pratapgarh!BA56+Rajsamand!BA56+'Sawai Madhopur'!BA56+Sikar!BA56+Sirohi!BA56+'Sri Ganganagar'!BA56+Tonk!BA56+Udaipur!BA56</f>
        <v>48</v>
      </c>
      <c r="BB56" s="7">
        <f>Ajmer!BB56+Alwar!BB56+Banswara!BB56+Baran!BB56+Barmer!BB56+Bharatpur!BB56+Bhilwara!BB56+Bikaner!BB56+Bundi!BB56+Chittorgarh!BB56+Churu!BB56+Dausa!BB56+Dholpur!BB56+Dungarpur!BB56+Hanumangarh!BB56+Jaipur!BB56+Jaisalmer!BB56+Jalore!BB56+Jhalawar!BB56+Jhunjhunu!BB56+Jodhpur!BB56+Karauli!BB56+Kota!BB56+Nagaur!BB56+Pali!BB56+Pratapgarh!BB56+Rajsamand!BB56+'Sawai Madhopur'!BB56+Sikar!BB56+Sirohi!BB56+'Sri Ganganagar'!BB56+Tonk!BB56+Udaipur!BB56</f>
        <v>246</v>
      </c>
      <c r="BC56" s="7">
        <f>Ajmer!BC56+Alwar!BC56+Banswara!BC56+Baran!BC56+Barmer!BC56+Bharatpur!BC56+Bhilwara!BC56+Bikaner!BC56+Bundi!BC56+Chittorgarh!BC56+Churu!BC56+Dausa!BC56+Dholpur!BC56+Dungarpur!BC56+Hanumangarh!BC56+Jaipur!BC56+Jaisalmer!BC56+Jalore!BC56+Jhalawar!BC56+Jhunjhunu!BC56+Jodhpur!BC56+Karauli!BC56+Kota!BC56+Nagaur!BC56+Pali!BC56+Pratapgarh!BC56+Rajsamand!BC56+'Sawai Madhopur'!BC56+Sikar!BC56+Sirohi!BC56+'Sri Ganganagar'!BC56+Tonk!BC56+Udaipur!BC56</f>
        <v>13</v>
      </c>
      <c r="BD56" s="7">
        <f>Ajmer!BD56+Alwar!BD56+Banswara!BD56+Baran!BD56+Barmer!BD56+Bharatpur!BD56+Bhilwara!BD56+Bikaner!BD56+Bundi!BD56+Chittorgarh!BD56+Churu!BD56+Dausa!BD56+Dholpur!BD56+Dungarpur!BD56+Hanumangarh!BD56+Jaipur!BD56+Jaisalmer!BD56+Jalore!BD56+Jhalawar!BD56+Jhunjhunu!BD56+Jodhpur!BD56+Karauli!BD56+Kota!BD56+Nagaur!BD56+Pali!BD56+Pratapgarh!BD56+Rajsamand!BD56+'Sawai Madhopur'!BD56+Sikar!BD56+Sirohi!BD56+'Sri Ganganagar'!BD56+Tonk!BD56+Udaipur!BD56</f>
        <v>354</v>
      </c>
      <c r="BE56" s="7">
        <f>Ajmer!BE56+Alwar!BE56+Banswara!BE56+Baran!BE56+Barmer!BE56+Bharatpur!BE56+Bhilwara!BE56+Bikaner!BE56+Bundi!BE56+Chittorgarh!BE56+Churu!BE56+Dausa!BE56+Dholpur!BE56+Dungarpur!BE56+Hanumangarh!BE56+Jaipur!BE56+Jaisalmer!BE56+Jalore!BE56+Jhalawar!BE56+Jhunjhunu!BE56+Jodhpur!BE56+Karauli!BE56+Kota!BE56+Nagaur!BE56+Pali!BE56+Pratapgarh!BE56+Rajsamand!BE56+'Sawai Madhopur'!BE56+Sikar!BE56+Sirohi!BE56+'Sri Ganganagar'!BE56+Tonk!BE56+Udaipur!BE56</f>
        <v>13</v>
      </c>
      <c r="BF56" s="7">
        <f>Ajmer!BF56+Alwar!BF56+Banswara!BF56+Baran!BF56+Barmer!BF56+Bharatpur!BF56+Bhilwara!BF56+Bikaner!BF56+Bundi!BF56+Chittorgarh!BF56+Churu!BF56+Dausa!BF56+Dholpur!BF56+Dungarpur!BF56+Hanumangarh!BF56+Jaipur!BF56+Jaisalmer!BF56+Jalore!BF56+Jhalawar!BF56+Jhunjhunu!BF56+Jodhpur!BF56+Karauli!BF56+Kota!BF56+Nagaur!BF56+Pali!BF56+Pratapgarh!BF56+Rajsamand!BF56+'Sawai Madhopur'!BF56+Sikar!BF56+Sirohi!BF56+'Sri Ganganagar'!BF56+Tonk!BF56+Udaipur!BF56</f>
        <v>426</v>
      </c>
      <c r="BG56" s="7">
        <f>Ajmer!BG56+Alwar!BG56+Banswara!BG56+Baran!BG56+Barmer!BG56+Bharatpur!BG56+Bhilwara!BG56+Bikaner!BG56+Bundi!BG56+Chittorgarh!BG56+Churu!BG56+Dausa!BG56+Dholpur!BG56+Dungarpur!BG56+Hanumangarh!BG56+Jaipur!BG56+Jaisalmer!BG56+Jalore!BG56+Jhalawar!BG56+Jhunjhunu!BG56+Jodhpur!BG56+Karauli!BG56+Kota!BG56+Nagaur!BG56+Pali!BG56+Pratapgarh!BG56+Rajsamand!BG56+'Sawai Madhopur'!BG56+Sikar!BG56+Sirohi!BG56+'Sri Ganganagar'!BG56+Tonk!BG56+Udaipur!BG56</f>
        <v>269</v>
      </c>
      <c r="BH56" s="7">
        <f>Ajmer!BH56+Alwar!BH56+Banswara!BH56+Baran!BH56+Barmer!BH56+Bharatpur!BH56+Bhilwara!BH56+Bikaner!BH56+Bundi!BH56+Chittorgarh!BH56+Churu!BH56+Dausa!BH56+Dholpur!BH56+Dungarpur!BH56+Hanumangarh!BH56+Jaipur!BH56+Jaisalmer!BH56+Jalore!BH56+Jhalawar!BH56+Jhunjhunu!BH56+Jodhpur!BH56+Karauli!BH56+Kota!BH56+Nagaur!BH56+Pali!BH56+Pratapgarh!BH56+Rajsamand!BH56+'Sawai Madhopur'!BH56+Sikar!BH56+Sirohi!BH56+'Sri Ganganagar'!BH56+Tonk!BH56+Udaipur!BH56</f>
        <v>2423</v>
      </c>
      <c r="BI56" s="7">
        <f>Ajmer!BI56+Alwar!BI56+Banswara!BI56+Baran!BI56+Barmer!BI56+Bharatpur!BI56+Bhilwara!BI56+Bikaner!BI56+Bundi!BI56+Chittorgarh!BI56+Churu!BI56+Dausa!BI56+Dholpur!BI56+Dungarpur!BI56+Hanumangarh!BI56+Jaipur!BI56+Jaisalmer!BI56+Jalore!BI56+Jhalawar!BI56+Jhunjhunu!BI56+Jodhpur!BI56+Karauli!BI56+Kota!BI56+Nagaur!BI56+Pali!BI56+Pratapgarh!BI56+Rajsamand!BI56+'Sawai Madhopur'!BI56+Sikar!BI56+Sirohi!BI56+'Sri Ganganagar'!BI56+Tonk!BI56+Udaipur!BI56</f>
        <v>664</v>
      </c>
      <c r="BJ56" s="7">
        <f>Ajmer!BJ56+Alwar!BJ56+Banswara!BJ56+Baran!BJ56+Barmer!BJ56+Bharatpur!BJ56+Bhilwara!BJ56+Bikaner!BJ56+Bundi!BJ56+Chittorgarh!BJ56+Churu!BJ56+Dausa!BJ56+Dholpur!BJ56+Dungarpur!BJ56+Hanumangarh!BJ56+Jaipur!BJ56+Jaisalmer!BJ56+Jalore!BJ56+Jhalawar!BJ56+Jhunjhunu!BJ56+Jodhpur!BJ56+Karauli!BJ56+Kota!BJ56+Nagaur!BJ56+Pali!BJ56+Pratapgarh!BJ56+Rajsamand!BJ56+'Sawai Madhopur'!BJ56+Sikar!BJ56+Sirohi!BJ56+'Sri Ganganagar'!BJ56+Tonk!BJ56+Udaipur!BJ56</f>
        <v>2108</v>
      </c>
      <c r="BK56" s="8">
        <f t="shared" si="12"/>
        <v>1007</v>
      </c>
      <c r="BL56" s="8">
        <f t="shared" si="13"/>
        <v>5557</v>
      </c>
      <c r="BM56" s="8">
        <f t="shared" si="34"/>
        <v>135638</v>
      </c>
      <c r="BN56" s="8">
        <f t="shared" si="35"/>
        <v>138397</v>
      </c>
      <c r="BO56" s="7">
        <f>Ajmer!BO56+Alwar!BO56+Banswara!BO56+Baran!BO56+Barmer!BO56+Bharatpur!BO56+Bhilwara!BO56+Bikaner!BO56+Bundi!BO56+Chittorgarh!BO56+Churu!BO56+Dausa!BO56+Dholpur!BO56+Dungarpur!BO56+Hanumangarh!BO56+Jaipur!BO56+Jaisalmer!BO56+Jalore!BO56+Jhalawar!BO56+Jhunjhunu!BO56+Jodhpur!BO56+Karauli!BO56+Kota!BO56+Nagaur!BO56+Pali!BO56+Pratapgarh!BO56+Rajsamand!BO56+'Sawai Madhopur'!BO56+Sikar!BO56+Sirohi!BO56+'Sri Ganganagar'!BO56+Tonk!BO56+Udaipur!BO56</f>
        <v>4870</v>
      </c>
      <c r="BP56" s="7">
        <f>Ajmer!BP56+Alwar!BP56+Banswara!BP56+Baran!BP56+Barmer!BP56+Bharatpur!BP56+Bhilwara!BP56+Bikaner!BP56+Bundi!BP56+Chittorgarh!BP56+Churu!BP56+Dausa!BP56+Dholpur!BP56+Dungarpur!BP56+Hanumangarh!BP56+Jaipur!BP56+Jaisalmer!BP56+Jalore!BP56+Jhalawar!BP56+Jhunjhunu!BP56+Jodhpur!BP56+Karauli!BP56+Kota!BP56+Nagaur!BP56+Pali!BP56+Pratapgarh!BP56+Rajsamand!BP56+'Sawai Madhopur'!BP56+Sikar!BP56+Sirohi!BP56+'Sri Ganganagar'!BP56+Tonk!BP56+Udaipur!BP56</f>
        <v>8225</v>
      </c>
      <c r="BQ56" s="7">
        <f>Ajmer!BQ56+Alwar!BQ56+Banswara!BQ56+Baran!BQ56+Barmer!BQ56+Bharatpur!BQ56+Bhilwara!BQ56+Bikaner!BQ56+Bundi!BQ56+Chittorgarh!BQ56+Churu!BQ56+Dausa!BQ56+Dholpur!BQ56+Dungarpur!BQ56+Hanumangarh!BQ56+Jaipur!BQ56+Jaisalmer!BQ56+Jalore!BQ56+Jhalawar!BQ56+Jhunjhunu!BQ56+Jodhpur!BQ56+Karauli!BQ56+Kota!BQ56+Nagaur!BQ56+Pali!BQ56+Pratapgarh!BQ56+Rajsamand!BQ56+'Sawai Madhopur'!BQ56+Sikar!BQ56+Sirohi!BQ56+'Sri Ganganagar'!BQ56+Tonk!BQ56+Udaipur!BQ56</f>
        <v>952</v>
      </c>
      <c r="BR56" s="7">
        <f>Ajmer!BR56+Alwar!BR56+Banswara!BR56+Baran!BR56+Barmer!BR56+Bharatpur!BR56+Bhilwara!BR56+Bikaner!BR56+Bundi!BR56+Chittorgarh!BR56+Churu!BR56+Dausa!BR56+Dholpur!BR56+Dungarpur!BR56+Hanumangarh!BR56+Jaipur!BR56+Jaisalmer!BR56+Jalore!BR56+Jhalawar!BR56+Jhunjhunu!BR56+Jodhpur!BR56+Karauli!BR56+Kota!BR56+Nagaur!BR56+Pali!BR56+Pratapgarh!BR56+Rajsamand!BR56+'Sawai Madhopur'!BR56+Sikar!BR56+Sirohi!BR56+'Sri Ganganagar'!BR56+Tonk!BR56+Udaipur!BR56</f>
        <v>946</v>
      </c>
    </row>
    <row r="57" spans="1:94" s="16" customFormat="1" ht="18" customHeight="1" x14ac:dyDescent="0.25">
      <c r="A57" s="38"/>
      <c r="B57" s="13" t="s">
        <v>43</v>
      </c>
      <c r="C57" s="8">
        <f>C56</f>
        <v>125803</v>
      </c>
      <c r="D57" s="8">
        <f t="shared" ref="D57:BP57" si="75">D56</f>
        <v>108354</v>
      </c>
      <c r="E57" s="8">
        <f t="shared" si="75"/>
        <v>1923</v>
      </c>
      <c r="F57" s="8">
        <f t="shared" si="75"/>
        <v>6282</v>
      </c>
      <c r="G57" s="8">
        <f t="shared" ref="G57:H57" si="76">G56</f>
        <v>485</v>
      </c>
      <c r="H57" s="8">
        <f t="shared" si="76"/>
        <v>1577</v>
      </c>
      <c r="I57" s="8">
        <f t="shared" si="2"/>
        <v>128211</v>
      </c>
      <c r="J57" s="8">
        <f t="shared" si="3"/>
        <v>116213</v>
      </c>
      <c r="K57" s="8">
        <f t="shared" si="75"/>
        <v>236</v>
      </c>
      <c r="L57" s="8">
        <f t="shared" si="75"/>
        <v>1950</v>
      </c>
      <c r="M57" s="8">
        <f t="shared" si="75"/>
        <v>219</v>
      </c>
      <c r="N57" s="8">
        <f t="shared" si="75"/>
        <v>1774</v>
      </c>
      <c r="O57" s="8">
        <f t="shared" si="4"/>
        <v>128666</v>
      </c>
      <c r="P57" s="8">
        <f t="shared" si="5"/>
        <v>119937</v>
      </c>
      <c r="Q57" s="8">
        <f t="shared" ref="Q57:T57" si="77">Q56</f>
        <v>42</v>
      </c>
      <c r="R57" s="8">
        <f t="shared" si="77"/>
        <v>364</v>
      </c>
      <c r="S57" s="8">
        <f t="shared" si="77"/>
        <v>11384</v>
      </c>
      <c r="T57" s="8">
        <f t="shared" si="77"/>
        <v>8697</v>
      </c>
      <c r="U57" s="8">
        <f t="shared" si="75"/>
        <v>394</v>
      </c>
      <c r="V57" s="8">
        <f t="shared" si="75"/>
        <v>2838</v>
      </c>
      <c r="W57" s="8">
        <f t="shared" si="75"/>
        <v>253</v>
      </c>
      <c r="X57" s="8">
        <f t="shared" si="75"/>
        <v>1812</v>
      </c>
      <c r="Y57" s="8">
        <f t="shared" si="75"/>
        <v>75</v>
      </c>
      <c r="Z57" s="8">
        <f t="shared" si="75"/>
        <v>140</v>
      </c>
      <c r="AA57" s="8">
        <f t="shared" si="75"/>
        <v>0</v>
      </c>
      <c r="AB57" s="8">
        <f t="shared" si="75"/>
        <v>0</v>
      </c>
      <c r="AC57" s="8">
        <f t="shared" si="75"/>
        <v>80</v>
      </c>
      <c r="AD57" s="8">
        <f t="shared" si="75"/>
        <v>1090</v>
      </c>
      <c r="AE57" s="8">
        <f t="shared" si="6"/>
        <v>802</v>
      </c>
      <c r="AF57" s="8">
        <f t="shared" si="7"/>
        <v>5880</v>
      </c>
      <c r="AG57" s="8">
        <f t="shared" ref="AG57:AH57" si="78">AG56</f>
        <v>16</v>
      </c>
      <c r="AH57" s="8">
        <f t="shared" si="78"/>
        <v>30</v>
      </c>
      <c r="AI57" s="8">
        <f t="shared" si="75"/>
        <v>0</v>
      </c>
      <c r="AJ57" s="8">
        <f t="shared" si="75"/>
        <v>0</v>
      </c>
      <c r="AK57" s="8">
        <f t="shared" si="75"/>
        <v>12</v>
      </c>
      <c r="AL57" s="8">
        <f t="shared" si="75"/>
        <v>87</v>
      </c>
      <c r="AM57" s="8">
        <f t="shared" si="75"/>
        <v>89</v>
      </c>
      <c r="AN57" s="8">
        <f t="shared" si="75"/>
        <v>792</v>
      </c>
      <c r="AO57" s="8">
        <f t="shared" si="75"/>
        <v>27</v>
      </c>
      <c r="AP57" s="8">
        <f t="shared" si="75"/>
        <v>77</v>
      </c>
      <c r="AQ57" s="8">
        <f t="shared" si="75"/>
        <v>5008</v>
      </c>
      <c r="AR57" s="8">
        <f t="shared" si="75"/>
        <v>5901</v>
      </c>
      <c r="AS57" s="8">
        <f t="shared" si="75"/>
        <v>27</v>
      </c>
      <c r="AT57" s="8">
        <f t="shared" si="75"/>
        <v>166</v>
      </c>
      <c r="AU57" s="8">
        <f t="shared" ref="AU57:AV57" si="79">AU56</f>
        <v>5163</v>
      </c>
      <c r="AV57" s="8">
        <f t="shared" si="79"/>
        <v>7023</v>
      </c>
      <c r="AW57" s="8">
        <f t="shared" ref="AW57:AX57" si="80">AW56</f>
        <v>121.6</v>
      </c>
      <c r="AX57" s="8">
        <f t="shared" si="80"/>
        <v>170.4</v>
      </c>
      <c r="AY57" s="9">
        <f t="shared" ref="AY57:AY58" si="81">O57+AE57+AU57</f>
        <v>134631</v>
      </c>
      <c r="AZ57" s="9">
        <f t="shared" ref="AZ57:AZ58" si="82">P57+AF57+AV57</f>
        <v>132840</v>
      </c>
      <c r="BA57" s="8">
        <f t="shared" si="75"/>
        <v>48</v>
      </c>
      <c r="BB57" s="8">
        <f t="shared" si="75"/>
        <v>246</v>
      </c>
      <c r="BC57" s="8">
        <f t="shared" si="75"/>
        <v>13</v>
      </c>
      <c r="BD57" s="8">
        <f t="shared" si="75"/>
        <v>354</v>
      </c>
      <c r="BE57" s="8">
        <f t="shared" si="75"/>
        <v>13</v>
      </c>
      <c r="BF57" s="8">
        <f t="shared" si="75"/>
        <v>426</v>
      </c>
      <c r="BG57" s="8">
        <f t="shared" si="75"/>
        <v>269</v>
      </c>
      <c r="BH57" s="8">
        <f t="shared" si="75"/>
        <v>2423</v>
      </c>
      <c r="BI57" s="8">
        <f t="shared" si="75"/>
        <v>664</v>
      </c>
      <c r="BJ57" s="8">
        <f t="shared" si="75"/>
        <v>2108</v>
      </c>
      <c r="BK57" s="8">
        <f t="shared" si="12"/>
        <v>1007</v>
      </c>
      <c r="BL57" s="8">
        <f t="shared" si="13"/>
        <v>5557</v>
      </c>
      <c r="BM57" s="8">
        <f t="shared" si="34"/>
        <v>135638</v>
      </c>
      <c r="BN57" s="8">
        <f t="shared" si="35"/>
        <v>138397</v>
      </c>
      <c r="BO57" s="8">
        <f t="shared" si="75"/>
        <v>4870</v>
      </c>
      <c r="BP57" s="8">
        <f t="shared" si="75"/>
        <v>8225</v>
      </c>
      <c r="BQ57" s="8">
        <f t="shared" ref="BQ57:BR57" si="83">BQ56</f>
        <v>952</v>
      </c>
      <c r="BR57" s="8">
        <f t="shared" si="83"/>
        <v>946</v>
      </c>
    </row>
    <row r="58" spans="1:94" s="16" customFormat="1" ht="18" customHeight="1" x14ac:dyDescent="0.25">
      <c r="A58" s="38"/>
      <c r="B58" s="13" t="s">
        <v>44</v>
      </c>
      <c r="C58" s="8">
        <f t="shared" ref="C58:H58" si="84">C57+C55+C50+C47+C44</f>
        <v>8558379.6288928408</v>
      </c>
      <c r="D58" s="8">
        <f t="shared" si="84"/>
        <v>11068079.399974657</v>
      </c>
      <c r="E58" s="8">
        <f t="shared" si="84"/>
        <v>1189852.5352096998</v>
      </c>
      <c r="F58" s="8">
        <f t="shared" si="84"/>
        <v>2369426.6490855287</v>
      </c>
      <c r="G58" s="8">
        <f t="shared" si="84"/>
        <v>284877.76982338162</v>
      </c>
      <c r="H58" s="8">
        <f t="shared" si="84"/>
        <v>379574.23981588276</v>
      </c>
      <c r="I58" s="8">
        <f t="shared" si="2"/>
        <v>10033109.933925923</v>
      </c>
      <c r="J58" s="8">
        <f t="shared" si="3"/>
        <v>13817080.28887607</v>
      </c>
      <c r="K58" s="8">
        <f>K57+K55+K50+K47+K44</f>
        <v>165971.98584082079</v>
      </c>
      <c r="L58" s="8">
        <f>L57+L55+L50+L47+L44</f>
        <v>708897.01060260274</v>
      </c>
      <c r="M58" s="8">
        <f>M57+M55+M50+M47+M44</f>
        <v>135701.49162024201</v>
      </c>
      <c r="N58" s="8">
        <f>N57+N55+N50+N47+N44</f>
        <v>795582.77889325423</v>
      </c>
      <c r="O58" s="8">
        <f t="shared" si="4"/>
        <v>10334783.411386987</v>
      </c>
      <c r="P58" s="8">
        <f t="shared" si="5"/>
        <v>15321560.078371927</v>
      </c>
      <c r="Q58" s="8">
        <f t="shared" ref="Q58:AD58" si="85">Q57+Q55+Q50+Q47+Q44</f>
        <v>23378.812466055286</v>
      </c>
      <c r="R58" s="8">
        <f t="shared" si="85"/>
        <v>117656.96688918972</v>
      </c>
      <c r="S58" s="8">
        <f t="shared" si="85"/>
        <v>5819800.6867632866</v>
      </c>
      <c r="T58" s="8">
        <f t="shared" si="85"/>
        <v>10138916.410010001</v>
      </c>
      <c r="U58" s="8">
        <f t="shared" si="85"/>
        <v>621610.64822233689</v>
      </c>
      <c r="V58" s="8">
        <f t="shared" si="85"/>
        <v>5323911.66301791</v>
      </c>
      <c r="W58" s="8">
        <f t="shared" si="85"/>
        <v>205682.61545581275</v>
      </c>
      <c r="X58" s="8">
        <f t="shared" si="85"/>
        <v>2663824.6577868732</v>
      </c>
      <c r="Y58" s="8">
        <f t="shared" si="85"/>
        <v>51150.860236727269</v>
      </c>
      <c r="Z58" s="8">
        <f t="shared" si="85"/>
        <v>265077.62591773592</v>
      </c>
      <c r="AA58" s="8">
        <f t="shared" si="85"/>
        <v>12419.718092869818</v>
      </c>
      <c r="AB58" s="8">
        <f t="shared" si="85"/>
        <v>44615.592480785563</v>
      </c>
      <c r="AC58" s="8">
        <f t="shared" si="85"/>
        <v>31301.727272727268</v>
      </c>
      <c r="AD58" s="8">
        <f t="shared" si="85"/>
        <v>1751160.4469319666</v>
      </c>
      <c r="AE58" s="8">
        <f t="shared" si="6"/>
        <v>922165.5692804741</v>
      </c>
      <c r="AF58" s="8">
        <f t="shared" si="7"/>
        <v>10048589.98613527</v>
      </c>
      <c r="AG58" s="8">
        <f t="shared" ref="AG58:AX58" si="86">AG57+AG55+AG50+AG47+AG44</f>
        <v>11468.761628687273</v>
      </c>
      <c r="AH58" s="8">
        <f t="shared" si="86"/>
        <v>65298.761167000004</v>
      </c>
      <c r="AI58" s="8">
        <f t="shared" si="86"/>
        <v>3267.5863636363638</v>
      </c>
      <c r="AJ58" s="8">
        <f t="shared" si="86"/>
        <v>194595.97311787878</v>
      </c>
      <c r="AK58" s="8">
        <f t="shared" si="86"/>
        <v>44493.707539798721</v>
      </c>
      <c r="AL58" s="8">
        <f t="shared" si="86"/>
        <v>175867.70648768378</v>
      </c>
      <c r="AM58" s="8">
        <f t="shared" si="86"/>
        <v>149665.94462437156</v>
      </c>
      <c r="AN58" s="8">
        <f t="shared" si="86"/>
        <v>1485135.5583908418</v>
      </c>
      <c r="AO58" s="8">
        <f t="shared" si="86"/>
        <v>31707</v>
      </c>
      <c r="AP58" s="8">
        <f t="shared" si="86"/>
        <v>120530.17665646953</v>
      </c>
      <c r="AQ58" s="8">
        <f t="shared" si="86"/>
        <v>266991.34681246261</v>
      </c>
      <c r="AR58" s="8">
        <f t="shared" si="86"/>
        <v>522256.55182485387</v>
      </c>
      <c r="AS58" s="8">
        <f t="shared" si="86"/>
        <v>14568.124171849333</v>
      </c>
      <c r="AT58" s="8">
        <f t="shared" si="86"/>
        <v>106133.10454899447</v>
      </c>
      <c r="AU58" s="8">
        <f t="shared" si="86"/>
        <v>510693.7095121186</v>
      </c>
      <c r="AV58" s="8">
        <f t="shared" si="86"/>
        <v>2604519.0710267229</v>
      </c>
      <c r="AW58" s="8">
        <f t="shared" si="86"/>
        <v>25890.531026677774</v>
      </c>
      <c r="AX58" s="8">
        <f t="shared" si="86"/>
        <v>53780.295666701073</v>
      </c>
      <c r="AY58" s="9">
        <f t="shared" si="81"/>
        <v>11767642.690179579</v>
      </c>
      <c r="AZ58" s="9">
        <f t="shared" si="82"/>
        <v>27974669.135533921</v>
      </c>
      <c r="BA58" s="8">
        <f t="shared" ref="BA58:BJ58" si="87">BA57+BA55+BA50+BA47+BA44</f>
        <v>1779</v>
      </c>
      <c r="BB58" s="8">
        <f t="shared" si="87"/>
        <v>8220.1836000000003</v>
      </c>
      <c r="BC58" s="8">
        <f t="shared" si="87"/>
        <v>2294.3624695553617</v>
      </c>
      <c r="BD58" s="8">
        <f t="shared" si="87"/>
        <v>31231.418739351502</v>
      </c>
      <c r="BE58" s="8">
        <f t="shared" si="87"/>
        <v>9039.5320352474955</v>
      </c>
      <c r="BF58" s="8">
        <f t="shared" si="87"/>
        <v>115567.49188274032</v>
      </c>
      <c r="BG58" s="8">
        <f t="shared" si="87"/>
        <v>141843.86455971753</v>
      </c>
      <c r="BH58" s="8">
        <f t="shared" si="87"/>
        <v>1047159.263418555</v>
      </c>
      <c r="BI58" s="8">
        <f t="shared" si="87"/>
        <v>355911.7893171786</v>
      </c>
      <c r="BJ58" s="8">
        <f t="shared" si="87"/>
        <v>1852467.8536815802</v>
      </c>
      <c r="BK58" s="8">
        <f t="shared" si="12"/>
        <v>510868.54838169902</v>
      </c>
      <c r="BL58" s="8">
        <f t="shared" si="13"/>
        <v>3054646.211322227</v>
      </c>
      <c r="BM58" s="8">
        <f t="shared" si="34"/>
        <v>12278511.238561278</v>
      </c>
      <c r="BN58" s="8">
        <f t="shared" si="35"/>
        <v>31029315.346856147</v>
      </c>
      <c r="BO58" s="8">
        <f>BO57+BO55+BO50+BO47+BO44</f>
        <v>2549619.6875811582</v>
      </c>
      <c r="BP58" s="8">
        <f>BP57+BP55+BP50+BP47+BP44</f>
        <v>4597029.8254162818</v>
      </c>
      <c r="BQ58" s="8">
        <f>BQ57+BQ55+BQ50+BQ47+BQ44</f>
        <v>255892.85427838011</v>
      </c>
      <c r="BR58" s="8">
        <f>BR57+BR55+BR50+BR47+BR44</f>
        <v>334760.64609037776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60" spans="1:94" x14ac:dyDescent="0.25"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P60" s="26"/>
      <c r="AQ60" s="26"/>
      <c r="AR60" s="26"/>
      <c r="AS60" s="26"/>
      <c r="AT60" s="26"/>
      <c r="AU60" s="26"/>
      <c r="AV60" s="26"/>
      <c r="AW60" s="26"/>
      <c r="AX60" s="26"/>
      <c r="AY60" s="27"/>
      <c r="AZ60" s="27"/>
      <c r="BA60" s="27"/>
      <c r="BB60" s="27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7"/>
      <c r="BN60" s="27"/>
    </row>
    <row r="61" spans="1:94" x14ac:dyDescent="0.25"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</row>
    <row r="68" spans="3:67" x14ac:dyDescent="0.25"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P68" s="26"/>
      <c r="AQ68" s="26"/>
      <c r="AR68" s="26"/>
      <c r="AS68" s="26"/>
      <c r="AT68" s="26"/>
      <c r="AU68" s="26"/>
      <c r="AV68" s="26"/>
      <c r="AW68" s="26"/>
      <c r="AX68" s="26"/>
      <c r="AY68" s="27"/>
      <c r="AZ68" s="27"/>
      <c r="BA68" s="27"/>
      <c r="BB68" s="27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7"/>
      <c r="BN68" s="27"/>
      <c r="BO68" s="26"/>
    </row>
  </sheetData>
  <protectedRanges>
    <protectedRange sqref="B48:B49" name="Range7_2"/>
    <protectedRange sqref="B56" name="Range8_1_2"/>
  </protectedRanges>
  <mergeCells count="107">
    <mergeCell ref="BM1:BR1"/>
    <mergeCell ref="BQ2:BR4"/>
    <mergeCell ref="BQ5:BQ6"/>
    <mergeCell ref="BR5:BR6"/>
    <mergeCell ref="BA1:BL1"/>
    <mergeCell ref="V5:V6"/>
    <mergeCell ref="AI4:AJ4"/>
    <mergeCell ref="AI5:AI6"/>
    <mergeCell ref="AK4:AL4"/>
    <mergeCell ref="Y5:Y6"/>
    <mergeCell ref="AI1:AZ1"/>
    <mergeCell ref="AC5:AC6"/>
    <mergeCell ref="Z5:Z6"/>
    <mergeCell ref="X5:X6"/>
    <mergeCell ref="AJ5:AJ6"/>
    <mergeCell ref="BJ5:BJ6"/>
    <mergeCell ref="BG3:BH4"/>
    <mergeCell ref="BG5:BG6"/>
    <mergeCell ref="BH5:BH6"/>
    <mergeCell ref="AX5:AX6"/>
    <mergeCell ref="AW4:AX4"/>
    <mergeCell ref="AC4:AD4"/>
    <mergeCell ref="U4:V4"/>
    <mergeCell ref="W4:X4"/>
    <mergeCell ref="C4:H4"/>
    <mergeCell ref="C3:T3"/>
    <mergeCell ref="Q5:Q6"/>
    <mergeCell ref="C2:AX2"/>
    <mergeCell ref="AY2:AZ4"/>
    <mergeCell ref="AU5:AU6"/>
    <mergeCell ref="AV5:AV6"/>
    <mergeCell ref="BD5:BD6"/>
    <mergeCell ref="AL5:AL6"/>
    <mergeCell ref="C5:D5"/>
    <mergeCell ref="AD5:AD6"/>
    <mergeCell ref="W5:W6"/>
    <mergeCell ref="AM4:AN4"/>
    <mergeCell ref="AQ4:AR4"/>
    <mergeCell ref="AT5:AT6"/>
    <mergeCell ref="AR5:AR6"/>
    <mergeCell ref="AY5:AY6"/>
    <mergeCell ref="AO4:AP4"/>
    <mergeCell ref="AO5:AO6"/>
    <mergeCell ref="AP5:AP6"/>
    <mergeCell ref="AS4:AT4"/>
    <mergeCell ref="AS5:AS6"/>
    <mergeCell ref="AI3:AX3"/>
    <mergeCell ref="AW5:AW6"/>
    <mergeCell ref="A2:A6"/>
    <mergeCell ref="B2:B6"/>
    <mergeCell ref="AE5:AE6"/>
    <mergeCell ref="AF5:AF6"/>
    <mergeCell ref="U3:AH3"/>
    <mergeCell ref="AA5:AA6"/>
    <mergeCell ref="AG5:AG6"/>
    <mergeCell ref="BC5:BC6"/>
    <mergeCell ref="AZ5:AZ6"/>
    <mergeCell ref="AM5:AM6"/>
    <mergeCell ref="AN5:AN6"/>
    <mergeCell ref="AQ5:AQ6"/>
    <mergeCell ref="AU4:AV4"/>
    <mergeCell ref="M5:M6"/>
    <mergeCell ref="N5:N6"/>
    <mergeCell ref="M4:N4"/>
    <mergeCell ref="K4:L4"/>
    <mergeCell ref="I4:J5"/>
    <mergeCell ref="E5:F5"/>
    <mergeCell ref="K5:K6"/>
    <mergeCell ref="L5:L6"/>
    <mergeCell ref="O5:O6"/>
    <mergeCell ref="P5:P6"/>
    <mergeCell ref="G5:H5"/>
    <mergeCell ref="Y4:Z4"/>
    <mergeCell ref="AA4:AB4"/>
    <mergeCell ref="Q4:R4"/>
    <mergeCell ref="S4:T4"/>
    <mergeCell ref="AG4:AH4"/>
    <mergeCell ref="U5:U6"/>
    <mergeCell ref="AB5:AB6"/>
    <mergeCell ref="R5:R6"/>
    <mergeCell ref="S5:S6"/>
    <mergeCell ref="T5:T6"/>
    <mergeCell ref="AH5:AH6"/>
    <mergeCell ref="C1:T1"/>
    <mergeCell ref="U1:AH1"/>
    <mergeCell ref="BO2:BP4"/>
    <mergeCell ref="BO5:BO6"/>
    <mergeCell ref="BP5:BP6"/>
    <mergeCell ref="BN5:BN6"/>
    <mergeCell ref="BE5:BE6"/>
    <mergeCell ref="BF5:BF6"/>
    <mergeCell ref="BK3:BL4"/>
    <mergeCell ref="BK5:BK6"/>
    <mergeCell ref="BL5:BL6"/>
    <mergeCell ref="BM5:BM6"/>
    <mergeCell ref="BI5:BI6"/>
    <mergeCell ref="BI3:BJ4"/>
    <mergeCell ref="BE3:BF4"/>
    <mergeCell ref="BM2:BN4"/>
    <mergeCell ref="BA2:BL2"/>
    <mergeCell ref="BC3:BD4"/>
    <mergeCell ref="BA3:BB4"/>
    <mergeCell ref="BA5:BA6"/>
    <mergeCell ref="BB5:BB6"/>
    <mergeCell ref="AK5:AK6"/>
    <mergeCell ref="O4:P4"/>
    <mergeCell ref="AE4:AF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  <ignoredErrors>
    <ignoredError sqref="C57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Q68"/>
  <sheetViews>
    <sheetView view="pageBreakPreview" zoomScale="70" zoomScaleNormal="85" zoomScaleSheetLayoutView="70" workbookViewId="0">
      <pane xSplit="2" ySplit="6" topLeftCell="C7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" style="25" customWidth="1"/>
    <col min="23" max="23" width="7.7109375" style="25" bestFit="1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8" width="8.4257812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50"/>
      <c r="B1" s="51"/>
      <c r="C1" s="269" t="s">
        <v>93</v>
      </c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 t="s">
        <v>93</v>
      </c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 t="s">
        <v>94</v>
      </c>
      <c r="AJ1" s="269"/>
      <c r="AK1" s="269"/>
      <c r="AL1" s="269"/>
      <c r="AM1" s="269"/>
      <c r="AN1" s="269"/>
      <c r="AO1" s="269"/>
      <c r="AP1" s="269"/>
      <c r="AQ1" s="269"/>
      <c r="AR1" s="269"/>
      <c r="AS1" s="269"/>
      <c r="AT1" s="269"/>
      <c r="AU1" s="269"/>
      <c r="AV1" s="269"/>
      <c r="AW1" s="269"/>
      <c r="AX1" s="269"/>
      <c r="AY1" s="269"/>
      <c r="AZ1" s="269"/>
      <c r="BA1" s="269" t="s">
        <v>95</v>
      </c>
      <c r="BB1" s="269"/>
      <c r="BC1" s="269"/>
      <c r="BD1" s="269"/>
      <c r="BE1" s="269"/>
      <c r="BF1" s="269"/>
      <c r="BG1" s="269"/>
      <c r="BH1" s="269"/>
      <c r="BI1" s="269"/>
      <c r="BJ1" s="269"/>
      <c r="BK1" s="269"/>
      <c r="BL1" s="269"/>
      <c r="BM1" s="269" t="s">
        <v>96</v>
      </c>
      <c r="BN1" s="269"/>
      <c r="BO1" s="269"/>
      <c r="BP1" s="269"/>
      <c r="BQ1" s="269"/>
      <c r="BR1" s="269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70" t="s">
        <v>70</v>
      </c>
      <c r="AZ2" s="270"/>
      <c r="BA2" s="270" t="s">
        <v>65</v>
      </c>
      <c r="BB2" s="270"/>
      <c r="BC2" s="270"/>
      <c r="BD2" s="270"/>
      <c r="BE2" s="270"/>
      <c r="BF2" s="270"/>
      <c r="BG2" s="270"/>
      <c r="BH2" s="270"/>
      <c r="BI2" s="270"/>
      <c r="BJ2" s="270"/>
      <c r="BK2" s="270"/>
      <c r="BL2" s="270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64" t="s">
        <v>72</v>
      </c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 t="s">
        <v>71</v>
      </c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41" t="s">
        <v>61</v>
      </c>
      <c r="AJ3" s="241"/>
      <c r="AK3" s="241"/>
      <c r="AL3" s="241"/>
      <c r="AM3" s="241"/>
      <c r="AN3" s="241"/>
      <c r="AO3" s="241"/>
      <c r="AP3" s="241"/>
      <c r="AQ3" s="241"/>
      <c r="AR3" s="241"/>
      <c r="AS3" s="241"/>
      <c r="AT3" s="241"/>
      <c r="AU3" s="241"/>
      <c r="AV3" s="241"/>
      <c r="AW3" s="241"/>
      <c r="AX3" s="241"/>
      <c r="AY3" s="270"/>
      <c r="AZ3" s="270"/>
      <c r="BA3" s="193" t="s">
        <v>1</v>
      </c>
      <c r="BB3" s="193"/>
      <c r="BC3" s="193" t="s">
        <v>2</v>
      </c>
      <c r="BD3" s="193"/>
      <c r="BE3" s="193" t="s">
        <v>3</v>
      </c>
      <c r="BF3" s="193"/>
      <c r="BG3" s="193" t="s">
        <v>64</v>
      </c>
      <c r="BH3" s="193"/>
      <c r="BI3" s="193" t="s">
        <v>4</v>
      </c>
      <c r="BJ3" s="193"/>
      <c r="BK3" s="270" t="s">
        <v>56</v>
      </c>
      <c r="BL3" s="270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193" t="s">
        <v>45</v>
      </c>
      <c r="D4" s="193"/>
      <c r="E4" s="193"/>
      <c r="F4" s="193"/>
      <c r="G4" s="193"/>
      <c r="H4" s="193"/>
      <c r="I4" s="193" t="s">
        <v>55</v>
      </c>
      <c r="J4" s="193"/>
      <c r="K4" s="193" t="s">
        <v>48</v>
      </c>
      <c r="L4" s="193"/>
      <c r="M4" s="228" t="s">
        <v>49</v>
      </c>
      <c r="N4" s="228"/>
      <c r="O4" s="206" t="s">
        <v>5</v>
      </c>
      <c r="P4" s="206"/>
      <c r="Q4" s="234" t="s">
        <v>85</v>
      </c>
      <c r="R4" s="234"/>
      <c r="S4" s="234" t="s">
        <v>86</v>
      </c>
      <c r="T4" s="234"/>
      <c r="U4" s="193" t="s">
        <v>76</v>
      </c>
      <c r="V4" s="193"/>
      <c r="W4" s="193" t="s">
        <v>77</v>
      </c>
      <c r="X4" s="193"/>
      <c r="Y4" s="228" t="s">
        <v>63</v>
      </c>
      <c r="Z4" s="228"/>
      <c r="AA4" s="193" t="s">
        <v>62</v>
      </c>
      <c r="AB4" s="193"/>
      <c r="AC4" s="223" t="s">
        <v>78</v>
      </c>
      <c r="AD4" s="223"/>
      <c r="AE4" s="241" t="s">
        <v>60</v>
      </c>
      <c r="AF4" s="241"/>
      <c r="AG4" s="259" t="s">
        <v>87</v>
      </c>
      <c r="AH4" s="259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70"/>
      <c r="AZ4" s="270"/>
      <c r="BA4" s="193"/>
      <c r="BB4" s="193"/>
      <c r="BC4" s="193"/>
      <c r="BD4" s="193"/>
      <c r="BE4" s="193"/>
      <c r="BF4" s="193"/>
      <c r="BG4" s="193"/>
      <c r="BH4" s="193"/>
      <c r="BI4" s="193"/>
      <c r="BJ4" s="193"/>
      <c r="BK4" s="270"/>
      <c r="BL4" s="270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41" t="s">
        <v>79</v>
      </c>
      <c r="H5" s="241"/>
      <c r="I5" s="193"/>
      <c r="J5" s="193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3" t="s">
        <v>6</v>
      </c>
      <c r="AV5" s="223" t="s">
        <v>7</v>
      </c>
      <c r="AW5" s="223" t="s">
        <v>6</v>
      </c>
      <c r="AX5" s="223" t="s">
        <v>7</v>
      </c>
      <c r="AY5" s="223" t="s">
        <v>6</v>
      </c>
      <c r="AZ5" s="223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193" t="s">
        <v>6</v>
      </c>
      <c r="BR5" s="193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/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3"/>
      <c r="AV6" s="223"/>
      <c r="AW6" s="223"/>
      <c r="AX6" s="223"/>
      <c r="AY6" s="223"/>
      <c r="AZ6" s="223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193"/>
      <c r="BR6" s="193"/>
    </row>
    <row r="7" spans="1:70" s="10" customFormat="1" ht="18" customHeight="1" x14ac:dyDescent="0.25">
      <c r="A7" s="36">
        <v>1</v>
      </c>
      <c r="B7" s="6" t="s">
        <v>8</v>
      </c>
      <c r="C7" s="54">
        <v>75258</v>
      </c>
      <c r="D7" s="54">
        <v>172586</v>
      </c>
      <c r="E7" s="54">
        <v>12584</v>
      </c>
      <c r="F7" s="54">
        <v>26589</v>
      </c>
      <c r="G7" s="54">
        <v>3785</v>
      </c>
      <c r="H7" s="54">
        <v>5258</v>
      </c>
      <c r="I7" s="8">
        <v>91627</v>
      </c>
      <c r="J7" s="8">
        <v>204433</v>
      </c>
      <c r="K7" s="54">
        <v>500</v>
      </c>
      <c r="L7" s="54">
        <v>8526</v>
      </c>
      <c r="M7" s="54">
        <v>200</v>
      </c>
      <c r="N7" s="54">
        <v>4258</v>
      </c>
      <c r="O7" s="8">
        <v>92327</v>
      </c>
      <c r="P7" s="8">
        <v>217217</v>
      </c>
      <c r="Q7" s="8">
        <v>50</v>
      </c>
      <c r="R7" s="8">
        <v>1064.5</v>
      </c>
      <c r="S7" s="8">
        <v>39700.61</v>
      </c>
      <c r="T7" s="8">
        <v>71681.61</v>
      </c>
      <c r="U7" s="54">
        <v>2514</v>
      </c>
      <c r="V7" s="54">
        <v>31258</v>
      </c>
      <c r="W7" s="54">
        <v>785</v>
      </c>
      <c r="X7" s="54">
        <v>31587</v>
      </c>
      <c r="Y7" s="54">
        <v>15</v>
      </c>
      <c r="Z7" s="54">
        <v>90</v>
      </c>
      <c r="AA7" s="54">
        <v>90</v>
      </c>
      <c r="AB7" s="54">
        <v>125</v>
      </c>
      <c r="AC7" s="54">
        <v>75</v>
      </c>
      <c r="AD7" s="54">
        <v>12548</v>
      </c>
      <c r="AE7" s="8">
        <v>3479</v>
      </c>
      <c r="AF7" s="8">
        <v>75608</v>
      </c>
      <c r="AG7" s="8">
        <v>15</v>
      </c>
      <c r="AH7" s="8">
        <v>205</v>
      </c>
      <c r="AI7" s="54">
        <v>100</v>
      </c>
      <c r="AJ7" s="54">
        <v>8500</v>
      </c>
      <c r="AK7" s="54">
        <v>325</v>
      </c>
      <c r="AL7" s="54">
        <v>745</v>
      </c>
      <c r="AM7" s="54">
        <v>700</v>
      </c>
      <c r="AN7" s="54">
        <v>5251</v>
      </c>
      <c r="AO7" s="54">
        <v>102</v>
      </c>
      <c r="AP7" s="54">
        <v>9852</v>
      </c>
      <c r="AQ7" s="54">
        <v>100</v>
      </c>
      <c r="AR7" s="54">
        <v>500</v>
      </c>
      <c r="AS7" s="54">
        <v>50</v>
      </c>
      <c r="AT7" s="54">
        <v>250</v>
      </c>
      <c r="AU7" s="7">
        <v>1377</v>
      </c>
      <c r="AV7" s="7">
        <v>25098</v>
      </c>
      <c r="AW7" s="7">
        <v>20</v>
      </c>
      <c r="AX7" s="7">
        <v>100</v>
      </c>
      <c r="AY7" s="9">
        <v>97183</v>
      </c>
      <c r="AZ7" s="9">
        <v>317923</v>
      </c>
      <c r="BA7" s="54">
        <v>200</v>
      </c>
      <c r="BB7" s="54">
        <v>500</v>
      </c>
      <c r="BC7" s="54">
        <v>50</v>
      </c>
      <c r="BD7" s="54">
        <v>300</v>
      </c>
      <c r="BE7" s="54">
        <v>100</v>
      </c>
      <c r="BF7" s="54">
        <v>450</v>
      </c>
      <c r="BG7" s="55">
        <v>125</v>
      </c>
      <c r="BH7" s="55">
        <v>400</v>
      </c>
      <c r="BI7" s="55">
        <v>521</v>
      </c>
      <c r="BJ7" s="55">
        <v>1258</v>
      </c>
      <c r="BK7" s="8">
        <v>996</v>
      </c>
      <c r="BL7" s="8">
        <v>2908</v>
      </c>
      <c r="BM7" s="8">
        <v>98179</v>
      </c>
      <c r="BN7" s="8">
        <v>320831</v>
      </c>
      <c r="BO7" s="54">
        <v>10258</v>
      </c>
      <c r="BP7" s="54">
        <v>27500</v>
      </c>
      <c r="BQ7" s="29">
        <v>2158</v>
      </c>
      <c r="BR7" s="29">
        <v>5775</v>
      </c>
    </row>
    <row r="8" spans="1:70" s="10" customFormat="1" ht="18" customHeight="1" x14ac:dyDescent="0.25">
      <c r="A8" s="37">
        <v>2</v>
      </c>
      <c r="B8" s="12" t="s">
        <v>9</v>
      </c>
      <c r="C8" s="54">
        <v>17853</v>
      </c>
      <c r="D8" s="54">
        <v>71258</v>
      </c>
      <c r="E8" s="54">
        <v>3425</v>
      </c>
      <c r="F8" s="54">
        <v>9568</v>
      </c>
      <c r="G8" s="54">
        <v>2145</v>
      </c>
      <c r="H8" s="54">
        <v>4258</v>
      </c>
      <c r="I8" s="8">
        <v>23423</v>
      </c>
      <c r="J8" s="8">
        <v>85084</v>
      </c>
      <c r="K8" s="54">
        <v>300</v>
      </c>
      <c r="L8" s="54">
        <v>4475</v>
      </c>
      <c r="M8" s="54">
        <v>150</v>
      </c>
      <c r="N8" s="54">
        <v>3325</v>
      </c>
      <c r="O8" s="8">
        <v>23873</v>
      </c>
      <c r="P8" s="8">
        <v>92884</v>
      </c>
      <c r="Q8" s="8">
        <v>37.5</v>
      </c>
      <c r="R8" s="8">
        <v>831.25</v>
      </c>
      <c r="S8" s="8">
        <v>10265.39</v>
      </c>
      <c r="T8" s="8">
        <v>30651.72</v>
      </c>
      <c r="U8" s="54">
        <v>1752</v>
      </c>
      <c r="V8" s="54">
        <v>9875</v>
      </c>
      <c r="W8" s="54">
        <v>568</v>
      </c>
      <c r="X8" s="54">
        <v>12584</v>
      </c>
      <c r="Y8" s="54">
        <v>10</v>
      </c>
      <c r="Z8" s="54">
        <v>40</v>
      </c>
      <c r="AA8" s="54">
        <v>40</v>
      </c>
      <c r="AB8" s="54">
        <v>90</v>
      </c>
      <c r="AC8" s="54">
        <v>35</v>
      </c>
      <c r="AD8" s="54">
        <v>2548</v>
      </c>
      <c r="AE8" s="8">
        <v>2405</v>
      </c>
      <c r="AF8" s="8">
        <v>25137</v>
      </c>
      <c r="AG8" s="8">
        <v>9</v>
      </c>
      <c r="AH8" s="8">
        <v>90</v>
      </c>
      <c r="AI8" s="54">
        <v>75</v>
      </c>
      <c r="AJ8" s="54">
        <v>3025</v>
      </c>
      <c r="AK8" s="54">
        <v>100</v>
      </c>
      <c r="AL8" s="54">
        <v>300</v>
      </c>
      <c r="AM8" s="54">
        <v>300</v>
      </c>
      <c r="AN8" s="54">
        <v>2500</v>
      </c>
      <c r="AO8" s="54">
        <v>72</v>
      </c>
      <c r="AP8" s="54">
        <v>682</v>
      </c>
      <c r="AQ8" s="54">
        <v>100</v>
      </c>
      <c r="AR8" s="54">
        <v>500</v>
      </c>
      <c r="AS8" s="54">
        <v>10</v>
      </c>
      <c r="AT8" s="54">
        <v>125</v>
      </c>
      <c r="AU8" s="7">
        <v>657</v>
      </c>
      <c r="AV8" s="7">
        <v>7132</v>
      </c>
      <c r="AW8" s="7">
        <v>10</v>
      </c>
      <c r="AX8" s="7">
        <v>75</v>
      </c>
      <c r="AY8" s="9">
        <v>26935</v>
      </c>
      <c r="AZ8" s="9">
        <v>125153</v>
      </c>
      <c r="BA8" s="54">
        <v>100</v>
      </c>
      <c r="BB8" s="54">
        <v>300</v>
      </c>
      <c r="BC8" s="54">
        <v>15</v>
      </c>
      <c r="BD8" s="54">
        <v>100</v>
      </c>
      <c r="BE8" s="54">
        <v>75</v>
      </c>
      <c r="BF8" s="54">
        <v>250</v>
      </c>
      <c r="BG8" s="55">
        <v>70</v>
      </c>
      <c r="BH8" s="55">
        <v>150</v>
      </c>
      <c r="BI8" s="55">
        <v>458</v>
      </c>
      <c r="BJ8" s="55">
        <v>958</v>
      </c>
      <c r="BK8" s="8">
        <v>718</v>
      </c>
      <c r="BL8" s="8">
        <v>1758</v>
      </c>
      <c r="BM8" s="8">
        <v>27653</v>
      </c>
      <c r="BN8" s="8">
        <v>126911</v>
      </c>
      <c r="BO8" s="54">
        <v>9025</v>
      </c>
      <c r="BP8" s="54">
        <v>53050</v>
      </c>
      <c r="BQ8" s="29">
        <v>1525</v>
      </c>
      <c r="BR8" s="29">
        <v>11140.5</v>
      </c>
    </row>
    <row r="9" spans="1:70" s="10" customFormat="1" ht="18" customHeight="1" x14ac:dyDescent="0.25">
      <c r="A9" s="36">
        <v>3</v>
      </c>
      <c r="B9" s="12" t="s">
        <v>10</v>
      </c>
      <c r="C9" s="54">
        <v>1125</v>
      </c>
      <c r="D9" s="54">
        <v>3258</v>
      </c>
      <c r="E9" s="54">
        <v>700</v>
      </c>
      <c r="F9" s="54">
        <v>1325</v>
      </c>
      <c r="G9" s="54">
        <v>300</v>
      </c>
      <c r="H9" s="54">
        <v>500</v>
      </c>
      <c r="I9" s="8">
        <v>2125</v>
      </c>
      <c r="J9" s="8">
        <v>5083</v>
      </c>
      <c r="K9" s="54">
        <v>100</v>
      </c>
      <c r="L9" s="54">
        <v>785</v>
      </c>
      <c r="M9" s="54">
        <v>50</v>
      </c>
      <c r="N9" s="54">
        <v>500</v>
      </c>
      <c r="O9" s="8">
        <v>2275</v>
      </c>
      <c r="P9" s="8">
        <v>6368</v>
      </c>
      <c r="Q9" s="8">
        <v>12.5</v>
      </c>
      <c r="R9" s="8">
        <v>125</v>
      </c>
      <c r="S9" s="8">
        <v>978.25</v>
      </c>
      <c r="T9" s="8">
        <v>2101.44</v>
      </c>
      <c r="U9" s="54">
        <v>512</v>
      </c>
      <c r="V9" s="54">
        <v>3251</v>
      </c>
      <c r="W9" s="54">
        <v>258</v>
      </c>
      <c r="X9" s="54">
        <v>1258</v>
      </c>
      <c r="Y9" s="54">
        <v>5</v>
      </c>
      <c r="Z9" s="54">
        <v>25</v>
      </c>
      <c r="AA9" s="54">
        <v>10</v>
      </c>
      <c r="AB9" s="54">
        <v>35</v>
      </c>
      <c r="AC9" s="54">
        <v>5</v>
      </c>
      <c r="AD9" s="54">
        <v>250</v>
      </c>
      <c r="AE9" s="8">
        <v>790</v>
      </c>
      <c r="AF9" s="8">
        <v>4819</v>
      </c>
      <c r="AG9" s="8">
        <v>5</v>
      </c>
      <c r="AH9" s="8">
        <v>25</v>
      </c>
      <c r="AI9" s="54">
        <v>0</v>
      </c>
      <c r="AJ9" s="54">
        <v>0</v>
      </c>
      <c r="AK9" s="54">
        <v>50</v>
      </c>
      <c r="AL9" s="54">
        <v>100</v>
      </c>
      <c r="AM9" s="54">
        <v>100</v>
      </c>
      <c r="AN9" s="54">
        <v>900</v>
      </c>
      <c r="AO9" s="54">
        <v>0</v>
      </c>
      <c r="AP9" s="54">
        <v>0</v>
      </c>
      <c r="AQ9" s="54">
        <v>100</v>
      </c>
      <c r="AR9" s="54">
        <v>500</v>
      </c>
      <c r="AS9" s="54">
        <v>10</v>
      </c>
      <c r="AT9" s="54">
        <v>100</v>
      </c>
      <c r="AU9" s="7">
        <v>260</v>
      </c>
      <c r="AV9" s="7">
        <v>1600</v>
      </c>
      <c r="AW9" s="7">
        <v>5</v>
      </c>
      <c r="AX9" s="7">
        <v>25</v>
      </c>
      <c r="AY9" s="9">
        <v>3325</v>
      </c>
      <c r="AZ9" s="9">
        <v>12787</v>
      </c>
      <c r="BA9" s="54">
        <v>0</v>
      </c>
      <c r="BB9" s="54">
        <v>0</v>
      </c>
      <c r="BC9" s="54">
        <v>5</v>
      </c>
      <c r="BD9" s="54">
        <v>100</v>
      </c>
      <c r="BE9" s="54">
        <v>40</v>
      </c>
      <c r="BF9" s="54">
        <v>100</v>
      </c>
      <c r="BG9" s="55">
        <v>30</v>
      </c>
      <c r="BH9" s="55">
        <v>100</v>
      </c>
      <c r="BI9" s="55">
        <v>102</v>
      </c>
      <c r="BJ9" s="55">
        <v>325</v>
      </c>
      <c r="BK9" s="8">
        <v>177</v>
      </c>
      <c r="BL9" s="8">
        <v>625</v>
      </c>
      <c r="BM9" s="8">
        <v>3502</v>
      </c>
      <c r="BN9" s="8">
        <v>13412</v>
      </c>
      <c r="BO9" s="54">
        <v>800</v>
      </c>
      <c r="BP9" s="54">
        <v>1250</v>
      </c>
      <c r="BQ9" s="29">
        <v>200</v>
      </c>
      <c r="BR9" s="29">
        <v>262.5</v>
      </c>
    </row>
    <row r="10" spans="1:70" s="10" customFormat="1" ht="18" customHeight="1" x14ac:dyDescent="0.25">
      <c r="A10" s="37">
        <v>4</v>
      </c>
      <c r="B10" s="12" t="s">
        <v>11</v>
      </c>
      <c r="C10" s="54">
        <v>0</v>
      </c>
      <c r="D10" s="54">
        <v>0</v>
      </c>
      <c r="E10" s="54">
        <v>0</v>
      </c>
      <c r="F10" s="54">
        <v>0</v>
      </c>
      <c r="G10" s="54">
        <v>0</v>
      </c>
      <c r="H10" s="54">
        <v>0</v>
      </c>
      <c r="I10" s="8">
        <v>0</v>
      </c>
      <c r="J10" s="8">
        <v>0</v>
      </c>
      <c r="K10" s="54">
        <v>0</v>
      </c>
      <c r="L10" s="54">
        <v>0</v>
      </c>
      <c r="M10" s="54">
        <v>10</v>
      </c>
      <c r="N10" s="54">
        <v>100</v>
      </c>
      <c r="O10" s="8">
        <v>10</v>
      </c>
      <c r="P10" s="8">
        <v>100</v>
      </c>
      <c r="Q10" s="8">
        <v>2.5</v>
      </c>
      <c r="R10" s="8">
        <v>25</v>
      </c>
      <c r="S10" s="8">
        <v>4.3</v>
      </c>
      <c r="T10" s="8">
        <v>33</v>
      </c>
      <c r="U10" s="54">
        <v>100</v>
      </c>
      <c r="V10" s="54">
        <v>478</v>
      </c>
      <c r="W10" s="54">
        <v>15</v>
      </c>
      <c r="X10" s="54">
        <v>258</v>
      </c>
      <c r="Y10" s="54">
        <v>2</v>
      </c>
      <c r="Z10" s="54">
        <v>25</v>
      </c>
      <c r="AA10" s="54">
        <v>0</v>
      </c>
      <c r="AB10" s="54">
        <v>0</v>
      </c>
      <c r="AC10" s="54">
        <v>3</v>
      </c>
      <c r="AD10" s="54">
        <v>150</v>
      </c>
      <c r="AE10" s="8">
        <v>120</v>
      </c>
      <c r="AF10" s="8">
        <v>911</v>
      </c>
      <c r="AG10" s="8">
        <v>5</v>
      </c>
      <c r="AH10" s="8">
        <v>25</v>
      </c>
      <c r="AI10" s="54">
        <v>0</v>
      </c>
      <c r="AJ10" s="54">
        <v>0</v>
      </c>
      <c r="AK10" s="54">
        <v>25</v>
      </c>
      <c r="AL10" s="54">
        <v>75</v>
      </c>
      <c r="AM10" s="54">
        <v>100</v>
      </c>
      <c r="AN10" s="54">
        <v>850</v>
      </c>
      <c r="AO10" s="54">
        <v>0</v>
      </c>
      <c r="AP10" s="54">
        <v>0</v>
      </c>
      <c r="AQ10" s="54">
        <v>30</v>
      </c>
      <c r="AR10" s="54">
        <v>100</v>
      </c>
      <c r="AS10" s="54">
        <v>10</v>
      </c>
      <c r="AT10" s="54">
        <v>100</v>
      </c>
      <c r="AU10" s="7">
        <v>165</v>
      </c>
      <c r="AV10" s="7">
        <v>1125</v>
      </c>
      <c r="AW10" s="7">
        <v>5</v>
      </c>
      <c r="AX10" s="7">
        <v>25</v>
      </c>
      <c r="AY10" s="9">
        <v>295</v>
      </c>
      <c r="AZ10" s="9">
        <v>2136</v>
      </c>
      <c r="BA10" s="54">
        <v>0</v>
      </c>
      <c r="BB10" s="54">
        <v>0</v>
      </c>
      <c r="BC10" s="54">
        <v>0</v>
      </c>
      <c r="BD10" s="54">
        <v>0</v>
      </c>
      <c r="BE10" s="54">
        <v>10</v>
      </c>
      <c r="BF10" s="54">
        <v>90</v>
      </c>
      <c r="BG10" s="55">
        <v>10</v>
      </c>
      <c r="BH10" s="55">
        <v>70</v>
      </c>
      <c r="BI10" s="55">
        <v>40</v>
      </c>
      <c r="BJ10" s="55">
        <v>201</v>
      </c>
      <c r="BK10" s="8">
        <v>60</v>
      </c>
      <c r="BL10" s="8">
        <v>361</v>
      </c>
      <c r="BM10" s="8">
        <v>355</v>
      </c>
      <c r="BN10" s="8">
        <v>2497</v>
      </c>
      <c r="BO10" s="54">
        <v>50</v>
      </c>
      <c r="BP10" s="54">
        <v>602</v>
      </c>
      <c r="BQ10" s="29">
        <v>30</v>
      </c>
      <c r="BR10" s="29">
        <v>126.42</v>
      </c>
    </row>
    <row r="11" spans="1:70" s="10" customFormat="1" ht="18" customHeight="1" x14ac:dyDescent="0.25">
      <c r="A11" s="36">
        <v>5</v>
      </c>
      <c r="B11" s="12" t="s">
        <v>12</v>
      </c>
      <c r="C11" s="54">
        <v>700</v>
      </c>
      <c r="D11" s="54">
        <v>3102</v>
      </c>
      <c r="E11" s="54">
        <v>700</v>
      </c>
      <c r="F11" s="54">
        <v>1625</v>
      </c>
      <c r="G11" s="54">
        <v>100</v>
      </c>
      <c r="H11" s="54">
        <v>200</v>
      </c>
      <c r="I11" s="8">
        <v>1500</v>
      </c>
      <c r="J11" s="8">
        <v>4927</v>
      </c>
      <c r="K11" s="54">
        <v>100</v>
      </c>
      <c r="L11" s="54">
        <v>400</v>
      </c>
      <c r="M11" s="54">
        <v>20</v>
      </c>
      <c r="N11" s="54">
        <v>400</v>
      </c>
      <c r="O11" s="8">
        <v>1620</v>
      </c>
      <c r="P11" s="8">
        <v>5727</v>
      </c>
      <c r="Q11" s="8">
        <v>5</v>
      </c>
      <c r="R11" s="8">
        <v>100</v>
      </c>
      <c r="S11" s="8">
        <v>696.6</v>
      </c>
      <c r="T11" s="8">
        <v>1889.91</v>
      </c>
      <c r="U11" s="54">
        <v>300</v>
      </c>
      <c r="V11" s="54">
        <v>2125</v>
      </c>
      <c r="W11" s="54">
        <v>102</v>
      </c>
      <c r="X11" s="54">
        <v>878</v>
      </c>
      <c r="Y11" s="54">
        <v>5</v>
      </c>
      <c r="Z11" s="54">
        <v>21</v>
      </c>
      <c r="AA11" s="54">
        <v>10</v>
      </c>
      <c r="AB11" s="54">
        <v>35</v>
      </c>
      <c r="AC11" s="54">
        <v>5</v>
      </c>
      <c r="AD11" s="54">
        <v>250</v>
      </c>
      <c r="AE11" s="8">
        <v>422</v>
      </c>
      <c r="AF11" s="8">
        <v>3309</v>
      </c>
      <c r="AG11" s="8">
        <v>5</v>
      </c>
      <c r="AH11" s="8">
        <v>21</v>
      </c>
      <c r="AI11" s="54">
        <v>0</v>
      </c>
      <c r="AJ11" s="54">
        <v>0</v>
      </c>
      <c r="AK11" s="54">
        <v>30</v>
      </c>
      <c r="AL11" s="54">
        <v>75</v>
      </c>
      <c r="AM11" s="54">
        <v>100</v>
      </c>
      <c r="AN11" s="54">
        <v>900</v>
      </c>
      <c r="AO11" s="54">
        <v>0</v>
      </c>
      <c r="AP11" s="54">
        <v>0</v>
      </c>
      <c r="AQ11" s="54">
        <v>100</v>
      </c>
      <c r="AR11" s="54">
        <v>500</v>
      </c>
      <c r="AS11" s="54">
        <v>10</v>
      </c>
      <c r="AT11" s="54">
        <v>100</v>
      </c>
      <c r="AU11" s="7">
        <v>240</v>
      </c>
      <c r="AV11" s="7">
        <v>1575</v>
      </c>
      <c r="AW11" s="7">
        <v>5</v>
      </c>
      <c r="AX11" s="7">
        <v>25</v>
      </c>
      <c r="AY11" s="9">
        <v>2282</v>
      </c>
      <c r="AZ11" s="9">
        <v>10611</v>
      </c>
      <c r="BA11" s="54">
        <v>0</v>
      </c>
      <c r="BB11" s="54">
        <v>0</v>
      </c>
      <c r="BC11" s="54">
        <v>8</v>
      </c>
      <c r="BD11" s="54">
        <v>50</v>
      </c>
      <c r="BE11" s="54">
        <v>10</v>
      </c>
      <c r="BF11" s="54">
        <v>90</v>
      </c>
      <c r="BG11" s="55">
        <v>50</v>
      </c>
      <c r="BH11" s="55">
        <v>125</v>
      </c>
      <c r="BI11" s="55">
        <v>35</v>
      </c>
      <c r="BJ11" s="55">
        <v>145</v>
      </c>
      <c r="BK11" s="8">
        <v>103</v>
      </c>
      <c r="BL11" s="8">
        <v>410</v>
      </c>
      <c r="BM11" s="8">
        <v>2385</v>
      </c>
      <c r="BN11" s="8">
        <v>11021</v>
      </c>
      <c r="BO11" s="54">
        <v>500</v>
      </c>
      <c r="BP11" s="54">
        <v>2158</v>
      </c>
      <c r="BQ11" s="29">
        <v>105</v>
      </c>
      <c r="BR11" s="29">
        <v>453.18</v>
      </c>
    </row>
    <row r="12" spans="1:70" s="10" customFormat="1" ht="18" customHeight="1" x14ac:dyDescent="0.25">
      <c r="A12" s="37">
        <v>6</v>
      </c>
      <c r="B12" s="12" t="s">
        <v>13</v>
      </c>
      <c r="C12" s="54">
        <v>0</v>
      </c>
      <c r="D12" s="54">
        <v>0</v>
      </c>
      <c r="E12" s="54">
        <v>0</v>
      </c>
      <c r="F12" s="54">
        <v>0</v>
      </c>
      <c r="G12" s="54">
        <v>0</v>
      </c>
      <c r="H12" s="54">
        <v>0</v>
      </c>
      <c r="I12" s="8">
        <v>0</v>
      </c>
      <c r="J12" s="8">
        <v>0</v>
      </c>
      <c r="K12" s="54">
        <v>0</v>
      </c>
      <c r="L12" s="54">
        <v>0</v>
      </c>
      <c r="M12" s="54">
        <v>10</v>
      </c>
      <c r="N12" s="54">
        <v>100</v>
      </c>
      <c r="O12" s="8">
        <v>10</v>
      </c>
      <c r="P12" s="8">
        <v>100</v>
      </c>
      <c r="Q12" s="8">
        <v>2.5</v>
      </c>
      <c r="R12" s="8">
        <v>25</v>
      </c>
      <c r="S12" s="8">
        <v>4.3</v>
      </c>
      <c r="T12" s="8">
        <v>33</v>
      </c>
      <c r="U12" s="54">
        <v>125</v>
      </c>
      <c r="V12" s="54">
        <v>925</v>
      </c>
      <c r="W12" s="54">
        <v>25</v>
      </c>
      <c r="X12" s="54">
        <v>125</v>
      </c>
      <c r="Y12" s="54">
        <v>2</v>
      </c>
      <c r="Z12" s="54">
        <v>17</v>
      </c>
      <c r="AA12" s="54">
        <v>0</v>
      </c>
      <c r="AB12" s="54">
        <v>0</v>
      </c>
      <c r="AC12" s="54">
        <v>5</v>
      </c>
      <c r="AD12" s="54">
        <v>250</v>
      </c>
      <c r="AE12" s="8">
        <v>157</v>
      </c>
      <c r="AF12" s="8">
        <v>1317</v>
      </c>
      <c r="AG12" s="8">
        <v>5</v>
      </c>
      <c r="AH12" s="8">
        <v>29</v>
      </c>
      <c r="AI12" s="54">
        <v>0</v>
      </c>
      <c r="AJ12" s="54">
        <v>0</v>
      </c>
      <c r="AK12" s="54">
        <v>15</v>
      </c>
      <c r="AL12" s="54">
        <v>50</v>
      </c>
      <c r="AM12" s="54">
        <v>100</v>
      </c>
      <c r="AN12" s="54">
        <v>450</v>
      </c>
      <c r="AO12" s="54">
        <v>0</v>
      </c>
      <c r="AP12" s="54">
        <v>0</v>
      </c>
      <c r="AQ12" s="54">
        <v>30</v>
      </c>
      <c r="AR12" s="54">
        <v>100</v>
      </c>
      <c r="AS12" s="54">
        <v>10</v>
      </c>
      <c r="AT12" s="54">
        <v>100</v>
      </c>
      <c r="AU12" s="7">
        <v>155</v>
      </c>
      <c r="AV12" s="7">
        <v>700</v>
      </c>
      <c r="AW12" s="7">
        <v>5</v>
      </c>
      <c r="AX12" s="7">
        <v>25</v>
      </c>
      <c r="AY12" s="9">
        <v>322</v>
      </c>
      <c r="AZ12" s="9">
        <v>2117</v>
      </c>
      <c r="BA12" s="54">
        <v>0</v>
      </c>
      <c r="BB12" s="54">
        <v>0</v>
      </c>
      <c r="BC12" s="54">
        <v>0</v>
      </c>
      <c r="BD12" s="54">
        <v>0</v>
      </c>
      <c r="BE12" s="54">
        <v>10</v>
      </c>
      <c r="BF12" s="54">
        <v>90</v>
      </c>
      <c r="BG12" s="55">
        <v>25</v>
      </c>
      <c r="BH12" s="55">
        <v>95</v>
      </c>
      <c r="BI12" s="55">
        <v>25</v>
      </c>
      <c r="BJ12" s="55">
        <v>100</v>
      </c>
      <c r="BK12" s="8">
        <v>60</v>
      </c>
      <c r="BL12" s="8">
        <v>285</v>
      </c>
      <c r="BM12" s="8">
        <v>382</v>
      </c>
      <c r="BN12" s="8">
        <v>2402</v>
      </c>
      <c r="BO12" s="54">
        <v>50</v>
      </c>
      <c r="BP12" s="54">
        <v>900</v>
      </c>
      <c r="BQ12" s="29">
        <v>48</v>
      </c>
      <c r="BR12" s="29">
        <v>189</v>
      </c>
    </row>
    <row r="13" spans="1:70" s="10" customFormat="1" ht="18" customHeight="1" x14ac:dyDescent="0.25">
      <c r="A13" s="36">
        <v>7</v>
      </c>
      <c r="B13" s="12" t="s">
        <v>15</v>
      </c>
      <c r="C13" s="54">
        <v>1901</v>
      </c>
      <c r="D13" s="54">
        <v>4251</v>
      </c>
      <c r="E13" s="54">
        <v>125</v>
      </c>
      <c r="F13" s="54">
        <v>352</v>
      </c>
      <c r="G13" s="54">
        <v>70</v>
      </c>
      <c r="H13" s="54">
        <v>100</v>
      </c>
      <c r="I13" s="8">
        <v>2096</v>
      </c>
      <c r="J13" s="8">
        <v>4703</v>
      </c>
      <c r="K13" s="54">
        <v>100</v>
      </c>
      <c r="L13" s="54">
        <v>950</v>
      </c>
      <c r="M13" s="54">
        <v>15</v>
      </c>
      <c r="N13" s="54">
        <v>300</v>
      </c>
      <c r="O13" s="8">
        <v>2211</v>
      </c>
      <c r="P13" s="8">
        <v>5953</v>
      </c>
      <c r="Q13" s="8">
        <v>3.75</v>
      </c>
      <c r="R13" s="8">
        <v>75</v>
      </c>
      <c r="S13" s="8">
        <v>950.73</v>
      </c>
      <c r="T13" s="8">
        <v>1964.49</v>
      </c>
      <c r="U13" s="54">
        <v>425</v>
      </c>
      <c r="V13" s="54">
        <v>1658</v>
      </c>
      <c r="W13" s="54">
        <v>57</v>
      </c>
      <c r="X13" s="54">
        <v>368</v>
      </c>
      <c r="Y13" s="54">
        <v>5</v>
      </c>
      <c r="Z13" s="54">
        <v>30</v>
      </c>
      <c r="AA13" s="54">
        <v>10</v>
      </c>
      <c r="AB13" s="54">
        <v>35</v>
      </c>
      <c r="AC13" s="54">
        <v>5</v>
      </c>
      <c r="AD13" s="54">
        <v>250</v>
      </c>
      <c r="AE13" s="8">
        <v>502</v>
      </c>
      <c r="AF13" s="8">
        <v>2341</v>
      </c>
      <c r="AG13" s="8">
        <v>5</v>
      </c>
      <c r="AH13" s="8">
        <v>21</v>
      </c>
      <c r="AI13" s="54">
        <v>0</v>
      </c>
      <c r="AJ13" s="54">
        <v>0</v>
      </c>
      <c r="AK13" s="54">
        <v>15</v>
      </c>
      <c r="AL13" s="54">
        <v>50</v>
      </c>
      <c r="AM13" s="54">
        <v>100</v>
      </c>
      <c r="AN13" s="54">
        <v>300</v>
      </c>
      <c r="AO13" s="54">
        <v>0</v>
      </c>
      <c r="AP13" s="54">
        <v>0</v>
      </c>
      <c r="AQ13" s="54">
        <v>30</v>
      </c>
      <c r="AR13" s="54">
        <v>100</v>
      </c>
      <c r="AS13" s="54">
        <v>10</v>
      </c>
      <c r="AT13" s="54">
        <v>100</v>
      </c>
      <c r="AU13" s="7">
        <v>155</v>
      </c>
      <c r="AV13" s="7">
        <v>550</v>
      </c>
      <c r="AW13" s="7">
        <v>5</v>
      </c>
      <c r="AX13" s="7">
        <v>25</v>
      </c>
      <c r="AY13" s="9">
        <v>2868</v>
      </c>
      <c r="AZ13" s="9">
        <v>8844</v>
      </c>
      <c r="BA13" s="54">
        <v>30</v>
      </c>
      <c r="BB13" s="54">
        <v>100</v>
      </c>
      <c r="BC13" s="54">
        <v>5</v>
      </c>
      <c r="BD13" s="54">
        <v>75</v>
      </c>
      <c r="BE13" s="54">
        <v>10</v>
      </c>
      <c r="BF13" s="54">
        <v>90</v>
      </c>
      <c r="BG13" s="55">
        <v>20</v>
      </c>
      <c r="BH13" s="55">
        <v>80</v>
      </c>
      <c r="BI13" s="55">
        <v>20</v>
      </c>
      <c r="BJ13" s="55">
        <v>145</v>
      </c>
      <c r="BK13" s="8">
        <v>85</v>
      </c>
      <c r="BL13" s="8">
        <v>490</v>
      </c>
      <c r="BM13" s="8">
        <v>2953</v>
      </c>
      <c r="BN13" s="8">
        <v>9334</v>
      </c>
      <c r="BO13" s="54">
        <v>1600</v>
      </c>
      <c r="BP13" s="54">
        <v>2100</v>
      </c>
      <c r="BQ13" s="29">
        <v>336</v>
      </c>
      <c r="BR13" s="29">
        <v>441</v>
      </c>
    </row>
    <row r="14" spans="1:70" s="10" customFormat="1" ht="18" customHeight="1" x14ac:dyDescent="0.25">
      <c r="A14" s="37">
        <v>8</v>
      </c>
      <c r="B14" s="12" t="s">
        <v>16</v>
      </c>
      <c r="C14" s="54">
        <v>50</v>
      </c>
      <c r="D14" s="54">
        <v>314</v>
      </c>
      <c r="E14" s="54">
        <v>0</v>
      </c>
      <c r="F14" s="54">
        <v>0</v>
      </c>
      <c r="G14" s="54">
        <v>0</v>
      </c>
      <c r="H14" s="54">
        <v>0</v>
      </c>
      <c r="I14" s="8">
        <v>50</v>
      </c>
      <c r="J14" s="8">
        <v>314</v>
      </c>
      <c r="K14" s="54">
        <v>0</v>
      </c>
      <c r="L14" s="54">
        <v>0</v>
      </c>
      <c r="M14" s="54">
        <v>0</v>
      </c>
      <c r="N14" s="54">
        <v>0</v>
      </c>
      <c r="O14" s="8">
        <v>50</v>
      </c>
      <c r="P14" s="8">
        <v>314</v>
      </c>
      <c r="Q14" s="8">
        <v>0</v>
      </c>
      <c r="R14" s="8">
        <v>0</v>
      </c>
      <c r="S14" s="8">
        <v>21.5</v>
      </c>
      <c r="T14" s="8">
        <v>103.62</v>
      </c>
      <c r="U14" s="54">
        <v>125</v>
      </c>
      <c r="V14" s="54">
        <v>425</v>
      </c>
      <c r="W14" s="54">
        <v>300</v>
      </c>
      <c r="X14" s="54">
        <v>300</v>
      </c>
      <c r="Y14" s="54">
        <v>4</v>
      </c>
      <c r="Z14" s="54">
        <v>21</v>
      </c>
      <c r="AA14" s="54">
        <v>0</v>
      </c>
      <c r="AB14" s="54">
        <v>0</v>
      </c>
      <c r="AC14" s="54">
        <v>2</v>
      </c>
      <c r="AD14" s="54">
        <v>100</v>
      </c>
      <c r="AE14" s="8">
        <v>431</v>
      </c>
      <c r="AF14" s="8">
        <v>846</v>
      </c>
      <c r="AG14" s="8">
        <v>5</v>
      </c>
      <c r="AH14" s="8">
        <v>27</v>
      </c>
      <c r="AI14" s="54">
        <v>0</v>
      </c>
      <c r="AJ14" s="54">
        <v>0</v>
      </c>
      <c r="AK14" s="54">
        <v>15</v>
      </c>
      <c r="AL14" s="54">
        <v>50</v>
      </c>
      <c r="AM14" s="54">
        <v>50</v>
      </c>
      <c r="AN14" s="54">
        <v>100</v>
      </c>
      <c r="AO14" s="54">
        <v>0</v>
      </c>
      <c r="AP14" s="54">
        <v>0</v>
      </c>
      <c r="AQ14" s="54">
        <v>0</v>
      </c>
      <c r="AR14" s="54">
        <v>0</v>
      </c>
      <c r="AS14" s="54">
        <v>10</v>
      </c>
      <c r="AT14" s="54">
        <v>100</v>
      </c>
      <c r="AU14" s="7">
        <v>75</v>
      </c>
      <c r="AV14" s="7">
        <v>250</v>
      </c>
      <c r="AW14" s="7">
        <v>5</v>
      </c>
      <c r="AX14" s="7">
        <v>25</v>
      </c>
      <c r="AY14" s="9">
        <v>556</v>
      </c>
      <c r="AZ14" s="9">
        <v>1410</v>
      </c>
      <c r="BA14" s="54">
        <v>0</v>
      </c>
      <c r="BB14" s="54">
        <v>0</v>
      </c>
      <c r="BC14" s="54">
        <v>0</v>
      </c>
      <c r="BD14" s="54">
        <v>0</v>
      </c>
      <c r="BE14" s="54">
        <v>10</v>
      </c>
      <c r="BF14" s="54">
        <v>90</v>
      </c>
      <c r="BG14" s="55">
        <v>20</v>
      </c>
      <c r="BH14" s="55">
        <v>80</v>
      </c>
      <c r="BI14" s="55">
        <v>40</v>
      </c>
      <c r="BJ14" s="55">
        <v>25</v>
      </c>
      <c r="BK14" s="8">
        <v>70</v>
      </c>
      <c r="BL14" s="8">
        <v>195</v>
      </c>
      <c r="BM14" s="8">
        <v>626</v>
      </c>
      <c r="BN14" s="8">
        <v>1605</v>
      </c>
      <c r="BO14" s="54">
        <v>80</v>
      </c>
      <c r="BP14" s="54">
        <v>125</v>
      </c>
      <c r="BQ14" s="29">
        <v>38</v>
      </c>
      <c r="BR14" s="29">
        <v>26.25</v>
      </c>
    </row>
    <row r="15" spans="1:70" s="10" customFormat="1" ht="18" customHeight="1" x14ac:dyDescent="0.25">
      <c r="A15" s="36">
        <v>9</v>
      </c>
      <c r="B15" s="12" t="s">
        <v>17</v>
      </c>
      <c r="C15" s="54">
        <v>15</v>
      </c>
      <c r="D15" s="54">
        <v>125</v>
      </c>
      <c r="E15" s="54">
        <v>15</v>
      </c>
      <c r="F15" s="54">
        <v>40</v>
      </c>
      <c r="G15" s="54">
        <v>50</v>
      </c>
      <c r="H15" s="54">
        <v>450</v>
      </c>
      <c r="I15" s="8">
        <v>80</v>
      </c>
      <c r="J15" s="8">
        <v>615</v>
      </c>
      <c r="K15" s="54">
        <v>30</v>
      </c>
      <c r="L15" s="54">
        <v>1200</v>
      </c>
      <c r="M15" s="54">
        <v>10</v>
      </c>
      <c r="N15" s="54">
        <v>254</v>
      </c>
      <c r="O15" s="8">
        <v>120</v>
      </c>
      <c r="P15" s="8">
        <v>2069</v>
      </c>
      <c r="Q15" s="8">
        <v>2.5</v>
      </c>
      <c r="R15" s="8">
        <v>63.5</v>
      </c>
      <c r="S15" s="8">
        <v>51.6</v>
      </c>
      <c r="T15" s="8">
        <v>682.77</v>
      </c>
      <c r="U15" s="54">
        <v>145</v>
      </c>
      <c r="V15" s="54">
        <v>725</v>
      </c>
      <c r="W15" s="54">
        <v>100</v>
      </c>
      <c r="X15" s="54">
        <v>400</v>
      </c>
      <c r="Y15" s="54">
        <v>3</v>
      </c>
      <c r="Z15" s="54">
        <v>14</v>
      </c>
      <c r="AA15" s="54">
        <v>10</v>
      </c>
      <c r="AB15" s="54">
        <v>35</v>
      </c>
      <c r="AC15" s="54">
        <v>5</v>
      </c>
      <c r="AD15" s="54">
        <v>250</v>
      </c>
      <c r="AE15" s="8">
        <v>263</v>
      </c>
      <c r="AF15" s="8">
        <v>1424</v>
      </c>
      <c r="AG15" s="8">
        <v>5</v>
      </c>
      <c r="AH15" s="8">
        <v>48</v>
      </c>
      <c r="AI15" s="54">
        <v>0</v>
      </c>
      <c r="AJ15" s="54">
        <v>0</v>
      </c>
      <c r="AK15" s="54">
        <v>15</v>
      </c>
      <c r="AL15" s="54">
        <v>50</v>
      </c>
      <c r="AM15" s="54">
        <v>50</v>
      </c>
      <c r="AN15" s="54">
        <v>175</v>
      </c>
      <c r="AO15" s="54">
        <v>0</v>
      </c>
      <c r="AP15" s="54">
        <v>0</v>
      </c>
      <c r="AQ15" s="54">
        <v>0</v>
      </c>
      <c r="AR15" s="54">
        <v>0</v>
      </c>
      <c r="AS15" s="54">
        <v>10</v>
      </c>
      <c r="AT15" s="54">
        <v>100</v>
      </c>
      <c r="AU15" s="7">
        <v>75</v>
      </c>
      <c r="AV15" s="7">
        <v>325</v>
      </c>
      <c r="AW15" s="7">
        <v>5</v>
      </c>
      <c r="AX15" s="7">
        <v>25</v>
      </c>
      <c r="AY15" s="9">
        <v>458</v>
      </c>
      <c r="AZ15" s="9">
        <v>3818</v>
      </c>
      <c r="BA15" s="54">
        <v>0</v>
      </c>
      <c r="BB15" s="54">
        <v>0</v>
      </c>
      <c r="BC15" s="54">
        <v>0</v>
      </c>
      <c r="BD15" s="54">
        <v>0</v>
      </c>
      <c r="BE15" s="54">
        <v>10</v>
      </c>
      <c r="BF15" s="54">
        <v>90</v>
      </c>
      <c r="BG15" s="55">
        <v>10</v>
      </c>
      <c r="BH15" s="55">
        <v>50</v>
      </c>
      <c r="BI15" s="55">
        <v>38</v>
      </c>
      <c r="BJ15" s="55">
        <v>325</v>
      </c>
      <c r="BK15" s="8">
        <v>58</v>
      </c>
      <c r="BL15" s="8">
        <v>465</v>
      </c>
      <c r="BM15" s="8">
        <v>516</v>
      </c>
      <c r="BN15" s="8">
        <v>4283</v>
      </c>
      <c r="BO15" s="54">
        <v>50</v>
      </c>
      <c r="BP15" s="54">
        <v>125</v>
      </c>
      <c r="BQ15" s="29">
        <v>45</v>
      </c>
      <c r="BR15" s="29">
        <v>26.25</v>
      </c>
    </row>
    <row r="16" spans="1:70" s="10" customFormat="1" ht="18" customHeight="1" x14ac:dyDescent="0.25">
      <c r="A16" s="37">
        <v>10</v>
      </c>
      <c r="B16" s="12" t="s">
        <v>18</v>
      </c>
      <c r="C16" s="54">
        <v>18752</v>
      </c>
      <c r="D16" s="54">
        <v>55258</v>
      </c>
      <c r="E16" s="54">
        <v>3125</v>
      </c>
      <c r="F16" s="54">
        <v>11258</v>
      </c>
      <c r="G16" s="54">
        <v>1780</v>
      </c>
      <c r="H16" s="54">
        <v>3325</v>
      </c>
      <c r="I16" s="8">
        <v>23657</v>
      </c>
      <c r="J16" s="8">
        <v>69841</v>
      </c>
      <c r="K16" s="54">
        <v>250</v>
      </c>
      <c r="L16" s="54">
        <v>3256</v>
      </c>
      <c r="M16" s="54">
        <v>150</v>
      </c>
      <c r="N16" s="54">
        <v>2589</v>
      </c>
      <c r="O16" s="8">
        <v>24057</v>
      </c>
      <c r="P16" s="8">
        <v>75686</v>
      </c>
      <c r="Q16" s="8">
        <v>37.5</v>
      </c>
      <c r="R16" s="8">
        <v>647.25</v>
      </c>
      <c r="S16" s="8">
        <v>10344.51</v>
      </c>
      <c r="T16" s="8">
        <v>24976.38</v>
      </c>
      <c r="U16" s="54">
        <v>1251</v>
      </c>
      <c r="V16" s="54">
        <v>2258</v>
      </c>
      <c r="W16" s="54">
        <v>358</v>
      </c>
      <c r="X16" s="54">
        <v>18258</v>
      </c>
      <c r="Y16" s="54">
        <v>4</v>
      </c>
      <c r="Z16" s="54">
        <v>33</v>
      </c>
      <c r="AA16" s="54">
        <v>30</v>
      </c>
      <c r="AB16" s="54">
        <v>80</v>
      </c>
      <c r="AC16" s="54">
        <v>20</v>
      </c>
      <c r="AD16" s="54">
        <v>2158</v>
      </c>
      <c r="AE16" s="8">
        <v>1663</v>
      </c>
      <c r="AF16" s="8">
        <v>22787</v>
      </c>
      <c r="AG16" s="8">
        <v>9</v>
      </c>
      <c r="AH16" s="8">
        <v>75</v>
      </c>
      <c r="AI16" s="54">
        <v>78</v>
      </c>
      <c r="AJ16" s="54">
        <v>3525</v>
      </c>
      <c r="AK16" s="54">
        <v>100</v>
      </c>
      <c r="AL16" s="54">
        <v>300</v>
      </c>
      <c r="AM16" s="54">
        <v>200</v>
      </c>
      <c r="AN16" s="54">
        <v>1500</v>
      </c>
      <c r="AO16" s="54">
        <v>48</v>
      </c>
      <c r="AP16" s="54">
        <v>480</v>
      </c>
      <c r="AQ16" s="54">
        <v>100</v>
      </c>
      <c r="AR16" s="54">
        <v>500</v>
      </c>
      <c r="AS16" s="54">
        <v>10</v>
      </c>
      <c r="AT16" s="54">
        <v>100</v>
      </c>
      <c r="AU16" s="7">
        <v>536</v>
      </c>
      <c r="AV16" s="7">
        <v>6405</v>
      </c>
      <c r="AW16" s="7">
        <v>12</v>
      </c>
      <c r="AX16" s="7">
        <v>90</v>
      </c>
      <c r="AY16" s="9">
        <v>26256</v>
      </c>
      <c r="AZ16" s="9">
        <v>104878</v>
      </c>
      <c r="BA16" s="54">
        <v>40</v>
      </c>
      <c r="BB16" s="54">
        <v>250</v>
      </c>
      <c r="BC16" s="54">
        <v>15</v>
      </c>
      <c r="BD16" s="54">
        <v>50</v>
      </c>
      <c r="BE16" s="54">
        <v>50</v>
      </c>
      <c r="BF16" s="54">
        <v>100</v>
      </c>
      <c r="BG16" s="55">
        <v>50</v>
      </c>
      <c r="BH16" s="55">
        <v>125</v>
      </c>
      <c r="BI16" s="55">
        <v>158</v>
      </c>
      <c r="BJ16" s="55">
        <v>478</v>
      </c>
      <c r="BK16" s="8">
        <v>313</v>
      </c>
      <c r="BL16" s="8">
        <v>1003</v>
      </c>
      <c r="BM16" s="8">
        <v>26569</v>
      </c>
      <c r="BN16" s="8">
        <v>105881</v>
      </c>
      <c r="BO16" s="54">
        <v>6025</v>
      </c>
      <c r="BP16" s="54">
        <v>22568</v>
      </c>
      <c r="BQ16" s="29">
        <v>1158</v>
      </c>
      <c r="BR16" s="29">
        <v>4739.28</v>
      </c>
    </row>
    <row r="17" spans="1:95" s="10" customFormat="1" ht="18" customHeight="1" x14ac:dyDescent="0.25">
      <c r="A17" s="36">
        <v>11</v>
      </c>
      <c r="B17" s="12" t="s">
        <v>19</v>
      </c>
      <c r="C17" s="54">
        <v>80</v>
      </c>
      <c r="D17" s="54">
        <v>350</v>
      </c>
      <c r="E17" s="54">
        <v>358</v>
      </c>
      <c r="F17" s="54">
        <v>958</v>
      </c>
      <c r="G17" s="54">
        <v>100</v>
      </c>
      <c r="H17" s="54">
        <v>200</v>
      </c>
      <c r="I17" s="8">
        <v>538</v>
      </c>
      <c r="J17" s="8">
        <v>1508</v>
      </c>
      <c r="K17" s="54">
        <v>0</v>
      </c>
      <c r="L17" s="54">
        <v>0</v>
      </c>
      <c r="M17" s="54">
        <v>50</v>
      </c>
      <c r="N17" s="54">
        <v>200</v>
      </c>
      <c r="O17" s="8">
        <v>588</v>
      </c>
      <c r="P17" s="8">
        <v>1708</v>
      </c>
      <c r="Q17" s="8">
        <v>12.5</v>
      </c>
      <c r="R17" s="8">
        <v>50</v>
      </c>
      <c r="S17" s="8">
        <v>252.84</v>
      </c>
      <c r="T17" s="8">
        <v>563.64</v>
      </c>
      <c r="U17" s="54">
        <v>428</v>
      </c>
      <c r="V17" s="54">
        <v>1254</v>
      </c>
      <c r="W17" s="54">
        <v>245</v>
      </c>
      <c r="X17" s="54">
        <v>4872</v>
      </c>
      <c r="Y17" s="54">
        <v>2</v>
      </c>
      <c r="Z17" s="54">
        <v>0</v>
      </c>
      <c r="AA17" s="54">
        <v>10</v>
      </c>
      <c r="AB17" s="54">
        <v>35</v>
      </c>
      <c r="AC17" s="54">
        <v>5</v>
      </c>
      <c r="AD17" s="54">
        <v>250</v>
      </c>
      <c r="AE17" s="8">
        <v>690</v>
      </c>
      <c r="AF17" s="8">
        <v>6411</v>
      </c>
      <c r="AG17" s="8">
        <v>5</v>
      </c>
      <c r="AH17" s="8">
        <v>25</v>
      </c>
      <c r="AI17" s="54">
        <v>0</v>
      </c>
      <c r="AJ17" s="54">
        <v>0</v>
      </c>
      <c r="AK17" s="54">
        <v>15</v>
      </c>
      <c r="AL17" s="54">
        <v>50</v>
      </c>
      <c r="AM17" s="54">
        <v>100</v>
      </c>
      <c r="AN17" s="54">
        <v>1200</v>
      </c>
      <c r="AO17" s="54">
        <v>21</v>
      </c>
      <c r="AP17" s="54">
        <v>254</v>
      </c>
      <c r="AQ17" s="54">
        <v>41</v>
      </c>
      <c r="AR17" s="54">
        <v>152</v>
      </c>
      <c r="AS17" s="54">
        <v>10</v>
      </c>
      <c r="AT17" s="54">
        <v>100</v>
      </c>
      <c r="AU17" s="7">
        <v>187</v>
      </c>
      <c r="AV17" s="7">
        <v>1756</v>
      </c>
      <c r="AW17" s="7">
        <v>5</v>
      </c>
      <c r="AX17" s="7">
        <v>25</v>
      </c>
      <c r="AY17" s="9">
        <v>1465</v>
      </c>
      <c r="AZ17" s="9">
        <v>9875</v>
      </c>
      <c r="BA17" s="54">
        <v>0</v>
      </c>
      <c r="BB17" s="54">
        <v>0</v>
      </c>
      <c r="BC17" s="54">
        <v>10</v>
      </c>
      <c r="BD17" s="54">
        <v>50</v>
      </c>
      <c r="BE17" s="54">
        <v>15</v>
      </c>
      <c r="BF17" s="54">
        <v>70</v>
      </c>
      <c r="BG17" s="55">
        <v>15</v>
      </c>
      <c r="BH17" s="55">
        <v>60</v>
      </c>
      <c r="BI17" s="55">
        <v>85</v>
      </c>
      <c r="BJ17" s="55">
        <v>325</v>
      </c>
      <c r="BK17" s="8">
        <v>125</v>
      </c>
      <c r="BL17" s="8">
        <v>505</v>
      </c>
      <c r="BM17" s="8">
        <v>1590</v>
      </c>
      <c r="BN17" s="8">
        <v>10380</v>
      </c>
      <c r="BO17" s="54">
        <v>60</v>
      </c>
      <c r="BP17" s="54">
        <v>215</v>
      </c>
      <c r="BQ17" s="29">
        <v>35</v>
      </c>
      <c r="BR17" s="29">
        <v>45.15</v>
      </c>
    </row>
    <row r="18" spans="1:95" s="10" customFormat="1" ht="18" customHeight="1" x14ac:dyDescent="0.25">
      <c r="A18" s="37">
        <v>12</v>
      </c>
      <c r="B18" s="12" t="s">
        <v>20</v>
      </c>
      <c r="C18" s="54">
        <v>50</v>
      </c>
      <c r="D18" s="54">
        <v>280</v>
      </c>
      <c r="E18" s="54">
        <v>0</v>
      </c>
      <c r="F18" s="54">
        <v>0</v>
      </c>
      <c r="G18" s="54">
        <v>100</v>
      </c>
      <c r="H18" s="54">
        <v>150</v>
      </c>
      <c r="I18" s="8">
        <v>150</v>
      </c>
      <c r="J18" s="8">
        <v>430</v>
      </c>
      <c r="K18" s="54">
        <v>52</v>
      </c>
      <c r="L18" s="54">
        <v>1258</v>
      </c>
      <c r="M18" s="54">
        <v>100</v>
      </c>
      <c r="N18" s="54">
        <v>1000</v>
      </c>
      <c r="O18" s="8">
        <v>302</v>
      </c>
      <c r="P18" s="8">
        <v>2688</v>
      </c>
      <c r="Q18" s="8">
        <v>25</v>
      </c>
      <c r="R18" s="8">
        <v>250</v>
      </c>
      <c r="S18" s="8">
        <v>129.86000000000001</v>
      </c>
      <c r="T18" s="8">
        <v>887.04</v>
      </c>
      <c r="U18" s="54">
        <v>512</v>
      </c>
      <c r="V18" s="54">
        <v>2547</v>
      </c>
      <c r="W18" s="54">
        <v>125</v>
      </c>
      <c r="X18" s="54">
        <v>1025</v>
      </c>
      <c r="Y18" s="54">
        <v>2</v>
      </c>
      <c r="Z18" s="54">
        <v>0</v>
      </c>
      <c r="AA18" s="54">
        <v>10</v>
      </c>
      <c r="AB18" s="54">
        <v>35</v>
      </c>
      <c r="AC18" s="54">
        <v>5</v>
      </c>
      <c r="AD18" s="54">
        <v>250</v>
      </c>
      <c r="AE18" s="8">
        <v>654</v>
      </c>
      <c r="AF18" s="8">
        <v>3857</v>
      </c>
      <c r="AG18" s="8">
        <v>5</v>
      </c>
      <c r="AH18" s="8">
        <v>40</v>
      </c>
      <c r="AI18" s="54">
        <v>0</v>
      </c>
      <c r="AJ18" s="54">
        <v>0</v>
      </c>
      <c r="AK18" s="54">
        <v>20</v>
      </c>
      <c r="AL18" s="54">
        <v>50</v>
      </c>
      <c r="AM18" s="54">
        <v>100</v>
      </c>
      <c r="AN18" s="54">
        <v>900</v>
      </c>
      <c r="AO18" s="54">
        <v>0</v>
      </c>
      <c r="AP18" s="54">
        <v>0</v>
      </c>
      <c r="AQ18" s="54">
        <v>0</v>
      </c>
      <c r="AR18" s="54">
        <v>0</v>
      </c>
      <c r="AS18" s="54">
        <v>10</v>
      </c>
      <c r="AT18" s="54">
        <v>100</v>
      </c>
      <c r="AU18" s="7">
        <v>130</v>
      </c>
      <c r="AV18" s="7">
        <v>1050</v>
      </c>
      <c r="AW18" s="7">
        <v>5</v>
      </c>
      <c r="AX18" s="7">
        <v>25</v>
      </c>
      <c r="AY18" s="9">
        <v>1086</v>
      </c>
      <c r="AZ18" s="9">
        <v>7595</v>
      </c>
      <c r="BA18" s="54">
        <v>10</v>
      </c>
      <c r="BB18" s="54">
        <v>250</v>
      </c>
      <c r="BC18" s="54">
        <v>5</v>
      </c>
      <c r="BD18" s="54">
        <v>25</v>
      </c>
      <c r="BE18" s="54">
        <v>20</v>
      </c>
      <c r="BF18" s="54">
        <v>50</v>
      </c>
      <c r="BG18" s="55">
        <v>20</v>
      </c>
      <c r="BH18" s="55">
        <v>90</v>
      </c>
      <c r="BI18" s="55">
        <v>65</v>
      </c>
      <c r="BJ18" s="55">
        <v>145</v>
      </c>
      <c r="BK18" s="8">
        <v>120</v>
      </c>
      <c r="BL18" s="8">
        <v>560</v>
      </c>
      <c r="BM18" s="8">
        <v>1206</v>
      </c>
      <c r="BN18" s="8">
        <v>8155</v>
      </c>
      <c r="BO18" s="54">
        <v>250</v>
      </c>
      <c r="BP18" s="54">
        <v>780</v>
      </c>
      <c r="BQ18" s="29">
        <v>75</v>
      </c>
      <c r="BR18" s="29">
        <v>163.80000000000001</v>
      </c>
    </row>
    <row r="19" spans="1:95" s="16" customFormat="1" ht="18" customHeight="1" x14ac:dyDescent="0.25">
      <c r="A19" s="38"/>
      <c r="B19" s="13" t="s">
        <v>67</v>
      </c>
      <c r="C19" s="8">
        <v>115784</v>
      </c>
      <c r="D19" s="8">
        <v>310782</v>
      </c>
      <c r="E19" s="8">
        <v>21032</v>
      </c>
      <c r="F19" s="8">
        <v>51715</v>
      </c>
      <c r="G19" s="8">
        <v>8430</v>
      </c>
      <c r="H19" s="8">
        <v>14441</v>
      </c>
      <c r="I19" s="8">
        <v>145246</v>
      </c>
      <c r="J19" s="8">
        <v>376938</v>
      </c>
      <c r="K19" s="8">
        <v>1432</v>
      </c>
      <c r="L19" s="8">
        <v>20850</v>
      </c>
      <c r="M19" s="8">
        <v>765</v>
      </c>
      <c r="N19" s="8">
        <v>13026</v>
      </c>
      <c r="O19" s="8">
        <v>147443</v>
      </c>
      <c r="P19" s="8">
        <v>410814</v>
      </c>
      <c r="Q19" s="8">
        <v>191.25</v>
      </c>
      <c r="R19" s="8">
        <v>3256.5</v>
      </c>
      <c r="S19" s="8">
        <v>63400.490000000005</v>
      </c>
      <c r="T19" s="8">
        <v>135568.62000000002</v>
      </c>
      <c r="U19" s="8">
        <v>8189</v>
      </c>
      <c r="V19" s="8">
        <v>56779</v>
      </c>
      <c r="W19" s="8">
        <v>2938</v>
      </c>
      <c r="X19" s="8">
        <v>71913</v>
      </c>
      <c r="Y19" s="8">
        <v>59</v>
      </c>
      <c r="Z19" s="8">
        <v>316</v>
      </c>
      <c r="AA19" s="8">
        <v>220</v>
      </c>
      <c r="AB19" s="8">
        <v>505</v>
      </c>
      <c r="AC19" s="8">
        <v>170</v>
      </c>
      <c r="AD19" s="8">
        <v>19254</v>
      </c>
      <c r="AE19" s="8">
        <v>11576</v>
      </c>
      <c r="AF19" s="8">
        <v>148767</v>
      </c>
      <c r="AG19" s="8">
        <v>78</v>
      </c>
      <c r="AH19" s="8">
        <v>631</v>
      </c>
      <c r="AI19" s="8">
        <v>253</v>
      </c>
      <c r="AJ19" s="8">
        <v>15050</v>
      </c>
      <c r="AK19" s="8">
        <v>725</v>
      </c>
      <c r="AL19" s="8">
        <v>1895</v>
      </c>
      <c r="AM19" s="8">
        <v>2000</v>
      </c>
      <c r="AN19" s="8">
        <v>15026</v>
      </c>
      <c r="AO19" s="8">
        <v>243</v>
      </c>
      <c r="AP19" s="8">
        <v>11268</v>
      </c>
      <c r="AQ19" s="8">
        <v>631</v>
      </c>
      <c r="AR19" s="8">
        <v>2952</v>
      </c>
      <c r="AS19" s="8">
        <v>160</v>
      </c>
      <c r="AT19" s="8">
        <v>1375</v>
      </c>
      <c r="AU19" s="8">
        <v>4012</v>
      </c>
      <c r="AV19" s="8">
        <v>47566</v>
      </c>
      <c r="AW19" s="8">
        <v>87</v>
      </c>
      <c r="AX19" s="8">
        <v>490</v>
      </c>
      <c r="AY19" s="9">
        <v>163031</v>
      </c>
      <c r="AZ19" s="9">
        <v>607147</v>
      </c>
      <c r="BA19" s="8">
        <v>380</v>
      </c>
      <c r="BB19" s="8">
        <v>1400</v>
      </c>
      <c r="BC19" s="8">
        <v>113</v>
      </c>
      <c r="BD19" s="8">
        <v>750</v>
      </c>
      <c r="BE19" s="8">
        <v>360</v>
      </c>
      <c r="BF19" s="8">
        <v>1560</v>
      </c>
      <c r="BG19" s="8">
        <v>445</v>
      </c>
      <c r="BH19" s="8">
        <v>1425</v>
      </c>
      <c r="BI19" s="8">
        <v>1587</v>
      </c>
      <c r="BJ19" s="8">
        <v>4430</v>
      </c>
      <c r="BK19" s="8">
        <v>2885</v>
      </c>
      <c r="BL19" s="8">
        <v>9565</v>
      </c>
      <c r="BM19" s="8">
        <v>165916</v>
      </c>
      <c r="BN19" s="8">
        <v>616712</v>
      </c>
      <c r="BO19" s="8">
        <v>28748</v>
      </c>
      <c r="BP19" s="8">
        <v>111373</v>
      </c>
      <c r="BQ19" s="8">
        <v>5753</v>
      </c>
      <c r="BR19" s="8">
        <v>23388.329999999998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8">
        <v>0</v>
      </c>
      <c r="J20" s="8">
        <v>0</v>
      </c>
      <c r="K20" s="7">
        <v>0</v>
      </c>
      <c r="L20" s="7">
        <v>0</v>
      </c>
      <c r="M20" s="7">
        <v>0</v>
      </c>
      <c r="N20" s="7">
        <v>0</v>
      </c>
      <c r="O20" s="8">
        <v>0</v>
      </c>
      <c r="P20" s="8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8">
        <v>0</v>
      </c>
      <c r="AF20" s="8">
        <v>0</v>
      </c>
      <c r="AG20" s="7">
        <v>0</v>
      </c>
      <c r="AH20" s="7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9">
        <v>0</v>
      </c>
      <c r="AZ20" s="9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8">
        <v>0</v>
      </c>
      <c r="BL20" s="8">
        <v>0</v>
      </c>
      <c r="BM20" s="8">
        <v>0</v>
      </c>
      <c r="BN20" s="8">
        <v>0</v>
      </c>
      <c r="BO20" s="7">
        <v>0</v>
      </c>
      <c r="BP20" s="7">
        <v>0</v>
      </c>
      <c r="BQ20" s="7">
        <v>0</v>
      </c>
      <c r="BR20" s="7">
        <v>0</v>
      </c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8">
        <v>0</v>
      </c>
      <c r="J21" s="8">
        <v>0</v>
      </c>
      <c r="K21" s="7">
        <v>0</v>
      </c>
      <c r="L21" s="7">
        <v>0</v>
      </c>
      <c r="M21" s="7">
        <v>0</v>
      </c>
      <c r="N21" s="7">
        <v>0</v>
      </c>
      <c r="O21" s="8">
        <v>0</v>
      </c>
      <c r="P21" s="8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8">
        <v>0</v>
      </c>
      <c r="AF21" s="8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9">
        <v>0</v>
      </c>
      <c r="AZ21" s="9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8">
        <v>0</v>
      </c>
      <c r="BL21" s="8">
        <v>0</v>
      </c>
      <c r="BM21" s="8">
        <v>0</v>
      </c>
      <c r="BN21" s="8">
        <v>0</v>
      </c>
      <c r="BO21" s="7">
        <v>0</v>
      </c>
      <c r="BP21" s="7">
        <v>0</v>
      </c>
      <c r="BQ21" s="7">
        <v>0</v>
      </c>
      <c r="BR21" s="7">
        <v>0</v>
      </c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8">
        <v>0</v>
      </c>
      <c r="J22" s="8">
        <v>0</v>
      </c>
      <c r="K22" s="7">
        <v>0</v>
      </c>
      <c r="L22" s="7">
        <v>0</v>
      </c>
      <c r="M22" s="7">
        <v>0</v>
      </c>
      <c r="N22" s="7">
        <v>0</v>
      </c>
      <c r="O22" s="8">
        <v>0</v>
      </c>
      <c r="P22" s="8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8">
        <v>0</v>
      </c>
      <c r="AF22" s="8">
        <v>0</v>
      </c>
      <c r="AG22" s="7">
        <v>0</v>
      </c>
      <c r="AH22" s="7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9">
        <v>0</v>
      </c>
      <c r="AZ22" s="9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8">
        <v>0</v>
      </c>
      <c r="BL22" s="8">
        <v>0</v>
      </c>
      <c r="BM22" s="8">
        <v>0</v>
      </c>
      <c r="BN22" s="8">
        <v>0</v>
      </c>
      <c r="BO22" s="7">
        <v>0</v>
      </c>
      <c r="BP22" s="7">
        <v>0</v>
      </c>
      <c r="BQ22" s="7">
        <v>0</v>
      </c>
      <c r="BR22" s="7">
        <v>0</v>
      </c>
    </row>
    <row r="23" spans="1:95" s="10" customFormat="1" ht="18" customHeight="1" x14ac:dyDescent="0.25">
      <c r="A23" s="37">
        <v>16</v>
      </c>
      <c r="B23" s="12" t="s">
        <v>24</v>
      </c>
      <c r="C23" s="7">
        <v>0</v>
      </c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8">
        <v>0</v>
      </c>
      <c r="J23" s="8">
        <v>0</v>
      </c>
      <c r="K23" s="7">
        <v>0</v>
      </c>
      <c r="L23" s="7">
        <v>0</v>
      </c>
      <c r="M23" s="7">
        <v>0</v>
      </c>
      <c r="N23" s="7">
        <v>0</v>
      </c>
      <c r="O23" s="8">
        <v>0</v>
      </c>
      <c r="P23" s="8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8">
        <v>0</v>
      </c>
      <c r="AF23" s="8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9">
        <v>0</v>
      </c>
      <c r="AZ23" s="9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8">
        <v>0</v>
      </c>
      <c r="BL23" s="8">
        <v>0</v>
      </c>
      <c r="BM23" s="8">
        <v>0</v>
      </c>
      <c r="BN23" s="8">
        <v>0</v>
      </c>
      <c r="BO23" s="7">
        <v>0</v>
      </c>
      <c r="BP23" s="7">
        <v>0</v>
      </c>
      <c r="BQ23" s="7">
        <v>0</v>
      </c>
      <c r="BR23" s="7">
        <v>0</v>
      </c>
    </row>
    <row r="24" spans="1:95" s="19" customFormat="1" ht="18" customHeight="1" x14ac:dyDescent="0.25">
      <c r="A24" s="37">
        <v>17</v>
      </c>
      <c r="B24" s="6" t="s">
        <v>97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8">
        <v>0</v>
      </c>
      <c r="J24" s="8">
        <v>0</v>
      </c>
      <c r="K24" s="7">
        <v>0</v>
      </c>
      <c r="L24" s="7">
        <v>0</v>
      </c>
      <c r="M24" s="7">
        <v>0</v>
      </c>
      <c r="N24" s="7">
        <v>0</v>
      </c>
      <c r="O24" s="8">
        <v>0</v>
      </c>
      <c r="P24" s="8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8">
        <v>0</v>
      </c>
      <c r="AF24" s="8">
        <v>0</v>
      </c>
      <c r="AG24" s="7">
        <v>0</v>
      </c>
      <c r="AH24" s="7">
        <v>0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9">
        <v>0</v>
      </c>
      <c r="AZ24" s="9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10</v>
      </c>
      <c r="BJ24" s="7">
        <v>125</v>
      </c>
      <c r="BK24" s="8">
        <v>10</v>
      </c>
      <c r="BL24" s="8">
        <v>125</v>
      </c>
      <c r="BM24" s="8">
        <v>10</v>
      </c>
      <c r="BN24" s="8">
        <v>125</v>
      </c>
      <c r="BO24" s="7">
        <v>0</v>
      </c>
      <c r="BP24" s="7">
        <v>0</v>
      </c>
      <c r="BQ24" s="7">
        <v>0</v>
      </c>
      <c r="BR24" s="7">
        <v>0</v>
      </c>
    </row>
    <row r="25" spans="1:95" s="19" customFormat="1" ht="18" customHeight="1" x14ac:dyDescent="0.25">
      <c r="A25" s="37">
        <v>18</v>
      </c>
      <c r="B25" s="6" t="s">
        <v>25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8">
        <v>0</v>
      </c>
      <c r="J25" s="8">
        <v>0</v>
      </c>
      <c r="K25" s="7">
        <v>0</v>
      </c>
      <c r="L25" s="7">
        <v>0</v>
      </c>
      <c r="M25" s="7">
        <v>0</v>
      </c>
      <c r="N25" s="7">
        <v>0</v>
      </c>
      <c r="O25" s="8">
        <v>0</v>
      </c>
      <c r="P25" s="8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8">
        <v>0</v>
      </c>
      <c r="AF25" s="8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9">
        <v>0</v>
      </c>
      <c r="AZ25" s="9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8">
        <v>0</v>
      </c>
      <c r="BL25" s="8">
        <v>0</v>
      </c>
      <c r="BM25" s="8">
        <v>0</v>
      </c>
      <c r="BN25" s="8">
        <v>0</v>
      </c>
      <c r="BO25" s="7">
        <v>0</v>
      </c>
      <c r="BP25" s="7">
        <v>0</v>
      </c>
      <c r="BQ25" s="7">
        <v>0</v>
      </c>
      <c r="BR25" s="7">
        <v>0</v>
      </c>
    </row>
    <row r="26" spans="1:95" s="19" customFormat="1" ht="18" customHeight="1" x14ac:dyDescent="0.25">
      <c r="A26" s="37">
        <v>19</v>
      </c>
      <c r="B26" s="6" t="s">
        <v>26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8">
        <v>0</v>
      </c>
      <c r="J26" s="8">
        <v>0</v>
      </c>
      <c r="K26" s="7">
        <v>0</v>
      </c>
      <c r="L26" s="7">
        <v>0</v>
      </c>
      <c r="M26" s="7">
        <v>0</v>
      </c>
      <c r="N26" s="7">
        <v>0</v>
      </c>
      <c r="O26" s="8">
        <v>0</v>
      </c>
      <c r="P26" s="8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8">
        <v>0</v>
      </c>
      <c r="AF26" s="8">
        <v>0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9">
        <v>0</v>
      </c>
      <c r="AZ26" s="9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8">
        <v>0</v>
      </c>
      <c r="BL26" s="8">
        <v>0</v>
      </c>
      <c r="BM26" s="8">
        <v>0</v>
      </c>
      <c r="BN26" s="8">
        <v>0</v>
      </c>
      <c r="BO26" s="7">
        <v>0</v>
      </c>
      <c r="BP26" s="7">
        <v>0</v>
      </c>
      <c r="BQ26" s="7">
        <v>0</v>
      </c>
      <c r="BR26" s="7">
        <v>0</v>
      </c>
    </row>
    <row r="27" spans="1:95" s="19" customFormat="1" ht="18" customHeight="1" x14ac:dyDescent="0.25">
      <c r="A27" s="37">
        <v>20</v>
      </c>
      <c r="B27" s="6" t="s">
        <v>27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8">
        <v>0</v>
      </c>
      <c r="J27" s="8">
        <v>0</v>
      </c>
      <c r="K27" s="7">
        <v>0</v>
      </c>
      <c r="L27" s="7">
        <v>0</v>
      </c>
      <c r="M27" s="7">
        <v>0</v>
      </c>
      <c r="N27" s="7">
        <v>0</v>
      </c>
      <c r="O27" s="8">
        <v>0</v>
      </c>
      <c r="P27" s="8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  <c r="AD27" s="7">
        <v>0</v>
      </c>
      <c r="AE27" s="8">
        <v>0</v>
      </c>
      <c r="AF27" s="8">
        <v>0</v>
      </c>
      <c r="AG27" s="7">
        <v>0</v>
      </c>
      <c r="AH27" s="7">
        <v>0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9">
        <v>0</v>
      </c>
      <c r="AZ27" s="9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8">
        <v>0</v>
      </c>
      <c r="BL27" s="8">
        <v>0</v>
      </c>
      <c r="BM27" s="8">
        <v>0</v>
      </c>
      <c r="BN27" s="8">
        <v>0</v>
      </c>
      <c r="BO27" s="7">
        <v>0</v>
      </c>
      <c r="BP27" s="7">
        <v>0</v>
      </c>
      <c r="BQ27" s="7">
        <v>0</v>
      </c>
      <c r="BR27" s="7">
        <v>0</v>
      </c>
    </row>
    <row r="28" spans="1:95" s="19" customFormat="1" ht="18" customHeight="1" x14ac:dyDescent="0.25">
      <c r="A28" s="37">
        <v>21</v>
      </c>
      <c r="B28" s="6" t="s">
        <v>59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8">
        <v>0</v>
      </c>
      <c r="J28" s="8">
        <v>0</v>
      </c>
      <c r="K28" s="7">
        <v>0</v>
      </c>
      <c r="L28" s="7">
        <v>0</v>
      </c>
      <c r="M28" s="7">
        <v>0</v>
      </c>
      <c r="N28" s="7">
        <v>0</v>
      </c>
      <c r="O28" s="8">
        <v>0</v>
      </c>
      <c r="P28" s="8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8">
        <v>0</v>
      </c>
      <c r="AF28" s="8">
        <v>0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9">
        <v>0</v>
      </c>
      <c r="AZ28" s="9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8">
        <v>0</v>
      </c>
      <c r="BL28" s="8">
        <v>0</v>
      </c>
      <c r="BM28" s="8">
        <v>0</v>
      </c>
      <c r="BN28" s="8">
        <v>0</v>
      </c>
      <c r="BO28" s="7">
        <v>0</v>
      </c>
      <c r="BP28" s="7">
        <v>0</v>
      </c>
      <c r="BQ28" s="7">
        <v>0</v>
      </c>
      <c r="BR28" s="7">
        <v>0</v>
      </c>
    </row>
    <row r="29" spans="1:95" s="19" customFormat="1" ht="18" customHeight="1" x14ac:dyDescent="0.25">
      <c r="A29" s="37">
        <v>22</v>
      </c>
      <c r="B29" s="6" t="s">
        <v>28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8">
        <v>0</v>
      </c>
      <c r="J29" s="8">
        <v>0</v>
      </c>
      <c r="K29" s="7">
        <v>0</v>
      </c>
      <c r="L29" s="7">
        <v>0</v>
      </c>
      <c r="M29" s="7">
        <v>0</v>
      </c>
      <c r="N29" s="7">
        <v>0</v>
      </c>
      <c r="O29" s="8">
        <v>0</v>
      </c>
      <c r="P29" s="8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8">
        <v>0</v>
      </c>
      <c r="AF29" s="8">
        <v>0</v>
      </c>
      <c r="AG29" s="7">
        <v>0</v>
      </c>
      <c r="AH29" s="7">
        <v>0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9">
        <v>0</v>
      </c>
      <c r="AZ29" s="9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8">
        <v>0</v>
      </c>
      <c r="BL29" s="8">
        <v>0</v>
      </c>
      <c r="BM29" s="8">
        <v>0</v>
      </c>
      <c r="BN29" s="8">
        <v>0</v>
      </c>
      <c r="BO29" s="7">
        <v>0</v>
      </c>
      <c r="BP29" s="7">
        <v>0</v>
      </c>
      <c r="BQ29" s="7">
        <v>0</v>
      </c>
      <c r="BR29" s="7">
        <v>0</v>
      </c>
    </row>
    <row r="30" spans="1:95" s="19" customFormat="1" ht="18" customHeight="1" x14ac:dyDescent="0.25">
      <c r="A30" s="37">
        <v>23</v>
      </c>
      <c r="B30" s="6" t="s">
        <v>98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7">
        <v>0</v>
      </c>
      <c r="I30" s="8">
        <v>0</v>
      </c>
      <c r="J30" s="8">
        <v>0</v>
      </c>
      <c r="K30" s="7">
        <v>0</v>
      </c>
      <c r="L30" s="7">
        <v>0</v>
      </c>
      <c r="M30" s="7">
        <v>0</v>
      </c>
      <c r="N30" s="7">
        <v>0</v>
      </c>
      <c r="O30" s="8">
        <v>0</v>
      </c>
      <c r="P30" s="8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  <c r="AD30" s="7">
        <v>0</v>
      </c>
      <c r="AE30" s="8">
        <v>0</v>
      </c>
      <c r="AF30" s="8">
        <v>0</v>
      </c>
      <c r="AG30" s="7">
        <v>0</v>
      </c>
      <c r="AH30" s="7">
        <v>0</v>
      </c>
      <c r="AI30" s="7">
        <v>0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9">
        <v>0</v>
      </c>
      <c r="AZ30" s="9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8">
        <v>0</v>
      </c>
      <c r="BL30" s="8">
        <v>0</v>
      </c>
      <c r="BM30" s="8">
        <v>0</v>
      </c>
      <c r="BN30" s="8">
        <v>0</v>
      </c>
      <c r="BO30" s="7">
        <v>0</v>
      </c>
      <c r="BP30" s="7">
        <v>0</v>
      </c>
      <c r="BQ30" s="7">
        <v>0</v>
      </c>
      <c r="BR30" s="7">
        <v>0</v>
      </c>
    </row>
    <row r="31" spans="1:95" s="19" customFormat="1" ht="18" customHeight="1" x14ac:dyDescent="0.25">
      <c r="A31" s="37">
        <v>24</v>
      </c>
      <c r="B31" s="6" t="s">
        <v>29</v>
      </c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8">
        <v>0</v>
      </c>
      <c r="J31" s="8">
        <v>0</v>
      </c>
      <c r="K31" s="7">
        <v>0</v>
      </c>
      <c r="L31" s="7">
        <v>0</v>
      </c>
      <c r="M31" s="7">
        <v>0</v>
      </c>
      <c r="N31" s="7">
        <v>0</v>
      </c>
      <c r="O31" s="8">
        <v>0</v>
      </c>
      <c r="P31" s="8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  <c r="AD31" s="7">
        <v>0</v>
      </c>
      <c r="AE31" s="8">
        <v>0</v>
      </c>
      <c r="AF31" s="8">
        <v>0</v>
      </c>
      <c r="AG31" s="7">
        <v>0</v>
      </c>
      <c r="AH31" s="7">
        <v>0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9">
        <v>0</v>
      </c>
      <c r="AZ31" s="9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8">
        <v>0</v>
      </c>
      <c r="BL31" s="8">
        <v>0</v>
      </c>
      <c r="BM31" s="8">
        <v>0</v>
      </c>
      <c r="BN31" s="8">
        <v>0</v>
      </c>
      <c r="BO31" s="7">
        <v>0</v>
      </c>
      <c r="BP31" s="7">
        <v>0</v>
      </c>
      <c r="BQ31" s="7">
        <v>0</v>
      </c>
      <c r="BR31" s="7">
        <v>0</v>
      </c>
    </row>
    <row r="32" spans="1:95" s="16" customFormat="1" ht="18" customHeight="1" x14ac:dyDescent="0.25">
      <c r="A32" s="38"/>
      <c r="B32" s="13" t="s">
        <v>30</v>
      </c>
      <c r="C32" s="8">
        <v>0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9">
        <v>0</v>
      </c>
      <c r="AZ32" s="9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8">
        <v>10</v>
      </c>
      <c r="BJ32" s="8">
        <v>125</v>
      </c>
      <c r="BK32" s="8">
        <v>10</v>
      </c>
      <c r="BL32" s="8">
        <v>125</v>
      </c>
      <c r="BM32" s="8">
        <v>10</v>
      </c>
      <c r="BN32" s="8">
        <v>125</v>
      </c>
      <c r="BO32" s="8">
        <v>0</v>
      </c>
      <c r="BP32" s="8">
        <v>0</v>
      </c>
      <c r="BQ32" s="8">
        <v>0</v>
      </c>
      <c r="BR32" s="8">
        <v>0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54">
        <v>0</v>
      </c>
      <c r="D33" s="54">
        <v>0</v>
      </c>
      <c r="E33" s="54">
        <v>150</v>
      </c>
      <c r="F33" s="54">
        <v>168</v>
      </c>
      <c r="G33" s="54">
        <v>0</v>
      </c>
      <c r="H33" s="54">
        <v>0</v>
      </c>
      <c r="I33" s="8">
        <v>150</v>
      </c>
      <c r="J33" s="8">
        <v>168</v>
      </c>
      <c r="K33" s="54">
        <v>0</v>
      </c>
      <c r="L33" s="54">
        <v>0</v>
      </c>
      <c r="M33" s="54">
        <v>0</v>
      </c>
      <c r="N33" s="54">
        <v>0</v>
      </c>
      <c r="O33" s="8">
        <v>150</v>
      </c>
      <c r="P33" s="8">
        <v>168</v>
      </c>
      <c r="Q33" s="8">
        <v>0</v>
      </c>
      <c r="R33" s="8">
        <v>0</v>
      </c>
      <c r="S33" s="8">
        <v>64.5</v>
      </c>
      <c r="T33" s="8">
        <v>55.44</v>
      </c>
      <c r="U33" s="54">
        <v>300</v>
      </c>
      <c r="V33" s="54">
        <v>900</v>
      </c>
      <c r="W33" s="54">
        <v>0</v>
      </c>
      <c r="X33" s="54">
        <v>0</v>
      </c>
      <c r="Y33" s="54">
        <v>5</v>
      </c>
      <c r="Z33" s="54">
        <v>15</v>
      </c>
      <c r="AA33" s="54">
        <v>0</v>
      </c>
      <c r="AB33" s="54">
        <v>0</v>
      </c>
      <c r="AC33" s="54">
        <v>0</v>
      </c>
      <c r="AD33" s="54">
        <v>0</v>
      </c>
      <c r="AE33" s="8">
        <v>305</v>
      </c>
      <c r="AF33" s="8">
        <v>915</v>
      </c>
      <c r="AG33" s="8">
        <v>2</v>
      </c>
      <c r="AH33" s="8">
        <v>90</v>
      </c>
      <c r="AI33" s="54">
        <v>0</v>
      </c>
      <c r="AJ33" s="54">
        <v>0</v>
      </c>
      <c r="AK33" s="54">
        <v>0</v>
      </c>
      <c r="AL33" s="54">
        <v>0</v>
      </c>
      <c r="AM33" s="54">
        <v>0</v>
      </c>
      <c r="AN33" s="54">
        <v>0</v>
      </c>
      <c r="AO33" s="54">
        <v>0</v>
      </c>
      <c r="AP33" s="54">
        <v>0</v>
      </c>
      <c r="AQ33" s="54">
        <v>0</v>
      </c>
      <c r="AR33" s="54">
        <v>0</v>
      </c>
      <c r="AS33" s="54">
        <v>5</v>
      </c>
      <c r="AT33" s="54">
        <v>50</v>
      </c>
      <c r="AU33" s="7">
        <v>5</v>
      </c>
      <c r="AV33" s="7">
        <v>50</v>
      </c>
      <c r="AW33" s="7">
        <v>3</v>
      </c>
      <c r="AX33" s="7">
        <v>20</v>
      </c>
      <c r="AY33" s="9">
        <v>460</v>
      </c>
      <c r="AZ33" s="9">
        <v>1133</v>
      </c>
      <c r="BA33" s="54">
        <v>0</v>
      </c>
      <c r="BB33" s="54">
        <v>0</v>
      </c>
      <c r="BC33" s="54">
        <v>0</v>
      </c>
      <c r="BD33" s="54">
        <v>0</v>
      </c>
      <c r="BE33" s="54">
        <v>0</v>
      </c>
      <c r="BF33" s="54">
        <v>0</v>
      </c>
      <c r="BG33" s="54">
        <v>0</v>
      </c>
      <c r="BH33" s="54">
        <v>0</v>
      </c>
      <c r="BI33" s="55">
        <v>0</v>
      </c>
      <c r="BJ33" s="55">
        <v>0</v>
      </c>
      <c r="BK33" s="8">
        <v>0</v>
      </c>
      <c r="BL33" s="8">
        <v>0</v>
      </c>
      <c r="BM33" s="8">
        <v>460</v>
      </c>
      <c r="BN33" s="8">
        <v>1133</v>
      </c>
      <c r="BO33" s="54">
        <v>40</v>
      </c>
      <c r="BP33" s="54">
        <v>90</v>
      </c>
      <c r="BQ33" s="32">
        <v>18</v>
      </c>
      <c r="BR33" s="32">
        <v>40.5</v>
      </c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54">
        <v>5520</v>
      </c>
      <c r="D34" s="54">
        <v>17528</v>
      </c>
      <c r="E34" s="54">
        <v>901</v>
      </c>
      <c r="F34" s="54">
        <v>3785</v>
      </c>
      <c r="G34" s="54">
        <v>600</v>
      </c>
      <c r="H34" s="54">
        <v>1010</v>
      </c>
      <c r="I34" s="8">
        <v>7021</v>
      </c>
      <c r="J34" s="8">
        <v>22323</v>
      </c>
      <c r="K34" s="54">
        <v>120</v>
      </c>
      <c r="L34" s="54">
        <v>1258</v>
      </c>
      <c r="M34" s="54">
        <v>300</v>
      </c>
      <c r="N34" s="54">
        <v>3956</v>
      </c>
      <c r="O34" s="8">
        <v>7441</v>
      </c>
      <c r="P34" s="8">
        <v>27537</v>
      </c>
      <c r="Q34" s="8">
        <v>75</v>
      </c>
      <c r="R34" s="8">
        <v>989</v>
      </c>
      <c r="S34" s="8">
        <v>3199.63</v>
      </c>
      <c r="T34" s="8">
        <v>9087.2099999999991</v>
      </c>
      <c r="U34" s="54">
        <v>1424</v>
      </c>
      <c r="V34" s="54">
        <v>19856</v>
      </c>
      <c r="W34" s="54">
        <v>1425</v>
      </c>
      <c r="X34" s="54">
        <v>33256</v>
      </c>
      <c r="Y34" s="54">
        <v>5</v>
      </c>
      <c r="Z34" s="54">
        <v>15</v>
      </c>
      <c r="AA34" s="54">
        <v>0</v>
      </c>
      <c r="AB34" s="54">
        <v>0</v>
      </c>
      <c r="AC34" s="54">
        <v>50</v>
      </c>
      <c r="AD34" s="54">
        <v>4870</v>
      </c>
      <c r="AE34" s="8">
        <v>2904</v>
      </c>
      <c r="AF34" s="8">
        <v>57997</v>
      </c>
      <c r="AG34" s="8">
        <v>5</v>
      </c>
      <c r="AH34" s="8">
        <v>102</v>
      </c>
      <c r="AI34" s="54">
        <v>25</v>
      </c>
      <c r="AJ34" s="54">
        <v>2512</v>
      </c>
      <c r="AK34" s="54">
        <v>20</v>
      </c>
      <c r="AL34" s="54">
        <v>125</v>
      </c>
      <c r="AM34" s="54">
        <v>65</v>
      </c>
      <c r="AN34" s="54">
        <v>845</v>
      </c>
      <c r="AO34" s="54">
        <v>10</v>
      </c>
      <c r="AP34" s="54">
        <v>200</v>
      </c>
      <c r="AQ34" s="54">
        <v>40</v>
      </c>
      <c r="AR34" s="54">
        <v>125</v>
      </c>
      <c r="AS34" s="54">
        <v>5</v>
      </c>
      <c r="AT34" s="54">
        <v>50</v>
      </c>
      <c r="AU34" s="7">
        <v>165</v>
      </c>
      <c r="AV34" s="7">
        <v>3857</v>
      </c>
      <c r="AW34" s="7">
        <v>3</v>
      </c>
      <c r="AX34" s="7">
        <v>20</v>
      </c>
      <c r="AY34" s="9">
        <v>10510</v>
      </c>
      <c r="AZ34" s="9">
        <v>89391</v>
      </c>
      <c r="BA34" s="54">
        <v>0</v>
      </c>
      <c r="BB34" s="54">
        <v>0</v>
      </c>
      <c r="BC34" s="54">
        <v>20</v>
      </c>
      <c r="BD34" s="54">
        <v>75</v>
      </c>
      <c r="BE34" s="54">
        <v>100</v>
      </c>
      <c r="BF34" s="54">
        <v>325</v>
      </c>
      <c r="BG34" s="54">
        <v>200</v>
      </c>
      <c r="BH34" s="54">
        <v>560</v>
      </c>
      <c r="BI34" s="55">
        <v>425</v>
      </c>
      <c r="BJ34" s="55">
        <v>895</v>
      </c>
      <c r="BK34" s="8">
        <v>745</v>
      </c>
      <c r="BL34" s="8">
        <v>1855</v>
      </c>
      <c r="BM34" s="8">
        <v>11255</v>
      </c>
      <c r="BN34" s="8">
        <v>91246</v>
      </c>
      <c r="BO34" s="54">
        <v>2015</v>
      </c>
      <c r="BP34" s="54">
        <v>3100</v>
      </c>
      <c r="BQ34" s="32">
        <v>906.75</v>
      </c>
      <c r="BR34" s="32">
        <v>1395</v>
      </c>
    </row>
    <row r="35" spans="1:95" s="10" customFormat="1" ht="18" customHeight="1" x14ac:dyDescent="0.25">
      <c r="A35" s="39">
        <v>27</v>
      </c>
      <c r="B35" s="12" t="s">
        <v>14</v>
      </c>
      <c r="C35" s="54">
        <v>90</v>
      </c>
      <c r="D35" s="54">
        <v>270</v>
      </c>
      <c r="E35" s="54">
        <v>5</v>
      </c>
      <c r="F35" s="54">
        <v>20</v>
      </c>
      <c r="G35" s="54">
        <v>0</v>
      </c>
      <c r="H35" s="54">
        <v>0</v>
      </c>
      <c r="I35" s="8">
        <v>95</v>
      </c>
      <c r="J35" s="8">
        <v>290</v>
      </c>
      <c r="K35" s="54">
        <v>0</v>
      </c>
      <c r="L35" s="54">
        <v>0</v>
      </c>
      <c r="M35" s="54">
        <v>100</v>
      </c>
      <c r="N35" s="54">
        <v>300</v>
      </c>
      <c r="O35" s="8">
        <v>195</v>
      </c>
      <c r="P35" s="8">
        <v>590</v>
      </c>
      <c r="Q35" s="8">
        <v>25</v>
      </c>
      <c r="R35" s="8">
        <v>75</v>
      </c>
      <c r="S35" s="8">
        <v>83.85</v>
      </c>
      <c r="T35" s="8">
        <v>194.7</v>
      </c>
      <c r="U35" s="54">
        <v>125</v>
      </c>
      <c r="V35" s="54">
        <v>1625</v>
      </c>
      <c r="W35" s="54">
        <v>425</v>
      </c>
      <c r="X35" s="54">
        <v>1658</v>
      </c>
      <c r="Y35" s="54">
        <v>5</v>
      </c>
      <c r="Z35" s="54">
        <v>15</v>
      </c>
      <c r="AA35" s="54">
        <v>0</v>
      </c>
      <c r="AB35" s="54">
        <v>0</v>
      </c>
      <c r="AC35" s="54">
        <v>0</v>
      </c>
      <c r="AD35" s="54">
        <v>0</v>
      </c>
      <c r="AE35" s="8">
        <v>555</v>
      </c>
      <c r="AF35" s="8">
        <v>3298</v>
      </c>
      <c r="AG35" s="8">
        <v>2</v>
      </c>
      <c r="AH35" s="8">
        <v>50</v>
      </c>
      <c r="AI35" s="54">
        <v>0</v>
      </c>
      <c r="AJ35" s="54">
        <v>0</v>
      </c>
      <c r="AK35" s="54">
        <v>10</v>
      </c>
      <c r="AL35" s="54">
        <v>80</v>
      </c>
      <c r="AM35" s="54">
        <v>15</v>
      </c>
      <c r="AN35" s="54">
        <v>142</v>
      </c>
      <c r="AO35" s="54">
        <v>5</v>
      </c>
      <c r="AP35" s="54">
        <v>100</v>
      </c>
      <c r="AQ35" s="54">
        <v>0</v>
      </c>
      <c r="AR35" s="54">
        <v>0</v>
      </c>
      <c r="AS35" s="54">
        <v>5</v>
      </c>
      <c r="AT35" s="54">
        <v>50</v>
      </c>
      <c r="AU35" s="7">
        <v>35</v>
      </c>
      <c r="AV35" s="7">
        <v>372</v>
      </c>
      <c r="AW35" s="7">
        <v>3</v>
      </c>
      <c r="AX35" s="7">
        <v>20</v>
      </c>
      <c r="AY35" s="9">
        <v>785</v>
      </c>
      <c r="AZ35" s="9">
        <v>4260</v>
      </c>
      <c r="BA35" s="54">
        <v>0</v>
      </c>
      <c r="BB35" s="54">
        <v>0</v>
      </c>
      <c r="BC35" s="54">
        <v>0</v>
      </c>
      <c r="BD35" s="54">
        <v>0</v>
      </c>
      <c r="BE35" s="54">
        <v>50</v>
      </c>
      <c r="BF35" s="54">
        <v>100</v>
      </c>
      <c r="BG35" s="54">
        <v>45</v>
      </c>
      <c r="BH35" s="54">
        <v>150</v>
      </c>
      <c r="BI35" s="55">
        <v>35</v>
      </c>
      <c r="BJ35" s="55">
        <v>160</v>
      </c>
      <c r="BK35" s="8">
        <v>130</v>
      </c>
      <c r="BL35" s="8">
        <v>410</v>
      </c>
      <c r="BM35" s="8">
        <v>915</v>
      </c>
      <c r="BN35" s="8">
        <v>4670</v>
      </c>
      <c r="BO35" s="54">
        <v>50</v>
      </c>
      <c r="BP35" s="54">
        <v>125</v>
      </c>
      <c r="BQ35" s="32">
        <v>22.5</v>
      </c>
      <c r="BR35" s="32">
        <v>56.25</v>
      </c>
    </row>
    <row r="36" spans="1:95" s="10" customFormat="1" ht="18" customHeight="1" x14ac:dyDescent="0.25">
      <c r="A36" s="37">
        <v>28</v>
      </c>
      <c r="B36" s="6" t="s">
        <v>54</v>
      </c>
      <c r="C36" s="54">
        <v>0</v>
      </c>
      <c r="D36" s="54">
        <v>0</v>
      </c>
      <c r="E36" s="54">
        <v>125</v>
      </c>
      <c r="F36" s="54">
        <v>251</v>
      </c>
      <c r="G36" s="54">
        <v>50</v>
      </c>
      <c r="H36" s="54">
        <v>100</v>
      </c>
      <c r="I36" s="8">
        <v>175</v>
      </c>
      <c r="J36" s="8">
        <v>351</v>
      </c>
      <c r="K36" s="54">
        <v>90</v>
      </c>
      <c r="L36" s="54">
        <v>625</v>
      </c>
      <c r="M36" s="54">
        <v>500</v>
      </c>
      <c r="N36" s="54">
        <v>600</v>
      </c>
      <c r="O36" s="8">
        <v>765</v>
      </c>
      <c r="P36" s="8">
        <v>1576</v>
      </c>
      <c r="Q36" s="8">
        <v>125</v>
      </c>
      <c r="R36" s="8">
        <v>150</v>
      </c>
      <c r="S36" s="8">
        <v>328.95</v>
      </c>
      <c r="T36" s="8">
        <v>520.08000000000004</v>
      </c>
      <c r="U36" s="54">
        <v>95</v>
      </c>
      <c r="V36" s="54">
        <v>325</v>
      </c>
      <c r="W36" s="54">
        <v>125</v>
      </c>
      <c r="X36" s="54">
        <v>478</v>
      </c>
      <c r="Y36" s="54">
        <v>5</v>
      </c>
      <c r="Z36" s="54">
        <v>15</v>
      </c>
      <c r="AA36" s="54">
        <v>0</v>
      </c>
      <c r="AB36" s="54">
        <v>0</v>
      </c>
      <c r="AC36" s="54">
        <v>0</v>
      </c>
      <c r="AD36" s="54">
        <v>0</v>
      </c>
      <c r="AE36" s="8">
        <v>225</v>
      </c>
      <c r="AF36" s="8">
        <v>818</v>
      </c>
      <c r="AG36" s="8">
        <v>2</v>
      </c>
      <c r="AH36" s="8">
        <v>50</v>
      </c>
      <c r="AI36" s="54">
        <v>0</v>
      </c>
      <c r="AJ36" s="54">
        <v>0</v>
      </c>
      <c r="AK36" s="54">
        <v>10</v>
      </c>
      <c r="AL36" s="54">
        <v>60</v>
      </c>
      <c r="AM36" s="54">
        <v>35</v>
      </c>
      <c r="AN36" s="54">
        <v>125</v>
      </c>
      <c r="AO36" s="54">
        <v>10</v>
      </c>
      <c r="AP36" s="54">
        <v>200</v>
      </c>
      <c r="AQ36" s="54">
        <v>2154</v>
      </c>
      <c r="AR36" s="54">
        <v>3251</v>
      </c>
      <c r="AS36" s="54">
        <v>5</v>
      </c>
      <c r="AT36" s="54">
        <v>50</v>
      </c>
      <c r="AU36" s="7">
        <v>2214</v>
      </c>
      <c r="AV36" s="7">
        <v>3686</v>
      </c>
      <c r="AW36" s="7">
        <v>3</v>
      </c>
      <c r="AX36" s="7">
        <v>20</v>
      </c>
      <c r="AY36" s="9">
        <v>3204</v>
      </c>
      <c r="AZ36" s="9">
        <v>6080</v>
      </c>
      <c r="BA36" s="54">
        <v>0</v>
      </c>
      <c r="BB36" s="54">
        <v>0</v>
      </c>
      <c r="BC36" s="54">
        <v>0</v>
      </c>
      <c r="BD36" s="54">
        <v>0</v>
      </c>
      <c r="BE36" s="54">
        <v>100</v>
      </c>
      <c r="BF36" s="54">
        <v>392</v>
      </c>
      <c r="BG36" s="54">
        <v>60</v>
      </c>
      <c r="BH36" s="54">
        <v>325</v>
      </c>
      <c r="BI36" s="55">
        <v>141</v>
      </c>
      <c r="BJ36" s="55">
        <v>325</v>
      </c>
      <c r="BK36" s="8">
        <v>301</v>
      </c>
      <c r="BL36" s="8">
        <v>1042</v>
      </c>
      <c r="BM36" s="8">
        <v>3505</v>
      </c>
      <c r="BN36" s="8">
        <v>7122</v>
      </c>
      <c r="BO36" s="54">
        <v>3625</v>
      </c>
      <c r="BP36" s="54">
        <v>3650</v>
      </c>
      <c r="BQ36" s="32">
        <v>1631.25</v>
      </c>
      <c r="BR36" s="32">
        <v>1642.5</v>
      </c>
    </row>
    <row r="37" spans="1:95" s="10" customFormat="1" ht="18" customHeight="1" x14ac:dyDescent="0.25">
      <c r="A37" s="39">
        <v>29</v>
      </c>
      <c r="B37" s="12" t="s">
        <v>32</v>
      </c>
      <c r="C37" s="54">
        <v>1900</v>
      </c>
      <c r="D37" s="54">
        <v>16258</v>
      </c>
      <c r="E37" s="54">
        <v>7258</v>
      </c>
      <c r="F37" s="54">
        <v>30125</v>
      </c>
      <c r="G37" s="54">
        <v>300</v>
      </c>
      <c r="H37" s="54">
        <v>400</v>
      </c>
      <c r="I37" s="8">
        <v>9458</v>
      </c>
      <c r="J37" s="8">
        <v>46783</v>
      </c>
      <c r="K37" s="54">
        <v>80</v>
      </c>
      <c r="L37" s="54">
        <v>400</v>
      </c>
      <c r="M37" s="54">
        <v>400</v>
      </c>
      <c r="N37" s="54">
        <v>8521</v>
      </c>
      <c r="O37" s="8">
        <v>9938</v>
      </c>
      <c r="P37" s="8">
        <v>55704</v>
      </c>
      <c r="Q37" s="8">
        <v>100</v>
      </c>
      <c r="R37" s="8">
        <v>2130.25</v>
      </c>
      <c r="S37" s="8">
        <v>4273.34</v>
      </c>
      <c r="T37" s="8">
        <v>18382.32</v>
      </c>
      <c r="U37" s="54">
        <v>2458</v>
      </c>
      <c r="V37" s="54">
        <v>9852</v>
      </c>
      <c r="W37" s="54">
        <v>789</v>
      </c>
      <c r="X37" s="54">
        <v>12547</v>
      </c>
      <c r="Y37" s="54">
        <v>5</v>
      </c>
      <c r="Z37" s="54">
        <v>15</v>
      </c>
      <c r="AA37" s="54">
        <v>0</v>
      </c>
      <c r="AB37" s="54">
        <v>0</v>
      </c>
      <c r="AC37" s="54">
        <v>10</v>
      </c>
      <c r="AD37" s="54">
        <v>4458</v>
      </c>
      <c r="AE37" s="8">
        <v>3262</v>
      </c>
      <c r="AF37" s="8">
        <v>26872</v>
      </c>
      <c r="AG37" s="8">
        <v>5</v>
      </c>
      <c r="AH37" s="8">
        <v>50</v>
      </c>
      <c r="AI37" s="54">
        <v>25</v>
      </c>
      <c r="AJ37" s="54">
        <v>3258</v>
      </c>
      <c r="AK37" s="54">
        <v>45</v>
      </c>
      <c r="AL37" s="54">
        <v>125</v>
      </c>
      <c r="AM37" s="54">
        <v>352</v>
      </c>
      <c r="AN37" s="54">
        <v>1325</v>
      </c>
      <c r="AO37" s="54">
        <v>5</v>
      </c>
      <c r="AP37" s="54">
        <v>100</v>
      </c>
      <c r="AQ37" s="54">
        <v>854</v>
      </c>
      <c r="AR37" s="54">
        <v>745</v>
      </c>
      <c r="AS37" s="54">
        <v>5</v>
      </c>
      <c r="AT37" s="54">
        <v>50</v>
      </c>
      <c r="AU37" s="7">
        <v>1286</v>
      </c>
      <c r="AV37" s="7">
        <v>5603</v>
      </c>
      <c r="AW37" s="7">
        <v>3</v>
      </c>
      <c r="AX37" s="7">
        <v>20</v>
      </c>
      <c r="AY37" s="9">
        <v>14486</v>
      </c>
      <c r="AZ37" s="9">
        <v>88179</v>
      </c>
      <c r="BA37" s="54">
        <v>0</v>
      </c>
      <c r="BB37" s="54">
        <v>0</v>
      </c>
      <c r="BC37" s="54">
        <v>25</v>
      </c>
      <c r="BD37" s="54">
        <v>100</v>
      </c>
      <c r="BE37" s="54">
        <v>0</v>
      </c>
      <c r="BF37" s="54">
        <v>0</v>
      </c>
      <c r="BG37" s="54">
        <v>175</v>
      </c>
      <c r="BH37" s="54">
        <v>510</v>
      </c>
      <c r="BI37" s="55">
        <v>256</v>
      </c>
      <c r="BJ37" s="55">
        <v>525</v>
      </c>
      <c r="BK37" s="8">
        <v>456</v>
      </c>
      <c r="BL37" s="8">
        <v>1135</v>
      </c>
      <c r="BM37" s="8">
        <v>14942</v>
      </c>
      <c r="BN37" s="8">
        <v>89314</v>
      </c>
      <c r="BO37" s="54">
        <v>4812</v>
      </c>
      <c r="BP37" s="54">
        <v>3152</v>
      </c>
      <c r="BQ37" s="32">
        <v>1325</v>
      </c>
      <c r="BR37" s="32">
        <v>1418.4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54">
        <v>0</v>
      </c>
      <c r="D38" s="54">
        <v>0</v>
      </c>
      <c r="E38" s="54">
        <v>705</v>
      </c>
      <c r="F38" s="54">
        <v>9253</v>
      </c>
      <c r="G38" s="54">
        <v>600</v>
      </c>
      <c r="H38" s="54">
        <v>1000</v>
      </c>
      <c r="I38" s="8">
        <v>1305</v>
      </c>
      <c r="J38" s="8">
        <v>10253</v>
      </c>
      <c r="K38" s="54">
        <v>45</v>
      </c>
      <c r="L38" s="54">
        <v>352</v>
      </c>
      <c r="M38" s="54">
        <v>50</v>
      </c>
      <c r="N38" s="54">
        <v>425</v>
      </c>
      <c r="O38" s="8">
        <v>1400</v>
      </c>
      <c r="P38" s="8">
        <v>11030</v>
      </c>
      <c r="Q38" s="8">
        <v>12.5</v>
      </c>
      <c r="R38" s="8">
        <v>106.25</v>
      </c>
      <c r="S38" s="8">
        <v>602</v>
      </c>
      <c r="T38" s="8">
        <v>3639.9</v>
      </c>
      <c r="U38" s="54">
        <v>514</v>
      </c>
      <c r="V38" s="54">
        <v>1925</v>
      </c>
      <c r="W38" s="54">
        <v>352</v>
      </c>
      <c r="X38" s="54">
        <v>1912</v>
      </c>
      <c r="Y38" s="54">
        <v>5</v>
      </c>
      <c r="Z38" s="54">
        <v>15</v>
      </c>
      <c r="AA38" s="54">
        <v>0</v>
      </c>
      <c r="AB38" s="54">
        <v>0</v>
      </c>
      <c r="AC38" s="54">
        <v>12</v>
      </c>
      <c r="AD38" s="54">
        <v>2548</v>
      </c>
      <c r="AE38" s="8">
        <v>883</v>
      </c>
      <c r="AF38" s="8">
        <v>6400</v>
      </c>
      <c r="AG38" s="8">
        <v>5</v>
      </c>
      <c r="AH38" s="8">
        <v>50</v>
      </c>
      <c r="AI38" s="54">
        <v>0</v>
      </c>
      <c r="AJ38" s="54">
        <v>0</v>
      </c>
      <c r="AK38" s="54">
        <v>10</v>
      </c>
      <c r="AL38" s="54">
        <v>60</v>
      </c>
      <c r="AM38" s="54">
        <v>30</v>
      </c>
      <c r="AN38" s="54">
        <v>154</v>
      </c>
      <c r="AO38" s="54">
        <v>10</v>
      </c>
      <c r="AP38" s="54">
        <v>200</v>
      </c>
      <c r="AQ38" s="54">
        <v>0</v>
      </c>
      <c r="AR38" s="54">
        <v>0</v>
      </c>
      <c r="AS38" s="54">
        <v>5</v>
      </c>
      <c r="AT38" s="54">
        <v>50</v>
      </c>
      <c r="AU38" s="7">
        <v>55</v>
      </c>
      <c r="AV38" s="7">
        <v>464</v>
      </c>
      <c r="AW38" s="7">
        <v>3</v>
      </c>
      <c r="AX38" s="7">
        <v>20</v>
      </c>
      <c r="AY38" s="9">
        <v>2338</v>
      </c>
      <c r="AZ38" s="9">
        <v>17894</v>
      </c>
      <c r="BA38" s="54">
        <v>0</v>
      </c>
      <c r="BB38" s="54">
        <v>0</v>
      </c>
      <c r="BC38" s="54">
        <v>0</v>
      </c>
      <c r="BD38" s="54">
        <v>0</v>
      </c>
      <c r="BE38" s="54">
        <v>15</v>
      </c>
      <c r="BF38" s="54">
        <v>125</v>
      </c>
      <c r="BG38" s="54">
        <v>0</v>
      </c>
      <c r="BH38" s="54">
        <v>0</v>
      </c>
      <c r="BI38" s="55">
        <v>125</v>
      </c>
      <c r="BJ38" s="55">
        <v>362</v>
      </c>
      <c r="BK38" s="8">
        <v>140</v>
      </c>
      <c r="BL38" s="8">
        <v>487</v>
      </c>
      <c r="BM38" s="8">
        <v>2478</v>
      </c>
      <c r="BN38" s="8">
        <v>18381</v>
      </c>
      <c r="BO38" s="54">
        <v>500</v>
      </c>
      <c r="BP38" s="54">
        <v>2025</v>
      </c>
      <c r="BQ38" s="32">
        <v>225</v>
      </c>
      <c r="BR38" s="32">
        <v>851</v>
      </c>
    </row>
    <row r="39" spans="1:95" s="10" customFormat="1" ht="18" customHeight="1" x14ac:dyDescent="0.25">
      <c r="A39" s="39">
        <v>31</v>
      </c>
      <c r="B39" s="12" t="s">
        <v>34</v>
      </c>
      <c r="C39" s="54">
        <v>35</v>
      </c>
      <c r="D39" s="54">
        <v>125</v>
      </c>
      <c r="E39" s="54">
        <v>3025</v>
      </c>
      <c r="F39" s="54">
        <v>18952</v>
      </c>
      <c r="G39" s="54">
        <v>0</v>
      </c>
      <c r="H39" s="54">
        <v>0</v>
      </c>
      <c r="I39" s="8">
        <v>3060</v>
      </c>
      <c r="J39" s="8">
        <v>19077</v>
      </c>
      <c r="K39" s="54">
        <v>75</v>
      </c>
      <c r="L39" s="54">
        <v>458</v>
      </c>
      <c r="M39" s="54">
        <v>500</v>
      </c>
      <c r="N39" s="54">
        <v>9856</v>
      </c>
      <c r="O39" s="8">
        <v>3635</v>
      </c>
      <c r="P39" s="8">
        <v>29391</v>
      </c>
      <c r="Q39" s="8">
        <v>125</v>
      </c>
      <c r="R39" s="8">
        <v>2464</v>
      </c>
      <c r="S39" s="8">
        <v>1563.05</v>
      </c>
      <c r="T39" s="8">
        <v>9699.0300000000007</v>
      </c>
      <c r="U39" s="54">
        <v>958</v>
      </c>
      <c r="V39" s="54">
        <v>6852</v>
      </c>
      <c r="W39" s="54">
        <v>315</v>
      </c>
      <c r="X39" s="54">
        <v>6251</v>
      </c>
      <c r="Y39" s="54">
        <v>5</v>
      </c>
      <c r="Z39" s="54">
        <v>15</v>
      </c>
      <c r="AA39" s="54">
        <v>0</v>
      </c>
      <c r="AB39" s="54">
        <v>0</v>
      </c>
      <c r="AC39" s="54">
        <v>10</v>
      </c>
      <c r="AD39" s="54">
        <v>1000</v>
      </c>
      <c r="AE39" s="8">
        <v>1288</v>
      </c>
      <c r="AF39" s="8">
        <v>14118</v>
      </c>
      <c r="AG39" s="8">
        <v>5</v>
      </c>
      <c r="AH39" s="8">
        <v>50</v>
      </c>
      <c r="AI39" s="54">
        <v>0</v>
      </c>
      <c r="AJ39" s="54">
        <v>0</v>
      </c>
      <c r="AK39" s="54">
        <v>10</v>
      </c>
      <c r="AL39" s="54">
        <v>60</v>
      </c>
      <c r="AM39" s="54">
        <v>10</v>
      </c>
      <c r="AN39" s="54">
        <v>145</v>
      </c>
      <c r="AO39" s="54">
        <v>5</v>
      </c>
      <c r="AP39" s="54">
        <v>100</v>
      </c>
      <c r="AQ39" s="54">
        <v>0</v>
      </c>
      <c r="AR39" s="54">
        <v>0</v>
      </c>
      <c r="AS39" s="54">
        <v>5</v>
      </c>
      <c r="AT39" s="54">
        <v>50</v>
      </c>
      <c r="AU39" s="7">
        <v>30</v>
      </c>
      <c r="AV39" s="7">
        <v>355</v>
      </c>
      <c r="AW39" s="7">
        <v>3</v>
      </c>
      <c r="AX39" s="7">
        <v>20</v>
      </c>
      <c r="AY39" s="9">
        <v>4953</v>
      </c>
      <c r="AZ39" s="9">
        <v>43864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4">
        <v>0</v>
      </c>
      <c r="BI39" s="55">
        <v>150</v>
      </c>
      <c r="BJ39" s="55">
        <v>625</v>
      </c>
      <c r="BK39" s="8">
        <v>150</v>
      </c>
      <c r="BL39" s="8">
        <v>625</v>
      </c>
      <c r="BM39" s="8">
        <v>5103</v>
      </c>
      <c r="BN39" s="8">
        <v>44489</v>
      </c>
      <c r="BO39" s="54">
        <v>1580</v>
      </c>
      <c r="BP39" s="54">
        <v>6258</v>
      </c>
      <c r="BQ39" s="32">
        <v>711</v>
      </c>
      <c r="BR39" s="32">
        <v>2816.1</v>
      </c>
    </row>
    <row r="40" spans="1:95" s="10" customFormat="1" ht="18" customHeight="1" x14ac:dyDescent="0.25">
      <c r="A40" s="37">
        <v>32</v>
      </c>
      <c r="B40" s="12" t="s">
        <v>35</v>
      </c>
      <c r="C40" s="54">
        <v>250</v>
      </c>
      <c r="D40" s="54">
        <v>758</v>
      </c>
      <c r="E40" s="54">
        <v>352</v>
      </c>
      <c r="F40" s="54">
        <v>925</v>
      </c>
      <c r="G40" s="54">
        <v>0</v>
      </c>
      <c r="H40" s="54">
        <v>0</v>
      </c>
      <c r="I40" s="8">
        <v>602</v>
      </c>
      <c r="J40" s="8">
        <v>1683</v>
      </c>
      <c r="K40" s="54">
        <v>100</v>
      </c>
      <c r="L40" s="54">
        <v>1785</v>
      </c>
      <c r="M40" s="54">
        <v>200</v>
      </c>
      <c r="N40" s="54">
        <v>2256</v>
      </c>
      <c r="O40" s="8">
        <v>902</v>
      </c>
      <c r="P40" s="8">
        <v>5724</v>
      </c>
      <c r="Q40" s="8">
        <v>50</v>
      </c>
      <c r="R40" s="8">
        <v>564</v>
      </c>
      <c r="S40" s="8">
        <v>387.86</v>
      </c>
      <c r="T40" s="8">
        <v>1888.92</v>
      </c>
      <c r="U40" s="54">
        <v>358</v>
      </c>
      <c r="V40" s="54">
        <v>7852</v>
      </c>
      <c r="W40" s="54">
        <v>215</v>
      </c>
      <c r="X40" s="54">
        <v>2542</v>
      </c>
      <c r="Y40" s="54">
        <v>5</v>
      </c>
      <c r="Z40" s="54">
        <v>15</v>
      </c>
      <c r="AA40" s="54">
        <v>0</v>
      </c>
      <c r="AB40" s="54">
        <v>0</v>
      </c>
      <c r="AC40" s="54">
        <v>15</v>
      </c>
      <c r="AD40" s="54">
        <v>1200</v>
      </c>
      <c r="AE40" s="8">
        <v>593</v>
      </c>
      <c r="AF40" s="8">
        <v>11609</v>
      </c>
      <c r="AG40" s="8">
        <v>5</v>
      </c>
      <c r="AH40" s="8">
        <v>50</v>
      </c>
      <c r="AI40" s="54">
        <v>0</v>
      </c>
      <c r="AJ40" s="54">
        <v>0</v>
      </c>
      <c r="AK40" s="54">
        <v>10</v>
      </c>
      <c r="AL40" s="54">
        <v>50</v>
      </c>
      <c r="AM40" s="54">
        <v>25</v>
      </c>
      <c r="AN40" s="54">
        <v>345</v>
      </c>
      <c r="AO40" s="54">
        <v>5</v>
      </c>
      <c r="AP40" s="54">
        <v>100</v>
      </c>
      <c r="AQ40" s="54">
        <v>0</v>
      </c>
      <c r="AR40" s="54">
        <v>0</v>
      </c>
      <c r="AS40" s="54">
        <v>5</v>
      </c>
      <c r="AT40" s="54">
        <v>50</v>
      </c>
      <c r="AU40" s="7">
        <v>45</v>
      </c>
      <c r="AV40" s="7">
        <v>545</v>
      </c>
      <c r="AW40" s="7">
        <v>3</v>
      </c>
      <c r="AX40" s="7">
        <v>20</v>
      </c>
      <c r="AY40" s="9">
        <v>1540</v>
      </c>
      <c r="AZ40" s="9">
        <v>17878</v>
      </c>
      <c r="BA40" s="54">
        <v>0</v>
      </c>
      <c r="BB40" s="54">
        <v>0</v>
      </c>
      <c r="BC40" s="54">
        <v>10</v>
      </c>
      <c r="BD40" s="54">
        <v>70</v>
      </c>
      <c r="BE40" s="54">
        <v>30</v>
      </c>
      <c r="BF40" s="54">
        <v>251</v>
      </c>
      <c r="BG40" s="54">
        <v>10</v>
      </c>
      <c r="BH40" s="54">
        <v>210</v>
      </c>
      <c r="BI40" s="55">
        <v>121</v>
      </c>
      <c r="BJ40" s="55">
        <v>421</v>
      </c>
      <c r="BK40" s="8">
        <v>171</v>
      </c>
      <c r="BL40" s="8">
        <v>952</v>
      </c>
      <c r="BM40" s="8">
        <v>1711</v>
      </c>
      <c r="BN40" s="8">
        <v>18830</v>
      </c>
      <c r="BO40" s="54">
        <v>200</v>
      </c>
      <c r="BP40" s="54">
        <v>650</v>
      </c>
      <c r="BQ40" s="32">
        <v>90</v>
      </c>
      <c r="BR40" s="32">
        <v>292.5</v>
      </c>
    </row>
    <row r="41" spans="1:95" s="10" customFormat="1" ht="18" customHeight="1" x14ac:dyDescent="0.25">
      <c r="A41" s="39">
        <v>33</v>
      </c>
      <c r="B41" s="12" t="s">
        <v>36</v>
      </c>
      <c r="C41" s="54">
        <v>550</v>
      </c>
      <c r="D41" s="54">
        <v>1785</v>
      </c>
      <c r="E41" s="54">
        <v>3025</v>
      </c>
      <c r="F41" s="54">
        <v>4586</v>
      </c>
      <c r="G41" s="54">
        <v>0</v>
      </c>
      <c r="H41" s="54">
        <v>0</v>
      </c>
      <c r="I41" s="8">
        <v>3575</v>
      </c>
      <c r="J41" s="8">
        <v>6371</v>
      </c>
      <c r="K41" s="54">
        <v>100</v>
      </c>
      <c r="L41" s="54">
        <v>925</v>
      </c>
      <c r="M41" s="54">
        <v>300</v>
      </c>
      <c r="N41" s="54">
        <v>12547</v>
      </c>
      <c r="O41" s="8">
        <v>3975</v>
      </c>
      <c r="P41" s="8">
        <v>19843</v>
      </c>
      <c r="Q41" s="8">
        <v>75</v>
      </c>
      <c r="R41" s="8">
        <v>3136.75</v>
      </c>
      <c r="S41" s="8">
        <v>1709.25</v>
      </c>
      <c r="T41" s="8">
        <v>6548.19</v>
      </c>
      <c r="U41" s="54">
        <v>952</v>
      </c>
      <c r="V41" s="54">
        <v>18258</v>
      </c>
      <c r="W41" s="54">
        <v>365</v>
      </c>
      <c r="X41" s="54">
        <v>1254</v>
      </c>
      <c r="Y41" s="54">
        <v>5</v>
      </c>
      <c r="Z41" s="54">
        <v>15</v>
      </c>
      <c r="AA41" s="54">
        <v>0</v>
      </c>
      <c r="AB41" s="54">
        <v>0</v>
      </c>
      <c r="AC41" s="54">
        <v>40</v>
      </c>
      <c r="AD41" s="54">
        <v>5898</v>
      </c>
      <c r="AE41" s="8">
        <v>1362</v>
      </c>
      <c r="AF41" s="8">
        <v>25425</v>
      </c>
      <c r="AG41" s="8">
        <v>5</v>
      </c>
      <c r="AH41" s="8">
        <v>50</v>
      </c>
      <c r="AI41" s="54">
        <v>0</v>
      </c>
      <c r="AJ41" s="54">
        <v>0</v>
      </c>
      <c r="AK41" s="54">
        <v>10</v>
      </c>
      <c r="AL41" s="54">
        <v>45</v>
      </c>
      <c r="AM41" s="54">
        <v>35</v>
      </c>
      <c r="AN41" s="54">
        <v>125</v>
      </c>
      <c r="AO41" s="54">
        <v>10</v>
      </c>
      <c r="AP41" s="54">
        <v>200</v>
      </c>
      <c r="AQ41" s="54">
        <v>0</v>
      </c>
      <c r="AR41" s="54">
        <v>0</v>
      </c>
      <c r="AS41" s="54">
        <v>5</v>
      </c>
      <c r="AT41" s="54">
        <v>50</v>
      </c>
      <c r="AU41" s="7">
        <v>60</v>
      </c>
      <c r="AV41" s="7">
        <v>420</v>
      </c>
      <c r="AW41" s="7">
        <v>3</v>
      </c>
      <c r="AX41" s="7">
        <v>20</v>
      </c>
      <c r="AY41" s="9">
        <v>5397</v>
      </c>
      <c r="AZ41" s="9">
        <v>45688</v>
      </c>
      <c r="BA41" s="54">
        <v>0</v>
      </c>
      <c r="BB41" s="54">
        <v>0</v>
      </c>
      <c r="BC41" s="54">
        <v>0</v>
      </c>
      <c r="BD41" s="54">
        <v>0</v>
      </c>
      <c r="BE41" s="54">
        <v>0</v>
      </c>
      <c r="BF41" s="54">
        <v>0</v>
      </c>
      <c r="BG41" s="54">
        <v>80</v>
      </c>
      <c r="BH41" s="54">
        <v>215</v>
      </c>
      <c r="BI41" s="55">
        <v>125</v>
      </c>
      <c r="BJ41" s="55">
        <v>425</v>
      </c>
      <c r="BK41" s="8">
        <v>205</v>
      </c>
      <c r="BL41" s="8">
        <v>640</v>
      </c>
      <c r="BM41" s="8">
        <v>5602</v>
      </c>
      <c r="BN41" s="8">
        <v>46328</v>
      </c>
      <c r="BO41" s="54">
        <v>1158</v>
      </c>
      <c r="BP41" s="54">
        <v>2025</v>
      </c>
      <c r="BQ41" s="32">
        <v>625</v>
      </c>
      <c r="BR41" s="32">
        <v>1125</v>
      </c>
    </row>
    <row r="42" spans="1:95" s="19" customFormat="1" ht="18" customHeight="1" x14ac:dyDescent="0.25">
      <c r="A42" s="37">
        <v>34</v>
      </c>
      <c r="B42" s="6" t="s">
        <v>82</v>
      </c>
      <c r="C42" s="54">
        <v>250</v>
      </c>
      <c r="D42" s="54">
        <v>1236</v>
      </c>
      <c r="E42" s="54">
        <v>750</v>
      </c>
      <c r="F42" s="54">
        <v>3025</v>
      </c>
      <c r="G42" s="54">
        <v>50</v>
      </c>
      <c r="H42" s="54">
        <v>100</v>
      </c>
      <c r="I42" s="8">
        <v>1050</v>
      </c>
      <c r="J42" s="8">
        <v>4361</v>
      </c>
      <c r="K42" s="54">
        <v>29</v>
      </c>
      <c r="L42" s="54">
        <v>325</v>
      </c>
      <c r="M42" s="54">
        <v>50</v>
      </c>
      <c r="N42" s="54">
        <v>356</v>
      </c>
      <c r="O42" s="8">
        <v>1129</v>
      </c>
      <c r="P42" s="8">
        <v>5042</v>
      </c>
      <c r="Q42" s="8">
        <v>12.5</v>
      </c>
      <c r="R42" s="8">
        <v>89</v>
      </c>
      <c r="S42" s="8">
        <v>485.47</v>
      </c>
      <c r="T42" s="8">
        <v>1663.86</v>
      </c>
      <c r="U42" s="54">
        <v>785</v>
      </c>
      <c r="V42" s="54">
        <v>1854</v>
      </c>
      <c r="W42" s="54">
        <v>112</v>
      </c>
      <c r="X42" s="54">
        <v>365</v>
      </c>
      <c r="Y42" s="54">
        <v>5</v>
      </c>
      <c r="Z42" s="54">
        <v>15</v>
      </c>
      <c r="AA42" s="54">
        <v>0</v>
      </c>
      <c r="AB42" s="54">
        <v>0</v>
      </c>
      <c r="AC42" s="54">
        <v>2</v>
      </c>
      <c r="AD42" s="54">
        <v>300</v>
      </c>
      <c r="AE42" s="8">
        <v>904</v>
      </c>
      <c r="AF42" s="8">
        <v>2534</v>
      </c>
      <c r="AG42" s="8">
        <v>5</v>
      </c>
      <c r="AH42" s="8">
        <v>50</v>
      </c>
      <c r="AI42" s="54">
        <v>0</v>
      </c>
      <c r="AJ42" s="54">
        <v>0</v>
      </c>
      <c r="AK42" s="54">
        <v>10</v>
      </c>
      <c r="AL42" s="54">
        <v>35</v>
      </c>
      <c r="AM42" s="54">
        <v>20</v>
      </c>
      <c r="AN42" s="54">
        <v>450</v>
      </c>
      <c r="AO42" s="54">
        <v>10</v>
      </c>
      <c r="AP42" s="54">
        <v>200</v>
      </c>
      <c r="AQ42" s="54">
        <v>0</v>
      </c>
      <c r="AR42" s="54">
        <v>0</v>
      </c>
      <c r="AS42" s="54">
        <v>5</v>
      </c>
      <c r="AT42" s="54">
        <v>50</v>
      </c>
      <c r="AU42" s="7">
        <v>45</v>
      </c>
      <c r="AV42" s="7">
        <v>735</v>
      </c>
      <c r="AW42" s="7">
        <v>3</v>
      </c>
      <c r="AX42" s="7">
        <v>2</v>
      </c>
      <c r="AY42" s="9">
        <v>2078</v>
      </c>
      <c r="AZ42" s="9">
        <v>8311</v>
      </c>
      <c r="BA42" s="54">
        <v>0</v>
      </c>
      <c r="BB42" s="54">
        <v>0</v>
      </c>
      <c r="BC42" s="54">
        <v>0</v>
      </c>
      <c r="BD42" s="54">
        <v>0</v>
      </c>
      <c r="BE42" s="54">
        <v>30</v>
      </c>
      <c r="BF42" s="54">
        <v>250</v>
      </c>
      <c r="BG42" s="54">
        <v>0</v>
      </c>
      <c r="BH42" s="54">
        <v>0</v>
      </c>
      <c r="BI42" s="55">
        <v>0</v>
      </c>
      <c r="BJ42" s="55">
        <v>0</v>
      </c>
      <c r="BK42" s="8">
        <v>30</v>
      </c>
      <c r="BL42" s="8">
        <v>250</v>
      </c>
      <c r="BM42" s="8">
        <v>2108</v>
      </c>
      <c r="BN42" s="8">
        <v>8561</v>
      </c>
      <c r="BO42" s="54">
        <v>605</v>
      </c>
      <c r="BP42" s="54">
        <v>2025</v>
      </c>
      <c r="BQ42" s="32">
        <v>272.25</v>
      </c>
      <c r="BR42" s="32">
        <v>911.25</v>
      </c>
    </row>
    <row r="43" spans="1:95" s="16" customFormat="1" ht="18" customHeight="1" x14ac:dyDescent="0.25">
      <c r="A43" s="38" t="s">
        <v>37</v>
      </c>
      <c r="B43" s="13" t="s">
        <v>38</v>
      </c>
      <c r="C43" s="8">
        <v>8595</v>
      </c>
      <c r="D43" s="8">
        <v>37960</v>
      </c>
      <c r="E43" s="8">
        <v>16296</v>
      </c>
      <c r="F43" s="8">
        <v>71090</v>
      </c>
      <c r="G43" s="8">
        <v>1600</v>
      </c>
      <c r="H43" s="8">
        <v>2610</v>
      </c>
      <c r="I43" s="8">
        <v>26491</v>
      </c>
      <c r="J43" s="8">
        <v>111660</v>
      </c>
      <c r="K43" s="8">
        <v>639</v>
      </c>
      <c r="L43" s="8">
        <v>6128</v>
      </c>
      <c r="M43" s="8">
        <v>2400</v>
      </c>
      <c r="N43" s="8">
        <v>38817</v>
      </c>
      <c r="O43" s="8">
        <v>29530</v>
      </c>
      <c r="P43" s="8">
        <v>156605</v>
      </c>
      <c r="Q43" s="8">
        <v>600</v>
      </c>
      <c r="R43" s="8">
        <v>9704.25</v>
      </c>
      <c r="S43" s="8">
        <v>12697.9</v>
      </c>
      <c r="T43" s="8">
        <v>51679.65</v>
      </c>
      <c r="U43" s="8">
        <v>7969</v>
      </c>
      <c r="V43" s="8">
        <v>69299</v>
      </c>
      <c r="W43" s="8">
        <v>4123</v>
      </c>
      <c r="X43" s="8">
        <v>60263</v>
      </c>
      <c r="Y43" s="8">
        <v>50</v>
      </c>
      <c r="Z43" s="8">
        <v>150</v>
      </c>
      <c r="AA43" s="8">
        <v>0</v>
      </c>
      <c r="AB43" s="8">
        <v>0</v>
      </c>
      <c r="AC43" s="8">
        <v>139</v>
      </c>
      <c r="AD43" s="8">
        <v>20274</v>
      </c>
      <c r="AE43" s="8">
        <v>12281</v>
      </c>
      <c r="AF43" s="8">
        <v>149986</v>
      </c>
      <c r="AG43" s="8">
        <v>41</v>
      </c>
      <c r="AH43" s="8">
        <v>592</v>
      </c>
      <c r="AI43" s="8">
        <v>50</v>
      </c>
      <c r="AJ43" s="8">
        <v>5770</v>
      </c>
      <c r="AK43" s="8">
        <v>135</v>
      </c>
      <c r="AL43" s="8">
        <v>640</v>
      </c>
      <c r="AM43" s="8">
        <v>587</v>
      </c>
      <c r="AN43" s="8">
        <v>3656</v>
      </c>
      <c r="AO43" s="8">
        <v>70</v>
      </c>
      <c r="AP43" s="8">
        <v>1400</v>
      </c>
      <c r="AQ43" s="8">
        <v>3048</v>
      </c>
      <c r="AR43" s="8">
        <v>4121</v>
      </c>
      <c r="AS43" s="8">
        <v>50</v>
      </c>
      <c r="AT43" s="8">
        <v>500</v>
      </c>
      <c r="AU43" s="8">
        <v>3940</v>
      </c>
      <c r="AV43" s="8">
        <v>16087</v>
      </c>
      <c r="AW43" s="8">
        <v>30</v>
      </c>
      <c r="AX43" s="8">
        <v>182</v>
      </c>
      <c r="AY43" s="9">
        <v>45751</v>
      </c>
      <c r="AZ43" s="9">
        <v>322678</v>
      </c>
      <c r="BA43" s="8">
        <v>0</v>
      </c>
      <c r="BB43" s="8">
        <v>0</v>
      </c>
      <c r="BC43" s="8">
        <v>55</v>
      </c>
      <c r="BD43" s="8">
        <v>245</v>
      </c>
      <c r="BE43" s="8">
        <v>325</v>
      </c>
      <c r="BF43" s="8">
        <v>1443</v>
      </c>
      <c r="BG43" s="8">
        <v>570</v>
      </c>
      <c r="BH43" s="8">
        <v>1970</v>
      </c>
      <c r="BI43" s="8">
        <v>1378</v>
      </c>
      <c r="BJ43" s="8">
        <v>3738</v>
      </c>
      <c r="BK43" s="8">
        <v>2328</v>
      </c>
      <c r="BL43" s="8">
        <v>7396</v>
      </c>
      <c r="BM43" s="8">
        <v>48079</v>
      </c>
      <c r="BN43" s="8">
        <v>330074</v>
      </c>
      <c r="BO43" s="8">
        <v>14585</v>
      </c>
      <c r="BP43" s="8">
        <v>23100</v>
      </c>
      <c r="BQ43" s="8">
        <v>5826.75</v>
      </c>
      <c r="BR43" s="8">
        <v>10548.5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8">
        <v>124379</v>
      </c>
      <c r="D44" s="8">
        <v>348742</v>
      </c>
      <c r="E44" s="8">
        <v>37328</v>
      </c>
      <c r="F44" s="8">
        <v>122805</v>
      </c>
      <c r="G44" s="8">
        <v>10030</v>
      </c>
      <c r="H44" s="8">
        <v>17051</v>
      </c>
      <c r="I44" s="8">
        <v>171737</v>
      </c>
      <c r="J44" s="8">
        <v>488598</v>
      </c>
      <c r="K44" s="8">
        <v>2071</v>
      </c>
      <c r="L44" s="8">
        <v>26978</v>
      </c>
      <c r="M44" s="8">
        <v>3165</v>
      </c>
      <c r="N44" s="8">
        <v>51843</v>
      </c>
      <c r="O44" s="8">
        <v>176973</v>
      </c>
      <c r="P44" s="8">
        <v>567419</v>
      </c>
      <c r="Q44" s="8">
        <v>791.25</v>
      </c>
      <c r="R44" s="8">
        <v>12960.75</v>
      </c>
      <c r="S44" s="8">
        <v>76098.39</v>
      </c>
      <c r="T44" s="8">
        <v>187248.27000000002</v>
      </c>
      <c r="U44" s="8">
        <v>16158</v>
      </c>
      <c r="V44" s="8">
        <v>126078</v>
      </c>
      <c r="W44" s="8">
        <v>7061</v>
      </c>
      <c r="X44" s="8">
        <v>132176</v>
      </c>
      <c r="Y44" s="8">
        <v>109</v>
      </c>
      <c r="Z44" s="8">
        <v>466</v>
      </c>
      <c r="AA44" s="8">
        <v>220</v>
      </c>
      <c r="AB44" s="8">
        <v>505</v>
      </c>
      <c r="AC44" s="8">
        <v>309</v>
      </c>
      <c r="AD44" s="8">
        <v>39528</v>
      </c>
      <c r="AE44" s="8">
        <v>23857</v>
      </c>
      <c r="AF44" s="8">
        <v>298753</v>
      </c>
      <c r="AG44" s="8">
        <v>119</v>
      </c>
      <c r="AH44" s="8">
        <v>1223</v>
      </c>
      <c r="AI44" s="8">
        <v>303</v>
      </c>
      <c r="AJ44" s="8">
        <v>20820</v>
      </c>
      <c r="AK44" s="8">
        <v>860</v>
      </c>
      <c r="AL44" s="8">
        <v>2535</v>
      </c>
      <c r="AM44" s="8">
        <v>2587</v>
      </c>
      <c r="AN44" s="8">
        <v>18682</v>
      </c>
      <c r="AO44" s="8">
        <v>313</v>
      </c>
      <c r="AP44" s="8">
        <v>12668</v>
      </c>
      <c r="AQ44" s="8">
        <v>3679</v>
      </c>
      <c r="AR44" s="8">
        <v>7073</v>
      </c>
      <c r="AS44" s="8">
        <v>210</v>
      </c>
      <c r="AT44" s="8">
        <v>1875</v>
      </c>
      <c r="AU44" s="8">
        <v>7952</v>
      </c>
      <c r="AV44" s="8">
        <v>63653</v>
      </c>
      <c r="AW44" s="8">
        <v>117</v>
      </c>
      <c r="AX44" s="8">
        <v>672</v>
      </c>
      <c r="AY44" s="8">
        <v>208782</v>
      </c>
      <c r="AZ44" s="8">
        <v>929825</v>
      </c>
      <c r="BA44" s="8">
        <v>380</v>
      </c>
      <c r="BB44" s="8">
        <v>1400</v>
      </c>
      <c r="BC44" s="8">
        <v>168</v>
      </c>
      <c r="BD44" s="8">
        <v>995</v>
      </c>
      <c r="BE44" s="8">
        <v>685</v>
      </c>
      <c r="BF44" s="8">
        <v>3003</v>
      </c>
      <c r="BG44" s="8">
        <v>1015</v>
      </c>
      <c r="BH44" s="8">
        <v>3395</v>
      </c>
      <c r="BI44" s="8">
        <v>2975</v>
      </c>
      <c r="BJ44" s="8">
        <v>8293</v>
      </c>
      <c r="BK44" s="8">
        <v>5223</v>
      </c>
      <c r="BL44" s="8">
        <v>17086</v>
      </c>
      <c r="BM44" s="8">
        <v>214005</v>
      </c>
      <c r="BN44" s="8">
        <v>946911</v>
      </c>
      <c r="BO44" s="8">
        <v>43333</v>
      </c>
      <c r="BP44" s="8">
        <v>134473</v>
      </c>
      <c r="BQ44" s="8">
        <v>11579.75</v>
      </c>
      <c r="BR44" s="8">
        <v>33936.83</v>
      </c>
    </row>
    <row r="45" spans="1:95" s="10" customFormat="1" ht="18" customHeight="1" x14ac:dyDescent="0.25">
      <c r="A45" s="37">
        <v>35</v>
      </c>
      <c r="B45" s="12" t="s">
        <v>90</v>
      </c>
      <c r="C45" s="54">
        <v>2028</v>
      </c>
      <c r="D45" s="54">
        <v>24658</v>
      </c>
      <c r="E45" s="54">
        <v>305</v>
      </c>
      <c r="F45" s="54">
        <v>815</v>
      </c>
      <c r="G45" s="54">
        <v>300</v>
      </c>
      <c r="H45" s="54">
        <v>700</v>
      </c>
      <c r="I45" s="8">
        <v>2633</v>
      </c>
      <c r="J45" s="8">
        <v>26173</v>
      </c>
      <c r="K45" s="54">
        <v>100</v>
      </c>
      <c r="L45" s="54">
        <v>900</v>
      </c>
      <c r="M45" s="54">
        <v>50</v>
      </c>
      <c r="N45" s="54">
        <v>200</v>
      </c>
      <c r="O45" s="8">
        <v>2783</v>
      </c>
      <c r="P45" s="8">
        <v>27273</v>
      </c>
      <c r="Q45" s="8">
        <v>12.5</v>
      </c>
      <c r="R45" s="8">
        <v>50</v>
      </c>
      <c r="S45" s="8">
        <v>1196.69</v>
      </c>
      <c r="T45" s="8">
        <v>9000.09</v>
      </c>
      <c r="U45" s="54">
        <v>600</v>
      </c>
      <c r="V45" s="54">
        <v>1125</v>
      </c>
      <c r="W45" s="54">
        <v>50</v>
      </c>
      <c r="X45" s="54">
        <v>125</v>
      </c>
      <c r="Y45" s="54">
        <v>0</v>
      </c>
      <c r="Z45" s="54">
        <v>0</v>
      </c>
      <c r="AA45" s="54">
        <v>44</v>
      </c>
      <c r="AB45" s="54">
        <v>125</v>
      </c>
      <c r="AC45" s="54">
        <v>0</v>
      </c>
      <c r="AD45" s="54">
        <v>0</v>
      </c>
      <c r="AE45" s="8">
        <v>694</v>
      </c>
      <c r="AF45" s="8">
        <v>1375</v>
      </c>
      <c r="AG45" s="8">
        <v>0</v>
      </c>
      <c r="AH45" s="8">
        <v>2</v>
      </c>
      <c r="AI45" s="54">
        <v>0</v>
      </c>
      <c r="AJ45" s="54">
        <v>0</v>
      </c>
      <c r="AK45" s="54">
        <v>5</v>
      </c>
      <c r="AL45" s="54">
        <v>45</v>
      </c>
      <c r="AM45" s="54">
        <v>42</v>
      </c>
      <c r="AN45" s="54">
        <v>125</v>
      </c>
      <c r="AO45" s="54">
        <v>5</v>
      </c>
      <c r="AP45" s="54">
        <v>125</v>
      </c>
      <c r="AQ45" s="54">
        <v>200</v>
      </c>
      <c r="AR45" s="54">
        <v>315</v>
      </c>
      <c r="AS45" s="54">
        <v>10</v>
      </c>
      <c r="AT45" s="54">
        <v>50</v>
      </c>
      <c r="AU45" s="7">
        <v>262</v>
      </c>
      <c r="AV45" s="7">
        <v>660</v>
      </c>
      <c r="AW45" s="7">
        <v>2</v>
      </c>
      <c r="AX45" s="7">
        <v>10</v>
      </c>
      <c r="AY45" s="9">
        <v>3739</v>
      </c>
      <c r="AZ45" s="9">
        <v>29308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35</v>
      </c>
      <c r="BH45" s="54">
        <v>150</v>
      </c>
      <c r="BI45" s="55">
        <v>25</v>
      </c>
      <c r="BJ45" s="55">
        <v>125</v>
      </c>
      <c r="BK45" s="8">
        <v>60</v>
      </c>
      <c r="BL45" s="8">
        <v>275</v>
      </c>
      <c r="BM45" s="8">
        <v>3799</v>
      </c>
      <c r="BN45" s="8">
        <v>29583</v>
      </c>
      <c r="BO45" s="54">
        <v>500</v>
      </c>
      <c r="BP45" s="54">
        <v>9856</v>
      </c>
      <c r="BQ45" s="32">
        <v>325</v>
      </c>
      <c r="BR45" s="32">
        <v>1258</v>
      </c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54">
        <v>32581</v>
      </c>
      <c r="D46" s="54">
        <v>79586</v>
      </c>
      <c r="E46" s="54">
        <v>1625</v>
      </c>
      <c r="F46" s="54">
        <v>3256</v>
      </c>
      <c r="G46" s="54">
        <v>700</v>
      </c>
      <c r="H46" s="54">
        <v>1200</v>
      </c>
      <c r="I46" s="8">
        <v>34906</v>
      </c>
      <c r="J46" s="8">
        <v>84042</v>
      </c>
      <c r="K46" s="54">
        <v>300</v>
      </c>
      <c r="L46" s="54">
        <v>1200</v>
      </c>
      <c r="M46" s="54">
        <v>100</v>
      </c>
      <c r="N46" s="54">
        <v>300</v>
      </c>
      <c r="O46" s="8">
        <v>35306</v>
      </c>
      <c r="P46" s="8">
        <v>85542</v>
      </c>
      <c r="Q46" s="8">
        <v>25</v>
      </c>
      <c r="R46" s="8">
        <v>75</v>
      </c>
      <c r="S46" s="8">
        <v>15181.58</v>
      </c>
      <c r="T46" s="8">
        <v>28228.86</v>
      </c>
      <c r="U46" s="54">
        <v>2155</v>
      </c>
      <c r="V46" s="54">
        <v>7152</v>
      </c>
      <c r="W46" s="54">
        <v>125</v>
      </c>
      <c r="X46" s="54">
        <v>1101</v>
      </c>
      <c r="Y46" s="54">
        <v>0</v>
      </c>
      <c r="Z46" s="54">
        <v>0</v>
      </c>
      <c r="AA46" s="54">
        <v>75</v>
      </c>
      <c r="AB46" s="54">
        <v>300</v>
      </c>
      <c r="AC46" s="54">
        <v>0</v>
      </c>
      <c r="AD46" s="54">
        <v>0</v>
      </c>
      <c r="AE46" s="8">
        <v>2355</v>
      </c>
      <c r="AF46" s="8">
        <v>8553</v>
      </c>
      <c r="AG46" s="8">
        <v>3</v>
      </c>
      <c r="AH46" s="8">
        <v>45</v>
      </c>
      <c r="AI46" s="54">
        <v>0</v>
      </c>
      <c r="AJ46" s="54">
        <v>0</v>
      </c>
      <c r="AK46" s="54">
        <v>25</v>
      </c>
      <c r="AL46" s="54">
        <v>50</v>
      </c>
      <c r="AM46" s="54">
        <v>450</v>
      </c>
      <c r="AN46" s="54">
        <v>1254</v>
      </c>
      <c r="AO46" s="54">
        <v>75</v>
      </c>
      <c r="AP46" s="54">
        <v>412</v>
      </c>
      <c r="AQ46" s="54">
        <v>215</v>
      </c>
      <c r="AR46" s="54">
        <v>300</v>
      </c>
      <c r="AS46" s="54">
        <v>10</v>
      </c>
      <c r="AT46" s="54">
        <v>50</v>
      </c>
      <c r="AU46" s="7">
        <v>775</v>
      </c>
      <c r="AV46" s="7">
        <v>2066</v>
      </c>
      <c r="AW46" s="7">
        <v>5</v>
      </c>
      <c r="AX46" s="7">
        <v>25</v>
      </c>
      <c r="AY46" s="9">
        <v>38436</v>
      </c>
      <c r="AZ46" s="9">
        <v>96161</v>
      </c>
      <c r="BA46" s="54">
        <v>0</v>
      </c>
      <c r="BB46" s="54">
        <v>0</v>
      </c>
      <c r="BC46" s="54">
        <v>0</v>
      </c>
      <c r="BD46" s="54">
        <v>0</v>
      </c>
      <c r="BE46" s="54">
        <v>40</v>
      </c>
      <c r="BF46" s="54">
        <v>325</v>
      </c>
      <c r="BG46" s="54">
        <v>125</v>
      </c>
      <c r="BH46" s="54">
        <v>200</v>
      </c>
      <c r="BI46" s="55">
        <v>100</v>
      </c>
      <c r="BJ46" s="55">
        <v>450</v>
      </c>
      <c r="BK46" s="8">
        <v>265</v>
      </c>
      <c r="BL46" s="8">
        <v>975</v>
      </c>
      <c r="BM46" s="8">
        <v>38701</v>
      </c>
      <c r="BN46" s="8">
        <v>97136</v>
      </c>
      <c r="BO46" s="54">
        <v>9856</v>
      </c>
      <c r="BP46" s="54">
        <v>15258</v>
      </c>
      <c r="BQ46" s="32">
        <v>785</v>
      </c>
      <c r="BR46" s="32">
        <v>6866.1</v>
      </c>
    </row>
    <row r="47" spans="1:95" s="16" customFormat="1" ht="18" customHeight="1" x14ac:dyDescent="0.25">
      <c r="A47" s="38"/>
      <c r="B47" s="13" t="s">
        <v>40</v>
      </c>
      <c r="C47" s="8">
        <v>34609</v>
      </c>
      <c r="D47" s="8">
        <v>104244</v>
      </c>
      <c r="E47" s="8">
        <v>1930</v>
      </c>
      <c r="F47" s="8">
        <v>4071</v>
      </c>
      <c r="G47" s="8">
        <v>1000</v>
      </c>
      <c r="H47" s="8">
        <v>1900</v>
      </c>
      <c r="I47" s="8">
        <v>37539</v>
      </c>
      <c r="J47" s="8">
        <v>110215</v>
      </c>
      <c r="K47" s="8">
        <v>400</v>
      </c>
      <c r="L47" s="8">
        <v>2100</v>
      </c>
      <c r="M47" s="8">
        <v>150</v>
      </c>
      <c r="N47" s="8">
        <v>500</v>
      </c>
      <c r="O47" s="8">
        <v>38089</v>
      </c>
      <c r="P47" s="8">
        <v>112815</v>
      </c>
      <c r="Q47" s="8">
        <v>37.5</v>
      </c>
      <c r="R47" s="8">
        <v>125</v>
      </c>
      <c r="S47" s="8">
        <v>16378.27</v>
      </c>
      <c r="T47" s="8">
        <v>37228.949999999997</v>
      </c>
      <c r="U47" s="8">
        <v>2755</v>
      </c>
      <c r="V47" s="8">
        <v>8277</v>
      </c>
      <c r="W47" s="8">
        <v>175</v>
      </c>
      <c r="X47" s="8">
        <v>1226</v>
      </c>
      <c r="Y47" s="8">
        <v>0</v>
      </c>
      <c r="Z47" s="8">
        <v>0</v>
      </c>
      <c r="AA47" s="8">
        <v>119</v>
      </c>
      <c r="AB47" s="8">
        <v>425</v>
      </c>
      <c r="AC47" s="8">
        <v>0</v>
      </c>
      <c r="AD47" s="8">
        <v>0</v>
      </c>
      <c r="AE47" s="8">
        <v>3049</v>
      </c>
      <c r="AF47" s="8">
        <v>9928</v>
      </c>
      <c r="AG47" s="8">
        <v>3</v>
      </c>
      <c r="AH47" s="8">
        <v>47</v>
      </c>
      <c r="AI47" s="8">
        <v>0</v>
      </c>
      <c r="AJ47" s="8">
        <v>0</v>
      </c>
      <c r="AK47" s="8">
        <v>30</v>
      </c>
      <c r="AL47" s="8">
        <v>95</v>
      </c>
      <c r="AM47" s="8">
        <v>492</v>
      </c>
      <c r="AN47" s="8">
        <v>1379</v>
      </c>
      <c r="AO47" s="8">
        <v>80</v>
      </c>
      <c r="AP47" s="8">
        <v>537</v>
      </c>
      <c r="AQ47" s="8">
        <v>415</v>
      </c>
      <c r="AR47" s="8">
        <v>615</v>
      </c>
      <c r="AS47" s="8">
        <v>20</v>
      </c>
      <c r="AT47" s="8">
        <v>100</v>
      </c>
      <c r="AU47" s="8">
        <v>1037</v>
      </c>
      <c r="AV47" s="8">
        <v>2726</v>
      </c>
      <c r="AW47" s="8">
        <v>7</v>
      </c>
      <c r="AX47" s="8">
        <v>35</v>
      </c>
      <c r="AY47" s="9">
        <v>42175</v>
      </c>
      <c r="AZ47" s="9">
        <v>125469</v>
      </c>
      <c r="BA47" s="8">
        <v>0</v>
      </c>
      <c r="BB47" s="8">
        <v>0</v>
      </c>
      <c r="BC47" s="8">
        <v>0</v>
      </c>
      <c r="BD47" s="8">
        <v>0</v>
      </c>
      <c r="BE47" s="8">
        <v>40</v>
      </c>
      <c r="BF47" s="8">
        <v>325</v>
      </c>
      <c r="BG47" s="8">
        <v>160</v>
      </c>
      <c r="BH47" s="8">
        <v>350</v>
      </c>
      <c r="BI47" s="8">
        <v>125</v>
      </c>
      <c r="BJ47" s="8">
        <v>575</v>
      </c>
      <c r="BK47" s="8">
        <v>325</v>
      </c>
      <c r="BL47" s="8">
        <v>1250</v>
      </c>
      <c r="BM47" s="8">
        <v>42500</v>
      </c>
      <c r="BN47" s="8">
        <v>126719</v>
      </c>
      <c r="BO47" s="8">
        <v>10356</v>
      </c>
      <c r="BP47" s="8">
        <v>25114</v>
      </c>
      <c r="BQ47" s="8">
        <v>1110</v>
      </c>
      <c r="BR47" s="8">
        <v>8124.1</v>
      </c>
    </row>
    <row r="48" spans="1:95" s="10" customFormat="1" ht="18" customHeight="1" x14ac:dyDescent="0.25">
      <c r="A48" s="37">
        <v>37</v>
      </c>
      <c r="B48" s="12" t="s">
        <v>80</v>
      </c>
      <c r="C48" s="7">
        <v>0</v>
      </c>
      <c r="D48" s="7">
        <v>0</v>
      </c>
      <c r="E48" s="7">
        <v>0</v>
      </c>
      <c r="F48" s="7">
        <v>0</v>
      </c>
      <c r="G48" s="7">
        <v>0</v>
      </c>
      <c r="H48" s="7">
        <v>0</v>
      </c>
      <c r="I48" s="8">
        <v>0</v>
      </c>
      <c r="J48" s="8">
        <v>0</v>
      </c>
      <c r="K48" s="7">
        <v>0</v>
      </c>
      <c r="L48" s="7">
        <v>0</v>
      </c>
      <c r="M48" s="7">
        <v>0</v>
      </c>
      <c r="N48" s="7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7">
        <v>10</v>
      </c>
      <c r="V48" s="7">
        <v>45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8">
        <v>10</v>
      </c>
      <c r="AF48" s="8">
        <v>45</v>
      </c>
      <c r="AG48" s="8">
        <v>0</v>
      </c>
      <c r="AH48" s="8">
        <v>0</v>
      </c>
      <c r="AI48" s="7"/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9">
        <v>10</v>
      </c>
      <c r="AZ48" s="9">
        <v>45</v>
      </c>
      <c r="BA48" s="9">
        <v>15</v>
      </c>
      <c r="BB48" s="9">
        <v>90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8">
        <v>15</v>
      </c>
      <c r="BL48" s="8">
        <v>90</v>
      </c>
      <c r="BM48" s="8">
        <v>25</v>
      </c>
      <c r="BN48" s="8">
        <v>135</v>
      </c>
      <c r="BO48" s="7">
        <v>0</v>
      </c>
      <c r="BP48" s="7">
        <v>0</v>
      </c>
      <c r="BQ48" s="30">
        <v>0</v>
      </c>
      <c r="BR48" s="30">
        <v>0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7">
        <v>0</v>
      </c>
      <c r="D49" s="7">
        <v>0</v>
      </c>
      <c r="E49" s="7">
        <v>360</v>
      </c>
      <c r="F49" s="7">
        <v>900</v>
      </c>
      <c r="G49" s="7">
        <v>0</v>
      </c>
      <c r="H49" s="7">
        <v>0</v>
      </c>
      <c r="I49" s="8">
        <v>360</v>
      </c>
      <c r="J49" s="8">
        <v>900</v>
      </c>
      <c r="K49" s="7">
        <v>10</v>
      </c>
      <c r="L49" s="7">
        <v>400</v>
      </c>
      <c r="M49" s="7">
        <v>10</v>
      </c>
      <c r="N49" s="7">
        <v>100</v>
      </c>
      <c r="O49" s="8">
        <v>380</v>
      </c>
      <c r="P49" s="8">
        <v>1400</v>
      </c>
      <c r="Q49" s="8">
        <v>2.5</v>
      </c>
      <c r="R49" s="8">
        <v>25</v>
      </c>
      <c r="S49" s="8">
        <v>163.4</v>
      </c>
      <c r="T49" s="8">
        <v>462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7">
        <v>0</v>
      </c>
      <c r="AE49" s="8">
        <v>0</v>
      </c>
      <c r="AF49" s="8">
        <v>0</v>
      </c>
      <c r="AG49" s="8">
        <v>0</v>
      </c>
      <c r="AH49" s="8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9">
        <v>380</v>
      </c>
      <c r="AZ49" s="9">
        <v>1400</v>
      </c>
      <c r="BA49" s="9">
        <v>0</v>
      </c>
      <c r="BB49" s="9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8">
        <v>0</v>
      </c>
      <c r="BL49" s="8">
        <v>0</v>
      </c>
      <c r="BM49" s="8">
        <v>380</v>
      </c>
      <c r="BN49" s="8">
        <v>1400</v>
      </c>
      <c r="BO49" s="7">
        <v>0</v>
      </c>
      <c r="BP49" s="7">
        <v>0</v>
      </c>
      <c r="BQ49" s="29">
        <v>0</v>
      </c>
      <c r="BR49" s="29"/>
    </row>
    <row r="50" spans="1:94" s="16" customFormat="1" ht="18" customHeight="1" x14ac:dyDescent="0.25">
      <c r="A50" s="38"/>
      <c r="B50" s="13" t="s">
        <v>42</v>
      </c>
      <c r="C50" s="8">
        <v>0</v>
      </c>
      <c r="D50" s="8">
        <v>0</v>
      </c>
      <c r="E50" s="8">
        <v>360</v>
      </c>
      <c r="F50" s="8">
        <v>900</v>
      </c>
      <c r="G50" s="8">
        <v>0</v>
      </c>
      <c r="H50" s="8">
        <v>0</v>
      </c>
      <c r="I50" s="8">
        <v>360</v>
      </c>
      <c r="J50" s="8">
        <v>900</v>
      </c>
      <c r="K50" s="8">
        <v>10</v>
      </c>
      <c r="L50" s="8">
        <v>400</v>
      </c>
      <c r="M50" s="8">
        <v>10</v>
      </c>
      <c r="N50" s="8">
        <v>100</v>
      </c>
      <c r="O50" s="8">
        <v>380</v>
      </c>
      <c r="P50" s="8">
        <v>1400</v>
      </c>
      <c r="Q50" s="8">
        <v>2.5</v>
      </c>
      <c r="R50" s="8">
        <v>25</v>
      </c>
      <c r="S50" s="8">
        <v>163.4</v>
      </c>
      <c r="T50" s="8">
        <v>462</v>
      </c>
      <c r="U50" s="8">
        <v>10</v>
      </c>
      <c r="V50" s="8">
        <v>45</v>
      </c>
      <c r="W50" s="8">
        <v>0</v>
      </c>
      <c r="X50" s="8">
        <v>0</v>
      </c>
      <c r="Y50" s="8">
        <v>0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10</v>
      </c>
      <c r="AF50" s="8">
        <v>45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9">
        <v>390</v>
      </c>
      <c r="AZ50" s="9">
        <v>1445</v>
      </c>
      <c r="BA50" s="8">
        <v>15</v>
      </c>
      <c r="BB50" s="8">
        <v>90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8">
        <v>0</v>
      </c>
      <c r="BJ50" s="8">
        <v>0</v>
      </c>
      <c r="BK50" s="8">
        <v>15</v>
      </c>
      <c r="BL50" s="8">
        <v>90</v>
      </c>
      <c r="BM50" s="8">
        <v>405</v>
      </c>
      <c r="BN50" s="8">
        <v>1535</v>
      </c>
      <c r="BO50" s="8">
        <v>0</v>
      </c>
      <c r="BP50" s="8">
        <v>0</v>
      </c>
      <c r="BQ50" s="8">
        <v>0</v>
      </c>
      <c r="BR50" s="8">
        <v>0</v>
      </c>
    </row>
    <row r="51" spans="1:94" s="22" customFormat="1" ht="18" customHeight="1" x14ac:dyDescent="0.25">
      <c r="A51" s="39">
        <v>39</v>
      </c>
      <c r="B51" s="20" t="s">
        <v>68</v>
      </c>
      <c r="C51" s="54">
        <v>0</v>
      </c>
      <c r="D51" s="54">
        <v>0</v>
      </c>
      <c r="E51" s="54">
        <v>1256</v>
      </c>
      <c r="F51" s="54">
        <v>6002</v>
      </c>
      <c r="G51" s="54">
        <v>100</v>
      </c>
      <c r="H51" s="54">
        <v>300</v>
      </c>
      <c r="I51" s="8">
        <v>1356</v>
      </c>
      <c r="J51" s="8">
        <v>6302</v>
      </c>
      <c r="K51" s="54">
        <v>15</v>
      </c>
      <c r="L51" s="54">
        <v>400</v>
      </c>
      <c r="M51" s="54">
        <v>100</v>
      </c>
      <c r="N51" s="54">
        <v>3000</v>
      </c>
      <c r="O51" s="8">
        <v>1471</v>
      </c>
      <c r="P51" s="8">
        <v>9702</v>
      </c>
      <c r="Q51" s="8">
        <v>25</v>
      </c>
      <c r="R51" s="8">
        <v>750</v>
      </c>
      <c r="S51" s="8">
        <v>632.53</v>
      </c>
      <c r="T51" s="8">
        <v>3201.66</v>
      </c>
      <c r="U51" s="54">
        <v>900</v>
      </c>
      <c r="V51" s="54">
        <v>9058</v>
      </c>
      <c r="W51" s="54">
        <v>175</v>
      </c>
      <c r="X51" s="54">
        <v>978</v>
      </c>
      <c r="Y51" s="54">
        <v>0</v>
      </c>
      <c r="Z51" s="54">
        <v>0</v>
      </c>
      <c r="AA51" s="54">
        <v>0</v>
      </c>
      <c r="AB51" s="54">
        <v>0</v>
      </c>
      <c r="AC51" s="54">
        <v>5</v>
      </c>
      <c r="AD51" s="54">
        <v>125</v>
      </c>
      <c r="AE51" s="8">
        <v>1080</v>
      </c>
      <c r="AF51" s="8">
        <v>10161</v>
      </c>
      <c r="AG51" s="8">
        <v>3</v>
      </c>
      <c r="AH51" s="8">
        <v>40</v>
      </c>
      <c r="AI51" s="54">
        <v>0</v>
      </c>
      <c r="AJ51" s="54">
        <v>0</v>
      </c>
      <c r="AK51" s="54">
        <v>0</v>
      </c>
      <c r="AL51" s="54">
        <v>0</v>
      </c>
      <c r="AM51" s="54">
        <v>100</v>
      </c>
      <c r="AN51" s="54">
        <v>900</v>
      </c>
      <c r="AO51" s="54">
        <v>0</v>
      </c>
      <c r="AP51" s="54">
        <v>0</v>
      </c>
      <c r="AQ51" s="54">
        <v>100</v>
      </c>
      <c r="AR51" s="54">
        <v>350</v>
      </c>
      <c r="AS51" s="54">
        <v>5</v>
      </c>
      <c r="AT51" s="54">
        <v>50</v>
      </c>
      <c r="AU51" s="7">
        <v>205</v>
      </c>
      <c r="AV51" s="7">
        <v>1300</v>
      </c>
      <c r="AW51" s="7">
        <v>0</v>
      </c>
      <c r="AX51" s="7">
        <v>0</v>
      </c>
      <c r="AY51" s="9">
        <v>2756</v>
      </c>
      <c r="AZ51" s="9">
        <v>21163</v>
      </c>
      <c r="BA51" s="54">
        <v>0</v>
      </c>
      <c r="BB51" s="54">
        <v>0</v>
      </c>
      <c r="BC51" s="54">
        <v>0</v>
      </c>
      <c r="BD51" s="54">
        <v>0</v>
      </c>
      <c r="BE51" s="54">
        <v>25</v>
      </c>
      <c r="BF51" s="54">
        <v>125</v>
      </c>
      <c r="BG51" s="54">
        <v>0</v>
      </c>
      <c r="BH51" s="54">
        <v>0</v>
      </c>
      <c r="BI51" s="54">
        <v>251</v>
      </c>
      <c r="BJ51" s="54">
        <v>458</v>
      </c>
      <c r="BK51" s="8">
        <v>276</v>
      </c>
      <c r="BL51" s="8">
        <v>583</v>
      </c>
      <c r="BM51" s="8">
        <v>3032</v>
      </c>
      <c r="BN51" s="8">
        <v>21746</v>
      </c>
      <c r="BO51" s="54">
        <v>350</v>
      </c>
      <c r="BP51" s="54">
        <v>1780</v>
      </c>
      <c r="BQ51" s="32">
        <v>157.5</v>
      </c>
      <c r="BR51" s="32">
        <v>801</v>
      </c>
    </row>
    <row r="52" spans="1:94" s="16" customFormat="1" ht="18" customHeight="1" x14ac:dyDescent="0.25">
      <c r="A52" s="39">
        <v>40</v>
      </c>
      <c r="B52" s="20" t="s">
        <v>73</v>
      </c>
      <c r="C52" s="54">
        <v>0</v>
      </c>
      <c r="D52" s="54">
        <v>0</v>
      </c>
      <c r="E52" s="54">
        <v>752</v>
      </c>
      <c r="F52" s="54">
        <v>978</v>
      </c>
      <c r="G52" s="54">
        <v>100</v>
      </c>
      <c r="H52" s="54">
        <v>500</v>
      </c>
      <c r="I52" s="8">
        <v>852</v>
      </c>
      <c r="J52" s="8">
        <v>1478</v>
      </c>
      <c r="K52" s="54">
        <v>15</v>
      </c>
      <c r="L52" s="54">
        <v>200</v>
      </c>
      <c r="M52" s="54">
        <v>50</v>
      </c>
      <c r="N52" s="54">
        <v>300</v>
      </c>
      <c r="O52" s="8">
        <v>917</v>
      </c>
      <c r="P52" s="8">
        <v>1978</v>
      </c>
      <c r="Q52" s="8">
        <v>12.5</v>
      </c>
      <c r="R52" s="8">
        <v>75</v>
      </c>
      <c r="S52" s="8">
        <v>394.31</v>
      </c>
      <c r="T52" s="8">
        <v>652.74</v>
      </c>
      <c r="U52" s="54">
        <v>458</v>
      </c>
      <c r="V52" s="54">
        <v>1254</v>
      </c>
      <c r="W52" s="54">
        <v>75</v>
      </c>
      <c r="X52" s="54">
        <v>452</v>
      </c>
      <c r="Y52" s="54">
        <v>0</v>
      </c>
      <c r="Z52" s="54">
        <v>0</v>
      </c>
      <c r="AA52" s="54">
        <v>0</v>
      </c>
      <c r="AB52" s="54">
        <v>0</v>
      </c>
      <c r="AC52" s="54">
        <v>3</v>
      </c>
      <c r="AD52" s="54">
        <v>100</v>
      </c>
      <c r="AE52" s="8">
        <v>536</v>
      </c>
      <c r="AF52" s="8">
        <v>1806</v>
      </c>
      <c r="AG52" s="8">
        <v>3</v>
      </c>
      <c r="AH52" s="8">
        <v>40</v>
      </c>
      <c r="AI52" s="54">
        <v>0</v>
      </c>
      <c r="AJ52" s="54">
        <v>0</v>
      </c>
      <c r="AK52" s="54">
        <v>0</v>
      </c>
      <c r="AL52" s="54">
        <v>0</v>
      </c>
      <c r="AM52" s="54">
        <v>30</v>
      </c>
      <c r="AN52" s="54">
        <v>100</v>
      </c>
      <c r="AO52" s="54">
        <v>0</v>
      </c>
      <c r="AP52" s="54">
        <v>0</v>
      </c>
      <c r="AQ52" s="54">
        <v>200</v>
      </c>
      <c r="AR52" s="54">
        <v>650</v>
      </c>
      <c r="AS52" s="54">
        <v>5</v>
      </c>
      <c r="AT52" s="54">
        <v>50</v>
      </c>
      <c r="AU52" s="7">
        <v>235</v>
      </c>
      <c r="AV52" s="7">
        <v>800</v>
      </c>
      <c r="AW52" s="7">
        <v>0</v>
      </c>
      <c r="AX52" s="7">
        <v>0</v>
      </c>
      <c r="AY52" s="9">
        <v>1688</v>
      </c>
      <c r="AZ52" s="9">
        <v>4584</v>
      </c>
      <c r="BA52" s="54">
        <v>0</v>
      </c>
      <c r="BB52" s="54">
        <v>0</v>
      </c>
      <c r="BC52" s="54">
        <v>0</v>
      </c>
      <c r="BD52" s="54">
        <v>0</v>
      </c>
      <c r="BE52" s="54">
        <v>10</v>
      </c>
      <c r="BF52" s="54">
        <v>75</v>
      </c>
      <c r="BG52" s="54">
        <v>0</v>
      </c>
      <c r="BH52" s="54">
        <v>0</v>
      </c>
      <c r="BI52" s="54">
        <v>90</v>
      </c>
      <c r="BJ52" s="54">
        <v>251</v>
      </c>
      <c r="BK52" s="8">
        <v>100</v>
      </c>
      <c r="BL52" s="8">
        <v>326</v>
      </c>
      <c r="BM52" s="8">
        <v>1788</v>
      </c>
      <c r="BN52" s="8">
        <v>4910</v>
      </c>
      <c r="BO52" s="54">
        <v>1600</v>
      </c>
      <c r="BP52" s="54">
        <v>8125</v>
      </c>
      <c r="BQ52" s="32">
        <v>720</v>
      </c>
      <c r="BR52" s="32">
        <v>2158</v>
      </c>
    </row>
    <row r="53" spans="1:94" s="16" customFormat="1" ht="18" customHeight="1" x14ac:dyDescent="0.25">
      <c r="A53" s="39">
        <v>41</v>
      </c>
      <c r="B53" s="20" t="s">
        <v>74</v>
      </c>
      <c r="C53" s="54">
        <v>0</v>
      </c>
      <c r="D53" s="54">
        <v>0</v>
      </c>
      <c r="E53" s="54">
        <v>0</v>
      </c>
      <c r="F53" s="54">
        <v>0</v>
      </c>
      <c r="G53" s="54">
        <v>0</v>
      </c>
      <c r="H53" s="54">
        <v>0</v>
      </c>
      <c r="I53" s="8">
        <v>0</v>
      </c>
      <c r="J53" s="8">
        <v>0</v>
      </c>
      <c r="K53" s="54">
        <v>0</v>
      </c>
      <c r="L53" s="54">
        <v>0</v>
      </c>
      <c r="M53" s="54">
        <v>0</v>
      </c>
      <c r="N53" s="54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8">
        <v>0</v>
      </c>
      <c r="AF53" s="8">
        <v>0</v>
      </c>
      <c r="AG53" s="8">
        <v>0</v>
      </c>
      <c r="AH53" s="8">
        <v>0</v>
      </c>
      <c r="AI53" s="54">
        <v>0</v>
      </c>
      <c r="AJ53" s="54">
        <v>0</v>
      </c>
      <c r="AK53" s="54">
        <v>0</v>
      </c>
      <c r="AL53" s="54">
        <v>0</v>
      </c>
      <c r="AM53" s="54">
        <v>0</v>
      </c>
      <c r="AN53" s="54">
        <v>0</v>
      </c>
      <c r="AO53" s="54">
        <v>0</v>
      </c>
      <c r="AP53" s="54">
        <v>0</v>
      </c>
      <c r="AQ53" s="54">
        <v>0</v>
      </c>
      <c r="AR53" s="54">
        <v>0</v>
      </c>
      <c r="AS53" s="54">
        <v>0</v>
      </c>
      <c r="AT53" s="54">
        <v>0</v>
      </c>
      <c r="AU53" s="7">
        <v>0</v>
      </c>
      <c r="AV53" s="7">
        <v>0</v>
      </c>
      <c r="AW53" s="7">
        <v>0</v>
      </c>
      <c r="AX53" s="7">
        <v>0</v>
      </c>
      <c r="AY53" s="9">
        <v>0</v>
      </c>
      <c r="AZ53" s="9">
        <v>0</v>
      </c>
      <c r="BA53" s="54">
        <v>0</v>
      </c>
      <c r="BB53" s="54">
        <v>0</v>
      </c>
      <c r="BC53" s="54">
        <v>0</v>
      </c>
      <c r="BD53" s="54">
        <v>0</v>
      </c>
      <c r="BE53" s="54">
        <v>0</v>
      </c>
      <c r="BF53" s="54">
        <v>0</v>
      </c>
      <c r="BG53" s="54">
        <v>0</v>
      </c>
      <c r="BH53" s="54">
        <v>0</v>
      </c>
      <c r="BI53" s="54">
        <v>0</v>
      </c>
      <c r="BJ53" s="54">
        <v>0</v>
      </c>
      <c r="BK53" s="8">
        <v>0</v>
      </c>
      <c r="BL53" s="8">
        <v>0</v>
      </c>
      <c r="BM53" s="8">
        <v>0</v>
      </c>
      <c r="BN53" s="8">
        <v>0</v>
      </c>
      <c r="BO53" s="54">
        <v>0</v>
      </c>
      <c r="BP53" s="54">
        <v>0</v>
      </c>
      <c r="BQ53" s="32">
        <v>0</v>
      </c>
      <c r="BR53" s="32">
        <v>0</v>
      </c>
    </row>
    <row r="54" spans="1:94" s="16" customFormat="1" ht="18" customHeight="1" x14ac:dyDescent="0.25">
      <c r="A54" s="39">
        <v>42</v>
      </c>
      <c r="B54" s="20" t="s">
        <v>75</v>
      </c>
      <c r="C54" s="54">
        <v>0</v>
      </c>
      <c r="D54" s="54">
        <v>0</v>
      </c>
      <c r="E54" s="54">
        <v>10258</v>
      </c>
      <c r="F54" s="54">
        <v>6875</v>
      </c>
      <c r="G54" s="54">
        <v>700</v>
      </c>
      <c r="H54" s="54">
        <v>1000</v>
      </c>
      <c r="I54" s="8">
        <v>10958</v>
      </c>
      <c r="J54" s="8">
        <v>7875</v>
      </c>
      <c r="K54" s="54">
        <v>10</v>
      </c>
      <c r="L54" s="54">
        <v>150</v>
      </c>
      <c r="M54" s="54">
        <v>50</v>
      </c>
      <c r="N54" s="54">
        <v>200</v>
      </c>
      <c r="O54" s="8">
        <v>11018</v>
      </c>
      <c r="P54" s="8">
        <v>8225</v>
      </c>
      <c r="Q54" s="8">
        <v>12.5</v>
      </c>
      <c r="R54" s="8">
        <v>50</v>
      </c>
      <c r="S54" s="8">
        <v>4737.74</v>
      </c>
      <c r="T54" s="8">
        <v>2714.25</v>
      </c>
      <c r="U54" s="54">
        <v>125</v>
      </c>
      <c r="V54" s="54">
        <v>902</v>
      </c>
      <c r="W54" s="54">
        <v>75</v>
      </c>
      <c r="X54" s="54">
        <v>400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8">
        <v>200</v>
      </c>
      <c r="AF54" s="8">
        <v>1302</v>
      </c>
      <c r="AG54" s="8">
        <v>3</v>
      </c>
      <c r="AH54" s="8"/>
      <c r="AI54" s="54">
        <v>0</v>
      </c>
      <c r="AJ54" s="54">
        <v>0</v>
      </c>
      <c r="AK54" s="54">
        <v>0</v>
      </c>
      <c r="AL54" s="54">
        <v>0</v>
      </c>
      <c r="AM54" s="54">
        <v>100</v>
      </c>
      <c r="AN54" s="54">
        <v>500</v>
      </c>
      <c r="AO54" s="54">
        <v>0</v>
      </c>
      <c r="AP54" s="54">
        <v>0</v>
      </c>
      <c r="AQ54" s="54">
        <v>900</v>
      </c>
      <c r="AR54" s="54">
        <v>700</v>
      </c>
      <c r="AS54" s="54">
        <v>5</v>
      </c>
      <c r="AT54" s="54">
        <v>50</v>
      </c>
      <c r="AU54" s="7">
        <v>1005</v>
      </c>
      <c r="AV54" s="7">
        <v>1250</v>
      </c>
      <c r="AW54" s="7">
        <v>0</v>
      </c>
      <c r="AX54" s="7">
        <v>0</v>
      </c>
      <c r="AY54" s="9">
        <v>12223</v>
      </c>
      <c r="AZ54" s="9">
        <v>10777</v>
      </c>
      <c r="BA54" s="54">
        <v>0</v>
      </c>
      <c r="BB54" s="54">
        <v>0</v>
      </c>
      <c r="BC54" s="54">
        <v>0</v>
      </c>
      <c r="BD54" s="54">
        <v>0</v>
      </c>
      <c r="BE54" s="54">
        <v>10</v>
      </c>
      <c r="BF54" s="54">
        <v>70</v>
      </c>
      <c r="BG54" s="54">
        <v>0</v>
      </c>
      <c r="BH54" s="54">
        <v>0</v>
      </c>
      <c r="BI54" s="54">
        <v>50</v>
      </c>
      <c r="BJ54" s="54">
        <v>214</v>
      </c>
      <c r="BK54" s="8">
        <v>60</v>
      </c>
      <c r="BL54" s="8">
        <v>284</v>
      </c>
      <c r="BM54" s="8">
        <v>12283</v>
      </c>
      <c r="BN54" s="8">
        <v>11061</v>
      </c>
      <c r="BO54" s="54">
        <v>9780</v>
      </c>
      <c r="BP54" s="54">
        <v>3955</v>
      </c>
      <c r="BQ54" s="32">
        <v>1858</v>
      </c>
      <c r="BR54" s="32">
        <v>2258</v>
      </c>
    </row>
    <row r="55" spans="1:94" s="16" customFormat="1" ht="18" customHeight="1" x14ac:dyDescent="0.25">
      <c r="A55" s="38"/>
      <c r="B55" s="13" t="s">
        <v>69</v>
      </c>
      <c r="C55" s="8">
        <v>0</v>
      </c>
      <c r="D55" s="8">
        <v>0</v>
      </c>
      <c r="E55" s="8">
        <v>12266</v>
      </c>
      <c r="F55" s="8">
        <v>13855</v>
      </c>
      <c r="G55" s="8">
        <v>900</v>
      </c>
      <c r="H55" s="8">
        <v>1800</v>
      </c>
      <c r="I55" s="8">
        <v>13166</v>
      </c>
      <c r="J55" s="8">
        <v>15655</v>
      </c>
      <c r="K55" s="8">
        <v>40</v>
      </c>
      <c r="L55" s="8">
        <v>750</v>
      </c>
      <c r="M55" s="8">
        <v>200</v>
      </c>
      <c r="N55" s="8">
        <v>3500</v>
      </c>
      <c r="O55" s="8">
        <v>13406</v>
      </c>
      <c r="P55" s="8">
        <v>19905</v>
      </c>
      <c r="Q55" s="8">
        <v>50</v>
      </c>
      <c r="R55" s="8">
        <v>875</v>
      </c>
      <c r="S55" s="8">
        <v>5764.58</v>
      </c>
      <c r="T55" s="8">
        <v>6568.65</v>
      </c>
      <c r="U55" s="8">
        <v>1483</v>
      </c>
      <c r="V55" s="8">
        <v>11214</v>
      </c>
      <c r="W55" s="8">
        <v>325</v>
      </c>
      <c r="X55" s="8">
        <v>1830</v>
      </c>
      <c r="Y55" s="8">
        <v>0</v>
      </c>
      <c r="Z55" s="8">
        <v>0</v>
      </c>
      <c r="AA55" s="8">
        <v>0</v>
      </c>
      <c r="AB55" s="8">
        <v>0</v>
      </c>
      <c r="AC55" s="8">
        <v>8</v>
      </c>
      <c r="AD55" s="8">
        <v>225</v>
      </c>
      <c r="AE55" s="8">
        <v>1816</v>
      </c>
      <c r="AF55" s="8">
        <v>13269</v>
      </c>
      <c r="AG55" s="8">
        <v>9</v>
      </c>
      <c r="AH55" s="8">
        <v>80</v>
      </c>
      <c r="AI55" s="8">
        <v>0</v>
      </c>
      <c r="AJ55" s="8">
        <v>0</v>
      </c>
      <c r="AK55" s="8">
        <v>0</v>
      </c>
      <c r="AL55" s="8">
        <v>0</v>
      </c>
      <c r="AM55" s="8">
        <v>230</v>
      </c>
      <c r="AN55" s="8">
        <v>1500</v>
      </c>
      <c r="AO55" s="8">
        <v>0</v>
      </c>
      <c r="AP55" s="8">
        <v>0</v>
      </c>
      <c r="AQ55" s="8">
        <v>1200</v>
      </c>
      <c r="AR55" s="8">
        <v>1700</v>
      </c>
      <c r="AS55" s="8">
        <v>15</v>
      </c>
      <c r="AT55" s="8">
        <v>150</v>
      </c>
      <c r="AU55" s="8">
        <v>1445</v>
      </c>
      <c r="AV55" s="8">
        <v>3350</v>
      </c>
      <c r="AW55" s="8">
        <v>0</v>
      </c>
      <c r="AX55" s="8">
        <v>0</v>
      </c>
      <c r="AY55" s="9">
        <v>16667</v>
      </c>
      <c r="AZ55" s="9">
        <v>36524</v>
      </c>
      <c r="BA55" s="8">
        <v>0</v>
      </c>
      <c r="BB55" s="8">
        <v>0</v>
      </c>
      <c r="BC55" s="8">
        <v>0</v>
      </c>
      <c r="BD55" s="8">
        <v>0</v>
      </c>
      <c r="BE55" s="8">
        <v>45</v>
      </c>
      <c r="BF55" s="8">
        <v>270</v>
      </c>
      <c r="BG55" s="8">
        <v>0</v>
      </c>
      <c r="BH55" s="8">
        <v>0</v>
      </c>
      <c r="BI55" s="8">
        <v>391</v>
      </c>
      <c r="BJ55" s="8">
        <v>923</v>
      </c>
      <c r="BK55" s="8">
        <v>436</v>
      </c>
      <c r="BL55" s="8">
        <v>1193</v>
      </c>
      <c r="BM55" s="8">
        <v>17103</v>
      </c>
      <c r="BN55" s="8">
        <v>37717</v>
      </c>
      <c r="BO55" s="8">
        <v>11730</v>
      </c>
      <c r="BP55" s="8">
        <v>13860</v>
      </c>
      <c r="BQ55" s="8">
        <v>2735.5</v>
      </c>
      <c r="BR55" s="8">
        <v>5217</v>
      </c>
    </row>
    <row r="56" spans="1:94" s="10" customFormat="1" ht="18" customHeight="1" x14ac:dyDescent="0.25">
      <c r="A56" s="37">
        <v>43</v>
      </c>
      <c r="B56" s="12" t="s">
        <v>104</v>
      </c>
      <c r="C56" s="7">
        <v>101258</v>
      </c>
      <c r="D56" s="7">
        <v>102568</v>
      </c>
      <c r="E56" s="7">
        <v>200</v>
      </c>
      <c r="F56" s="7">
        <v>450</v>
      </c>
      <c r="G56" s="7">
        <v>325</v>
      </c>
      <c r="H56" s="7">
        <v>785</v>
      </c>
      <c r="I56" s="8">
        <v>101783</v>
      </c>
      <c r="J56" s="8">
        <v>103803</v>
      </c>
      <c r="K56" s="7">
        <v>28</v>
      </c>
      <c r="L56" s="7">
        <v>525</v>
      </c>
      <c r="M56" s="7">
        <v>45</v>
      </c>
      <c r="N56" s="7">
        <v>952</v>
      </c>
      <c r="O56" s="8">
        <v>101856</v>
      </c>
      <c r="P56" s="8">
        <v>105280</v>
      </c>
      <c r="Q56" s="8">
        <v>0</v>
      </c>
      <c r="R56" s="8">
        <v>0</v>
      </c>
      <c r="S56" s="8">
        <v>0</v>
      </c>
      <c r="T56" s="8">
        <v>0</v>
      </c>
      <c r="U56" s="7">
        <v>125</v>
      </c>
      <c r="V56" s="7">
        <v>525</v>
      </c>
      <c r="W56" s="7">
        <v>75</v>
      </c>
      <c r="X56" s="7">
        <v>625</v>
      </c>
      <c r="Y56" s="7">
        <v>0</v>
      </c>
      <c r="Z56" s="7">
        <v>0</v>
      </c>
      <c r="AA56" s="7">
        <v>0</v>
      </c>
      <c r="AB56" s="7">
        <v>0</v>
      </c>
      <c r="AC56" s="7">
        <v>25</v>
      </c>
      <c r="AD56" s="7">
        <v>452</v>
      </c>
      <c r="AE56" s="8">
        <v>225</v>
      </c>
      <c r="AF56" s="8">
        <v>1602</v>
      </c>
      <c r="AG56" s="8">
        <v>0</v>
      </c>
      <c r="AH56" s="8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9">
        <v>102081</v>
      </c>
      <c r="AZ56" s="9">
        <v>106882</v>
      </c>
      <c r="BA56" s="9">
        <v>0</v>
      </c>
      <c r="BB56" s="9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8">
        <v>0</v>
      </c>
      <c r="BL56" s="8">
        <v>0</v>
      </c>
      <c r="BM56" s="8">
        <v>102081</v>
      </c>
      <c r="BN56" s="8">
        <v>106882</v>
      </c>
      <c r="BO56" s="7">
        <v>0</v>
      </c>
      <c r="BP56" s="7">
        <v>0</v>
      </c>
      <c r="BQ56" s="32">
        <v>0</v>
      </c>
      <c r="BR56" s="32">
        <v>0</v>
      </c>
    </row>
    <row r="57" spans="1:94" s="16" customFormat="1" ht="18" customHeight="1" x14ac:dyDescent="0.25">
      <c r="A57" s="38"/>
      <c r="B57" s="13" t="s">
        <v>43</v>
      </c>
      <c r="C57" s="8">
        <v>101258</v>
      </c>
      <c r="D57" s="8">
        <v>102568</v>
      </c>
      <c r="E57" s="8">
        <v>200</v>
      </c>
      <c r="F57" s="8">
        <v>450</v>
      </c>
      <c r="G57" s="8">
        <v>325</v>
      </c>
      <c r="H57" s="8">
        <v>785</v>
      </c>
      <c r="I57" s="8">
        <v>101783</v>
      </c>
      <c r="J57" s="8">
        <v>103803</v>
      </c>
      <c r="K57" s="8">
        <v>28</v>
      </c>
      <c r="L57" s="8">
        <v>525</v>
      </c>
      <c r="M57" s="8">
        <v>45</v>
      </c>
      <c r="N57" s="8">
        <v>952</v>
      </c>
      <c r="O57" s="8">
        <v>101856</v>
      </c>
      <c r="P57" s="8">
        <v>105280</v>
      </c>
      <c r="Q57" s="8">
        <v>0</v>
      </c>
      <c r="R57" s="8">
        <v>0</v>
      </c>
      <c r="S57" s="8">
        <v>0</v>
      </c>
      <c r="T57" s="8">
        <v>0</v>
      </c>
      <c r="U57" s="8">
        <v>125</v>
      </c>
      <c r="V57" s="8">
        <v>525</v>
      </c>
      <c r="W57" s="8">
        <v>75</v>
      </c>
      <c r="X57" s="8">
        <v>625</v>
      </c>
      <c r="Y57" s="8">
        <v>0</v>
      </c>
      <c r="Z57" s="8">
        <v>0</v>
      </c>
      <c r="AA57" s="8">
        <v>0</v>
      </c>
      <c r="AB57" s="8">
        <v>0</v>
      </c>
      <c r="AC57" s="8">
        <v>25</v>
      </c>
      <c r="AD57" s="8">
        <v>452</v>
      </c>
      <c r="AE57" s="8">
        <v>225</v>
      </c>
      <c r="AF57" s="8">
        <v>1602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9">
        <v>102081</v>
      </c>
      <c r="AZ57" s="9">
        <v>106882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102081</v>
      </c>
      <c r="BN57" s="8">
        <v>106882</v>
      </c>
      <c r="BO57" s="8">
        <v>0</v>
      </c>
      <c r="BP57" s="8">
        <v>0</v>
      </c>
      <c r="BQ57" s="8">
        <v>0</v>
      </c>
      <c r="BR57" s="8">
        <v>0</v>
      </c>
    </row>
    <row r="58" spans="1:94" s="16" customFormat="1" ht="18" customHeight="1" x14ac:dyDescent="0.25">
      <c r="A58" s="38"/>
      <c r="B58" s="13" t="s">
        <v>44</v>
      </c>
      <c r="C58" s="8">
        <v>260246</v>
      </c>
      <c r="D58" s="8">
        <v>555554</v>
      </c>
      <c r="E58" s="8">
        <v>52084</v>
      </c>
      <c r="F58" s="8">
        <v>142081</v>
      </c>
      <c r="G58" s="8">
        <v>12255</v>
      </c>
      <c r="H58" s="8">
        <v>21536</v>
      </c>
      <c r="I58" s="8">
        <v>324585</v>
      </c>
      <c r="J58" s="8">
        <v>719171</v>
      </c>
      <c r="K58" s="8">
        <v>2549</v>
      </c>
      <c r="L58" s="8">
        <v>30753</v>
      </c>
      <c r="M58" s="8">
        <v>3570</v>
      </c>
      <c r="N58" s="8">
        <v>56895</v>
      </c>
      <c r="O58" s="8">
        <v>330704</v>
      </c>
      <c r="P58" s="8">
        <v>806819</v>
      </c>
      <c r="Q58" s="8">
        <v>881.25</v>
      </c>
      <c r="R58" s="8">
        <v>13985.75</v>
      </c>
      <c r="S58" s="8">
        <v>98404.64</v>
      </c>
      <c r="T58" s="8">
        <v>231507.87000000002</v>
      </c>
      <c r="U58" s="8">
        <v>20531</v>
      </c>
      <c r="V58" s="8">
        <v>146139</v>
      </c>
      <c r="W58" s="8">
        <v>7636</v>
      </c>
      <c r="X58" s="8">
        <v>135857</v>
      </c>
      <c r="Y58" s="8">
        <v>109</v>
      </c>
      <c r="Z58" s="8">
        <v>466</v>
      </c>
      <c r="AA58" s="8">
        <v>339</v>
      </c>
      <c r="AB58" s="8">
        <v>930</v>
      </c>
      <c r="AC58" s="8">
        <v>342</v>
      </c>
      <c r="AD58" s="8">
        <v>40205</v>
      </c>
      <c r="AE58" s="8">
        <v>28957</v>
      </c>
      <c r="AF58" s="8">
        <v>323597</v>
      </c>
      <c r="AG58" s="8">
        <v>131</v>
      </c>
      <c r="AH58" s="8">
        <v>1350</v>
      </c>
      <c r="AI58" s="8">
        <v>303</v>
      </c>
      <c r="AJ58" s="8">
        <v>20820</v>
      </c>
      <c r="AK58" s="8">
        <v>890</v>
      </c>
      <c r="AL58" s="8">
        <v>2630</v>
      </c>
      <c r="AM58" s="8">
        <v>3309</v>
      </c>
      <c r="AN58" s="8">
        <v>21561</v>
      </c>
      <c r="AO58" s="8">
        <v>393</v>
      </c>
      <c r="AP58" s="8">
        <v>13205</v>
      </c>
      <c r="AQ58" s="8">
        <v>5294</v>
      </c>
      <c r="AR58" s="8">
        <v>9388</v>
      </c>
      <c r="AS58" s="8">
        <v>245</v>
      </c>
      <c r="AT58" s="8">
        <v>2125</v>
      </c>
      <c r="AU58" s="8">
        <v>10434</v>
      </c>
      <c r="AV58" s="8">
        <v>69729</v>
      </c>
      <c r="AW58" s="8">
        <v>124</v>
      </c>
      <c r="AX58" s="8">
        <v>707</v>
      </c>
      <c r="AY58" s="9">
        <v>370095</v>
      </c>
      <c r="AZ58" s="9">
        <v>1200145</v>
      </c>
      <c r="BA58" s="8">
        <v>395</v>
      </c>
      <c r="BB58" s="8">
        <v>1490</v>
      </c>
      <c r="BC58" s="8">
        <v>168</v>
      </c>
      <c r="BD58" s="8">
        <v>995</v>
      </c>
      <c r="BE58" s="8">
        <v>770</v>
      </c>
      <c r="BF58" s="8">
        <v>3598</v>
      </c>
      <c r="BG58" s="8">
        <v>1175</v>
      </c>
      <c r="BH58" s="8">
        <v>3745</v>
      </c>
      <c r="BI58" s="8">
        <v>3491</v>
      </c>
      <c r="BJ58" s="8">
        <v>9791</v>
      </c>
      <c r="BK58" s="8">
        <v>5999</v>
      </c>
      <c r="BL58" s="8">
        <v>19619</v>
      </c>
      <c r="BM58" s="8">
        <v>376094</v>
      </c>
      <c r="BN58" s="8">
        <v>1219764</v>
      </c>
      <c r="BO58" s="8">
        <v>65419</v>
      </c>
      <c r="BP58" s="8">
        <v>173447</v>
      </c>
      <c r="BQ58" s="8">
        <v>15425.25</v>
      </c>
      <c r="BR58" s="8">
        <v>47277.93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60" spans="1:94" x14ac:dyDescent="0.25"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7"/>
      <c r="AZ60" s="27"/>
      <c r="BA60" s="27"/>
      <c r="BB60" s="27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7"/>
      <c r="BN60" s="27"/>
    </row>
    <row r="68" spans="3:67" x14ac:dyDescent="0.25"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7"/>
      <c r="AZ68" s="27"/>
      <c r="BA68" s="27"/>
      <c r="BB68" s="27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7"/>
      <c r="BN68" s="27"/>
      <c r="BO68" s="26"/>
    </row>
  </sheetData>
  <protectedRanges>
    <protectedRange sqref="B48:B49" name="Range7_2"/>
    <protectedRange sqref="B56" name="Range8_1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N61"/>
  <sheetViews>
    <sheetView view="pageBreakPreview" zoomScale="70" zoomScaleNormal="85" zoomScaleSheetLayoutView="70" workbookViewId="0">
      <pane xSplit="2" ySplit="6" topLeftCell="C7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8" width="8.4257812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7">
        <v>36214</v>
      </c>
      <c r="D7" s="7">
        <v>42200</v>
      </c>
      <c r="E7" s="7">
        <v>8358</v>
      </c>
      <c r="F7" s="7">
        <v>4790</v>
      </c>
      <c r="G7" s="7">
        <v>1463</v>
      </c>
      <c r="H7" s="7">
        <v>1400</v>
      </c>
      <c r="I7" s="8">
        <v>46035</v>
      </c>
      <c r="J7" s="8">
        <v>48390</v>
      </c>
      <c r="K7" s="7">
        <v>835</v>
      </c>
      <c r="L7" s="7">
        <v>1000</v>
      </c>
      <c r="M7" s="7">
        <v>1333</v>
      </c>
      <c r="N7" s="7">
        <v>4010</v>
      </c>
      <c r="O7" s="8">
        <v>48203</v>
      </c>
      <c r="P7" s="8">
        <v>53400</v>
      </c>
      <c r="Q7" s="7">
        <v>48</v>
      </c>
      <c r="R7" s="7">
        <v>247</v>
      </c>
      <c r="S7" s="7">
        <v>39536</v>
      </c>
      <c r="T7" s="7">
        <v>44865</v>
      </c>
      <c r="U7" s="7">
        <v>901</v>
      </c>
      <c r="V7" s="7">
        <v>8275</v>
      </c>
      <c r="W7" s="7">
        <v>220</v>
      </c>
      <c r="X7" s="7">
        <v>2100</v>
      </c>
      <c r="Y7" s="7">
        <v>280</v>
      </c>
      <c r="Z7" s="7">
        <v>300</v>
      </c>
      <c r="AA7" s="7">
        <v>60</v>
      </c>
      <c r="AB7" s="7">
        <v>125</v>
      </c>
      <c r="AC7" s="7">
        <v>5</v>
      </c>
      <c r="AD7" s="7">
        <v>2500</v>
      </c>
      <c r="AE7" s="8">
        <v>1466</v>
      </c>
      <c r="AF7" s="8">
        <v>13300</v>
      </c>
      <c r="AG7" s="7">
        <v>46</v>
      </c>
      <c r="AH7" s="7">
        <v>50</v>
      </c>
      <c r="AI7" s="7">
        <v>4</v>
      </c>
      <c r="AJ7" s="7">
        <v>200</v>
      </c>
      <c r="AK7" s="7">
        <v>180</v>
      </c>
      <c r="AL7" s="7">
        <v>860</v>
      </c>
      <c r="AM7" s="7">
        <v>206</v>
      </c>
      <c r="AN7" s="7">
        <v>605</v>
      </c>
      <c r="AO7" s="7">
        <v>182</v>
      </c>
      <c r="AP7" s="7">
        <v>290</v>
      </c>
      <c r="AQ7" s="7">
        <v>573</v>
      </c>
      <c r="AR7" s="7">
        <v>545</v>
      </c>
      <c r="AS7" s="7">
        <v>20</v>
      </c>
      <c r="AT7" s="7">
        <v>100</v>
      </c>
      <c r="AU7" s="7">
        <v>1165</v>
      </c>
      <c r="AV7" s="7">
        <v>2600</v>
      </c>
      <c r="AW7" s="7">
        <v>55</v>
      </c>
      <c r="AX7" s="7">
        <v>112</v>
      </c>
      <c r="AY7" s="9">
        <v>50834</v>
      </c>
      <c r="AZ7" s="9">
        <v>69300</v>
      </c>
      <c r="BA7" s="9"/>
      <c r="BB7" s="9"/>
      <c r="BC7" s="7">
        <v>5</v>
      </c>
      <c r="BD7" s="7">
        <v>75</v>
      </c>
      <c r="BE7" s="7">
        <v>7</v>
      </c>
      <c r="BF7" s="7">
        <v>210</v>
      </c>
      <c r="BG7" s="7">
        <v>45</v>
      </c>
      <c r="BH7" s="7">
        <v>450</v>
      </c>
      <c r="BI7" s="7">
        <v>107</v>
      </c>
      <c r="BJ7" s="7">
        <v>805</v>
      </c>
      <c r="BK7" s="8">
        <v>164</v>
      </c>
      <c r="BL7" s="8">
        <v>1540</v>
      </c>
      <c r="BM7" s="8">
        <v>50998</v>
      </c>
      <c r="BN7" s="8">
        <v>70840</v>
      </c>
      <c r="BO7" s="7">
        <v>5420</v>
      </c>
      <c r="BP7" s="7">
        <v>11215</v>
      </c>
      <c r="BQ7" s="7">
        <v>280</v>
      </c>
      <c r="BR7" s="7">
        <v>280</v>
      </c>
    </row>
    <row r="8" spans="1:70" s="10" customFormat="1" ht="18" customHeight="1" x14ac:dyDescent="0.25">
      <c r="A8" s="37">
        <v>2</v>
      </c>
      <c r="B8" s="12" t="s">
        <v>9</v>
      </c>
      <c r="C8" s="7">
        <v>59428</v>
      </c>
      <c r="D8" s="7">
        <v>97300</v>
      </c>
      <c r="E8" s="7">
        <v>11276</v>
      </c>
      <c r="F8" s="7">
        <v>7130</v>
      </c>
      <c r="G8" s="7">
        <v>1180</v>
      </c>
      <c r="H8" s="7">
        <v>1470</v>
      </c>
      <c r="I8" s="8">
        <v>71884</v>
      </c>
      <c r="J8" s="8">
        <v>105900</v>
      </c>
      <c r="K8" s="7">
        <v>2948</v>
      </c>
      <c r="L8" s="7">
        <v>1200</v>
      </c>
      <c r="M8" s="7">
        <v>963</v>
      </c>
      <c r="N8" s="7">
        <v>9600</v>
      </c>
      <c r="O8" s="8">
        <v>75795</v>
      </c>
      <c r="P8" s="8">
        <v>116700</v>
      </c>
      <c r="Q8" s="7">
        <v>57</v>
      </c>
      <c r="R8" s="7">
        <v>579</v>
      </c>
      <c r="S8" s="7">
        <v>60646</v>
      </c>
      <c r="T8" s="7">
        <v>95705</v>
      </c>
      <c r="U8" s="7">
        <v>421</v>
      </c>
      <c r="V8" s="7">
        <v>3270</v>
      </c>
      <c r="W8" s="7">
        <v>150</v>
      </c>
      <c r="X8" s="7">
        <v>1200</v>
      </c>
      <c r="Y8" s="7">
        <v>110</v>
      </c>
      <c r="Z8" s="7">
        <v>220</v>
      </c>
      <c r="AA8" s="7">
        <v>65</v>
      </c>
      <c r="AB8" s="7">
        <v>160</v>
      </c>
      <c r="AC8" s="7">
        <v>3</v>
      </c>
      <c r="AD8" s="7">
        <v>550</v>
      </c>
      <c r="AE8" s="8">
        <v>749</v>
      </c>
      <c r="AF8" s="8">
        <v>5400</v>
      </c>
      <c r="AG8" s="7">
        <v>17</v>
      </c>
      <c r="AH8" s="7">
        <v>34</v>
      </c>
      <c r="AI8" s="7">
        <v>3</v>
      </c>
      <c r="AJ8" s="7">
        <v>150</v>
      </c>
      <c r="AK8" s="7">
        <v>265</v>
      </c>
      <c r="AL8" s="7">
        <v>1030</v>
      </c>
      <c r="AM8" s="7">
        <v>305</v>
      </c>
      <c r="AN8" s="7">
        <v>1140</v>
      </c>
      <c r="AO8" s="7">
        <v>200</v>
      </c>
      <c r="AP8" s="7">
        <v>200</v>
      </c>
      <c r="AQ8" s="7">
        <v>1103</v>
      </c>
      <c r="AR8" s="7">
        <v>780</v>
      </c>
      <c r="AS8" s="7">
        <v>30</v>
      </c>
      <c r="AT8" s="7">
        <v>400</v>
      </c>
      <c r="AU8" s="7">
        <v>1906</v>
      </c>
      <c r="AV8" s="7">
        <v>3700</v>
      </c>
      <c r="AW8" s="7">
        <v>96</v>
      </c>
      <c r="AX8" s="7">
        <v>127</v>
      </c>
      <c r="AY8" s="9">
        <v>78450</v>
      </c>
      <c r="AZ8" s="9">
        <v>125800</v>
      </c>
      <c r="BA8" s="9"/>
      <c r="BB8" s="9"/>
      <c r="BC8" s="7">
        <v>5</v>
      </c>
      <c r="BD8" s="7">
        <v>75</v>
      </c>
      <c r="BE8" s="7">
        <v>6</v>
      </c>
      <c r="BF8" s="7">
        <v>180</v>
      </c>
      <c r="BG8" s="7">
        <v>28</v>
      </c>
      <c r="BH8" s="7">
        <v>513</v>
      </c>
      <c r="BI8" s="7">
        <v>248</v>
      </c>
      <c r="BJ8" s="7">
        <v>1162</v>
      </c>
      <c r="BK8" s="8">
        <v>287</v>
      </c>
      <c r="BL8" s="8">
        <v>1930</v>
      </c>
      <c r="BM8" s="8">
        <v>78737</v>
      </c>
      <c r="BN8" s="8">
        <v>127730</v>
      </c>
      <c r="BO8" s="7">
        <v>9120</v>
      </c>
      <c r="BP8" s="7">
        <v>15220</v>
      </c>
      <c r="BQ8" s="7">
        <v>467</v>
      </c>
      <c r="BR8" s="7">
        <v>467</v>
      </c>
    </row>
    <row r="9" spans="1:70" s="10" customFormat="1" ht="18" customHeight="1" x14ac:dyDescent="0.25">
      <c r="A9" s="36">
        <v>3</v>
      </c>
      <c r="B9" s="12" t="s">
        <v>10</v>
      </c>
      <c r="C9" s="7">
        <v>2485</v>
      </c>
      <c r="D9" s="7">
        <v>4300</v>
      </c>
      <c r="E9" s="7">
        <v>1933</v>
      </c>
      <c r="F9" s="7">
        <v>1210</v>
      </c>
      <c r="G9" s="7">
        <v>38</v>
      </c>
      <c r="H9" s="7">
        <v>40</v>
      </c>
      <c r="I9" s="8">
        <v>4456</v>
      </c>
      <c r="J9" s="8">
        <v>5550</v>
      </c>
      <c r="K9" s="7">
        <v>290</v>
      </c>
      <c r="L9" s="7">
        <v>150</v>
      </c>
      <c r="M9" s="7">
        <v>24</v>
      </c>
      <c r="N9" s="7">
        <v>100</v>
      </c>
      <c r="O9" s="8">
        <v>4770</v>
      </c>
      <c r="P9" s="8">
        <v>5800</v>
      </c>
      <c r="Q9" s="7">
        <v>3</v>
      </c>
      <c r="R9" s="7">
        <v>11</v>
      </c>
      <c r="S9" s="7">
        <v>3747</v>
      </c>
      <c r="T9" s="7">
        <v>4723</v>
      </c>
      <c r="U9" s="7">
        <v>43</v>
      </c>
      <c r="V9" s="7">
        <v>170</v>
      </c>
      <c r="W9" s="7">
        <v>18</v>
      </c>
      <c r="X9" s="7">
        <v>280</v>
      </c>
      <c r="Y9" s="7">
        <v>22</v>
      </c>
      <c r="Z9" s="7">
        <v>40</v>
      </c>
      <c r="AA9" s="7">
        <v>5</v>
      </c>
      <c r="AB9" s="7">
        <v>10</v>
      </c>
      <c r="AC9" s="7">
        <v>0</v>
      </c>
      <c r="AD9" s="7">
        <v>0</v>
      </c>
      <c r="AE9" s="8">
        <v>88</v>
      </c>
      <c r="AF9" s="8">
        <v>500</v>
      </c>
      <c r="AG9" s="7">
        <v>4</v>
      </c>
      <c r="AH9" s="7">
        <v>7</v>
      </c>
      <c r="AI9" s="7">
        <v>1</v>
      </c>
      <c r="AJ9" s="7">
        <v>50</v>
      </c>
      <c r="AK9" s="7">
        <v>25</v>
      </c>
      <c r="AL9" s="7">
        <v>80</v>
      </c>
      <c r="AM9" s="7">
        <v>20</v>
      </c>
      <c r="AN9" s="7">
        <v>185</v>
      </c>
      <c r="AO9" s="7">
        <v>10</v>
      </c>
      <c r="AP9" s="7">
        <v>20</v>
      </c>
      <c r="AQ9" s="7">
        <v>104</v>
      </c>
      <c r="AR9" s="7">
        <v>265</v>
      </c>
      <c r="AS9" s="7">
        <v>15</v>
      </c>
      <c r="AT9" s="7">
        <v>200</v>
      </c>
      <c r="AU9" s="7">
        <v>175</v>
      </c>
      <c r="AV9" s="7">
        <v>800</v>
      </c>
      <c r="AW9" s="7">
        <v>10</v>
      </c>
      <c r="AX9" s="7">
        <v>27</v>
      </c>
      <c r="AY9" s="9">
        <v>5033</v>
      </c>
      <c r="AZ9" s="9">
        <v>7100</v>
      </c>
      <c r="BA9" s="9"/>
      <c r="BB9" s="9"/>
      <c r="BC9" s="7">
        <v>2</v>
      </c>
      <c r="BD9" s="7">
        <v>30</v>
      </c>
      <c r="BE9" s="7">
        <v>2</v>
      </c>
      <c r="BF9" s="7">
        <v>60</v>
      </c>
      <c r="BG9" s="7">
        <v>12</v>
      </c>
      <c r="BH9" s="7">
        <v>185</v>
      </c>
      <c r="BI9" s="7">
        <v>57</v>
      </c>
      <c r="BJ9" s="7">
        <v>310</v>
      </c>
      <c r="BK9" s="8">
        <v>73</v>
      </c>
      <c r="BL9" s="8">
        <v>585</v>
      </c>
      <c r="BM9" s="8">
        <v>5106</v>
      </c>
      <c r="BN9" s="8">
        <v>7685</v>
      </c>
      <c r="BO9" s="7">
        <v>525</v>
      </c>
      <c r="BP9" s="7">
        <v>900</v>
      </c>
      <c r="BQ9" s="7">
        <v>28</v>
      </c>
      <c r="BR9" s="7">
        <v>28</v>
      </c>
    </row>
    <row r="10" spans="1:70" s="10" customFormat="1" ht="18" customHeight="1" x14ac:dyDescent="0.25">
      <c r="A10" s="37">
        <v>4</v>
      </c>
      <c r="B10" s="12" t="s">
        <v>11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8">
        <v>0</v>
      </c>
      <c r="J10" s="8">
        <v>0</v>
      </c>
      <c r="K10" s="7">
        <v>0</v>
      </c>
      <c r="L10" s="7">
        <v>0</v>
      </c>
      <c r="M10" s="7">
        <v>0</v>
      </c>
      <c r="N10" s="7">
        <v>0</v>
      </c>
      <c r="O10" s="8">
        <v>0</v>
      </c>
      <c r="P10" s="8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8">
        <v>0</v>
      </c>
      <c r="AF10" s="8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9">
        <v>0</v>
      </c>
      <c r="AZ10" s="9">
        <v>0</v>
      </c>
      <c r="BA10" s="9"/>
      <c r="BB10" s="9"/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8">
        <v>0</v>
      </c>
      <c r="BL10" s="8">
        <v>0</v>
      </c>
      <c r="BM10" s="8">
        <v>0</v>
      </c>
      <c r="BN10" s="8">
        <v>0</v>
      </c>
      <c r="BO10" s="7">
        <v>0</v>
      </c>
      <c r="BP10" s="7">
        <v>0</v>
      </c>
      <c r="BQ10" s="7">
        <v>0</v>
      </c>
      <c r="BR10" s="7">
        <v>0</v>
      </c>
    </row>
    <row r="11" spans="1:70" s="10" customFormat="1" ht="18" customHeight="1" x14ac:dyDescent="0.25">
      <c r="A11" s="36">
        <v>5</v>
      </c>
      <c r="B11" s="12" t="s">
        <v>12</v>
      </c>
      <c r="C11" s="7">
        <v>1666</v>
      </c>
      <c r="D11" s="7">
        <v>3800</v>
      </c>
      <c r="E11" s="7">
        <v>1345</v>
      </c>
      <c r="F11" s="7">
        <v>1210</v>
      </c>
      <c r="G11" s="7">
        <v>40</v>
      </c>
      <c r="H11" s="7">
        <v>40</v>
      </c>
      <c r="I11" s="8">
        <v>3051</v>
      </c>
      <c r="J11" s="8">
        <v>5050</v>
      </c>
      <c r="K11" s="7">
        <v>910</v>
      </c>
      <c r="L11" s="7">
        <v>400</v>
      </c>
      <c r="M11" s="7">
        <v>52</v>
      </c>
      <c r="N11" s="7">
        <v>200</v>
      </c>
      <c r="O11" s="8">
        <v>4013</v>
      </c>
      <c r="P11" s="8">
        <v>5650</v>
      </c>
      <c r="Q11" s="7">
        <v>5</v>
      </c>
      <c r="R11" s="7">
        <v>15</v>
      </c>
      <c r="S11" s="7">
        <v>3212</v>
      </c>
      <c r="T11" s="7">
        <v>4634</v>
      </c>
      <c r="U11" s="7">
        <v>55</v>
      </c>
      <c r="V11" s="7">
        <v>520</v>
      </c>
      <c r="W11" s="7">
        <v>55</v>
      </c>
      <c r="X11" s="7">
        <v>350</v>
      </c>
      <c r="Y11" s="7">
        <v>50</v>
      </c>
      <c r="Z11" s="7">
        <v>60</v>
      </c>
      <c r="AA11" s="7">
        <v>10</v>
      </c>
      <c r="AB11" s="7">
        <v>20</v>
      </c>
      <c r="AC11" s="7">
        <v>1</v>
      </c>
      <c r="AD11" s="7">
        <v>100</v>
      </c>
      <c r="AE11" s="8">
        <v>171</v>
      </c>
      <c r="AF11" s="8">
        <v>1050</v>
      </c>
      <c r="AG11" s="7">
        <v>9</v>
      </c>
      <c r="AH11" s="7">
        <v>11</v>
      </c>
      <c r="AI11" s="7">
        <v>1</v>
      </c>
      <c r="AJ11" s="7">
        <v>50</v>
      </c>
      <c r="AK11" s="7">
        <v>31</v>
      </c>
      <c r="AL11" s="7">
        <v>70</v>
      </c>
      <c r="AM11" s="7">
        <v>30</v>
      </c>
      <c r="AN11" s="7">
        <v>110</v>
      </c>
      <c r="AO11" s="7">
        <v>5</v>
      </c>
      <c r="AP11" s="7">
        <v>5</v>
      </c>
      <c r="AQ11" s="7">
        <v>116</v>
      </c>
      <c r="AR11" s="7">
        <v>240</v>
      </c>
      <c r="AS11" s="7">
        <v>10</v>
      </c>
      <c r="AT11" s="7">
        <v>25</v>
      </c>
      <c r="AU11" s="7">
        <v>193</v>
      </c>
      <c r="AV11" s="7">
        <v>500</v>
      </c>
      <c r="AW11" s="7">
        <v>11</v>
      </c>
      <c r="AX11" s="7">
        <v>37</v>
      </c>
      <c r="AY11" s="9">
        <v>4377</v>
      </c>
      <c r="AZ11" s="9">
        <v>7200</v>
      </c>
      <c r="BA11" s="9"/>
      <c r="BB11" s="9"/>
      <c r="BC11" s="7">
        <v>2</v>
      </c>
      <c r="BD11" s="7">
        <v>30</v>
      </c>
      <c r="BE11" s="7">
        <v>2</v>
      </c>
      <c r="BF11" s="7">
        <v>60</v>
      </c>
      <c r="BG11" s="7">
        <v>16</v>
      </c>
      <c r="BH11" s="7">
        <v>280</v>
      </c>
      <c r="BI11" s="7">
        <v>39</v>
      </c>
      <c r="BJ11" s="7">
        <v>668</v>
      </c>
      <c r="BK11" s="8">
        <v>59</v>
      </c>
      <c r="BL11" s="8">
        <v>1038</v>
      </c>
      <c r="BM11" s="8">
        <v>4436</v>
      </c>
      <c r="BN11" s="8">
        <v>8238</v>
      </c>
      <c r="BO11" s="7">
        <v>435</v>
      </c>
      <c r="BP11" s="7">
        <v>750</v>
      </c>
      <c r="BQ11" s="7">
        <v>25</v>
      </c>
      <c r="BR11" s="7">
        <v>25</v>
      </c>
    </row>
    <row r="12" spans="1:70" s="10" customFormat="1" ht="18" customHeight="1" x14ac:dyDescent="0.25">
      <c r="A12" s="37">
        <v>6</v>
      </c>
      <c r="B12" s="12" t="s">
        <v>13</v>
      </c>
      <c r="C12" s="7">
        <v>2846</v>
      </c>
      <c r="D12" s="7">
        <v>4000</v>
      </c>
      <c r="E12" s="7">
        <v>2041</v>
      </c>
      <c r="F12" s="7">
        <v>750</v>
      </c>
      <c r="G12" s="7">
        <v>14</v>
      </c>
      <c r="H12" s="7">
        <v>20</v>
      </c>
      <c r="I12" s="8">
        <v>4901</v>
      </c>
      <c r="J12" s="8">
        <v>4770</v>
      </c>
      <c r="K12" s="7">
        <v>1624</v>
      </c>
      <c r="L12" s="7">
        <v>480</v>
      </c>
      <c r="M12" s="7">
        <v>22</v>
      </c>
      <c r="N12" s="7">
        <v>50</v>
      </c>
      <c r="O12" s="8">
        <v>6547</v>
      </c>
      <c r="P12" s="8">
        <v>5300</v>
      </c>
      <c r="Q12" s="7">
        <v>2</v>
      </c>
      <c r="R12" s="7">
        <v>4</v>
      </c>
      <c r="S12" s="7">
        <v>5238</v>
      </c>
      <c r="T12" s="7">
        <v>4347</v>
      </c>
      <c r="U12" s="7">
        <v>71</v>
      </c>
      <c r="V12" s="7">
        <v>330</v>
      </c>
      <c r="W12" s="7">
        <v>22</v>
      </c>
      <c r="X12" s="7">
        <v>225</v>
      </c>
      <c r="Y12" s="7">
        <v>15</v>
      </c>
      <c r="Z12" s="7">
        <v>30</v>
      </c>
      <c r="AA12" s="7">
        <v>5</v>
      </c>
      <c r="AB12" s="7">
        <v>15</v>
      </c>
      <c r="AC12" s="7">
        <v>0</v>
      </c>
      <c r="AD12" s="7">
        <v>0</v>
      </c>
      <c r="AE12" s="8">
        <v>113</v>
      </c>
      <c r="AF12" s="8">
        <v>600</v>
      </c>
      <c r="AG12" s="7">
        <v>4</v>
      </c>
      <c r="AH12" s="7">
        <v>7</v>
      </c>
      <c r="AI12" s="7">
        <v>0</v>
      </c>
      <c r="AJ12" s="7">
        <v>0</v>
      </c>
      <c r="AK12" s="7">
        <v>10</v>
      </c>
      <c r="AL12" s="7">
        <v>10</v>
      </c>
      <c r="AM12" s="7">
        <v>20</v>
      </c>
      <c r="AN12" s="7">
        <v>100</v>
      </c>
      <c r="AO12" s="7">
        <v>4</v>
      </c>
      <c r="AP12" s="7">
        <v>5</v>
      </c>
      <c r="AQ12" s="7">
        <v>97</v>
      </c>
      <c r="AR12" s="7">
        <v>105</v>
      </c>
      <c r="AS12" s="7">
        <v>15</v>
      </c>
      <c r="AT12" s="7">
        <v>80</v>
      </c>
      <c r="AU12" s="7">
        <v>146</v>
      </c>
      <c r="AV12" s="7">
        <v>300</v>
      </c>
      <c r="AW12" s="7">
        <v>9</v>
      </c>
      <c r="AX12" s="7">
        <v>15</v>
      </c>
      <c r="AY12" s="9">
        <v>6806</v>
      </c>
      <c r="AZ12" s="9">
        <v>6200</v>
      </c>
      <c r="BA12" s="9"/>
      <c r="BB12" s="9"/>
      <c r="BC12" s="7">
        <v>1</v>
      </c>
      <c r="BD12" s="7">
        <v>15</v>
      </c>
      <c r="BE12" s="7">
        <v>1</v>
      </c>
      <c r="BF12" s="7">
        <v>30</v>
      </c>
      <c r="BG12" s="7">
        <v>4</v>
      </c>
      <c r="BH12" s="7">
        <v>50</v>
      </c>
      <c r="BI12" s="7">
        <v>38</v>
      </c>
      <c r="BJ12" s="7">
        <v>505</v>
      </c>
      <c r="BK12" s="8">
        <v>44</v>
      </c>
      <c r="BL12" s="8">
        <v>600</v>
      </c>
      <c r="BM12" s="8">
        <v>6850</v>
      </c>
      <c r="BN12" s="8">
        <v>6800</v>
      </c>
      <c r="BO12" s="7">
        <v>800</v>
      </c>
      <c r="BP12" s="7">
        <v>900</v>
      </c>
      <c r="BQ12" s="7">
        <v>45</v>
      </c>
      <c r="BR12" s="7">
        <v>45</v>
      </c>
    </row>
    <row r="13" spans="1:70" s="10" customFormat="1" ht="18" customHeight="1" x14ac:dyDescent="0.25">
      <c r="A13" s="36">
        <v>7</v>
      </c>
      <c r="B13" s="12" t="s">
        <v>15</v>
      </c>
      <c r="C13" s="7">
        <v>988</v>
      </c>
      <c r="D13" s="7">
        <v>1800</v>
      </c>
      <c r="E13" s="7">
        <v>315</v>
      </c>
      <c r="F13" s="7">
        <v>260</v>
      </c>
      <c r="G13" s="7">
        <v>30</v>
      </c>
      <c r="H13" s="7">
        <v>30</v>
      </c>
      <c r="I13" s="8">
        <v>1333</v>
      </c>
      <c r="J13" s="8">
        <v>2090</v>
      </c>
      <c r="K13" s="7">
        <v>109</v>
      </c>
      <c r="L13" s="7">
        <v>180</v>
      </c>
      <c r="M13" s="7">
        <v>17</v>
      </c>
      <c r="N13" s="7">
        <v>30</v>
      </c>
      <c r="O13" s="8">
        <v>1459</v>
      </c>
      <c r="P13" s="8">
        <v>2300</v>
      </c>
      <c r="Q13" s="7">
        <v>3</v>
      </c>
      <c r="R13" s="7">
        <v>4</v>
      </c>
      <c r="S13" s="7">
        <v>1169</v>
      </c>
      <c r="T13" s="7">
        <v>1888</v>
      </c>
      <c r="U13" s="7">
        <v>30</v>
      </c>
      <c r="V13" s="7">
        <v>96</v>
      </c>
      <c r="W13" s="7">
        <v>20</v>
      </c>
      <c r="X13" s="7">
        <v>40</v>
      </c>
      <c r="Y13" s="7">
        <v>10</v>
      </c>
      <c r="Z13" s="7">
        <v>10</v>
      </c>
      <c r="AA13" s="7">
        <v>4</v>
      </c>
      <c r="AB13" s="7">
        <v>4</v>
      </c>
      <c r="AC13" s="7">
        <v>1</v>
      </c>
      <c r="AD13" s="7">
        <v>50</v>
      </c>
      <c r="AE13" s="8">
        <v>65</v>
      </c>
      <c r="AF13" s="8">
        <v>200</v>
      </c>
      <c r="AG13" s="7">
        <v>2</v>
      </c>
      <c r="AH13" s="7">
        <v>2</v>
      </c>
      <c r="AI13" s="7">
        <v>0</v>
      </c>
      <c r="AJ13" s="7">
        <v>0</v>
      </c>
      <c r="AK13" s="7">
        <v>30</v>
      </c>
      <c r="AL13" s="7">
        <v>60</v>
      </c>
      <c r="AM13" s="7">
        <v>20</v>
      </c>
      <c r="AN13" s="7">
        <v>120</v>
      </c>
      <c r="AO13" s="7">
        <v>5</v>
      </c>
      <c r="AP13" s="7">
        <v>13</v>
      </c>
      <c r="AQ13" s="7">
        <v>38</v>
      </c>
      <c r="AR13" s="7">
        <v>82</v>
      </c>
      <c r="AS13" s="7">
        <v>5</v>
      </c>
      <c r="AT13" s="7">
        <v>25</v>
      </c>
      <c r="AU13" s="7">
        <v>98</v>
      </c>
      <c r="AV13" s="7">
        <v>300</v>
      </c>
      <c r="AW13" s="7">
        <v>4</v>
      </c>
      <c r="AX13" s="7">
        <v>11</v>
      </c>
      <c r="AY13" s="9">
        <v>1622</v>
      </c>
      <c r="AZ13" s="9">
        <v>2800</v>
      </c>
      <c r="BA13" s="9"/>
      <c r="BB13" s="9"/>
      <c r="BC13" s="7">
        <v>2</v>
      </c>
      <c r="BD13" s="7">
        <v>30</v>
      </c>
      <c r="BE13" s="7">
        <v>2</v>
      </c>
      <c r="BF13" s="7">
        <v>60</v>
      </c>
      <c r="BG13" s="7">
        <v>11</v>
      </c>
      <c r="BH13" s="7">
        <v>300</v>
      </c>
      <c r="BI13" s="7">
        <v>42</v>
      </c>
      <c r="BJ13" s="7">
        <v>579</v>
      </c>
      <c r="BK13" s="8">
        <v>57</v>
      </c>
      <c r="BL13" s="8">
        <v>969</v>
      </c>
      <c r="BM13" s="8">
        <v>1679</v>
      </c>
      <c r="BN13" s="8">
        <v>3769</v>
      </c>
      <c r="BO13" s="7">
        <v>130</v>
      </c>
      <c r="BP13" s="7">
        <v>220</v>
      </c>
      <c r="BQ13" s="7">
        <v>8</v>
      </c>
      <c r="BR13" s="7">
        <v>8</v>
      </c>
    </row>
    <row r="14" spans="1:70" s="10" customFormat="1" ht="18" customHeight="1" x14ac:dyDescent="0.25">
      <c r="A14" s="37">
        <v>8</v>
      </c>
      <c r="B14" s="12" t="s">
        <v>16</v>
      </c>
      <c r="C14" s="7">
        <v>530</v>
      </c>
      <c r="D14" s="7">
        <v>900</v>
      </c>
      <c r="E14" s="7">
        <v>240</v>
      </c>
      <c r="F14" s="7">
        <v>180</v>
      </c>
      <c r="G14" s="7">
        <v>10</v>
      </c>
      <c r="H14" s="7">
        <v>10</v>
      </c>
      <c r="I14" s="8">
        <v>780</v>
      </c>
      <c r="J14" s="8">
        <v>1090</v>
      </c>
      <c r="K14" s="7">
        <v>64</v>
      </c>
      <c r="L14" s="7">
        <v>100</v>
      </c>
      <c r="M14" s="7">
        <v>8</v>
      </c>
      <c r="N14" s="7">
        <v>10</v>
      </c>
      <c r="O14" s="8">
        <v>852</v>
      </c>
      <c r="P14" s="8">
        <v>1200</v>
      </c>
      <c r="Q14" s="7">
        <v>2</v>
      </c>
      <c r="R14" s="7">
        <v>2</v>
      </c>
      <c r="S14" s="7">
        <v>682</v>
      </c>
      <c r="T14" s="7">
        <v>984</v>
      </c>
      <c r="U14" s="7">
        <v>7</v>
      </c>
      <c r="V14" s="7">
        <v>75</v>
      </c>
      <c r="W14" s="7">
        <v>10</v>
      </c>
      <c r="X14" s="7">
        <v>10</v>
      </c>
      <c r="Y14" s="7">
        <v>5</v>
      </c>
      <c r="Z14" s="7">
        <v>5</v>
      </c>
      <c r="AA14" s="7">
        <v>5</v>
      </c>
      <c r="AB14" s="7">
        <v>10</v>
      </c>
      <c r="AC14" s="7">
        <v>0</v>
      </c>
      <c r="AD14" s="7">
        <v>0</v>
      </c>
      <c r="AE14" s="8">
        <v>27</v>
      </c>
      <c r="AF14" s="8">
        <v>100</v>
      </c>
      <c r="AG14" s="7">
        <v>1</v>
      </c>
      <c r="AH14" s="7">
        <v>1</v>
      </c>
      <c r="AI14" s="7">
        <v>0</v>
      </c>
      <c r="AJ14" s="7">
        <v>0</v>
      </c>
      <c r="AK14" s="7">
        <v>10</v>
      </c>
      <c r="AL14" s="7">
        <v>20</v>
      </c>
      <c r="AM14" s="7">
        <v>10</v>
      </c>
      <c r="AN14" s="7">
        <v>100</v>
      </c>
      <c r="AO14" s="7">
        <v>2</v>
      </c>
      <c r="AP14" s="7">
        <v>5</v>
      </c>
      <c r="AQ14" s="7">
        <v>23</v>
      </c>
      <c r="AR14" s="7">
        <v>35</v>
      </c>
      <c r="AS14" s="7">
        <v>15</v>
      </c>
      <c r="AT14" s="7">
        <v>40</v>
      </c>
      <c r="AU14" s="7">
        <v>60</v>
      </c>
      <c r="AV14" s="7">
        <v>200</v>
      </c>
      <c r="AW14" s="7">
        <v>2</v>
      </c>
      <c r="AX14" s="7">
        <v>10</v>
      </c>
      <c r="AY14" s="9">
        <v>939</v>
      </c>
      <c r="AZ14" s="9">
        <v>1500</v>
      </c>
      <c r="BA14" s="9"/>
      <c r="BB14" s="9"/>
      <c r="BC14" s="7">
        <v>1</v>
      </c>
      <c r="BD14" s="7">
        <v>15</v>
      </c>
      <c r="BE14" s="7">
        <v>1</v>
      </c>
      <c r="BF14" s="7">
        <v>30</v>
      </c>
      <c r="BG14" s="7">
        <v>8</v>
      </c>
      <c r="BH14" s="7">
        <v>90</v>
      </c>
      <c r="BI14" s="7">
        <v>21</v>
      </c>
      <c r="BJ14" s="7">
        <v>447</v>
      </c>
      <c r="BK14" s="8">
        <v>31</v>
      </c>
      <c r="BL14" s="8">
        <v>582</v>
      </c>
      <c r="BM14" s="8">
        <v>970</v>
      </c>
      <c r="BN14" s="8">
        <v>2082</v>
      </c>
      <c r="BO14" s="7">
        <v>100</v>
      </c>
      <c r="BP14" s="7">
        <v>150</v>
      </c>
      <c r="BQ14" s="7">
        <v>10</v>
      </c>
      <c r="BR14" s="7">
        <v>10</v>
      </c>
    </row>
    <row r="15" spans="1:70" s="10" customFormat="1" ht="18" customHeight="1" x14ac:dyDescent="0.25">
      <c r="A15" s="36">
        <v>9</v>
      </c>
      <c r="B15" s="12" t="s">
        <v>17</v>
      </c>
      <c r="C15" s="7">
        <v>426</v>
      </c>
      <c r="D15" s="7">
        <v>800</v>
      </c>
      <c r="E15" s="7">
        <v>354</v>
      </c>
      <c r="F15" s="7">
        <v>300</v>
      </c>
      <c r="G15" s="7">
        <v>10</v>
      </c>
      <c r="H15" s="7">
        <v>10</v>
      </c>
      <c r="I15" s="8">
        <v>790</v>
      </c>
      <c r="J15" s="8">
        <v>1110</v>
      </c>
      <c r="K15" s="7">
        <v>84</v>
      </c>
      <c r="L15" s="7">
        <v>150</v>
      </c>
      <c r="M15" s="7">
        <v>8</v>
      </c>
      <c r="N15" s="7">
        <v>10</v>
      </c>
      <c r="O15" s="8">
        <v>882</v>
      </c>
      <c r="P15" s="8">
        <v>1270</v>
      </c>
      <c r="Q15" s="7">
        <v>2</v>
      </c>
      <c r="R15" s="7">
        <v>2</v>
      </c>
      <c r="S15" s="7">
        <v>750</v>
      </c>
      <c r="T15" s="7">
        <v>1080</v>
      </c>
      <c r="U15" s="7">
        <v>20</v>
      </c>
      <c r="V15" s="7">
        <v>45</v>
      </c>
      <c r="W15" s="7">
        <v>10</v>
      </c>
      <c r="X15" s="7">
        <v>40</v>
      </c>
      <c r="Y15" s="7">
        <v>10</v>
      </c>
      <c r="Z15" s="7">
        <v>10</v>
      </c>
      <c r="AA15" s="7">
        <v>5</v>
      </c>
      <c r="AB15" s="7">
        <v>5</v>
      </c>
      <c r="AC15" s="7">
        <v>0</v>
      </c>
      <c r="AD15" s="7">
        <v>0</v>
      </c>
      <c r="AE15" s="8">
        <v>45</v>
      </c>
      <c r="AF15" s="8">
        <v>100</v>
      </c>
      <c r="AG15" s="7">
        <v>2</v>
      </c>
      <c r="AH15" s="7">
        <v>2</v>
      </c>
      <c r="AI15" s="7">
        <v>0</v>
      </c>
      <c r="AJ15" s="7">
        <v>0</v>
      </c>
      <c r="AK15" s="7">
        <v>5</v>
      </c>
      <c r="AL15" s="7">
        <v>10</v>
      </c>
      <c r="AM15" s="7">
        <v>20</v>
      </c>
      <c r="AN15" s="7">
        <v>100</v>
      </c>
      <c r="AO15" s="7">
        <v>2</v>
      </c>
      <c r="AP15" s="7">
        <v>5</v>
      </c>
      <c r="AQ15" s="7">
        <v>21</v>
      </c>
      <c r="AR15" s="7">
        <v>65</v>
      </c>
      <c r="AS15" s="7">
        <v>5</v>
      </c>
      <c r="AT15" s="7">
        <v>20</v>
      </c>
      <c r="AU15" s="7">
        <v>53</v>
      </c>
      <c r="AV15" s="7">
        <v>200</v>
      </c>
      <c r="AW15" s="7">
        <v>2</v>
      </c>
      <c r="AX15" s="7">
        <v>5</v>
      </c>
      <c r="AY15" s="9">
        <v>980</v>
      </c>
      <c r="AZ15" s="9">
        <v>1570</v>
      </c>
      <c r="BA15" s="9"/>
      <c r="BB15" s="9"/>
      <c r="BC15" s="7">
        <v>1</v>
      </c>
      <c r="BD15" s="7">
        <v>15</v>
      </c>
      <c r="BE15" s="7">
        <v>2</v>
      </c>
      <c r="BF15" s="7">
        <v>60</v>
      </c>
      <c r="BG15" s="7">
        <v>9</v>
      </c>
      <c r="BH15" s="7">
        <v>100</v>
      </c>
      <c r="BI15" s="7">
        <v>52</v>
      </c>
      <c r="BJ15" s="7">
        <v>390</v>
      </c>
      <c r="BK15" s="8">
        <v>64</v>
      </c>
      <c r="BL15" s="8">
        <v>565</v>
      </c>
      <c r="BM15" s="8">
        <v>1044</v>
      </c>
      <c r="BN15" s="8">
        <v>2135</v>
      </c>
      <c r="BO15" s="7">
        <v>120</v>
      </c>
      <c r="BP15" s="7">
        <v>180</v>
      </c>
      <c r="BQ15" s="7">
        <v>12</v>
      </c>
      <c r="BR15" s="7">
        <v>12</v>
      </c>
    </row>
    <row r="16" spans="1:70" s="10" customFormat="1" ht="18" customHeight="1" x14ac:dyDescent="0.25">
      <c r="A16" s="37">
        <v>10</v>
      </c>
      <c r="B16" s="12" t="s">
        <v>18</v>
      </c>
      <c r="C16" s="7">
        <v>7837</v>
      </c>
      <c r="D16" s="7">
        <v>10500</v>
      </c>
      <c r="E16" s="7">
        <v>5211</v>
      </c>
      <c r="F16" s="7">
        <v>4070</v>
      </c>
      <c r="G16" s="7">
        <v>120</v>
      </c>
      <c r="H16" s="7">
        <v>130</v>
      </c>
      <c r="I16" s="8">
        <v>13168</v>
      </c>
      <c r="J16" s="8">
        <v>14700</v>
      </c>
      <c r="K16" s="7">
        <v>9702</v>
      </c>
      <c r="L16" s="7">
        <v>3600</v>
      </c>
      <c r="M16" s="7">
        <v>221</v>
      </c>
      <c r="N16" s="7">
        <v>1400</v>
      </c>
      <c r="O16" s="8">
        <v>23091</v>
      </c>
      <c r="P16" s="8">
        <v>19700</v>
      </c>
      <c r="Q16" s="7">
        <v>13</v>
      </c>
      <c r="R16" s="7">
        <v>113</v>
      </c>
      <c r="S16" s="7">
        <v>18475</v>
      </c>
      <c r="T16" s="7">
        <v>16157</v>
      </c>
      <c r="U16" s="7">
        <v>122</v>
      </c>
      <c r="V16" s="7">
        <v>715</v>
      </c>
      <c r="W16" s="7">
        <v>75</v>
      </c>
      <c r="X16" s="7">
        <v>500</v>
      </c>
      <c r="Y16" s="7">
        <v>35</v>
      </c>
      <c r="Z16" s="7">
        <v>60</v>
      </c>
      <c r="AA16" s="7">
        <v>15</v>
      </c>
      <c r="AB16" s="7">
        <v>25</v>
      </c>
      <c r="AC16" s="7">
        <v>2</v>
      </c>
      <c r="AD16" s="7">
        <v>200</v>
      </c>
      <c r="AE16" s="8">
        <v>249</v>
      </c>
      <c r="AF16" s="8">
        <v>1500</v>
      </c>
      <c r="AG16" s="7">
        <v>10</v>
      </c>
      <c r="AH16" s="7">
        <v>16</v>
      </c>
      <c r="AI16" s="7">
        <v>0</v>
      </c>
      <c r="AJ16" s="7">
        <v>0</v>
      </c>
      <c r="AK16" s="7">
        <v>30</v>
      </c>
      <c r="AL16" s="7">
        <v>60</v>
      </c>
      <c r="AM16" s="7">
        <v>55</v>
      </c>
      <c r="AN16" s="7">
        <v>260</v>
      </c>
      <c r="AO16" s="7">
        <v>10</v>
      </c>
      <c r="AP16" s="7">
        <v>10</v>
      </c>
      <c r="AQ16" s="7">
        <v>41</v>
      </c>
      <c r="AR16" s="7">
        <v>130</v>
      </c>
      <c r="AS16" s="7">
        <v>5</v>
      </c>
      <c r="AT16" s="7">
        <v>40</v>
      </c>
      <c r="AU16" s="7">
        <v>141</v>
      </c>
      <c r="AV16" s="7">
        <v>500</v>
      </c>
      <c r="AW16" s="7">
        <v>5</v>
      </c>
      <c r="AX16" s="7">
        <v>34</v>
      </c>
      <c r="AY16" s="9">
        <v>23481</v>
      </c>
      <c r="AZ16" s="9">
        <v>21700</v>
      </c>
      <c r="BA16" s="9"/>
      <c r="BB16" s="9"/>
      <c r="BC16" s="7">
        <v>4</v>
      </c>
      <c r="BD16" s="7">
        <v>60</v>
      </c>
      <c r="BE16" s="7">
        <v>7</v>
      </c>
      <c r="BF16" s="7">
        <v>210</v>
      </c>
      <c r="BG16" s="7">
        <v>20</v>
      </c>
      <c r="BH16" s="7">
        <v>340</v>
      </c>
      <c r="BI16" s="7">
        <v>103</v>
      </c>
      <c r="BJ16" s="7">
        <v>1074</v>
      </c>
      <c r="BK16" s="8">
        <v>134</v>
      </c>
      <c r="BL16" s="8">
        <v>1684</v>
      </c>
      <c r="BM16" s="8">
        <v>23615</v>
      </c>
      <c r="BN16" s="8">
        <v>23384</v>
      </c>
      <c r="BO16" s="7">
        <v>2800</v>
      </c>
      <c r="BP16" s="7">
        <v>4200</v>
      </c>
      <c r="BQ16" s="7">
        <v>151</v>
      </c>
      <c r="BR16" s="7">
        <v>151</v>
      </c>
    </row>
    <row r="17" spans="1:92" s="10" customFormat="1" ht="18" customHeight="1" x14ac:dyDescent="0.25">
      <c r="A17" s="36">
        <v>11</v>
      </c>
      <c r="B17" s="12" t="s">
        <v>19</v>
      </c>
      <c r="C17" s="7">
        <v>700</v>
      </c>
      <c r="D17" s="7">
        <v>800</v>
      </c>
      <c r="E17" s="7">
        <v>1096</v>
      </c>
      <c r="F17" s="7">
        <v>1000</v>
      </c>
      <c r="G17" s="7">
        <v>10</v>
      </c>
      <c r="H17" s="7">
        <v>10</v>
      </c>
      <c r="I17" s="8">
        <v>1806</v>
      </c>
      <c r="J17" s="8">
        <v>1810</v>
      </c>
      <c r="K17" s="7">
        <v>197</v>
      </c>
      <c r="L17" s="7">
        <v>210</v>
      </c>
      <c r="M17" s="7">
        <v>11</v>
      </c>
      <c r="N17" s="7">
        <v>20</v>
      </c>
      <c r="O17" s="8">
        <v>2014</v>
      </c>
      <c r="P17" s="8">
        <v>2040</v>
      </c>
      <c r="Q17" s="7">
        <v>1</v>
      </c>
      <c r="R17" s="7">
        <v>2</v>
      </c>
      <c r="S17" s="7">
        <v>1612</v>
      </c>
      <c r="T17" s="7">
        <v>1673</v>
      </c>
      <c r="U17" s="7">
        <v>106</v>
      </c>
      <c r="V17" s="7">
        <v>355</v>
      </c>
      <c r="W17" s="7">
        <v>20</v>
      </c>
      <c r="X17" s="7">
        <v>125</v>
      </c>
      <c r="Y17" s="7">
        <v>10</v>
      </c>
      <c r="Z17" s="7">
        <v>15</v>
      </c>
      <c r="AA17" s="7">
        <v>2</v>
      </c>
      <c r="AB17" s="7">
        <v>5</v>
      </c>
      <c r="AC17" s="7">
        <v>0</v>
      </c>
      <c r="AD17" s="7">
        <v>0</v>
      </c>
      <c r="AE17" s="8">
        <v>138</v>
      </c>
      <c r="AF17" s="8">
        <v>500</v>
      </c>
      <c r="AG17" s="7">
        <v>2</v>
      </c>
      <c r="AH17" s="7">
        <v>3</v>
      </c>
      <c r="AI17" s="7">
        <v>0</v>
      </c>
      <c r="AJ17" s="7">
        <v>0</v>
      </c>
      <c r="AK17" s="7">
        <v>10</v>
      </c>
      <c r="AL17" s="7">
        <v>30</v>
      </c>
      <c r="AM17" s="7">
        <v>30</v>
      </c>
      <c r="AN17" s="7">
        <v>300</v>
      </c>
      <c r="AO17" s="7">
        <v>10</v>
      </c>
      <c r="AP17" s="7">
        <v>15</v>
      </c>
      <c r="AQ17" s="7">
        <v>106</v>
      </c>
      <c r="AR17" s="7">
        <v>155</v>
      </c>
      <c r="AS17" s="7">
        <v>0</v>
      </c>
      <c r="AT17" s="7">
        <v>0</v>
      </c>
      <c r="AU17" s="7">
        <v>156</v>
      </c>
      <c r="AV17" s="7">
        <v>500</v>
      </c>
      <c r="AW17" s="7">
        <v>9</v>
      </c>
      <c r="AX17" s="7">
        <v>15</v>
      </c>
      <c r="AY17" s="9">
        <v>2308</v>
      </c>
      <c r="AZ17" s="9">
        <v>3040</v>
      </c>
      <c r="BA17" s="9"/>
      <c r="BB17" s="9"/>
      <c r="BC17" s="7">
        <v>1</v>
      </c>
      <c r="BD17" s="7">
        <v>15</v>
      </c>
      <c r="BE17" s="7">
        <v>2</v>
      </c>
      <c r="BF17" s="7">
        <v>60</v>
      </c>
      <c r="BG17" s="7">
        <v>3</v>
      </c>
      <c r="BH17" s="7">
        <v>65</v>
      </c>
      <c r="BI17" s="7">
        <v>28</v>
      </c>
      <c r="BJ17" s="7">
        <v>402</v>
      </c>
      <c r="BK17" s="8">
        <v>34</v>
      </c>
      <c r="BL17" s="8">
        <v>542</v>
      </c>
      <c r="BM17" s="8">
        <v>2342</v>
      </c>
      <c r="BN17" s="8">
        <v>3582</v>
      </c>
      <c r="BO17" s="7">
        <v>250</v>
      </c>
      <c r="BP17" s="7">
        <v>400</v>
      </c>
      <c r="BQ17" s="7">
        <v>18</v>
      </c>
      <c r="BR17" s="7">
        <v>18</v>
      </c>
    </row>
    <row r="18" spans="1:92" s="10" customFormat="1" ht="18" customHeight="1" x14ac:dyDescent="0.25">
      <c r="A18" s="37">
        <v>12</v>
      </c>
      <c r="B18" s="12" t="s">
        <v>20</v>
      </c>
      <c r="C18" s="7">
        <v>2362</v>
      </c>
      <c r="D18" s="7">
        <v>4700</v>
      </c>
      <c r="E18" s="7">
        <v>482</v>
      </c>
      <c r="F18" s="7">
        <v>495</v>
      </c>
      <c r="G18" s="7">
        <v>30</v>
      </c>
      <c r="H18" s="7">
        <v>30</v>
      </c>
      <c r="I18" s="8">
        <v>2874</v>
      </c>
      <c r="J18" s="8">
        <v>5225</v>
      </c>
      <c r="K18" s="7">
        <v>106</v>
      </c>
      <c r="L18" s="7">
        <v>135</v>
      </c>
      <c r="M18" s="7">
        <v>22</v>
      </c>
      <c r="N18" s="7">
        <v>40</v>
      </c>
      <c r="O18" s="8">
        <v>3002</v>
      </c>
      <c r="P18" s="8">
        <v>5400</v>
      </c>
      <c r="Q18" s="7">
        <v>3</v>
      </c>
      <c r="R18" s="7">
        <v>4</v>
      </c>
      <c r="S18" s="7">
        <v>2403</v>
      </c>
      <c r="T18" s="7">
        <v>4429</v>
      </c>
      <c r="U18" s="7">
        <v>17</v>
      </c>
      <c r="V18" s="7">
        <v>85</v>
      </c>
      <c r="W18" s="7">
        <v>40</v>
      </c>
      <c r="X18" s="7">
        <v>180</v>
      </c>
      <c r="Y18" s="7">
        <v>20</v>
      </c>
      <c r="Z18" s="7">
        <v>20</v>
      </c>
      <c r="AA18" s="7">
        <v>10</v>
      </c>
      <c r="AB18" s="7">
        <v>15</v>
      </c>
      <c r="AC18" s="7">
        <v>0</v>
      </c>
      <c r="AD18" s="7">
        <v>0</v>
      </c>
      <c r="AE18" s="8">
        <v>87</v>
      </c>
      <c r="AF18" s="8">
        <v>300</v>
      </c>
      <c r="AG18" s="7">
        <v>5</v>
      </c>
      <c r="AH18" s="7">
        <v>5</v>
      </c>
      <c r="AI18" s="7">
        <v>0</v>
      </c>
      <c r="AJ18" s="7">
        <v>0</v>
      </c>
      <c r="AK18" s="7">
        <v>25</v>
      </c>
      <c r="AL18" s="7">
        <v>25</v>
      </c>
      <c r="AM18" s="7">
        <v>45</v>
      </c>
      <c r="AN18" s="7">
        <v>185</v>
      </c>
      <c r="AO18" s="7">
        <v>10</v>
      </c>
      <c r="AP18" s="7">
        <v>10</v>
      </c>
      <c r="AQ18" s="7">
        <v>26</v>
      </c>
      <c r="AR18" s="7">
        <v>30</v>
      </c>
      <c r="AS18" s="7">
        <v>10</v>
      </c>
      <c r="AT18" s="7">
        <v>50</v>
      </c>
      <c r="AU18" s="7">
        <v>116</v>
      </c>
      <c r="AV18" s="7">
        <v>300</v>
      </c>
      <c r="AW18" s="7">
        <v>3</v>
      </c>
      <c r="AX18" s="7">
        <v>20</v>
      </c>
      <c r="AY18" s="9">
        <v>3205</v>
      </c>
      <c r="AZ18" s="9">
        <v>6000</v>
      </c>
      <c r="BA18" s="9"/>
      <c r="BB18" s="9"/>
      <c r="BC18" s="7">
        <v>3</v>
      </c>
      <c r="BD18" s="7">
        <v>45</v>
      </c>
      <c r="BE18" s="7">
        <v>4</v>
      </c>
      <c r="BF18" s="7">
        <v>120</v>
      </c>
      <c r="BG18" s="7">
        <v>9</v>
      </c>
      <c r="BH18" s="7">
        <v>210</v>
      </c>
      <c r="BI18" s="7">
        <v>44</v>
      </c>
      <c r="BJ18" s="7">
        <v>1138</v>
      </c>
      <c r="BK18" s="8">
        <v>60</v>
      </c>
      <c r="BL18" s="8">
        <v>1513</v>
      </c>
      <c r="BM18" s="8">
        <v>3265</v>
      </c>
      <c r="BN18" s="8">
        <v>7513</v>
      </c>
      <c r="BO18" s="7">
        <v>500</v>
      </c>
      <c r="BP18" s="7">
        <v>800</v>
      </c>
      <c r="BQ18" s="7">
        <v>25</v>
      </c>
      <c r="BR18" s="7">
        <v>25</v>
      </c>
    </row>
    <row r="19" spans="1:92" s="16" customFormat="1" ht="18" customHeight="1" x14ac:dyDescent="0.25">
      <c r="A19" s="38"/>
      <c r="B19" s="13" t="s">
        <v>67</v>
      </c>
      <c r="C19" s="8">
        <v>115482</v>
      </c>
      <c r="D19" s="8">
        <v>171100</v>
      </c>
      <c r="E19" s="8">
        <v>32651</v>
      </c>
      <c r="F19" s="8">
        <v>21395</v>
      </c>
      <c r="G19" s="8">
        <v>2945</v>
      </c>
      <c r="H19" s="8">
        <v>3190</v>
      </c>
      <c r="I19" s="8">
        <v>151078</v>
      </c>
      <c r="J19" s="8">
        <v>195685</v>
      </c>
      <c r="K19" s="8">
        <v>16869</v>
      </c>
      <c r="L19" s="8">
        <v>7605</v>
      </c>
      <c r="M19" s="8">
        <v>2681</v>
      </c>
      <c r="N19" s="8">
        <v>15470</v>
      </c>
      <c r="O19" s="8">
        <v>170628</v>
      </c>
      <c r="P19" s="8">
        <v>218760</v>
      </c>
      <c r="Q19" s="8">
        <v>139</v>
      </c>
      <c r="R19" s="8">
        <v>983</v>
      </c>
      <c r="S19" s="8">
        <v>137470</v>
      </c>
      <c r="T19" s="8">
        <v>180485</v>
      </c>
      <c r="U19" s="8">
        <v>1793</v>
      </c>
      <c r="V19" s="8">
        <v>13936</v>
      </c>
      <c r="W19" s="8">
        <v>640</v>
      </c>
      <c r="X19" s="8">
        <v>5050</v>
      </c>
      <c r="Y19" s="8">
        <v>567</v>
      </c>
      <c r="Z19" s="8">
        <v>770</v>
      </c>
      <c r="AA19" s="8">
        <v>186</v>
      </c>
      <c r="AB19" s="8">
        <v>394</v>
      </c>
      <c r="AC19" s="8">
        <v>12</v>
      </c>
      <c r="AD19" s="8">
        <v>3400</v>
      </c>
      <c r="AE19" s="8">
        <v>3198</v>
      </c>
      <c r="AF19" s="8">
        <v>23550</v>
      </c>
      <c r="AG19" s="8">
        <v>102</v>
      </c>
      <c r="AH19" s="8">
        <v>138</v>
      </c>
      <c r="AI19" s="8">
        <v>9</v>
      </c>
      <c r="AJ19" s="8">
        <v>450</v>
      </c>
      <c r="AK19" s="8">
        <v>621</v>
      </c>
      <c r="AL19" s="8">
        <v>2255</v>
      </c>
      <c r="AM19" s="8">
        <v>761</v>
      </c>
      <c r="AN19" s="8">
        <v>3205</v>
      </c>
      <c r="AO19" s="8">
        <v>440</v>
      </c>
      <c r="AP19" s="8">
        <v>578</v>
      </c>
      <c r="AQ19" s="8">
        <v>2248</v>
      </c>
      <c r="AR19" s="8">
        <v>2432</v>
      </c>
      <c r="AS19" s="8">
        <v>130</v>
      </c>
      <c r="AT19" s="8">
        <v>980</v>
      </c>
      <c r="AU19" s="8">
        <v>4209</v>
      </c>
      <c r="AV19" s="8">
        <v>9900</v>
      </c>
      <c r="AW19" s="8">
        <v>206</v>
      </c>
      <c r="AX19" s="8">
        <v>413</v>
      </c>
      <c r="AY19" s="9">
        <v>178035</v>
      </c>
      <c r="AZ19" s="9">
        <v>252210</v>
      </c>
      <c r="BA19" s="8">
        <v>0</v>
      </c>
      <c r="BB19" s="8">
        <v>0</v>
      </c>
      <c r="BC19" s="8">
        <v>27</v>
      </c>
      <c r="BD19" s="8">
        <v>405</v>
      </c>
      <c r="BE19" s="8">
        <v>36</v>
      </c>
      <c r="BF19" s="8">
        <v>1080</v>
      </c>
      <c r="BG19" s="8">
        <v>165</v>
      </c>
      <c r="BH19" s="8">
        <v>2583</v>
      </c>
      <c r="BI19" s="8">
        <v>779</v>
      </c>
      <c r="BJ19" s="8">
        <v>7480</v>
      </c>
      <c r="BK19" s="8">
        <v>1007</v>
      </c>
      <c r="BL19" s="8">
        <v>11548</v>
      </c>
      <c r="BM19" s="8">
        <v>179042</v>
      </c>
      <c r="BN19" s="8">
        <v>263758</v>
      </c>
      <c r="BO19" s="8">
        <v>20200</v>
      </c>
      <c r="BP19" s="8">
        <v>34935</v>
      </c>
      <c r="BQ19" s="8">
        <v>1069</v>
      </c>
      <c r="BR19" s="8">
        <v>1069</v>
      </c>
      <c r="BS19" s="14"/>
      <c r="BT19" s="14"/>
      <c r="BU19" s="15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</row>
    <row r="20" spans="1:92" s="10" customFormat="1" ht="18" customHeight="1" x14ac:dyDescent="0.25">
      <c r="A20" s="37">
        <v>13</v>
      </c>
      <c r="B20" s="12" t="s">
        <v>21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8">
        <v>0</v>
      </c>
      <c r="J20" s="8">
        <v>0</v>
      </c>
      <c r="K20" s="7">
        <v>0</v>
      </c>
      <c r="L20" s="7">
        <v>0</v>
      </c>
      <c r="M20" s="7">
        <v>0</v>
      </c>
      <c r="N20" s="7">
        <v>0</v>
      </c>
      <c r="O20" s="8">
        <v>0</v>
      </c>
      <c r="P20" s="8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8">
        <v>0</v>
      </c>
      <c r="AF20" s="8">
        <v>0</v>
      </c>
      <c r="AG20" s="7">
        <v>0</v>
      </c>
      <c r="AH20" s="7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9">
        <v>0</v>
      </c>
      <c r="AZ20" s="9">
        <v>0</v>
      </c>
      <c r="BA20" s="9"/>
      <c r="BB20" s="9"/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8">
        <v>0</v>
      </c>
      <c r="BL20" s="8">
        <v>0</v>
      </c>
      <c r="BM20" s="8">
        <v>0</v>
      </c>
      <c r="BN20" s="8">
        <v>0</v>
      </c>
      <c r="BO20" s="7">
        <v>0</v>
      </c>
      <c r="BP20" s="7">
        <v>0</v>
      </c>
      <c r="BQ20" s="7">
        <v>0</v>
      </c>
      <c r="BR20" s="7">
        <v>0</v>
      </c>
      <c r="BU20" s="17"/>
    </row>
    <row r="21" spans="1:92" s="10" customFormat="1" ht="18" customHeight="1" x14ac:dyDescent="0.25">
      <c r="A21" s="37">
        <v>14</v>
      </c>
      <c r="B21" s="12" t="s">
        <v>22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8">
        <v>0</v>
      </c>
      <c r="J21" s="8">
        <v>0</v>
      </c>
      <c r="K21" s="7">
        <v>0</v>
      </c>
      <c r="L21" s="7">
        <v>0</v>
      </c>
      <c r="M21" s="7">
        <v>0</v>
      </c>
      <c r="N21" s="7">
        <v>0</v>
      </c>
      <c r="O21" s="8">
        <v>0</v>
      </c>
      <c r="P21" s="8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8">
        <v>0</v>
      </c>
      <c r="AF21" s="8">
        <v>0</v>
      </c>
      <c r="AG21" s="7">
        <v>0</v>
      </c>
      <c r="AH21" s="7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9">
        <v>0</v>
      </c>
      <c r="AZ21" s="9">
        <v>0</v>
      </c>
      <c r="BA21" s="9"/>
      <c r="BB21" s="9"/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8">
        <v>0</v>
      </c>
      <c r="BL21" s="8">
        <v>0</v>
      </c>
      <c r="BM21" s="8">
        <v>0</v>
      </c>
      <c r="BN21" s="8">
        <v>0</v>
      </c>
      <c r="BO21" s="7">
        <v>0</v>
      </c>
      <c r="BP21" s="7">
        <v>0</v>
      </c>
      <c r="BQ21" s="7">
        <v>0</v>
      </c>
      <c r="BR21" s="7">
        <v>0</v>
      </c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</row>
    <row r="22" spans="1:92" s="10" customFormat="1" ht="18" customHeight="1" x14ac:dyDescent="0.25">
      <c r="A22" s="37">
        <v>15</v>
      </c>
      <c r="B22" s="12" t="s">
        <v>23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8">
        <v>0</v>
      </c>
      <c r="J22" s="8">
        <v>0</v>
      </c>
      <c r="K22" s="7">
        <v>0</v>
      </c>
      <c r="L22" s="7">
        <v>0</v>
      </c>
      <c r="M22" s="7">
        <v>0</v>
      </c>
      <c r="N22" s="7">
        <v>0</v>
      </c>
      <c r="O22" s="8">
        <v>0</v>
      </c>
      <c r="P22" s="8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8">
        <v>0</v>
      </c>
      <c r="AF22" s="8">
        <v>0</v>
      </c>
      <c r="AG22" s="7">
        <v>0</v>
      </c>
      <c r="AH22" s="7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9">
        <v>0</v>
      </c>
      <c r="AZ22" s="9">
        <v>0</v>
      </c>
      <c r="BA22" s="9"/>
      <c r="BB22" s="9"/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8">
        <v>0</v>
      </c>
      <c r="BL22" s="8">
        <v>0</v>
      </c>
      <c r="BM22" s="8">
        <v>0</v>
      </c>
      <c r="BN22" s="8">
        <v>0</v>
      </c>
      <c r="BO22" s="7">
        <v>0</v>
      </c>
      <c r="BP22" s="7">
        <v>0</v>
      </c>
      <c r="BQ22" s="7">
        <v>0</v>
      </c>
      <c r="BR22" s="7">
        <v>0</v>
      </c>
    </row>
    <row r="23" spans="1:92" s="10" customFormat="1" ht="18" customHeight="1" x14ac:dyDescent="0.25">
      <c r="A23" s="37">
        <v>16</v>
      </c>
      <c r="B23" s="12" t="s">
        <v>24</v>
      </c>
      <c r="C23" s="7">
        <v>0</v>
      </c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8">
        <v>0</v>
      </c>
      <c r="J23" s="8">
        <v>0</v>
      </c>
      <c r="K23" s="7">
        <v>0</v>
      </c>
      <c r="L23" s="7">
        <v>0</v>
      </c>
      <c r="M23" s="7">
        <v>0</v>
      </c>
      <c r="N23" s="7">
        <v>0</v>
      </c>
      <c r="O23" s="8">
        <v>0</v>
      </c>
      <c r="P23" s="8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8">
        <v>0</v>
      </c>
      <c r="AF23" s="8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9">
        <v>0</v>
      </c>
      <c r="AZ23" s="9">
        <v>0</v>
      </c>
      <c r="BA23" s="9"/>
      <c r="BB23" s="9"/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8">
        <v>0</v>
      </c>
      <c r="BL23" s="8">
        <v>0</v>
      </c>
      <c r="BM23" s="8">
        <v>0</v>
      </c>
      <c r="BN23" s="8">
        <v>0</v>
      </c>
      <c r="BO23" s="7">
        <v>0</v>
      </c>
      <c r="BP23" s="7">
        <v>0</v>
      </c>
      <c r="BQ23" s="7">
        <v>0</v>
      </c>
      <c r="BR23" s="7">
        <v>0</v>
      </c>
    </row>
    <row r="24" spans="1:92" s="19" customFormat="1" ht="18" customHeight="1" x14ac:dyDescent="0.25">
      <c r="A24" s="37">
        <v>17</v>
      </c>
      <c r="B24" s="6" t="s">
        <v>97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8">
        <v>0</v>
      </c>
      <c r="J24" s="8">
        <v>0</v>
      </c>
      <c r="K24" s="7">
        <v>0</v>
      </c>
      <c r="L24" s="7">
        <v>0</v>
      </c>
      <c r="M24" s="7">
        <v>0</v>
      </c>
      <c r="N24" s="7">
        <v>0</v>
      </c>
      <c r="O24" s="8">
        <v>0</v>
      </c>
      <c r="P24" s="8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8">
        <v>0</v>
      </c>
      <c r="AF24" s="8">
        <v>0</v>
      </c>
      <c r="AG24" s="7">
        <v>0</v>
      </c>
      <c r="AH24" s="7">
        <v>0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9">
        <v>0</v>
      </c>
      <c r="AZ24" s="9">
        <v>0</v>
      </c>
      <c r="BA24" s="9"/>
      <c r="BB24" s="9"/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8">
        <v>0</v>
      </c>
      <c r="BL24" s="8">
        <v>0</v>
      </c>
      <c r="BM24" s="8">
        <v>0</v>
      </c>
      <c r="BN24" s="8">
        <v>0</v>
      </c>
      <c r="BO24" s="7">
        <v>0</v>
      </c>
      <c r="BP24" s="7">
        <v>0</v>
      </c>
      <c r="BQ24" s="7">
        <v>0</v>
      </c>
      <c r="BR24" s="7">
        <v>0</v>
      </c>
    </row>
    <row r="25" spans="1:92" s="19" customFormat="1" ht="18" customHeight="1" x14ac:dyDescent="0.25">
      <c r="A25" s="37">
        <v>18</v>
      </c>
      <c r="B25" s="6" t="s">
        <v>25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8">
        <v>0</v>
      </c>
      <c r="J25" s="8">
        <v>0</v>
      </c>
      <c r="K25" s="7">
        <v>0</v>
      </c>
      <c r="L25" s="7">
        <v>0</v>
      </c>
      <c r="M25" s="7">
        <v>0</v>
      </c>
      <c r="N25" s="7">
        <v>0</v>
      </c>
      <c r="O25" s="8">
        <v>0</v>
      </c>
      <c r="P25" s="8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8">
        <v>0</v>
      </c>
      <c r="AF25" s="8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9">
        <v>0</v>
      </c>
      <c r="AZ25" s="9">
        <v>0</v>
      </c>
      <c r="BA25" s="9"/>
      <c r="BB25" s="9"/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8">
        <v>0</v>
      </c>
      <c r="BL25" s="8">
        <v>0</v>
      </c>
      <c r="BM25" s="8">
        <v>0</v>
      </c>
      <c r="BN25" s="8">
        <v>0</v>
      </c>
      <c r="BO25" s="7">
        <v>0</v>
      </c>
      <c r="BP25" s="7">
        <v>0</v>
      </c>
      <c r="BQ25" s="7">
        <v>0</v>
      </c>
      <c r="BR25" s="7">
        <v>0</v>
      </c>
    </row>
    <row r="26" spans="1:92" s="19" customFormat="1" ht="18" customHeight="1" x14ac:dyDescent="0.25">
      <c r="A26" s="37">
        <v>19</v>
      </c>
      <c r="B26" s="6" t="s">
        <v>26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8">
        <v>0</v>
      </c>
      <c r="J26" s="8">
        <v>0</v>
      </c>
      <c r="K26" s="7">
        <v>0</v>
      </c>
      <c r="L26" s="7">
        <v>0</v>
      </c>
      <c r="M26" s="7">
        <v>0</v>
      </c>
      <c r="N26" s="7">
        <v>0</v>
      </c>
      <c r="O26" s="8">
        <v>0</v>
      </c>
      <c r="P26" s="8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8">
        <v>0</v>
      </c>
      <c r="AF26" s="8">
        <v>0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9">
        <v>0</v>
      </c>
      <c r="AZ26" s="9">
        <v>0</v>
      </c>
      <c r="BA26" s="9"/>
      <c r="BB26" s="9"/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8">
        <v>0</v>
      </c>
      <c r="BL26" s="8">
        <v>0</v>
      </c>
      <c r="BM26" s="8">
        <v>0</v>
      </c>
      <c r="BN26" s="8">
        <v>0</v>
      </c>
      <c r="BO26" s="7">
        <v>0</v>
      </c>
      <c r="BP26" s="7">
        <v>0</v>
      </c>
      <c r="BQ26" s="7">
        <v>0</v>
      </c>
      <c r="BR26" s="7">
        <v>0</v>
      </c>
    </row>
    <row r="27" spans="1:92" s="19" customFormat="1" ht="18" customHeight="1" x14ac:dyDescent="0.25">
      <c r="A27" s="37">
        <v>20</v>
      </c>
      <c r="B27" s="6" t="s">
        <v>27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8">
        <v>0</v>
      </c>
      <c r="J27" s="8">
        <v>0</v>
      </c>
      <c r="K27" s="7">
        <v>0</v>
      </c>
      <c r="L27" s="7">
        <v>0</v>
      </c>
      <c r="M27" s="7">
        <v>0</v>
      </c>
      <c r="N27" s="7">
        <v>0</v>
      </c>
      <c r="O27" s="8">
        <v>0</v>
      </c>
      <c r="P27" s="8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  <c r="AD27" s="7">
        <v>0</v>
      </c>
      <c r="AE27" s="8">
        <v>0</v>
      </c>
      <c r="AF27" s="8">
        <v>0</v>
      </c>
      <c r="AG27" s="7">
        <v>0</v>
      </c>
      <c r="AH27" s="7">
        <v>0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9">
        <v>0</v>
      </c>
      <c r="AZ27" s="9">
        <v>0</v>
      </c>
      <c r="BA27" s="9"/>
      <c r="BB27" s="9"/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8">
        <v>0</v>
      </c>
      <c r="BL27" s="8">
        <v>0</v>
      </c>
      <c r="BM27" s="8">
        <v>0</v>
      </c>
      <c r="BN27" s="8">
        <v>0</v>
      </c>
      <c r="BO27" s="7">
        <v>0</v>
      </c>
      <c r="BP27" s="7">
        <v>0</v>
      </c>
      <c r="BQ27" s="7">
        <v>0</v>
      </c>
      <c r="BR27" s="7">
        <v>0</v>
      </c>
    </row>
    <row r="28" spans="1:92" s="19" customFormat="1" ht="18" customHeight="1" x14ac:dyDescent="0.25">
      <c r="A28" s="37">
        <v>21</v>
      </c>
      <c r="B28" s="6" t="s">
        <v>59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8">
        <v>0</v>
      </c>
      <c r="J28" s="8">
        <v>0</v>
      </c>
      <c r="K28" s="7">
        <v>0</v>
      </c>
      <c r="L28" s="7">
        <v>0</v>
      </c>
      <c r="M28" s="7">
        <v>0</v>
      </c>
      <c r="N28" s="7">
        <v>0</v>
      </c>
      <c r="O28" s="8">
        <v>0</v>
      </c>
      <c r="P28" s="8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8">
        <v>0</v>
      </c>
      <c r="AF28" s="8">
        <v>0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9">
        <v>0</v>
      </c>
      <c r="AZ28" s="9">
        <v>0</v>
      </c>
      <c r="BA28" s="9"/>
      <c r="BB28" s="9"/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8">
        <v>0</v>
      </c>
      <c r="BL28" s="8">
        <v>0</v>
      </c>
      <c r="BM28" s="8">
        <v>0</v>
      </c>
      <c r="BN28" s="8">
        <v>0</v>
      </c>
      <c r="BO28" s="7">
        <v>0</v>
      </c>
      <c r="BP28" s="7">
        <v>0</v>
      </c>
      <c r="BQ28" s="7">
        <v>0</v>
      </c>
      <c r="BR28" s="7">
        <v>0</v>
      </c>
    </row>
    <row r="29" spans="1:92" s="19" customFormat="1" ht="18" customHeight="1" x14ac:dyDescent="0.25">
      <c r="A29" s="37">
        <v>22</v>
      </c>
      <c r="B29" s="6" t="s">
        <v>28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8">
        <v>0</v>
      </c>
      <c r="J29" s="8">
        <v>0</v>
      </c>
      <c r="K29" s="7">
        <v>0</v>
      </c>
      <c r="L29" s="7">
        <v>0</v>
      </c>
      <c r="M29" s="7">
        <v>0</v>
      </c>
      <c r="N29" s="7">
        <v>0</v>
      </c>
      <c r="O29" s="8">
        <v>0</v>
      </c>
      <c r="P29" s="8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8">
        <v>0</v>
      </c>
      <c r="AF29" s="8">
        <v>0</v>
      </c>
      <c r="AG29" s="7">
        <v>0</v>
      </c>
      <c r="AH29" s="7">
        <v>0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9">
        <v>0</v>
      </c>
      <c r="AZ29" s="9">
        <v>0</v>
      </c>
      <c r="BA29" s="9"/>
      <c r="BB29" s="9"/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8">
        <v>0</v>
      </c>
      <c r="BL29" s="8">
        <v>0</v>
      </c>
      <c r="BM29" s="8">
        <v>0</v>
      </c>
      <c r="BN29" s="8">
        <v>0</v>
      </c>
      <c r="BO29" s="7">
        <v>0</v>
      </c>
      <c r="BP29" s="7">
        <v>0</v>
      </c>
      <c r="BQ29" s="7">
        <v>0</v>
      </c>
      <c r="BR29" s="7">
        <v>0</v>
      </c>
    </row>
    <row r="30" spans="1:92" s="19" customFormat="1" ht="18" customHeight="1" x14ac:dyDescent="0.25">
      <c r="A30" s="37">
        <v>23</v>
      </c>
      <c r="B30" s="6" t="s">
        <v>98</v>
      </c>
      <c r="C30" s="7">
        <v>1905</v>
      </c>
      <c r="D30" s="7">
        <v>4300</v>
      </c>
      <c r="E30" s="7">
        <v>954</v>
      </c>
      <c r="F30" s="7">
        <v>1475</v>
      </c>
      <c r="G30" s="7">
        <v>200</v>
      </c>
      <c r="H30" s="7">
        <v>200</v>
      </c>
      <c r="I30" s="8">
        <v>3059</v>
      </c>
      <c r="J30" s="8">
        <v>5975</v>
      </c>
      <c r="K30" s="7">
        <v>117</v>
      </c>
      <c r="L30" s="7">
        <v>125</v>
      </c>
      <c r="M30" s="7">
        <v>300</v>
      </c>
      <c r="N30" s="7">
        <v>1000</v>
      </c>
      <c r="O30" s="8">
        <v>3476</v>
      </c>
      <c r="P30" s="8">
        <v>7100</v>
      </c>
      <c r="Q30" s="7">
        <v>30</v>
      </c>
      <c r="R30" s="7">
        <v>100</v>
      </c>
      <c r="S30" s="7">
        <v>2955</v>
      </c>
      <c r="T30" s="7">
        <v>6035</v>
      </c>
      <c r="U30" s="7">
        <v>46</v>
      </c>
      <c r="V30" s="7">
        <v>250</v>
      </c>
      <c r="W30" s="7">
        <v>40</v>
      </c>
      <c r="X30" s="7">
        <v>200</v>
      </c>
      <c r="Y30" s="7">
        <v>10</v>
      </c>
      <c r="Z30" s="7">
        <v>50</v>
      </c>
      <c r="AA30" s="7">
        <v>0</v>
      </c>
      <c r="AB30" s="7">
        <v>0</v>
      </c>
      <c r="AC30" s="7">
        <v>0</v>
      </c>
      <c r="AD30" s="7">
        <v>0</v>
      </c>
      <c r="AE30" s="8">
        <v>96</v>
      </c>
      <c r="AF30" s="8">
        <v>500</v>
      </c>
      <c r="AG30" s="7">
        <v>0</v>
      </c>
      <c r="AH30" s="7">
        <v>0</v>
      </c>
      <c r="AI30" s="7">
        <v>0</v>
      </c>
      <c r="AJ30" s="7">
        <v>0</v>
      </c>
      <c r="AK30" s="7">
        <v>10</v>
      </c>
      <c r="AL30" s="7">
        <v>10</v>
      </c>
      <c r="AM30" s="7">
        <v>50</v>
      </c>
      <c r="AN30" s="7">
        <v>250</v>
      </c>
      <c r="AO30" s="7">
        <v>10</v>
      </c>
      <c r="AP30" s="7">
        <v>10</v>
      </c>
      <c r="AQ30" s="7">
        <v>339</v>
      </c>
      <c r="AR30" s="7">
        <v>1020</v>
      </c>
      <c r="AS30" s="7">
        <v>5</v>
      </c>
      <c r="AT30" s="7">
        <v>10</v>
      </c>
      <c r="AU30" s="7">
        <v>414</v>
      </c>
      <c r="AV30" s="7">
        <v>1300</v>
      </c>
      <c r="AW30" s="7">
        <v>28</v>
      </c>
      <c r="AX30" s="7">
        <v>20</v>
      </c>
      <c r="AY30" s="9">
        <v>3986</v>
      </c>
      <c r="AZ30" s="9">
        <v>8900</v>
      </c>
      <c r="BA30" s="9"/>
      <c r="BB30" s="9"/>
      <c r="BC30" s="7">
        <v>0</v>
      </c>
      <c r="BD30" s="7">
        <v>0</v>
      </c>
      <c r="BE30" s="7">
        <v>0</v>
      </c>
      <c r="BF30" s="7">
        <v>0</v>
      </c>
      <c r="BG30" s="7">
        <v>2</v>
      </c>
      <c r="BH30" s="7">
        <v>10</v>
      </c>
      <c r="BI30" s="7">
        <v>27</v>
      </c>
      <c r="BJ30" s="7">
        <v>125</v>
      </c>
      <c r="BK30" s="8">
        <v>29</v>
      </c>
      <c r="BL30" s="8">
        <v>135</v>
      </c>
      <c r="BM30" s="8">
        <v>4015</v>
      </c>
      <c r="BN30" s="8">
        <v>9035</v>
      </c>
      <c r="BO30" s="7">
        <v>310</v>
      </c>
      <c r="BP30" s="7">
        <v>625</v>
      </c>
      <c r="BQ30" s="7">
        <v>47</v>
      </c>
      <c r="BR30" s="7">
        <v>47</v>
      </c>
    </row>
    <row r="31" spans="1:92" s="19" customFormat="1" ht="18" customHeight="1" x14ac:dyDescent="0.25">
      <c r="A31" s="37">
        <v>24</v>
      </c>
      <c r="B31" s="6" t="s">
        <v>29</v>
      </c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8">
        <v>0</v>
      </c>
      <c r="J31" s="8">
        <v>0</v>
      </c>
      <c r="K31" s="7">
        <v>0</v>
      </c>
      <c r="L31" s="7">
        <v>0</v>
      </c>
      <c r="M31" s="7">
        <v>0</v>
      </c>
      <c r="N31" s="7">
        <v>0</v>
      </c>
      <c r="O31" s="8">
        <v>0</v>
      </c>
      <c r="P31" s="8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  <c r="AD31" s="7">
        <v>0</v>
      </c>
      <c r="AE31" s="8">
        <v>0</v>
      </c>
      <c r="AF31" s="8">
        <v>0</v>
      </c>
      <c r="AG31" s="7">
        <v>0</v>
      </c>
      <c r="AH31" s="7">
        <v>0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9">
        <v>0</v>
      </c>
      <c r="AZ31" s="9">
        <v>0</v>
      </c>
      <c r="BA31" s="9"/>
      <c r="BB31" s="9"/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8">
        <v>0</v>
      </c>
      <c r="BL31" s="8">
        <v>0</v>
      </c>
      <c r="BM31" s="8">
        <v>0</v>
      </c>
      <c r="BN31" s="8">
        <v>0</v>
      </c>
      <c r="BO31" s="7">
        <v>0</v>
      </c>
      <c r="BP31" s="7">
        <v>0</v>
      </c>
      <c r="BQ31" s="7">
        <v>0</v>
      </c>
      <c r="BR31" s="7">
        <v>0</v>
      </c>
    </row>
    <row r="32" spans="1:92" s="16" customFormat="1" ht="18" customHeight="1" x14ac:dyDescent="0.25">
      <c r="A32" s="38"/>
      <c r="B32" s="13" t="s">
        <v>30</v>
      </c>
      <c r="C32" s="8">
        <v>1905</v>
      </c>
      <c r="D32" s="8">
        <v>4300</v>
      </c>
      <c r="E32" s="8">
        <v>954</v>
      </c>
      <c r="F32" s="8">
        <v>1475</v>
      </c>
      <c r="G32" s="8">
        <v>200</v>
      </c>
      <c r="H32" s="8">
        <v>200</v>
      </c>
      <c r="I32" s="8">
        <v>3059</v>
      </c>
      <c r="J32" s="8">
        <v>5975</v>
      </c>
      <c r="K32" s="8">
        <v>117</v>
      </c>
      <c r="L32" s="8">
        <v>125</v>
      </c>
      <c r="M32" s="8">
        <v>300</v>
      </c>
      <c r="N32" s="8">
        <v>1000</v>
      </c>
      <c r="O32" s="8">
        <v>3476</v>
      </c>
      <c r="P32" s="8">
        <v>7100</v>
      </c>
      <c r="Q32" s="8">
        <v>30</v>
      </c>
      <c r="R32" s="8">
        <v>100</v>
      </c>
      <c r="S32" s="8">
        <v>2955</v>
      </c>
      <c r="T32" s="8">
        <v>6035</v>
      </c>
      <c r="U32" s="8">
        <v>46</v>
      </c>
      <c r="V32" s="8">
        <v>250</v>
      </c>
      <c r="W32" s="8">
        <v>40</v>
      </c>
      <c r="X32" s="8">
        <v>200</v>
      </c>
      <c r="Y32" s="8">
        <v>10</v>
      </c>
      <c r="Z32" s="8">
        <v>50</v>
      </c>
      <c r="AA32" s="8">
        <v>0</v>
      </c>
      <c r="AB32" s="8">
        <v>0</v>
      </c>
      <c r="AC32" s="8">
        <v>0</v>
      </c>
      <c r="AD32" s="8">
        <v>0</v>
      </c>
      <c r="AE32" s="8">
        <v>96</v>
      </c>
      <c r="AF32" s="8">
        <v>500</v>
      </c>
      <c r="AG32" s="8">
        <v>0</v>
      </c>
      <c r="AH32" s="8">
        <v>0</v>
      </c>
      <c r="AI32" s="8">
        <v>0</v>
      </c>
      <c r="AJ32" s="8">
        <v>0</v>
      </c>
      <c r="AK32" s="8">
        <v>10</v>
      </c>
      <c r="AL32" s="8">
        <v>10</v>
      </c>
      <c r="AM32" s="8">
        <v>50</v>
      </c>
      <c r="AN32" s="8">
        <v>250</v>
      </c>
      <c r="AO32" s="8">
        <v>10</v>
      </c>
      <c r="AP32" s="8">
        <v>10</v>
      </c>
      <c r="AQ32" s="8">
        <v>339</v>
      </c>
      <c r="AR32" s="8">
        <v>1020</v>
      </c>
      <c r="AS32" s="8">
        <v>5</v>
      </c>
      <c r="AT32" s="8">
        <v>10</v>
      </c>
      <c r="AU32" s="8">
        <v>414</v>
      </c>
      <c r="AV32" s="8">
        <v>1300</v>
      </c>
      <c r="AW32" s="8">
        <v>28</v>
      </c>
      <c r="AX32" s="8">
        <v>20</v>
      </c>
      <c r="AY32" s="9">
        <v>3986</v>
      </c>
      <c r="AZ32" s="9">
        <v>8900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2</v>
      </c>
      <c r="BH32" s="8">
        <v>10</v>
      </c>
      <c r="BI32" s="8">
        <v>27</v>
      </c>
      <c r="BJ32" s="8">
        <v>125</v>
      </c>
      <c r="BK32" s="8">
        <v>29</v>
      </c>
      <c r="BL32" s="8">
        <v>135</v>
      </c>
      <c r="BM32" s="8">
        <v>4015</v>
      </c>
      <c r="BN32" s="8">
        <v>9035</v>
      </c>
      <c r="BO32" s="8">
        <v>310</v>
      </c>
      <c r="BP32" s="8">
        <v>625</v>
      </c>
      <c r="BQ32" s="8">
        <v>47</v>
      </c>
      <c r="BR32" s="8">
        <v>47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</row>
    <row r="33" spans="1:92" s="22" customFormat="1" ht="18" customHeight="1" x14ac:dyDescent="0.25">
      <c r="A33" s="39">
        <v>25</v>
      </c>
      <c r="B33" s="20" t="s">
        <v>81</v>
      </c>
      <c r="C33" s="7">
        <v>400</v>
      </c>
      <c r="D33" s="7">
        <v>600</v>
      </c>
      <c r="E33" s="7">
        <v>88</v>
      </c>
      <c r="F33" s="7">
        <v>1060</v>
      </c>
      <c r="G33" s="7">
        <v>0</v>
      </c>
      <c r="H33" s="7">
        <v>0</v>
      </c>
      <c r="I33" s="8">
        <v>488</v>
      </c>
      <c r="J33" s="8">
        <v>1660</v>
      </c>
      <c r="K33" s="7">
        <v>14</v>
      </c>
      <c r="L33" s="7">
        <v>30</v>
      </c>
      <c r="M33" s="7">
        <v>20</v>
      </c>
      <c r="N33" s="7">
        <v>10</v>
      </c>
      <c r="O33" s="8">
        <v>522</v>
      </c>
      <c r="P33" s="8">
        <v>1700</v>
      </c>
      <c r="Q33" s="7">
        <v>4</v>
      </c>
      <c r="R33" s="7">
        <v>2</v>
      </c>
      <c r="S33" s="7">
        <v>418</v>
      </c>
      <c r="T33" s="7">
        <v>1360</v>
      </c>
      <c r="U33" s="7">
        <v>33</v>
      </c>
      <c r="V33" s="7">
        <v>20</v>
      </c>
      <c r="W33" s="7">
        <v>5</v>
      </c>
      <c r="X33" s="7">
        <v>70</v>
      </c>
      <c r="Y33" s="7">
        <v>2</v>
      </c>
      <c r="Z33" s="7">
        <v>10</v>
      </c>
      <c r="AA33" s="7">
        <v>0</v>
      </c>
      <c r="AB33" s="7">
        <v>0</v>
      </c>
      <c r="AC33" s="7">
        <v>0</v>
      </c>
      <c r="AD33" s="7">
        <v>0</v>
      </c>
      <c r="AE33" s="8">
        <v>40</v>
      </c>
      <c r="AF33" s="8">
        <v>100</v>
      </c>
      <c r="AG33" s="7">
        <v>0</v>
      </c>
      <c r="AH33" s="7">
        <v>0</v>
      </c>
      <c r="AI33" s="7">
        <v>0</v>
      </c>
      <c r="AJ33" s="7">
        <v>0</v>
      </c>
      <c r="AK33" s="7">
        <v>5</v>
      </c>
      <c r="AL33" s="7">
        <v>25</v>
      </c>
      <c r="AM33" s="7">
        <v>20</v>
      </c>
      <c r="AN33" s="7">
        <v>100</v>
      </c>
      <c r="AO33" s="7">
        <v>5</v>
      </c>
      <c r="AP33" s="7">
        <v>20</v>
      </c>
      <c r="AQ33" s="7">
        <v>8</v>
      </c>
      <c r="AR33" s="7">
        <v>35</v>
      </c>
      <c r="AS33" s="7">
        <v>2</v>
      </c>
      <c r="AT33" s="7">
        <v>20</v>
      </c>
      <c r="AU33" s="7">
        <v>40</v>
      </c>
      <c r="AV33" s="7">
        <v>200</v>
      </c>
      <c r="AW33" s="7">
        <v>2</v>
      </c>
      <c r="AX33" s="7">
        <v>13</v>
      </c>
      <c r="AY33" s="9">
        <v>602</v>
      </c>
      <c r="AZ33" s="9">
        <v>2000</v>
      </c>
      <c r="BA33" s="7"/>
      <c r="BB33" s="7"/>
      <c r="BC33" s="7">
        <v>0</v>
      </c>
      <c r="BD33" s="7">
        <v>0</v>
      </c>
      <c r="BE33" s="7">
        <v>0</v>
      </c>
      <c r="BF33" s="7">
        <v>0</v>
      </c>
      <c r="BG33" s="7">
        <v>5</v>
      </c>
      <c r="BH33" s="7">
        <v>20</v>
      </c>
      <c r="BI33" s="7">
        <v>7</v>
      </c>
      <c r="BJ33" s="7">
        <v>20</v>
      </c>
      <c r="BK33" s="8">
        <v>12</v>
      </c>
      <c r="BL33" s="8">
        <v>40</v>
      </c>
      <c r="BM33" s="8">
        <v>614</v>
      </c>
      <c r="BN33" s="8">
        <v>2040</v>
      </c>
      <c r="BO33" s="7">
        <v>35</v>
      </c>
      <c r="BP33" s="7">
        <v>80</v>
      </c>
      <c r="BQ33" s="7">
        <v>9</v>
      </c>
      <c r="BR33" s="7">
        <v>9</v>
      </c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</row>
    <row r="34" spans="1:92" s="10" customFormat="1" ht="18" customHeight="1" x14ac:dyDescent="0.25">
      <c r="A34" s="37">
        <v>26</v>
      </c>
      <c r="B34" s="12" t="s">
        <v>31</v>
      </c>
      <c r="C34" s="7">
        <v>8098</v>
      </c>
      <c r="D34" s="7">
        <v>11200</v>
      </c>
      <c r="E34" s="7">
        <v>5909</v>
      </c>
      <c r="F34" s="7">
        <v>3300</v>
      </c>
      <c r="G34" s="7">
        <v>130</v>
      </c>
      <c r="H34" s="7">
        <v>150</v>
      </c>
      <c r="I34" s="8">
        <v>14137</v>
      </c>
      <c r="J34" s="8">
        <v>14650</v>
      </c>
      <c r="K34" s="7">
        <v>2728</v>
      </c>
      <c r="L34" s="7">
        <v>3450</v>
      </c>
      <c r="M34" s="7">
        <v>548</v>
      </c>
      <c r="N34" s="7">
        <v>2000</v>
      </c>
      <c r="O34" s="8">
        <v>17413</v>
      </c>
      <c r="P34" s="8">
        <v>20100</v>
      </c>
      <c r="Q34" s="7">
        <v>46</v>
      </c>
      <c r="R34" s="7">
        <v>163</v>
      </c>
      <c r="S34" s="7">
        <v>14803</v>
      </c>
      <c r="T34" s="7">
        <v>17089</v>
      </c>
      <c r="U34" s="7">
        <v>609</v>
      </c>
      <c r="V34" s="7">
        <v>2740</v>
      </c>
      <c r="W34" s="7">
        <v>120</v>
      </c>
      <c r="X34" s="7">
        <v>650</v>
      </c>
      <c r="Y34" s="7">
        <v>65</v>
      </c>
      <c r="Z34" s="7">
        <v>110</v>
      </c>
      <c r="AA34" s="7">
        <v>0</v>
      </c>
      <c r="AB34" s="7">
        <v>0</v>
      </c>
      <c r="AC34" s="7">
        <v>8</v>
      </c>
      <c r="AD34" s="7">
        <v>1500</v>
      </c>
      <c r="AE34" s="8">
        <v>802</v>
      </c>
      <c r="AF34" s="8">
        <v>5000</v>
      </c>
      <c r="AG34" s="7">
        <v>23</v>
      </c>
      <c r="AH34" s="7">
        <v>39</v>
      </c>
      <c r="AI34" s="7">
        <v>1</v>
      </c>
      <c r="AJ34" s="7">
        <v>100</v>
      </c>
      <c r="AK34" s="7">
        <v>30</v>
      </c>
      <c r="AL34" s="7">
        <v>30</v>
      </c>
      <c r="AM34" s="7">
        <v>100</v>
      </c>
      <c r="AN34" s="7">
        <v>350</v>
      </c>
      <c r="AO34" s="7">
        <v>20</v>
      </c>
      <c r="AP34" s="7">
        <v>20</v>
      </c>
      <c r="AQ34" s="7">
        <v>233</v>
      </c>
      <c r="AR34" s="7">
        <v>140</v>
      </c>
      <c r="AS34" s="7">
        <v>16</v>
      </c>
      <c r="AT34" s="7">
        <v>60</v>
      </c>
      <c r="AU34" s="7">
        <v>400</v>
      </c>
      <c r="AV34" s="7">
        <v>700</v>
      </c>
      <c r="AW34" s="7">
        <v>21</v>
      </c>
      <c r="AX34" s="7">
        <v>39</v>
      </c>
      <c r="AY34" s="9">
        <v>18615</v>
      </c>
      <c r="AZ34" s="9">
        <v>25800</v>
      </c>
      <c r="BA34" s="9"/>
      <c r="BB34" s="9"/>
      <c r="BC34" s="7">
        <v>0</v>
      </c>
      <c r="BD34" s="7">
        <v>0</v>
      </c>
      <c r="BE34" s="7">
        <v>7</v>
      </c>
      <c r="BF34" s="7">
        <v>210</v>
      </c>
      <c r="BG34" s="7">
        <v>77</v>
      </c>
      <c r="BH34" s="7">
        <v>1150</v>
      </c>
      <c r="BI34" s="7">
        <v>177</v>
      </c>
      <c r="BJ34" s="7">
        <v>1250</v>
      </c>
      <c r="BK34" s="8">
        <v>261</v>
      </c>
      <c r="BL34" s="8">
        <v>2610</v>
      </c>
      <c r="BM34" s="8">
        <v>18876</v>
      </c>
      <c r="BN34" s="8">
        <v>28410</v>
      </c>
      <c r="BO34" s="7">
        <v>1980</v>
      </c>
      <c r="BP34" s="7">
        <v>3300</v>
      </c>
      <c r="BQ34" s="7">
        <v>212</v>
      </c>
      <c r="BR34" s="7">
        <v>212</v>
      </c>
    </row>
    <row r="35" spans="1:92" s="10" customFormat="1" ht="18" customHeight="1" x14ac:dyDescent="0.25">
      <c r="A35" s="39">
        <v>27</v>
      </c>
      <c r="B35" s="12" t="s">
        <v>14</v>
      </c>
      <c r="C35" s="7">
        <v>1000</v>
      </c>
      <c r="D35" s="7">
        <v>1000</v>
      </c>
      <c r="E35" s="7">
        <v>218</v>
      </c>
      <c r="F35" s="7">
        <v>160</v>
      </c>
      <c r="G35" s="7">
        <v>10</v>
      </c>
      <c r="H35" s="7">
        <v>10</v>
      </c>
      <c r="I35" s="8">
        <v>1228</v>
      </c>
      <c r="J35" s="8">
        <v>1170</v>
      </c>
      <c r="K35" s="7">
        <v>80</v>
      </c>
      <c r="L35" s="7">
        <v>115</v>
      </c>
      <c r="M35" s="7">
        <v>15</v>
      </c>
      <c r="N35" s="7">
        <v>15</v>
      </c>
      <c r="O35" s="8">
        <v>1323</v>
      </c>
      <c r="P35" s="8">
        <v>1300</v>
      </c>
      <c r="Q35" s="7">
        <v>2</v>
      </c>
      <c r="R35" s="7">
        <v>2</v>
      </c>
      <c r="S35" s="7">
        <v>1125</v>
      </c>
      <c r="T35" s="7">
        <v>1105</v>
      </c>
      <c r="U35" s="7">
        <v>124</v>
      </c>
      <c r="V35" s="7">
        <v>330</v>
      </c>
      <c r="W35" s="7">
        <v>15</v>
      </c>
      <c r="X35" s="7">
        <v>150</v>
      </c>
      <c r="Y35" s="7">
        <v>10</v>
      </c>
      <c r="Z35" s="7">
        <v>20</v>
      </c>
      <c r="AA35" s="7">
        <v>0</v>
      </c>
      <c r="AB35" s="7">
        <v>0</v>
      </c>
      <c r="AC35" s="7">
        <v>2</v>
      </c>
      <c r="AD35" s="7">
        <v>500</v>
      </c>
      <c r="AE35" s="8">
        <v>151</v>
      </c>
      <c r="AF35" s="8">
        <v>1000</v>
      </c>
      <c r="AG35" s="7">
        <v>2</v>
      </c>
      <c r="AH35" s="7">
        <v>4</v>
      </c>
      <c r="AI35" s="7">
        <v>0</v>
      </c>
      <c r="AJ35" s="7">
        <v>0</v>
      </c>
      <c r="AK35" s="7">
        <v>5</v>
      </c>
      <c r="AL35" s="7">
        <v>30</v>
      </c>
      <c r="AM35" s="7">
        <v>31</v>
      </c>
      <c r="AN35" s="7">
        <v>115</v>
      </c>
      <c r="AO35" s="7">
        <v>5</v>
      </c>
      <c r="AP35" s="7">
        <v>10</v>
      </c>
      <c r="AQ35" s="7">
        <v>3</v>
      </c>
      <c r="AR35" s="7">
        <v>25</v>
      </c>
      <c r="AS35" s="7">
        <v>3</v>
      </c>
      <c r="AT35" s="7">
        <v>20</v>
      </c>
      <c r="AU35" s="7">
        <v>47</v>
      </c>
      <c r="AV35" s="7">
        <v>200</v>
      </c>
      <c r="AW35" s="7">
        <v>1</v>
      </c>
      <c r="AX35" s="7">
        <v>4</v>
      </c>
      <c r="AY35" s="9">
        <v>1521</v>
      </c>
      <c r="AZ35" s="9">
        <v>2500</v>
      </c>
      <c r="BA35" s="9"/>
      <c r="BB35" s="9"/>
      <c r="BC35" s="7">
        <v>0</v>
      </c>
      <c r="BD35" s="7">
        <v>0</v>
      </c>
      <c r="BE35" s="7">
        <v>2</v>
      </c>
      <c r="BF35" s="7">
        <v>60</v>
      </c>
      <c r="BG35" s="7">
        <v>5</v>
      </c>
      <c r="BH35" s="7">
        <v>160</v>
      </c>
      <c r="BI35" s="7">
        <v>34</v>
      </c>
      <c r="BJ35" s="7">
        <v>480</v>
      </c>
      <c r="BK35" s="8">
        <v>41</v>
      </c>
      <c r="BL35" s="8">
        <v>700</v>
      </c>
      <c r="BM35" s="8">
        <v>1562</v>
      </c>
      <c r="BN35" s="8">
        <v>3200</v>
      </c>
      <c r="BO35" s="7">
        <v>160</v>
      </c>
      <c r="BP35" s="7">
        <v>280</v>
      </c>
      <c r="BQ35" s="7">
        <v>10</v>
      </c>
      <c r="BR35" s="7">
        <v>10</v>
      </c>
    </row>
    <row r="36" spans="1:92" s="10" customFormat="1" ht="18" customHeight="1" x14ac:dyDescent="0.25">
      <c r="A36" s="37">
        <v>28</v>
      </c>
      <c r="B36" s="6" t="s">
        <v>54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8">
        <v>0</v>
      </c>
      <c r="J36" s="8">
        <v>0</v>
      </c>
      <c r="K36" s="7">
        <v>0</v>
      </c>
      <c r="L36" s="7">
        <v>0</v>
      </c>
      <c r="M36" s="7">
        <v>0</v>
      </c>
      <c r="N36" s="7">
        <v>0</v>
      </c>
      <c r="O36" s="8">
        <v>0</v>
      </c>
      <c r="P36" s="8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8">
        <v>0</v>
      </c>
      <c r="AF36" s="8">
        <v>0</v>
      </c>
      <c r="AG36" s="7">
        <v>0</v>
      </c>
      <c r="AH36" s="7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9">
        <v>0</v>
      </c>
      <c r="AZ36" s="9">
        <v>0</v>
      </c>
      <c r="BA36" s="9"/>
      <c r="BB36" s="9"/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8">
        <v>0</v>
      </c>
      <c r="BL36" s="8">
        <v>0</v>
      </c>
      <c r="BM36" s="8">
        <v>0</v>
      </c>
      <c r="BN36" s="8">
        <v>0</v>
      </c>
      <c r="BO36" s="7">
        <v>0</v>
      </c>
      <c r="BP36" s="7">
        <v>0</v>
      </c>
      <c r="BQ36" s="7">
        <v>0</v>
      </c>
      <c r="BR36" s="7">
        <v>0</v>
      </c>
    </row>
    <row r="37" spans="1:92" s="10" customFormat="1" ht="18" customHeight="1" x14ac:dyDescent="0.25">
      <c r="A37" s="39">
        <v>29</v>
      </c>
      <c r="B37" s="12" t="s">
        <v>32</v>
      </c>
      <c r="C37" s="7">
        <v>2075</v>
      </c>
      <c r="D37" s="7">
        <v>2800</v>
      </c>
      <c r="E37" s="7">
        <v>606</v>
      </c>
      <c r="F37" s="7">
        <v>5350</v>
      </c>
      <c r="G37" s="7">
        <v>62</v>
      </c>
      <c r="H37" s="7">
        <v>100</v>
      </c>
      <c r="I37" s="8">
        <v>2743</v>
      </c>
      <c r="J37" s="8">
        <v>8250</v>
      </c>
      <c r="K37" s="7">
        <v>193</v>
      </c>
      <c r="L37" s="7">
        <v>100</v>
      </c>
      <c r="M37" s="7">
        <v>540</v>
      </c>
      <c r="N37" s="7">
        <v>5100</v>
      </c>
      <c r="O37" s="8">
        <v>3476</v>
      </c>
      <c r="P37" s="8">
        <v>13450</v>
      </c>
      <c r="Q37" s="7">
        <v>32</v>
      </c>
      <c r="R37" s="7">
        <v>409</v>
      </c>
      <c r="S37" s="7">
        <v>2956</v>
      </c>
      <c r="T37" s="7">
        <v>11434</v>
      </c>
      <c r="U37" s="7">
        <v>683</v>
      </c>
      <c r="V37" s="7">
        <v>7700</v>
      </c>
      <c r="W37" s="7">
        <v>150</v>
      </c>
      <c r="X37" s="7">
        <v>1000</v>
      </c>
      <c r="Y37" s="7">
        <v>50</v>
      </c>
      <c r="Z37" s="7">
        <v>200</v>
      </c>
      <c r="AA37" s="7">
        <v>0</v>
      </c>
      <c r="AB37" s="7">
        <v>0</v>
      </c>
      <c r="AC37" s="7">
        <v>9</v>
      </c>
      <c r="AD37" s="7">
        <v>3000</v>
      </c>
      <c r="AE37" s="8">
        <v>892</v>
      </c>
      <c r="AF37" s="8">
        <v>11900</v>
      </c>
      <c r="AG37" s="7">
        <v>10</v>
      </c>
      <c r="AH37" s="7">
        <v>40</v>
      </c>
      <c r="AI37" s="7">
        <v>0</v>
      </c>
      <c r="AJ37" s="7">
        <v>0</v>
      </c>
      <c r="AK37" s="7">
        <v>5</v>
      </c>
      <c r="AL37" s="7">
        <v>5</v>
      </c>
      <c r="AM37" s="7">
        <v>15</v>
      </c>
      <c r="AN37" s="7">
        <v>160</v>
      </c>
      <c r="AO37" s="7">
        <v>5</v>
      </c>
      <c r="AP37" s="7">
        <v>10</v>
      </c>
      <c r="AQ37" s="7">
        <v>8</v>
      </c>
      <c r="AR37" s="7">
        <v>15</v>
      </c>
      <c r="AS37" s="7">
        <v>5</v>
      </c>
      <c r="AT37" s="7">
        <v>10</v>
      </c>
      <c r="AU37" s="7">
        <v>38</v>
      </c>
      <c r="AV37" s="7">
        <v>200</v>
      </c>
      <c r="AW37" s="7">
        <v>4</v>
      </c>
      <c r="AX37" s="7">
        <v>11</v>
      </c>
      <c r="AY37" s="9">
        <v>4406</v>
      </c>
      <c r="AZ37" s="9">
        <v>25550</v>
      </c>
      <c r="BA37" s="9"/>
      <c r="BB37" s="9"/>
      <c r="BC37" s="7">
        <v>2</v>
      </c>
      <c r="BD37" s="7">
        <v>30</v>
      </c>
      <c r="BE37" s="7">
        <v>6</v>
      </c>
      <c r="BF37" s="7">
        <v>180</v>
      </c>
      <c r="BG37" s="7">
        <v>27</v>
      </c>
      <c r="BH37" s="7">
        <v>240</v>
      </c>
      <c r="BI37" s="7">
        <v>68</v>
      </c>
      <c r="BJ37" s="7">
        <v>690</v>
      </c>
      <c r="BK37" s="8">
        <v>103</v>
      </c>
      <c r="BL37" s="8">
        <v>1140</v>
      </c>
      <c r="BM37" s="8">
        <v>4509</v>
      </c>
      <c r="BN37" s="8">
        <v>26690</v>
      </c>
      <c r="BO37" s="7">
        <v>350</v>
      </c>
      <c r="BP37" s="7">
        <v>1000</v>
      </c>
      <c r="BQ37" s="7">
        <v>54</v>
      </c>
      <c r="BR37" s="7">
        <v>54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</row>
    <row r="38" spans="1:92" s="10" customFormat="1" ht="18" customHeight="1" x14ac:dyDescent="0.25">
      <c r="A38" s="37">
        <v>30</v>
      </c>
      <c r="B38" s="12" t="s">
        <v>33</v>
      </c>
      <c r="C38" s="7">
        <v>0</v>
      </c>
      <c r="D38" s="7">
        <v>0</v>
      </c>
      <c r="E38" s="7">
        <v>25</v>
      </c>
      <c r="F38" s="7">
        <v>65</v>
      </c>
      <c r="G38" s="7">
        <v>25</v>
      </c>
      <c r="H38" s="7">
        <v>25</v>
      </c>
      <c r="I38" s="8">
        <v>50</v>
      </c>
      <c r="J38" s="8">
        <v>90</v>
      </c>
      <c r="K38" s="7">
        <v>2</v>
      </c>
      <c r="L38" s="7">
        <v>10</v>
      </c>
      <c r="M38" s="7">
        <v>144</v>
      </c>
      <c r="N38" s="7">
        <v>300</v>
      </c>
      <c r="O38" s="8">
        <v>196</v>
      </c>
      <c r="P38" s="8">
        <v>400</v>
      </c>
      <c r="Q38" s="7">
        <v>8</v>
      </c>
      <c r="R38" s="7">
        <v>30</v>
      </c>
      <c r="S38" s="7">
        <v>167</v>
      </c>
      <c r="T38" s="7">
        <v>340</v>
      </c>
      <c r="U38" s="7">
        <v>126</v>
      </c>
      <c r="V38" s="7">
        <v>350</v>
      </c>
      <c r="W38" s="7">
        <v>20</v>
      </c>
      <c r="X38" s="7">
        <v>300</v>
      </c>
      <c r="Y38" s="7">
        <v>10</v>
      </c>
      <c r="Z38" s="7">
        <v>50</v>
      </c>
      <c r="AA38" s="7">
        <v>0</v>
      </c>
      <c r="AB38" s="7">
        <v>0</v>
      </c>
      <c r="AC38" s="7">
        <v>0</v>
      </c>
      <c r="AD38" s="7">
        <v>0</v>
      </c>
      <c r="AE38" s="8">
        <v>156</v>
      </c>
      <c r="AF38" s="8">
        <v>700</v>
      </c>
      <c r="AG38" s="7">
        <v>3</v>
      </c>
      <c r="AH38" s="7">
        <v>13</v>
      </c>
      <c r="AI38" s="7">
        <v>0</v>
      </c>
      <c r="AJ38" s="7">
        <v>0</v>
      </c>
      <c r="AK38" s="7">
        <v>10</v>
      </c>
      <c r="AL38" s="7">
        <v>10</v>
      </c>
      <c r="AM38" s="7">
        <v>15</v>
      </c>
      <c r="AN38" s="7">
        <v>60</v>
      </c>
      <c r="AO38" s="7">
        <v>0</v>
      </c>
      <c r="AP38" s="7">
        <v>0</v>
      </c>
      <c r="AQ38" s="7">
        <v>30</v>
      </c>
      <c r="AR38" s="7">
        <v>30</v>
      </c>
      <c r="AS38" s="7">
        <v>0</v>
      </c>
      <c r="AT38" s="7">
        <v>0</v>
      </c>
      <c r="AU38" s="7">
        <v>55</v>
      </c>
      <c r="AV38" s="7">
        <v>100</v>
      </c>
      <c r="AW38" s="7">
        <v>3</v>
      </c>
      <c r="AX38" s="7">
        <v>3</v>
      </c>
      <c r="AY38" s="9">
        <v>407</v>
      </c>
      <c r="AZ38" s="9">
        <v>1200</v>
      </c>
      <c r="BA38" s="9"/>
      <c r="BB38" s="9"/>
      <c r="BC38" s="7">
        <v>0</v>
      </c>
      <c r="BD38" s="7">
        <v>0</v>
      </c>
      <c r="BE38" s="7">
        <v>3</v>
      </c>
      <c r="BF38" s="7">
        <v>90</v>
      </c>
      <c r="BG38" s="7">
        <v>2</v>
      </c>
      <c r="BH38" s="7">
        <v>80</v>
      </c>
      <c r="BI38" s="7">
        <v>25</v>
      </c>
      <c r="BJ38" s="7">
        <v>295</v>
      </c>
      <c r="BK38" s="8">
        <v>30</v>
      </c>
      <c r="BL38" s="8">
        <v>465</v>
      </c>
      <c r="BM38" s="8">
        <v>437</v>
      </c>
      <c r="BN38" s="8">
        <v>1665</v>
      </c>
      <c r="BO38" s="7">
        <v>50</v>
      </c>
      <c r="BP38" s="7">
        <v>150</v>
      </c>
      <c r="BQ38" s="7">
        <v>8</v>
      </c>
      <c r="BR38" s="7">
        <v>8</v>
      </c>
    </row>
    <row r="39" spans="1:92" s="10" customFormat="1" ht="18" customHeight="1" x14ac:dyDescent="0.25">
      <c r="A39" s="39">
        <v>31</v>
      </c>
      <c r="B39" s="12" t="s">
        <v>34</v>
      </c>
      <c r="C39" s="7">
        <v>0</v>
      </c>
      <c r="D39" s="7">
        <v>0</v>
      </c>
      <c r="E39" s="7">
        <v>11</v>
      </c>
      <c r="F39" s="7">
        <v>50</v>
      </c>
      <c r="G39" s="7">
        <v>0</v>
      </c>
      <c r="H39" s="7">
        <v>0</v>
      </c>
      <c r="I39" s="8">
        <v>11</v>
      </c>
      <c r="J39" s="8">
        <v>50</v>
      </c>
      <c r="K39" s="7">
        <v>6</v>
      </c>
      <c r="L39" s="7">
        <v>10</v>
      </c>
      <c r="M39" s="7">
        <v>337</v>
      </c>
      <c r="N39" s="7">
        <v>700</v>
      </c>
      <c r="O39" s="8">
        <v>354</v>
      </c>
      <c r="P39" s="8">
        <v>760</v>
      </c>
      <c r="Q39" s="7">
        <v>34</v>
      </c>
      <c r="R39" s="7">
        <v>70</v>
      </c>
      <c r="S39" s="7">
        <v>301</v>
      </c>
      <c r="T39" s="7">
        <v>646</v>
      </c>
      <c r="U39" s="7">
        <v>29</v>
      </c>
      <c r="V39" s="7">
        <v>130</v>
      </c>
      <c r="W39" s="7">
        <v>10</v>
      </c>
      <c r="X39" s="7">
        <v>110</v>
      </c>
      <c r="Y39" s="7">
        <v>5</v>
      </c>
      <c r="Z39" s="7">
        <v>10</v>
      </c>
      <c r="AA39" s="7">
        <v>0</v>
      </c>
      <c r="AB39" s="7">
        <v>0</v>
      </c>
      <c r="AC39" s="7">
        <v>0</v>
      </c>
      <c r="AD39" s="7">
        <v>0</v>
      </c>
      <c r="AE39" s="8">
        <v>44</v>
      </c>
      <c r="AF39" s="8">
        <v>250</v>
      </c>
      <c r="AG39" s="7">
        <v>1</v>
      </c>
      <c r="AH39" s="7">
        <v>2</v>
      </c>
      <c r="AI39" s="7">
        <v>0</v>
      </c>
      <c r="AJ39" s="7">
        <v>0</v>
      </c>
      <c r="AK39" s="7">
        <v>10</v>
      </c>
      <c r="AL39" s="7">
        <v>10</v>
      </c>
      <c r="AM39" s="7">
        <v>22</v>
      </c>
      <c r="AN39" s="7">
        <v>90</v>
      </c>
      <c r="AO39" s="7">
        <v>5</v>
      </c>
      <c r="AP39" s="7">
        <v>10</v>
      </c>
      <c r="AQ39" s="7">
        <v>20</v>
      </c>
      <c r="AR39" s="7">
        <v>60</v>
      </c>
      <c r="AS39" s="7">
        <v>5</v>
      </c>
      <c r="AT39" s="7">
        <v>30</v>
      </c>
      <c r="AU39" s="7">
        <v>62</v>
      </c>
      <c r="AV39" s="7">
        <v>200</v>
      </c>
      <c r="AW39" s="7">
        <v>2</v>
      </c>
      <c r="AX39" s="7">
        <v>20</v>
      </c>
      <c r="AY39" s="9">
        <v>460</v>
      </c>
      <c r="AZ39" s="9">
        <v>1210</v>
      </c>
      <c r="BA39" s="9"/>
      <c r="BB39" s="9"/>
      <c r="BC39" s="7">
        <v>0</v>
      </c>
      <c r="BD39" s="7">
        <v>0</v>
      </c>
      <c r="BE39" s="7">
        <v>2</v>
      </c>
      <c r="BF39" s="7">
        <v>60</v>
      </c>
      <c r="BG39" s="7">
        <v>5</v>
      </c>
      <c r="BH39" s="7">
        <v>60</v>
      </c>
      <c r="BI39" s="7">
        <v>17</v>
      </c>
      <c r="BJ39" s="7">
        <v>358</v>
      </c>
      <c r="BK39" s="8">
        <v>24</v>
      </c>
      <c r="BL39" s="8">
        <v>478</v>
      </c>
      <c r="BM39" s="8">
        <v>484</v>
      </c>
      <c r="BN39" s="8">
        <v>1688</v>
      </c>
      <c r="BO39" s="7">
        <v>50</v>
      </c>
      <c r="BP39" s="7">
        <v>130</v>
      </c>
      <c r="BQ39" s="7">
        <v>8</v>
      </c>
      <c r="BR39" s="7">
        <v>8</v>
      </c>
    </row>
    <row r="40" spans="1:92" s="10" customFormat="1" ht="18" customHeight="1" x14ac:dyDescent="0.25">
      <c r="A40" s="37">
        <v>32</v>
      </c>
      <c r="B40" s="12" t="s">
        <v>35</v>
      </c>
      <c r="C40" s="7">
        <v>1306</v>
      </c>
      <c r="D40" s="7">
        <v>1900</v>
      </c>
      <c r="E40" s="7">
        <v>377</v>
      </c>
      <c r="F40" s="7">
        <v>690</v>
      </c>
      <c r="G40" s="7">
        <v>10</v>
      </c>
      <c r="H40" s="7">
        <v>10</v>
      </c>
      <c r="I40" s="8">
        <v>1693</v>
      </c>
      <c r="J40" s="8">
        <v>2600</v>
      </c>
      <c r="K40" s="7">
        <v>58</v>
      </c>
      <c r="L40" s="7">
        <v>100</v>
      </c>
      <c r="M40" s="7">
        <v>220</v>
      </c>
      <c r="N40" s="7">
        <v>3500</v>
      </c>
      <c r="O40" s="8">
        <v>1971</v>
      </c>
      <c r="P40" s="8">
        <v>6200</v>
      </c>
      <c r="Q40" s="7">
        <v>12</v>
      </c>
      <c r="R40" s="7">
        <v>175</v>
      </c>
      <c r="S40" s="7">
        <v>1676</v>
      </c>
      <c r="T40" s="7">
        <v>5271</v>
      </c>
      <c r="U40" s="7">
        <v>108</v>
      </c>
      <c r="V40" s="7">
        <v>500</v>
      </c>
      <c r="W40" s="7">
        <v>90</v>
      </c>
      <c r="X40" s="7">
        <v>600</v>
      </c>
      <c r="Y40" s="7">
        <v>30</v>
      </c>
      <c r="Z40" s="7">
        <v>100</v>
      </c>
      <c r="AA40" s="7">
        <v>0</v>
      </c>
      <c r="AB40" s="7">
        <v>0</v>
      </c>
      <c r="AC40" s="7">
        <v>3</v>
      </c>
      <c r="AD40" s="7">
        <v>800</v>
      </c>
      <c r="AE40" s="8">
        <v>231</v>
      </c>
      <c r="AF40" s="8">
        <v>2000</v>
      </c>
      <c r="AG40" s="7">
        <v>6</v>
      </c>
      <c r="AH40" s="7">
        <v>20</v>
      </c>
      <c r="AI40" s="7">
        <v>0</v>
      </c>
      <c r="AJ40" s="7">
        <v>0</v>
      </c>
      <c r="AK40" s="7">
        <v>5</v>
      </c>
      <c r="AL40" s="7">
        <v>10</v>
      </c>
      <c r="AM40" s="7">
        <v>37</v>
      </c>
      <c r="AN40" s="7">
        <v>130</v>
      </c>
      <c r="AO40" s="7">
        <v>0</v>
      </c>
      <c r="AP40" s="7">
        <v>0</v>
      </c>
      <c r="AQ40" s="7">
        <v>12</v>
      </c>
      <c r="AR40" s="7">
        <v>45</v>
      </c>
      <c r="AS40" s="7">
        <v>1</v>
      </c>
      <c r="AT40" s="7">
        <v>15</v>
      </c>
      <c r="AU40" s="7">
        <v>55</v>
      </c>
      <c r="AV40" s="7">
        <v>200</v>
      </c>
      <c r="AW40" s="7">
        <v>2</v>
      </c>
      <c r="AX40" s="7">
        <v>5</v>
      </c>
      <c r="AY40" s="9">
        <v>2257</v>
      </c>
      <c r="AZ40" s="9">
        <v>8400</v>
      </c>
      <c r="BA40" s="9"/>
      <c r="BB40" s="9"/>
      <c r="BC40" s="7">
        <v>0</v>
      </c>
      <c r="BD40" s="7">
        <v>0</v>
      </c>
      <c r="BE40" s="7">
        <v>2</v>
      </c>
      <c r="BF40" s="7">
        <v>60</v>
      </c>
      <c r="BG40" s="7">
        <v>5</v>
      </c>
      <c r="BH40" s="7">
        <v>70</v>
      </c>
      <c r="BI40" s="7">
        <v>61</v>
      </c>
      <c r="BJ40" s="7">
        <v>570</v>
      </c>
      <c r="BK40" s="8">
        <v>68</v>
      </c>
      <c r="BL40" s="8">
        <v>700</v>
      </c>
      <c r="BM40" s="8">
        <v>2325</v>
      </c>
      <c r="BN40" s="8">
        <v>9100</v>
      </c>
      <c r="BO40" s="7">
        <v>300</v>
      </c>
      <c r="BP40" s="7">
        <v>600</v>
      </c>
      <c r="BQ40" s="7">
        <v>42</v>
      </c>
      <c r="BR40" s="7">
        <v>42</v>
      </c>
    </row>
    <row r="41" spans="1:92" s="10" customFormat="1" ht="18" customHeight="1" x14ac:dyDescent="0.25">
      <c r="A41" s="39">
        <v>33</v>
      </c>
      <c r="B41" s="12" t="s">
        <v>36</v>
      </c>
      <c r="C41" s="7">
        <v>0</v>
      </c>
      <c r="D41" s="7">
        <v>0</v>
      </c>
      <c r="E41" s="7">
        <v>5</v>
      </c>
      <c r="F41" s="7">
        <v>25</v>
      </c>
      <c r="G41" s="7">
        <v>0</v>
      </c>
      <c r="H41" s="7">
        <v>0</v>
      </c>
      <c r="I41" s="8">
        <v>5</v>
      </c>
      <c r="J41" s="8">
        <v>25</v>
      </c>
      <c r="K41" s="7">
        <v>3</v>
      </c>
      <c r="L41" s="7">
        <v>5</v>
      </c>
      <c r="M41" s="7">
        <v>34</v>
      </c>
      <c r="N41" s="7">
        <v>100</v>
      </c>
      <c r="O41" s="8">
        <v>42</v>
      </c>
      <c r="P41" s="8">
        <v>130</v>
      </c>
      <c r="Q41" s="7">
        <v>2</v>
      </c>
      <c r="R41" s="7">
        <v>5</v>
      </c>
      <c r="S41" s="7">
        <v>37</v>
      </c>
      <c r="T41" s="7">
        <v>112</v>
      </c>
      <c r="U41" s="7">
        <v>20</v>
      </c>
      <c r="V41" s="7">
        <v>135</v>
      </c>
      <c r="W41" s="7">
        <v>15</v>
      </c>
      <c r="X41" s="7">
        <v>50</v>
      </c>
      <c r="Y41" s="7">
        <v>15</v>
      </c>
      <c r="Z41" s="7">
        <v>15</v>
      </c>
      <c r="AA41" s="7">
        <v>0</v>
      </c>
      <c r="AB41" s="7">
        <v>0</v>
      </c>
      <c r="AC41" s="7">
        <v>0</v>
      </c>
      <c r="AD41" s="7">
        <v>0</v>
      </c>
      <c r="AE41" s="8">
        <v>50</v>
      </c>
      <c r="AF41" s="8">
        <v>200</v>
      </c>
      <c r="AG41" s="7">
        <v>4</v>
      </c>
      <c r="AH41" s="7">
        <v>4</v>
      </c>
      <c r="AI41" s="7">
        <v>0</v>
      </c>
      <c r="AJ41" s="7">
        <v>0</v>
      </c>
      <c r="AK41" s="7">
        <v>5</v>
      </c>
      <c r="AL41" s="7">
        <v>5</v>
      </c>
      <c r="AM41" s="7">
        <v>10</v>
      </c>
      <c r="AN41" s="7">
        <v>40</v>
      </c>
      <c r="AO41" s="7">
        <v>2</v>
      </c>
      <c r="AP41" s="7">
        <v>2</v>
      </c>
      <c r="AQ41" s="7">
        <v>13</v>
      </c>
      <c r="AR41" s="7">
        <v>33</v>
      </c>
      <c r="AS41" s="7">
        <v>10</v>
      </c>
      <c r="AT41" s="7">
        <v>20</v>
      </c>
      <c r="AU41" s="7">
        <v>40</v>
      </c>
      <c r="AV41" s="7">
        <v>100</v>
      </c>
      <c r="AW41" s="7">
        <v>2</v>
      </c>
      <c r="AX41" s="7">
        <v>7</v>
      </c>
      <c r="AY41" s="9">
        <v>132</v>
      </c>
      <c r="AZ41" s="9">
        <v>430</v>
      </c>
      <c r="BA41" s="9"/>
      <c r="BB41" s="9"/>
      <c r="BC41" s="7">
        <v>0</v>
      </c>
      <c r="BD41" s="7">
        <v>0</v>
      </c>
      <c r="BE41" s="7">
        <v>0</v>
      </c>
      <c r="BF41" s="7">
        <v>0</v>
      </c>
      <c r="BG41" s="7">
        <v>10</v>
      </c>
      <c r="BH41" s="7">
        <v>35</v>
      </c>
      <c r="BI41" s="7">
        <v>16</v>
      </c>
      <c r="BJ41" s="7">
        <v>65</v>
      </c>
      <c r="BK41" s="8">
        <v>26</v>
      </c>
      <c r="BL41" s="8">
        <v>100</v>
      </c>
      <c r="BM41" s="8">
        <v>158</v>
      </c>
      <c r="BN41" s="8">
        <v>530</v>
      </c>
      <c r="BO41" s="7">
        <v>15</v>
      </c>
      <c r="BP41" s="7">
        <v>40</v>
      </c>
      <c r="BQ41" s="7">
        <v>3</v>
      </c>
      <c r="BR41" s="7">
        <v>3</v>
      </c>
    </row>
    <row r="42" spans="1:92" s="19" customFormat="1" ht="18" customHeight="1" x14ac:dyDescent="0.25">
      <c r="A42" s="37">
        <v>34</v>
      </c>
      <c r="B42" s="6" t="s">
        <v>82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8">
        <v>0</v>
      </c>
      <c r="J42" s="8">
        <v>0</v>
      </c>
      <c r="K42" s="7">
        <v>0</v>
      </c>
      <c r="L42" s="7">
        <v>0</v>
      </c>
      <c r="M42" s="7">
        <v>0</v>
      </c>
      <c r="N42" s="7">
        <v>0</v>
      </c>
      <c r="O42" s="8">
        <v>0</v>
      </c>
      <c r="P42" s="8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8">
        <v>0</v>
      </c>
      <c r="AF42" s="8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9">
        <v>0</v>
      </c>
      <c r="AZ42" s="9">
        <v>0</v>
      </c>
      <c r="BA42" s="9"/>
      <c r="BB42" s="9"/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8">
        <v>0</v>
      </c>
      <c r="BL42" s="8">
        <v>0</v>
      </c>
      <c r="BM42" s="8">
        <v>0</v>
      </c>
      <c r="BN42" s="8">
        <v>0</v>
      </c>
      <c r="BO42" s="7">
        <v>0</v>
      </c>
      <c r="BP42" s="7">
        <v>0</v>
      </c>
      <c r="BQ42" s="7">
        <v>0</v>
      </c>
      <c r="BR42" s="7">
        <v>0</v>
      </c>
    </row>
    <row r="43" spans="1:92" s="16" customFormat="1" ht="18" customHeight="1" x14ac:dyDescent="0.25">
      <c r="A43" s="38" t="s">
        <v>37</v>
      </c>
      <c r="B43" s="13" t="s">
        <v>38</v>
      </c>
      <c r="C43" s="8">
        <v>12879</v>
      </c>
      <c r="D43" s="8">
        <v>17500</v>
      </c>
      <c r="E43" s="8">
        <v>7239</v>
      </c>
      <c r="F43" s="8">
        <v>10700</v>
      </c>
      <c r="G43" s="8">
        <v>237</v>
      </c>
      <c r="H43" s="8">
        <v>295</v>
      </c>
      <c r="I43" s="8">
        <v>20355</v>
      </c>
      <c r="J43" s="8">
        <v>28495</v>
      </c>
      <c r="K43" s="8">
        <v>3084</v>
      </c>
      <c r="L43" s="8">
        <v>3820</v>
      </c>
      <c r="M43" s="8">
        <v>1858</v>
      </c>
      <c r="N43" s="8">
        <v>11725</v>
      </c>
      <c r="O43" s="8">
        <v>25297</v>
      </c>
      <c r="P43" s="8">
        <v>44040</v>
      </c>
      <c r="Q43" s="8">
        <v>140</v>
      </c>
      <c r="R43" s="8">
        <v>856</v>
      </c>
      <c r="S43" s="8">
        <v>21483</v>
      </c>
      <c r="T43" s="8">
        <v>37357</v>
      </c>
      <c r="U43" s="8">
        <v>1732</v>
      </c>
      <c r="V43" s="8">
        <v>11905</v>
      </c>
      <c r="W43" s="8">
        <v>425</v>
      </c>
      <c r="X43" s="8">
        <v>2930</v>
      </c>
      <c r="Y43" s="8">
        <v>187</v>
      </c>
      <c r="Z43" s="8">
        <v>515</v>
      </c>
      <c r="AA43" s="8">
        <v>0</v>
      </c>
      <c r="AB43" s="8">
        <v>0</v>
      </c>
      <c r="AC43" s="8">
        <v>22</v>
      </c>
      <c r="AD43" s="8">
        <v>5800</v>
      </c>
      <c r="AE43" s="8">
        <v>2366</v>
      </c>
      <c r="AF43" s="8">
        <v>21150</v>
      </c>
      <c r="AG43" s="8">
        <v>49</v>
      </c>
      <c r="AH43" s="8">
        <v>122</v>
      </c>
      <c r="AI43" s="8">
        <v>1</v>
      </c>
      <c r="AJ43" s="8">
        <v>100</v>
      </c>
      <c r="AK43" s="8">
        <v>75</v>
      </c>
      <c r="AL43" s="8">
        <v>125</v>
      </c>
      <c r="AM43" s="8">
        <v>250</v>
      </c>
      <c r="AN43" s="8">
        <v>1045</v>
      </c>
      <c r="AO43" s="8">
        <v>42</v>
      </c>
      <c r="AP43" s="8">
        <v>72</v>
      </c>
      <c r="AQ43" s="8">
        <v>327</v>
      </c>
      <c r="AR43" s="8">
        <v>383</v>
      </c>
      <c r="AS43" s="8">
        <v>42</v>
      </c>
      <c r="AT43" s="8">
        <v>175</v>
      </c>
      <c r="AU43" s="8">
        <v>737</v>
      </c>
      <c r="AV43" s="8">
        <v>1900</v>
      </c>
      <c r="AW43" s="8">
        <v>37</v>
      </c>
      <c r="AX43" s="8">
        <v>102</v>
      </c>
      <c r="AY43" s="9">
        <v>28400</v>
      </c>
      <c r="AZ43" s="9">
        <v>67090</v>
      </c>
      <c r="BA43" s="8">
        <v>0</v>
      </c>
      <c r="BB43" s="8">
        <v>0</v>
      </c>
      <c r="BC43" s="8">
        <v>2</v>
      </c>
      <c r="BD43" s="8">
        <v>30</v>
      </c>
      <c r="BE43" s="8">
        <v>22</v>
      </c>
      <c r="BF43" s="8">
        <v>660</v>
      </c>
      <c r="BG43" s="8">
        <v>136</v>
      </c>
      <c r="BH43" s="8">
        <v>1815</v>
      </c>
      <c r="BI43" s="8">
        <v>405</v>
      </c>
      <c r="BJ43" s="8">
        <v>3728</v>
      </c>
      <c r="BK43" s="8">
        <v>565</v>
      </c>
      <c r="BL43" s="8">
        <v>6233</v>
      </c>
      <c r="BM43" s="8">
        <v>28965</v>
      </c>
      <c r="BN43" s="8">
        <v>73323</v>
      </c>
      <c r="BO43" s="8">
        <v>2940</v>
      </c>
      <c r="BP43" s="8">
        <v>5580</v>
      </c>
      <c r="BQ43" s="8">
        <v>346</v>
      </c>
      <c r="BR43" s="8">
        <v>346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</row>
    <row r="44" spans="1:92" s="16" customFormat="1" ht="18" customHeight="1" x14ac:dyDescent="0.25">
      <c r="A44" s="38"/>
      <c r="B44" s="13" t="s">
        <v>39</v>
      </c>
      <c r="C44" s="8">
        <v>130266</v>
      </c>
      <c r="D44" s="8">
        <v>192900</v>
      </c>
      <c r="E44" s="8">
        <v>40844</v>
      </c>
      <c r="F44" s="8">
        <v>33570</v>
      </c>
      <c r="G44" s="8">
        <v>3382</v>
      </c>
      <c r="H44" s="8">
        <v>3685</v>
      </c>
      <c r="I44" s="8">
        <v>174492</v>
      </c>
      <c r="J44" s="8">
        <v>230155</v>
      </c>
      <c r="K44" s="8">
        <v>20070</v>
      </c>
      <c r="L44" s="8">
        <v>11550</v>
      </c>
      <c r="M44" s="8">
        <v>4839</v>
      </c>
      <c r="N44" s="8">
        <v>28195</v>
      </c>
      <c r="O44" s="8">
        <v>199401</v>
      </c>
      <c r="P44" s="8">
        <v>269900</v>
      </c>
      <c r="Q44" s="8">
        <v>309</v>
      </c>
      <c r="R44" s="8">
        <v>1939</v>
      </c>
      <c r="S44" s="8">
        <v>161908</v>
      </c>
      <c r="T44" s="8">
        <v>223877</v>
      </c>
      <c r="U44" s="8">
        <v>3571</v>
      </c>
      <c r="V44" s="8">
        <v>26091</v>
      </c>
      <c r="W44" s="8">
        <v>1105</v>
      </c>
      <c r="X44" s="8">
        <v>8180</v>
      </c>
      <c r="Y44" s="8">
        <v>764</v>
      </c>
      <c r="Z44" s="8">
        <v>1335</v>
      </c>
      <c r="AA44" s="8">
        <v>186</v>
      </c>
      <c r="AB44" s="8">
        <v>394</v>
      </c>
      <c r="AC44" s="8">
        <v>34</v>
      </c>
      <c r="AD44" s="8">
        <v>9200</v>
      </c>
      <c r="AE44" s="8">
        <v>5660</v>
      </c>
      <c r="AF44" s="8">
        <v>45200</v>
      </c>
      <c r="AG44" s="8">
        <v>151</v>
      </c>
      <c r="AH44" s="8">
        <v>260</v>
      </c>
      <c r="AI44" s="8">
        <v>10</v>
      </c>
      <c r="AJ44" s="8">
        <v>550</v>
      </c>
      <c r="AK44" s="8">
        <v>706</v>
      </c>
      <c r="AL44" s="8">
        <v>2390</v>
      </c>
      <c r="AM44" s="8">
        <v>1061</v>
      </c>
      <c r="AN44" s="8">
        <v>4500</v>
      </c>
      <c r="AO44" s="8">
        <v>492</v>
      </c>
      <c r="AP44" s="8">
        <v>660</v>
      </c>
      <c r="AQ44" s="8">
        <v>2914</v>
      </c>
      <c r="AR44" s="8">
        <v>3835</v>
      </c>
      <c r="AS44" s="8">
        <v>177</v>
      </c>
      <c r="AT44" s="8">
        <v>1165</v>
      </c>
      <c r="AU44" s="8">
        <v>5360</v>
      </c>
      <c r="AV44" s="8">
        <v>13100</v>
      </c>
      <c r="AW44" s="8">
        <v>271</v>
      </c>
      <c r="AX44" s="8">
        <v>535</v>
      </c>
      <c r="AY44" s="8">
        <v>210421</v>
      </c>
      <c r="AZ44" s="8">
        <v>328200</v>
      </c>
      <c r="BA44" s="8">
        <v>0</v>
      </c>
      <c r="BB44" s="8">
        <v>0</v>
      </c>
      <c r="BC44" s="8">
        <v>29</v>
      </c>
      <c r="BD44" s="8">
        <v>435</v>
      </c>
      <c r="BE44" s="8">
        <v>58</v>
      </c>
      <c r="BF44" s="8">
        <v>1740</v>
      </c>
      <c r="BG44" s="8">
        <v>303</v>
      </c>
      <c r="BH44" s="8">
        <v>4408</v>
      </c>
      <c r="BI44" s="8">
        <v>1211</v>
      </c>
      <c r="BJ44" s="8">
        <v>11333</v>
      </c>
      <c r="BK44" s="8">
        <v>1601</v>
      </c>
      <c r="BL44" s="8">
        <v>17916</v>
      </c>
      <c r="BM44" s="8">
        <v>212022</v>
      </c>
      <c r="BN44" s="8">
        <v>346116</v>
      </c>
      <c r="BO44" s="8">
        <v>23450</v>
      </c>
      <c r="BP44" s="8">
        <v>41140</v>
      </c>
      <c r="BQ44" s="8">
        <v>1462</v>
      </c>
      <c r="BR44" s="8">
        <v>1462</v>
      </c>
    </row>
    <row r="45" spans="1:92" s="10" customFormat="1" ht="18" customHeight="1" x14ac:dyDescent="0.25">
      <c r="A45" s="37">
        <v>35</v>
      </c>
      <c r="B45" s="12" t="s">
        <v>90</v>
      </c>
      <c r="C45" s="7">
        <v>47492</v>
      </c>
      <c r="D45" s="7">
        <v>66300</v>
      </c>
      <c r="E45" s="7">
        <v>9998</v>
      </c>
      <c r="F45" s="7">
        <v>4155</v>
      </c>
      <c r="G45" s="7">
        <v>1709</v>
      </c>
      <c r="H45" s="7">
        <v>2045</v>
      </c>
      <c r="I45" s="8">
        <v>59199</v>
      </c>
      <c r="J45" s="8">
        <v>72500</v>
      </c>
      <c r="K45" s="7">
        <v>903</v>
      </c>
      <c r="L45" s="7">
        <v>1500</v>
      </c>
      <c r="M45" s="7">
        <v>1000</v>
      </c>
      <c r="N45" s="7">
        <v>1000</v>
      </c>
      <c r="O45" s="8">
        <v>61102</v>
      </c>
      <c r="P45" s="8">
        <v>75000</v>
      </c>
      <c r="Q45" s="7">
        <v>70</v>
      </c>
      <c r="R45" s="7">
        <v>102</v>
      </c>
      <c r="S45" s="7">
        <v>48933</v>
      </c>
      <c r="T45" s="7">
        <v>61566</v>
      </c>
      <c r="U45" s="7">
        <v>380</v>
      </c>
      <c r="V45" s="7">
        <v>1895</v>
      </c>
      <c r="W45" s="7">
        <v>125</v>
      </c>
      <c r="X45" s="7">
        <v>450</v>
      </c>
      <c r="Y45" s="7">
        <v>85</v>
      </c>
      <c r="Z45" s="7">
        <v>95</v>
      </c>
      <c r="AA45" s="7">
        <v>70</v>
      </c>
      <c r="AB45" s="7">
        <v>160</v>
      </c>
      <c r="AC45" s="7">
        <v>0</v>
      </c>
      <c r="AD45" s="7">
        <v>0</v>
      </c>
      <c r="AE45" s="8">
        <v>660</v>
      </c>
      <c r="AF45" s="8">
        <v>2600</v>
      </c>
      <c r="AG45" s="7">
        <v>13</v>
      </c>
      <c r="AH45" s="7">
        <v>18</v>
      </c>
      <c r="AI45" s="7">
        <v>0</v>
      </c>
      <c r="AJ45" s="7">
        <v>0</v>
      </c>
      <c r="AK45" s="7">
        <v>140</v>
      </c>
      <c r="AL45" s="7">
        <v>360</v>
      </c>
      <c r="AM45" s="7">
        <v>120</v>
      </c>
      <c r="AN45" s="7">
        <v>300</v>
      </c>
      <c r="AO45" s="7">
        <v>114</v>
      </c>
      <c r="AP45" s="7">
        <v>210</v>
      </c>
      <c r="AQ45" s="7">
        <v>624</v>
      </c>
      <c r="AR45" s="7">
        <v>1210</v>
      </c>
      <c r="AS45" s="7">
        <v>25</v>
      </c>
      <c r="AT45" s="7">
        <v>120</v>
      </c>
      <c r="AU45" s="7">
        <v>1023</v>
      </c>
      <c r="AV45" s="7">
        <v>2200</v>
      </c>
      <c r="AW45" s="7">
        <v>63</v>
      </c>
      <c r="AX45" s="7">
        <v>116</v>
      </c>
      <c r="AY45" s="9">
        <v>62785</v>
      </c>
      <c r="AZ45" s="9">
        <v>79800</v>
      </c>
      <c r="BA45" s="9"/>
      <c r="BB45" s="9"/>
      <c r="BC45" s="7">
        <v>0</v>
      </c>
      <c r="BD45" s="7">
        <v>0</v>
      </c>
      <c r="BE45" s="7">
        <v>1</v>
      </c>
      <c r="BF45" s="7">
        <v>30</v>
      </c>
      <c r="BG45" s="7">
        <v>18</v>
      </c>
      <c r="BH45" s="7">
        <v>170</v>
      </c>
      <c r="BI45" s="7">
        <v>204</v>
      </c>
      <c r="BJ45" s="7">
        <v>2080</v>
      </c>
      <c r="BK45" s="8">
        <v>223</v>
      </c>
      <c r="BL45" s="8">
        <v>2280</v>
      </c>
      <c r="BM45" s="8">
        <v>63008</v>
      </c>
      <c r="BN45" s="8">
        <v>82080</v>
      </c>
      <c r="BO45" s="7">
        <v>7920</v>
      </c>
      <c r="BP45" s="7">
        <v>11500</v>
      </c>
      <c r="BQ45" s="7">
        <v>351</v>
      </c>
      <c r="BR45" s="7">
        <v>351</v>
      </c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</row>
    <row r="46" spans="1:92" s="10" customFormat="1" ht="18" customHeight="1" x14ac:dyDescent="0.25">
      <c r="A46" s="37">
        <v>36</v>
      </c>
      <c r="B46" s="11" t="s">
        <v>91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8">
        <v>0</v>
      </c>
      <c r="J46" s="8">
        <v>0</v>
      </c>
      <c r="K46" s="7">
        <v>0</v>
      </c>
      <c r="L46" s="7">
        <v>0</v>
      </c>
      <c r="M46" s="7">
        <v>0</v>
      </c>
      <c r="N46" s="7">
        <v>0</v>
      </c>
      <c r="O46" s="8">
        <v>0</v>
      </c>
      <c r="P46" s="8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C46" s="7">
        <v>0</v>
      </c>
      <c r="AD46" s="7">
        <v>0</v>
      </c>
      <c r="AE46" s="8">
        <v>0</v>
      </c>
      <c r="AF46" s="8">
        <v>0</v>
      </c>
      <c r="AG46" s="7">
        <v>0</v>
      </c>
      <c r="AH46" s="7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9">
        <v>0</v>
      </c>
      <c r="AZ46" s="9">
        <v>0</v>
      </c>
      <c r="BA46" s="9"/>
      <c r="BB46" s="9"/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8">
        <v>0</v>
      </c>
      <c r="BL46" s="8">
        <v>0</v>
      </c>
      <c r="BM46" s="8">
        <v>0</v>
      </c>
      <c r="BN46" s="8">
        <v>0</v>
      </c>
      <c r="BO46" s="7">
        <v>0</v>
      </c>
      <c r="BP46" s="7">
        <v>0</v>
      </c>
      <c r="BQ46" s="7">
        <v>0</v>
      </c>
      <c r="BR46" s="7">
        <v>0</v>
      </c>
    </row>
    <row r="47" spans="1:92" s="16" customFormat="1" ht="18" customHeight="1" x14ac:dyDescent="0.25">
      <c r="A47" s="38"/>
      <c r="B47" s="13" t="s">
        <v>40</v>
      </c>
      <c r="C47" s="8">
        <v>47492</v>
      </c>
      <c r="D47" s="8">
        <v>66300</v>
      </c>
      <c r="E47" s="8">
        <v>9998</v>
      </c>
      <c r="F47" s="8">
        <v>4155</v>
      </c>
      <c r="G47" s="8">
        <v>1709</v>
      </c>
      <c r="H47" s="8">
        <v>2045</v>
      </c>
      <c r="I47" s="8">
        <v>59199</v>
      </c>
      <c r="J47" s="8">
        <v>72500</v>
      </c>
      <c r="K47" s="8">
        <v>903</v>
      </c>
      <c r="L47" s="8">
        <v>1500</v>
      </c>
      <c r="M47" s="8">
        <v>1000</v>
      </c>
      <c r="N47" s="8">
        <v>1000</v>
      </c>
      <c r="O47" s="8">
        <v>61102</v>
      </c>
      <c r="P47" s="8">
        <v>75000</v>
      </c>
      <c r="Q47" s="8">
        <v>70</v>
      </c>
      <c r="R47" s="8">
        <v>102</v>
      </c>
      <c r="S47" s="8">
        <v>48933</v>
      </c>
      <c r="T47" s="8">
        <v>61566</v>
      </c>
      <c r="U47" s="8">
        <v>380</v>
      </c>
      <c r="V47" s="8">
        <v>1895</v>
      </c>
      <c r="W47" s="8">
        <v>125</v>
      </c>
      <c r="X47" s="8">
        <v>450</v>
      </c>
      <c r="Y47" s="8">
        <v>85</v>
      </c>
      <c r="Z47" s="8">
        <v>95</v>
      </c>
      <c r="AA47" s="8">
        <v>70</v>
      </c>
      <c r="AB47" s="8">
        <v>160</v>
      </c>
      <c r="AC47" s="8">
        <v>0</v>
      </c>
      <c r="AD47" s="8">
        <v>0</v>
      </c>
      <c r="AE47" s="8">
        <v>660</v>
      </c>
      <c r="AF47" s="8">
        <v>2600</v>
      </c>
      <c r="AG47" s="8">
        <v>13</v>
      </c>
      <c r="AH47" s="8">
        <v>18</v>
      </c>
      <c r="AI47" s="8">
        <v>0</v>
      </c>
      <c r="AJ47" s="8">
        <v>0</v>
      </c>
      <c r="AK47" s="8">
        <v>140</v>
      </c>
      <c r="AL47" s="8">
        <v>360</v>
      </c>
      <c r="AM47" s="8">
        <v>120</v>
      </c>
      <c r="AN47" s="8">
        <v>300</v>
      </c>
      <c r="AO47" s="8">
        <v>114</v>
      </c>
      <c r="AP47" s="8">
        <v>210</v>
      </c>
      <c r="AQ47" s="8">
        <v>624</v>
      </c>
      <c r="AR47" s="8">
        <v>1210</v>
      </c>
      <c r="AS47" s="8">
        <v>25</v>
      </c>
      <c r="AT47" s="8">
        <v>120</v>
      </c>
      <c r="AU47" s="8">
        <v>1023</v>
      </c>
      <c r="AV47" s="8">
        <v>2200</v>
      </c>
      <c r="AW47" s="8">
        <v>63</v>
      </c>
      <c r="AX47" s="8">
        <v>116</v>
      </c>
      <c r="AY47" s="9">
        <v>62785</v>
      </c>
      <c r="AZ47" s="9">
        <v>79800</v>
      </c>
      <c r="BA47" s="8">
        <v>0</v>
      </c>
      <c r="BB47" s="8">
        <v>0</v>
      </c>
      <c r="BC47" s="8">
        <v>0</v>
      </c>
      <c r="BD47" s="8">
        <v>0</v>
      </c>
      <c r="BE47" s="8">
        <v>1</v>
      </c>
      <c r="BF47" s="8">
        <v>30</v>
      </c>
      <c r="BG47" s="8">
        <v>18</v>
      </c>
      <c r="BH47" s="8">
        <v>170</v>
      </c>
      <c r="BI47" s="8">
        <v>204</v>
      </c>
      <c r="BJ47" s="8">
        <v>2080</v>
      </c>
      <c r="BK47" s="8">
        <v>223</v>
      </c>
      <c r="BL47" s="8">
        <v>2280</v>
      </c>
      <c r="BM47" s="8">
        <v>63008</v>
      </c>
      <c r="BN47" s="8">
        <v>82080</v>
      </c>
      <c r="BO47" s="8">
        <v>7920</v>
      </c>
      <c r="BP47" s="8">
        <v>11500</v>
      </c>
      <c r="BQ47" s="8">
        <v>351</v>
      </c>
      <c r="BR47" s="8">
        <v>351</v>
      </c>
    </row>
    <row r="48" spans="1:92" s="10" customFormat="1" ht="18" customHeight="1" x14ac:dyDescent="0.25">
      <c r="A48" s="37">
        <v>37</v>
      </c>
      <c r="B48" s="12" t="s">
        <v>80</v>
      </c>
      <c r="C48" s="7">
        <v>36243</v>
      </c>
      <c r="D48" s="7">
        <v>47750</v>
      </c>
      <c r="E48" s="7">
        <v>0</v>
      </c>
      <c r="F48" s="7">
        <v>0</v>
      </c>
      <c r="G48" s="7">
        <v>1950</v>
      </c>
      <c r="H48" s="7">
        <v>1700</v>
      </c>
      <c r="I48" s="8">
        <v>38193</v>
      </c>
      <c r="J48" s="8">
        <v>49450</v>
      </c>
      <c r="K48" s="7">
        <v>0</v>
      </c>
      <c r="L48" s="7">
        <v>0</v>
      </c>
      <c r="M48" s="7">
        <v>24</v>
      </c>
      <c r="N48" s="7">
        <v>50</v>
      </c>
      <c r="O48" s="8">
        <v>38217</v>
      </c>
      <c r="P48" s="8">
        <v>49500</v>
      </c>
      <c r="Q48" s="7">
        <v>0</v>
      </c>
      <c r="R48" s="7">
        <v>0</v>
      </c>
      <c r="S48" s="7">
        <v>33635</v>
      </c>
      <c r="T48" s="7">
        <v>43564</v>
      </c>
      <c r="U48" s="7">
        <v>30</v>
      </c>
      <c r="V48" s="7">
        <v>65</v>
      </c>
      <c r="W48" s="7">
        <v>0</v>
      </c>
      <c r="X48" s="7">
        <v>0</v>
      </c>
      <c r="Y48" s="7">
        <v>10</v>
      </c>
      <c r="Z48" s="7">
        <v>35</v>
      </c>
      <c r="AA48" s="7">
        <v>0</v>
      </c>
      <c r="AB48" s="7">
        <v>0</v>
      </c>
      <c r="AC48" s="7">
        <v>0</v>
      </c>
      <c r="AD48" s="7">
        <v>0</v>
      </c>
      <c r="AE48" s="8">
        <v>40</v>
      </c>
      <c r="AF48" s="8">
        <v>100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14</v>
      </c>
      <c r="AN48" s="7">
        <v>100</v>
      </c>
      <c r="AO48" s="7">
        <v>0</v>
      </c>
      <c r="AP48" s="7">
        <v>0</v>
      </c>
      <c r="AQ48" s="7">
        <v>60</v>
      </c>
      <c r="AR48" s="7">
        <v>100</v>
      </c>
      <c r="AS48" s="7">
        <v>0</v>
      </c>
      <c r="AT48" s="7">
        <v>0</v>
      </c>
      <c r="AU48" s="7">
        <v>74</v>
      </c>
      <c r="AV48" s="7">
        <v>200</v>
      </c>
      <c r="AW48" s="7">
        <v>11</v>
      </c>
      <c r="AX48" s="7">
        <v>28</v>
      </c>
      <c r="AY48" s="9">
        <v>38331</v>
      </c>
      <c r="AZ48" s="9">
        <v>49800</v>
      </c>
      <c r="BA48" s="9"/>
      <c r="BB48" s="9"/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24</v>
      </c>
      <c r="BJ48" s="7">
        <v>30</v>
      </c>
      <c r="BK48" s="8">
        <v>24</v>
      </c>
      <c r="BL48" s="8">
        <v>30</v>
      </c>
      <c r="BM48" s="8">
        <v>38355</v>
      </c>
      <c r="BN48" s="8">
        <v>49830</v>
      </c>
      <c r="BO48" s="7">
        <v>3620</v>
      </c>
      <c r="BP48" s="7">
        <v>6100</v>
      </c>
      <c r="BQ48" s="7">
        <v>120</v>
      </c>
      <c r="BR48" s="7">
        <v>120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</row>
    <row r="49" spans="1:91" s="10" customFormat="1" ht="18" customHeight="1" x14ac:dyDescent="0.25">
      <c r="A49" s="37">
        <v>38</v>
      </c>
      <c r="B49" s="12" t="s">
        <v>41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8">
        <v>0</v>
      </c>
      <c r="J49" s="8">
        <v>0</v>
      </c>
      <c r="K49" s="7">
        <v>0</v>
      </c>
      <c r="L49" s="7">
        <v>0</v>
      </c>
      <c r="M49" s="7">
        <v>0</v>
      </c>
      <c r="N49" s="7">
        <v>0</v>
      </c>
      <c r="O49" s="8">
        <v>0</v>
      </c>
      <c r="P49" s="8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7">
        <v>0</v>
      </c>
      <c r="AE49" s="8">
        <v>0</v>
      </c>
      <c r="AF49" s="8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9">
        <v>0</v>
      </c>
      <c r="AZ49" s="9">
        <v>0</v>
      </c>
      <c r="BA49" s="9"/>
      <c r="BB49" s="9"/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8">
        <v>0</v>
      </c>
      <c r="BL49" s="8">
        <v>0</v>
      </c>
      <c r="BM49" s="8">
        <v>0</v>
      </c>
      <c r="BN49" s="8">
        <v>0</v>
      </c>
      <c r="BO49" s="7">
        <v>0</v>
      </c>
      <c r="BP49" s="7">
        <v>0</v>
      </c>
      <c r="BQ49" s="7">
        <v>0</v>
      </c>
      <c r="BR49" s="7">
        <v>0</v>
      </c>
    </row>
    <row r="50" spans="1:91" s="16" customFormat="1" ht="18" customHeight="1" x14ac:dyDescent="0.25">
      <c r="A50" s="38"/>
      <c r="B50" s="13" t="s">
        <v>42</v>
      </c>
      <c r="C50" s="8">
        <v>36243</v>
      </c>
      <c r="D50" s="8">
        <v>47750</v>
      </c>
      <c r="E50" s="8">
        <v>0</v>
      </c>
      <c r="F50" s="8">
        <v>0</v>
      </c>
      <c r="G50" s="8">
        <v>1950</v>
      </c>
      <c r="H50" s="8">
        <v>1700</v>
      </c>
      <c r="I50" s="8">
        <v>38193</v>
      </c>
      <c r="J50" s="8">
        <v>49450</v>
      </c>
      <c r="K50" s="8">
        <v>0</v>
      </c>
      <c r="L50" s="8">
        <v>0</v>
      </c>
      <c r="M50" s="8">
        <v>24</v>
      </c>
      <c r="N50" s="8">
        <v>50</v>
      </c>
      <c r="O50" s="8">
        <v>38217</v>
      </c>
      <c r="P50" s="8">
        <v>49500</v>
      </c>
      <c r="Q50" s="8">
        <v>0</v>
      </c>
      <c r="R50" s="8">
        <v>0</v>
      </c>
      <c r="S50" s="8">
        <v>33635</v>
      </c>
      <c r="T50" s="8">
        <v>43564</v>
      </c>
      <c r="U50" s="8">
        <v>30</v>
      </c>
      <c r="V50" s="8">
        <v>65</v>
      </c>
      <c r="W50" s="8">
        <v>0</v>
      </c>
      <c r="X50" s="8">
        <v>0</v>
      </c>
      <c r="Y50" s="8">
        <v>10</v>
      </c>
      <c r="Z50" s="8">
        <v>35</v>
      </c>
      <c r="AA50" s="8">
        <v>0</v>
      </c>
      <c r="AB50" s="8">
        <v>0</v>
      </c>
      <c r="AC50" s="8">
        <v>0</v>
      </c>
      <c r="AD50" s="8">
        <v>0</v>
      </c>
      <c r="AE50" s="8">
        <v>40</v>
      </c>
      <c r="AF50" s="8">
        <v>100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14</v>
      </c>
      <c r="AN50" s="8">
        <v>100</v>
      </c>
      <c r="AO50" s="8">
        <v>0</v>
      </c>
      <c r="AP50" s="8">
        <v>0</v>
      </c>
      <c r="AQ50" s="8">
        <v>60</v>
      </c>
      <c r="AR50" s="8">
        <v>100</v>
      </c>
      <c r="AS50" s="8">
        <v>0</v>
      </c>
      <c r="AT50" s="8">
        <v>0</v>
      </c>
      <c r="AU50" s="8">
        <v>74</v>
      </c>
      <c r="AV50" s="8">
        <v>200</v>
      </c>
      <c r="AW50" s="8">
        <v>11</v>
      </c>
      <c r="AX50" s="8">
        <v>28</v>
      </c>
      <c r="AY50" s="9">
        <v>38331</v>
      </c>
      <c r="AZ50" s="9">
        <v>49800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8">
        <v>24</v>
      </c>
      <c r="BJ50" s="8">
        <v>30</v>
      </c>
      <c r="BK50" s="8">
        <v>24</v>
      </c>
      <c r="BL50" s="8">
        <v>30</v>
      </c>
      <c r="BM50" s="8">
        <v>38355</v>
      </c>
      <c r="BN50" s="8">
        <v>49830</v>
      </c>
      <c r="BO50" s="8">
        <v>3620</v>
      </c>
      <c r="BP50" s="8">
        <v>6100</v>
      </c>
      <c r="BQ50" s="8">
        <v>120</v>
      </c>
      <c r="BR50" s="8">
        <v>120</v>
      </c>
    </row>
    <row r="51" spans="1:91" s="22" customFormat="1" ht="18" customHeight="1" x14ac:dyDescent="0.25">
      <c r="A51" s="39">
        <v>39</v>
      </c>
      <c r="B51" s="20" t="s">
        <v>68</v>
      </c>
      <c r="C51" s="7">
        <v>0</v>
      </c>
      <c r="D51" s="7">
        <v>0</v>
      </c>
      <c r="E51" s="7">
        <v>173</v>
      </c>
      <c r="F51" s="7">
        <v>340</v>
      </c>
      <c r="G51" s="7">
        <v>79</v>
      </c>
      <c r="H51" s="7">
        <v>80</v>
      </c>
      <c r="I51" s="8">
        <v>252</v>
      </c>
      <c r="J51" s="8">
        <v>420</v>
      </c>
      <c r="K51" s="7">
        <v>251</v>
      </c>
      <c r="L51" s="7">
        <v>280</v>
      </c>
      <c r="M51" s="7">
        <v>217</v>
      </c>
      <c r="N51" s="7">
        <v>600</v>
      </c>
      <c r="O51" s="8">
        <v>720</v>
      </c>
      <c r="P51" s="8">
        <v>1300</v>
      </c>
      <c r="Q51" s="7">
        <v>6</v>
      </c>
      <c r="R51" s="7">
        <v>25</v>
      </c>
      <c r="S51" s="7">
        <v>540</v>
      </c>
      <c r="T51" s="7">
        <v>976</v>
      </c>
      <c r="U51" s="7">
        <v>252</v>
      </c>
      <c r="V51" s="7">
        <v>1220</v>
      </c>
      <c r="W51" s="7">
        <v>100</v>
      </c>
      <c r="X51" s="7">
        <v>1000</v>
      </c>
      <c r="Y51" s="7">
        <v>40</v>
      </c>
      <c r="Z51" s="7">
        <v>180</v>
      </c>
      <c r="AA51" s="7">
        <v>0</v>
      </c>
      <c r="AB51" s="7">
        <v>0</v>
      </c>
      <c r="AC51" s="7">
        <v>0</v>
      </c>
      <c r="AD51" s="7">
        <v>0</v>
      </c>
      <c r="AE51" s="8">
        <v>392</v>
      </c>
      <c r="AF51" s="8">
        <v>2400</v>
      </c>
      <c r="AG51" s="7">
        <v>6</v>
      </c>
      <c r="AH51" s="7">
        <v>26</v>
      </c>
      <c r="AI51" s="7">
        <v>0</v>
      </c>
      <c r="AJ51" s="7">
        <v>0</v>
      </c>
      <c r="AK51" s="7">
        <v>0</v>
      </c>
      <c r="AL51" s="7">
        <v>0</v>
      </c>
      <c r="AM51" s="7">
        <v>60</v>
      </c>
      <c r="AN51" s="7">
        <v>200</v>
      </c>
      <c r="AO51" s="7">
        <v>0</v>
      </c>
      <c r="AP51" s="7">
        <v>0</v>
      </c>
      <c r="AQ51" s="7">
        <v>164</v>
      </c>
      <c r="AR51" s="7">
        <v>290</v>
      </c>
      <c r="AS51" s="7">
        <v>5</v>
      </c>
      <c r="AT51" s="7">
        <v>10</v>
      </c>
      <c r="AU51" s="7">
        <v>229</v>
      </c>
      <c r="AV51" s="7">
        <v>500</v>
      </c>
      <c r="AW51" s="7">
        <v>26</v>
      </c>
      <c r="AX51" s="7">
        <v>29</v>
      </c>
      <c r="AY51" s="9">
        <v>1341</v>
      </c>
      <c r="AZ51" s="9">
        <v>4200</v>
      </c>
      <c r="BA51" s="7"/>
      <c r="BB51" s="7"/>
      <c r="BC51" s="7">
        <v>0</v>
      </c>
      <c r="BD51" s="7">
        <v>0</v>
      </c>
      <c r="BE51" s="7">
        <v>0</v>
      </c>
      <c r="BF51" s="7">
        <v>0</v>
      </c>
      <c r="BG51" s="7">
        <v>4</v>
      </c>
      <c r="BH51" s="7">
        <v>100</v>
      </c>
      <c r="BI51" s="7">
        <v>40</v>
      </c>
      <c r="BJ51" s="7">
        <v>244</v>
      </c>
      <c r="BK51" s="8">
        <v>44</v>
      </c>
      <c r="BL51" s="8">
        <v>344</v>
      </c>
      <c r="BM51" s="8">
        <v>1385</v>
      </c>
      <c r="BN51" s="8">
        <v>4544</v>
      </c>
      <c r="BO51" s="7">
        <v>150</v>
      </c>
      <c r="BP51" s="7">
        <v>450</v>
      </c>
      <c r="BQ51" s="7">
        <v>30</v>
      </c>
      <c r="BR51" s="7">
        <v>30</v>
      </c>
    </row>
    <row r="52" spans="1:91" s="16" customFormat="1" ht="18" customHeight="1" x14ac:dyDescent="0.25">
      <c r="A52" s="39">
        <v>40</v>
      </c>
      <c r="B52" s="20" t="s">
        <v>73</v>
      </c>
      <c r="C52" s="7">
        <v>0</v>
      </c>
      <c r="D52" s="7">
        <v>0</v>
      </c>
      <c r="E52" s="7">
        <v>64</v>
      </c>
      <c r="F52" s="7">
        <v>110</v>
      </c>
      <c r="G52" s="7">
        <v>50</v>
      </c>
      <c r="H52" s="7">
        <v>50</v>
      </c>
      <c r="I52" s="8">
        <v>114</v>
      </c>
      <c r="J52" s="8">
        <v>160</v>
      </c>
      <c r="K52" s="7">
        <v>48</v>
      </c>
      <c r="L52" s="7">
        <v>120</v>
      </c>
      <c r="M52" s="7">
        <v>52</v>
      </c>
      <c r="N52" s="7">
        <v>120</v>
      </c>
      <c r="O52" s="8">
        <v>214</v>
      </c>
      <c r="P52" s="8">
        <v>400</v>
      </c>
      <c r="Q52" s="7">
        <v>2</v>
      </c>
      <c r="R52" s="7">
        <v>5</v>
      </c>
      <c r="S52" s="7">
        <v>161</v>
      </c>
      <c r="T52" s="7">
        <v>300</v>
      </c>
      <c r="U52" s="7">
        <v>70</v>
      </c>
      <c r="V52" s="7">
        <v>542</v>
      </c>
      <c r="W52" s="7">
        <v>35</v>
      </c>
      <c r="X52" s="7">
        <v>400</v>
      </c>
      <c r="Y52" s="7">
        <v>20</v>
      </c>
      <c r="Z52" s="7">
        <v>58</v>
      </c>
      <c r="AA52" s="7">
        <v>0</v>
      </c>
      <c r="AB52" s="7">
        <v>0</v>
      </c>
      <c r="AC52" s="7">
        <v>0</v>
      </c>
      <c r="AD52" s="7">
        <v>0</v>
      </c>
      <c r="AE52" s="8">
        <v>125</v>
      </c>
      <c r="AF52" s="8">
        <v>1000</v>
      </c>
      <c r="AG52" s="7">
        <v>4</v>
      </c>
      <c r="AH52" s="7">
        <v>12</v>
      </c>
      <c r="AI52" s="7">
        <v>0</v>
      </c>
      <c r="AJ52" s="7">
        <v>0</v>
      </c>
      <c r="AK52" s="7">
        <v>0</v>
      </c>
      <c r="AL52" s="7">
        <v>0</v>
      </c>
      <c r="AM52" s="7">
        <v>10</v>
      </c>
      <c r="AN52" s="7">
        <v>50</v>
      </c>
      <c r="AO52" s="7">
        <v>0</v>
      </c>
      <c r="AP52" s="7">
        <v>0</v>
      </c>
      <c r="AQ52" s="7">
        <v>163</v>
      </c>
      <c r="AR52" s="7">
        <v>450</v>
      </c>
      <c r="AS52" s="7">
        <v>0</v>
      </c>
      <c r="AT52" s="7">
        <v>0</v>
      </c>
      <c r="AU52" s="7">
        <v>173</v>
      </c>
      <c r="AV52" s="7">
        <v>500</v>
      </c>
      <c r="AW52" s="7">
        <v>25</v>
      </c>
      <c r="AX52" s="7">
        <v>25</v>
      </c>
      <c r="AY52" s="9">
        <v>512</v>
      </c>
      <c r="AZ52" s="9">
        <v>1900</v>
      </c>
      <c r="BA52" s="8"/>
      <c r="BB52" s="8"/>
      <c r="BC52" s="7">
        <v>0</v>
      </c>
      <c r="BD52" s="7">
        <v>0</v>
      </c>
      <c r="BE52" s="7">
        <v>0</v>
      </c>
      <c r="BF52" s="7">
        <v>0</v>
      </c>
      <c r="BG52" s="7">
        <v>4</v>
      </c>
      <c r="BH52" s="7">
        <v>55</v>
      </c>
      <c r="BI52" s="7">
        <v>31</v>
      </c>
      <c r="BJ52" s="7">
        <v>190</v>
      </c>
      <c r="BK52" s="8">
        <v>35</v>
      </c>
      <c r="BL52" s="8">
        <v>245</v>
      </c>
      <c r="BM52" s="8">
        <v>547</v>
      </c>
      <c r="BN52" s="8">
        <v>2145</v>
      </c>
      <c r="BO52" s="7">
        <v>50</v>
      </c>
      <c r="BP52" s="7">
        <v>130</v>
      </c>
      <c r="BQ52" s="7">
        <v>10</v>
      </c>
      <c r="BR52" s="7">
        <v>10</v>
      </c>
    </row>
    <row r="53" spans="1:91" s="16" customFormat="1" ht="18" customHeight="1" x14ac:dyDescent="0.25">
      <c r="A53" s="39">
        <v>41</v>
      </c>
      <c r="B53" s="20" t="s">
        <v>74</v>
      </c>
      <c r="C53" s="7">
        <v>0</v>
      </c>
      <c r="D53" s="7">
        <v>0</v>
      </c>
      <c r="E53" s="7">
        <v>173</v>
      </c>
      <c r="F53" s="7">
        <v>565</v>
      </c>
      <c r="G53" s="7">
        <v>50</v>
      </c>
      <c r="H53" s="7">
        <v>50</v>
      </c>
      <c r="I53" s="8">
        <v>223</v>
      </c>
      <c r="J53" s="8">
        <v>615</v>
      </c>
      <c r="K53" s="7">
        <v>100</v>
      </c>
      <c r="L53" s="7">
        <v>150</v>
      </c>
      <c r="M53" s="7">
        <v>50</v>
      </c>
      <c r="N53" s="7">
        <v>235</v>
      </c>
      <c r="O53" s="8">
        <v>373</v>
      </c>
      <c r="P53" s="8">
        <v>1000</v>
      </c>
      <c r="Q53" s="7">
        <v>2</v>
      </c>
      <c r="R53" s="7">
        <v>10</v>
      </c>
      <c r="S53" s="7">
        <v>280</v>
      </c>
      <c r="T53" s="7">
        <v>750</v>
      </c>
      <c r="U53" s="7">
        <v>57</v>
      </c>
      <c r="V53" s="7">
        <v>70</v>
      </c>
      <c r="W53" s="7">
        <v>10</v>
      </c>
      <c r="X53" s="7">
        <v>20</v>
      </c>
      <c r="Y53" s="7">
        <v>10</v>
      </c>
      <c r="Z53" s="7">
        <v>10</v>
      </c>
      <c r="AA53" s="7">
        <v>0</v>
      </c>
      <c r="AB53" s="7">
        <v>0</v>
      </c>
      <c r="AC53" s="7">
        <v>0</v>
      </c>
      <c r="AD53" s="7">
        <v>0</v>
      </c>
      <c r="AE53" s="8">
        <v>77</v>
      </c>
      <c r="AF53" s="8">
        <v>100</v>
      </c>
      <c r="AG53" s="7">
        <v>2</v>
      </c>
      <c r="AH53" s="7">
        <v>2</v>
      </c>
      <c r="AI53" s="7">
        <v>0</v>
      </c>
      <c r="AJ53" s="7">
        <v>0</v>
      </c>
      <c r="AK53" s="7">
        <v>0</v>
      </c>
      <c r="AL53" s="7">
        <v>0</v>
      </c>
      <c r="AM53" s="7">
        <v>20</v>
      </c>
      <c r="AN53" s="7">
        <v>100</v>
      </c>
      <c r="AO53" s="7">
        <v>0</v>
      </c>
      <c r="AP53" s="7">
        <v>0</v>
      </c>
      <c r="AQ53" s="7">
        <v>393</v>
      </c>
      <c r="AR53" s="7">
        <v>1395</v>
      </c>
      <c r="AS53" s="7">
        <v>5</v>
      </c>
      <c r="AT53" s="7">
        <v>5</v>
      </c>
      <c r="AU53" s="7">
        <v>418</v>
      </c>
      <c r="AV53" s="7">
        <v>1500</v>
      </c>
      <c r="AW53" s="7">
        <v>40</v>
      </c>
      <c r="AX53" s="7">
        <v>100</v>
      </c>
      <c r="AY53" s="9">
        <v>868</v>
      </c>
      <c r="AZ53" s="9">
        <v>2600</v>
      </c>
      <c r="BA53" s="8"/>
      <c r="BB53" s="8"/>
      <c r="BC53" s="7">
        <v>0</v>
      </c>
      <c r="BD53" s="7">
        <v>0</v>
      </c>
      <c r="BE53" s="7">
        <v>0</v>
      </c>
      <c r="BF53" s="7">
        <v>0</v>
      </c>
      <c r="BG53" s="7">
        <v>6</v>
      </c>
      <c r="BH53" s="7">
        <v>120</v>
      </c>
      <c r="BI53" s="7">
        <v>37</v>
      </c>
      <c r="BJ53" s="7">
        <v>225</v>
      </c>
      <c r="BK53" s="8">
        <v>43</v>
      </c>
      <c r="BL53" s="8">
        <v>345</v>
      </c>
      <c r="BM53" s="8">
        <v>911</v>
      </c>
      <c r="BN53" s="8">
        <v>2945</v>
      </c>
      <c r="BO53" s="7">
        <v>70</v>
      </c>
      <c r="BP53" s="7">
        <v>180</v>
      </c>
      <c r="BQ53" s="7">
        <v>14</v>
      </c>
      <c r="BR53" s="7">
        <v>14</v>
      </c>
    </row>
    <row r="54" spans="1:91" s="16" customFormat="1" ht="18" customHeight="1" x14ac:dyDescent="0.25">
      <c r="A54" s="39">
        <v>42</v>
      </c>
      <c r="B54" s="20" t="s">
        <v>75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8">
        <v>0</v>
      </c>
      <c r="J54" s="8">
        <v>0</v>
      </c>
      <c r="K54" s="7">
        <v>0</v>
      </c>
      <c r="L54" s="7">
        <v>0</v>
      </c>
      <c r="M54" s="7">
        <v>0</v>
      </c>
      <c r="N54" s="7">
        <v>0</v>
      </c>
      <c r="O54" s="8">
        <v>0</v>
      </c>
      <c r="P54" s="8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8">
        <v>0</v>
      </c>
      <c r="AF54" s="8">
        <v>0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9">
        <v>0</v>
      </c>
      <c r="AZ54" s="9">
        <v>0</v>
      </c>
      <c r="BA54" s="8"/>
      <c r="BB54" s="8"/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8">
        <v>0</v>
      </c>
      <c r="BL54" s="8">
        <v>0</v>
      </c>
      <c r="BM54" s="8">
        <v>0</v>
      </c>
      <c r="BN54" s="8">
        <v>0</v>
      </c>
      <c r="BO54" s="7">
        <v>0</v>
      </c>
      <c r="BP54" s="7">
        <v>0</v>
      </c>
      <c r="BQ54" s="7">
        <v>0</v>
      </c>
      <c r="BR54" s="7">
        <v>0</v>
      </c>
    </row>
    <row r="55" spans="1:91" s="16" customFormat="1" ht="18" customHeight="1" x14ac:dyDescent="0.25">
      <c r="A55" s="38"/>
      <c r="B55" s="13" t="s">
        <v>69</v>
      </c>
      <c r="C55" s="8">
        <v>0</v>
      </c>
      <c r="D55" s="8">
        <v>0</v>
      </c>
      <c r="E55" s="8">
        <v>410</v>
      </c>
      <c r="F55" s="8">
        <v>1015</v>
      </c>
      <c r="G55" s="8">
        <v>179</v>
      </c>
      <c r="H55" s="8">
        <v>180</v>
      </c>
      <c r="I55" s="8">
        <v>589</v>
      </c>
      <c r="J55" s="8">
        <v>1195</v>
      </c>
      <c r="K55" s="8">
        <v>399</v>
      </c>
      <c r="L55" s="8">
        <v>550</v>
      </c>
      <c r="M55" s="8">
        <v>319</v>
      </c>
      <c r="N55" s="8">
        <v>955</v>
      </c>
      <c r="O55" s="8">
        <v>1307</v>
      </c>
      <c r="P55" s="8">
        <v>2700</v>
      </c>
      <c r="Q55" s="8">
        <v>10</v>
      </c>
      <c r="R55" s="8">
        <v>40</v>
      </c>
      <c r="S55" s="8">
        <v>981</v>
      </c>
      <c r="T55" s="8">
        <v>2026</v>
      </c>
      <c r="U55" s="8">
        <v>379</v>
      </c>
      <c r="V55" s="8">
        <v>1832</v>
      </c>
      <c r="W55" s="8">
        <v>145</v>
      </c>
      <c r="X55" s="8">
        <v>1420</v>
      </c>
      <c r="Y55" s="8">
        <v>70</v>
      </c>
      <c r="Z55" s="8">
        <v>248</v>
      </c>
      <c r="AA55" s="8">
        <v>0</v>
      </c>
      <c r="AB55" s="8">
        <v>0</v>
      </c>
      <c r="AC55" s="8">
        <v>0</v>
      </c>
      <c r="AD55" s="8">
        <v>0</v>
      </c>
      <c r="AE55" s="8">
        <v>594</v>
      </c>
      <c r="AF55" s="8">
        <v>3500</v>
      </c>
      <c r="AG55" s="8">
        <v>12</v>
      </c>
      <c r="AH55" s="8">
        <v>40</v>
      </c>
      <c r="AI55" s="8">
        <v>0</v>
      </c>
      <c r="AJ55" s="8">
        <v>0</v>
      </c>
      <c r="AK55" s="8">
        <v>0</v>
      </c>
      <c r="AL55" s="8">
        <v>0</v>
      </c>
      <c r="AM55" s="8">
        <v>90</v>
      </c>
      <c r="AN55" s="8">
        <v>350</v>
      </c>
      <c r="AO55" s="8">
        <v>0</v>
      </c>
      <c r="AP55" s="8">
        <v>0</v>
      </c>
      <c r="AQ55" s="8">
        <v>720</v>
      </c>
      <c r="AR55" s="8">
        <v>2135</v>
      </c>
      <c r="AS55" s="8">
        <v>10</v>
      </c>
      <c r="AT55" s="8">
        <v>15</v>
      </c>
      <c r="AU55" s="8">
        <v>820</v>
      </c>
      <c r="AV55" s="8">
        <v>2500</v>
      </c>
      <c r="AW55" s="8">
        <v>91</v>
      </c>
      <c r="AX55" s="8">
        <v>154</v>
      </c>
      <c r="AY55" s="9">
        <v>2721</v>
      </c>
      <c r="AZ55" s="9">
        <v>8700</v>
      </c>
      <c r="BA55" s="8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14</v>
      </c>
      <c r="BH55" s="8">
        <v>275</v>
      </c>
      <c r="BI55" s="8">
        <v>108</v>
      </c>
      <c r="BJ55" s="8">
        <v>659</v>
      </c>
      <c r="BK55" s="8">
        <v>122</v>
      </c>
      <c r="BL55" s="8">
        <v>934</v>
      </c>
      <c r="BM55" s="8">
        <v>2843</v>
      </c>
      <c r="BN55" s="8">
        <v>9634</v>
      </c>
      <c r="BO55" s="8">
        <v>270</v>
      </c>
      <c r="BP55" s="8">
        <v>760</v>
      </c>
      <c r="BQ55" s="8">
        <v>54</v>
      </c>
      <c r="BR55" s="8">
        <v>54</v>
      </c>
    </row>
    <row r="56" spans="1:91" s="10" customFormat="1" ht="18" customHeight="1" x14ac:dyDescent="0.25">
      <c r="A56" s="37">
        <v>43</v>
      </c>
      <c r="B56" s="12" t="s">
        <v>92</v>
      </c>
      <c r="C56" s="7"/>
      <c r="D56" s="7"/>
      <c r="E56" s="7"/>
      <c r="F56" s="7"/>
      <c r="G56" s="7"/>
      <c r="H56" s="7"/>
      <c r="I56" s="8">
        <v>0</v>
      </c>
      <c r="J56" s="8">
        <v>0</v>
      </c>
      <c r="K56" s="7"/>
      <c r="L56" s="7"/>
      <c r="M56" s="7"/>
      <c r="N56" s="7"/>
      <c r="O56" s="8">
        <v>0</v>
      </c>
      <c r="P56" s="8">
        <v>0</v>
      </c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8">
        <v>0</v>
      </c>
      <c r="AF56" s="8">
        <v>0</v>
      </c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>
        <v>0</v>
      </c>
      <c r="AV56" s="7">
        <v>0</v>
      </c>
      <c r="AW56" s="7"/>
      <c r="AX56" s="7"/>
      <c r="AY56" s="9">
        <v>0</v>
      </c>
      <c r="AZ56" s="9">
        <v>0</v>
      </c>
      <c r="BA56" s="9"/>
      <c r="BB56" s="9"/>
      <c r="BC56" s="7"/>
      <c r="BD56" s="7"/>
      <c r="BE56" s="7"/>
      <c r="BF56" s="7"/>
      <c r="BG56" s="7"/>
      <c r="BH56" s="7"/>
      <c r="BI56" s="7"/>
      <c r="BJ56" s="7"/>
      <c r="BK56" s="8">
        <v>0</v>
      </c>
      <c r="BL56" s="8">
        <v>0</v>
      </c>
      <c r="BM56" s="8">
        <v>0</v>
      </c>
      <c r="BN56" s="8">
        <v>0</v>
      </c>
      <c r="BO56" s="7"/>
      <c r="BP56" s="7"/>
      <c r="BQ56" s="7"/>
      <c r="BR56" s="7"/>
    </row>
    <row r="57" spans="1:91" s="16" customFormat="1" ht="18" customHeight="1" x14ac:dyDescent="0.25">
      <c r="A57" s="38"/>
      <c r="B57" s="13" t="s">
        <v>43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9">
        <v>0</v>
      </c>
      <c r="AZ57" s="9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</row>
    <row r="58" spans="1:91" s="16" customFormat="1" ht="18" customHeight="1" x14ac:dyDescent="0.25">
      <c r="A58" s="38"/>
      <c r="B58" s="13" t="s">
        <v>44</v>
      </c>
      <c r="C58" s="8">
        <v>214001</v>
      </c>
      <c r="D58" s="8">
        <v>306950</v>
      </c>
      <c r="E58" s="8">
        <v>51252</v>
      </c>
      <c r="F58" s="8">
        <v>38740</v>
      </c>
      <c r="G58" s="8">
        <v>7220</v>
      </c>
      <c r="H58" s="8">
        <v>7610</v>
      </c>
      <c r="I58" s="8">
        <v>272473</v>
      </c>
      <c r="J58" s="8">
        <v>353300</v>
      </c>
      <c r="K58" s="8">
        <v>21372</v>
      </c>
      <c r="L58" s="8">
        <v>13600</v>
      </c>
      <c r="M58" s="8">
        <v>6182</v>
      </c>
      <c r="N58" s="8">
        <v>30200</v>
      </c>
      <c r="O58" s="8">
        <v>300027</v>
      </c>
      <c r="P58" s="8">
        <v>397100</v>
      </c>
      <c r="Q58" s="8">
        <v>389</v>
      </c>
      <c r="R58" s="8">
        <v>2081</v>
      </c>
      <c r="S58" s="8">
        <v>245457</v>
      </c>
      <c r="T58" s="8">
        <v>331033</v>
      </c>
      <c r="U58" s="8">
        <v>4360</v>
      </c>
      <c r="V58" s="8">
        <v>29883</v>
      </c>
      <c r="W58" s="8">
        <v>1375</v>
      </c>
      <c r="X58" s="8">
        <v>10050</v>
      </c>
      <c r="Y58" s="8">
        <v>929</v>
      </c>
      <c r="Z58" s="8">
        <v>1713</v>
      </c>
      <c r="AA58" s="8">
        <v>256</v>
      </c>
      <c r="AB58" s="8">
        <v>554</v>
      </c>
      <c r="AC58" s="8">
        <v>34</v>
      </c>
      <c r="AD58" s="8">
        <v>9200</v>
      </c>
      <c r="AE58" s="8">
        <v>6954</v>
      </c>
      <c r="AF58" s="8">
        <v>51400</v>
      </c>
      <c r="AG58" s="8">
        <v>176</v>
      </c>
      <c r="AH58" s="8">
        <v>318</v>
      </c>
      <c r="AI58" s="8">
        <v>10</v>
      </c>
      <c r="AJ58" s="8">
        <v>550</v>
      </c>
      <c r="AK58" s="8">
        <v>846</v>
      </c>
      <c r="AL58" s="8">
        <v>2750</v>
      </c>
      <c r="AM58" s="8">
        <v>1285</v>
      </c>
      <c r="AN58" s="8">
        <v>5250</v>
      </c>
      <c r="AO58" s="8">
        <v>606</v>
      </c>
      <c r="AP58" s="8">
        <v>870</v>
      </c>
      <c r="AQ58" s="8">
        <v>4318</v>
      </c>
      <c r="AR58" s="8">
        <v>7280</v>
      </c>
      <c r="AS58" s="8">
        <v>212</v>
      </c>
      <c r="AT58" s="8">
        <v>1300</v>
      </c>
      <c r="AU58" s="8">
        <v>7277</v>
      </c>
      <c r="AV58" s="8">
        <v>18000</v>
      </c>
      <c r="AW58" s="8">
        <v>436</v>
      </c>
      <c r="AX58" s="8">
        <v>833</v>
      </c>
      <c r="AY58" s="9">
        <v>314258</v>
      </c>
      <c r="AZ58" s="9">
        <v>466500</v>
      </c>
      <c r="BA58" s="8">
        <v>0</v>
      </c>
      <c r="BB58" s="8">
        <v>0</v>
      </c>
      <c r="BC58" s="8">
        <v>29</v>
      </c>
      <c r="BD58" s="8">
        <v>435</v>
      </c>
      <c r="BE58" s="8">
        <v>59</v>
      </c>
      <c r="BF58" s="8">
        <v>1770</v>
      </c>
      <c r="BG58" s="8">
        <v>335</v>
      </c>
      <c r="BH58" s="8">
        <v>4853</v>
      </c>
      <c r="BI58" s="8">
        <v>1547</v>
      </c>
      <c r="BJ58" s="8">
        <v>14102</v>
      </c>
      <c r="BK58" s="8">
        <v>1970</v>
      </c>
      <c r="BL58" s="8">
        <v>21160</v>
      </c>
      <c r="BM58" s="8">
        <v>316228</v>
      </c>
      <c r="BN58" s="8">
        <v>487660</v>
      </c>
      <c r="BO58" s="8">
        <v>35260</v>
      </c>
      <c r="BP58" s="8">
        <v>59500</v>
      </c>
      <c r="BQ58" s="8">
        <v>1987</v>
      </c>
      <c r="BR58" s="8">
        <v>1987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</row>
    <row r="61" spans="1:91" x14ac:dyDescent="0.25"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7"/>
      <c r="AZ61" s="27"/>
      <c r="BA61" s="27"/>
      <c r="BB61" s="27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7"/>
      <c r="BN61" s="27"/>
      <c r="BO61" s="26"/>
    </row>
  </sheetData>
  <protectedRanges>
    <protectedRange sqref="B48:B49" name="Range7_2"/>
    <protectedRange sqref="B56" name="Range8_1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Q64"/>
  <sheetViews>
    <sheetView view="pageBreakPreview" zoomScale="70" zoomScaleNormal="85" zoomScaleSheetLayoutView="70" workbookViewId="0">
      <pane xSplit="2" ySplit="6" topLeftCell="C52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8" width="8.4257812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7">
        <v>11500</v>
      </c>
      <c r="D7" s="7">
        <v>24100</v>
      </c>
      <c r="E7" s="7">
        <v>3569</v>
      </c>
      <c r="F7" s="7">
        <v>8000</v>
      </c>
      <c r="G7" s="7">
        <v>200</v>
      </c>
      <c r="H7" s="7">
        <v>400</v>
      </c>
      <c r="I7" s="8">
        <f>C7+E7+G7</f>
        <v>15269</v>
      </c>
      <c r="J7" s="8">
        <f>D7+F7+H7</f>
        <v>32500</v>
      </c>
      <c r="K7" s="7">
        <v>300</v>
      </c>
      <c r="L7" s="7">
        <v>2300</v>
      </c>
      <c r="M7" s="7">
        <v>600</v>
      </c>
      <c r="N7" s="7">
        <v>3000</v>
      </c>
      <c r="O7" s="8">
        <f>I7+K7+M7</f>
        <v>16169</v>
      </c>
      <c r="P7" s="8">
        <f>J7+L7+N7</f>
        <v>37800</v>
      </c>
      <c r="Q7" s="7">
        <v>67</v>
      </c>
      <c r="R7" s="7">
        <v>304</v>
      </c>
      <c r="S7" s="7">
        <v>14243</v>
      </c>
      <c r="T7" s="7">
        <v>34028</v>
      </c>
      <c r="U7" s="7">
        <v>2655</v>
      </c>
      <c r="V7" s="7">
        <v>11880</v>
      </c>
      <c r="W7" s="7">
        <v>620</v>
      </c>
      <c r="X7" s="7">
        <v>8120</v>
      </c>
      <c r="Y7" s="7">
        <v>400</v>
      </c>
      <c r="Z7" s="7">
        <v>1200</v>
      </c>
      <c r="AA7" s="7">
        <v>140</v>
      </c>
      <c r="AB7" s="7">
        <v>800</v>
      </c>
      <c r="AC7" s="7">
        <v>5</v>
      </c>
      <c r="AD7" s="7">
        <v>2000</v>
      </c>
      <c r="AE7" s="8">
        <f>U7+W7+Y7+AA7+AC7</f>
        <v>3820</v>
      </c>
      <c r="AF7" s="8">
        <f>V7+X7+Z7+AB7+AD7</f>
        <v>24000</v>
      </c>
      <c r="AG7" s="7">
        <v>168</v>
      </c>
      <c r="AH7" s="7">
        <v>480</v>
      </c>
      <c r="AI7" s="7">
        <v>3</v>
      </c>
      <c r="AJ7" s="7">
        <v>30</v>
      </c>
      <c r="AK7" s="7">
        <v>137</v>
      </c>
      <c r="AL7" s="7">
        <v>620</v>
      </c>
      <c r="AM7" s="7">
        <v>495</v>
      </c>
      <c r="AN7" s="7">
        <v>2648</v>
      </c>
      <c r="AO7" s="7">
        <v>60</v>
      </c>
      <c r="AP7" s="7">
        <v>150</v>
      </c>
      <c r="AQ7" s="7">
        <v>120</v>
      </c>
      <c r="AR7" s="7">
        <v>267</v>
      </c>
      <c r="AS7" s="7">
        <v>20</v>
      </c>
      <c r="AT7" s="7">
        <v>85</v>
      </c>
      <c r="AU7" s="7">
        <f>AI7+AK7+AM7+AO7+AQ7+AS7</f>
        <v>835</v>
      </c>
      <c r="AV7" s="7">
        <f>AJ7+AL7+AN7+AP7+AR7+AT7</f>
        <v>3800</v>
      </c>
      <c r="AW7" s="7">
        <v>36</v>
      </c>
      <c r="AX7" s="7">
        <v>75</v>
      </c>
      <c r="AY7" s="9">
        <v>20824</v>
      </c>
      <c r="AZ7" s="9">
        <v>65600</v>
      </c>
      <c r="BA7" s="9"/>
      <c r="BB7" s="9"/>
      <c r="BC7" s="7">
        <v>7</v>
      </c>
      <c r="BD7" s="7">
        <v>105</v>
      </c>
      <c r="BE7" s="7">
        <v>7</v>
      </c>
      <c r="BF7" s="7">
        <v>210</v>
      </c>
      <c r="BG7" s="7">
        <v>430</v>
      </c>
      <c r="BH7" s="7">
        <v>2845</v>
      </c>
      <c r="BI7" s="7">
        <v>2056</v>
      </c>
      <c r="BJ7" s="7">
        <v>6840</v>
      </c>
      <c r="BK7" s="8">
        <v>2500</v>
      </c>
      <c r="BL7" s="8">
        <v>10000</v>
      </c>
      <c r="BM7" s="8">
        <v>23324</v>
      </c>
      <c r="BN7" s="8">
        <v>75600</v>
      </c>
      <c r="BO7" s="7">
        <v>8200</v>
      </c>
      <c r="BP7" s="7">
        <v>21800</v>
      </c>
      <c r="BQ7" s="7">
        <v>702</v>
      </c>
      <c r="BR7" s="7">
        <v>1855</v>
      </c>
    </row>
    <row r="8" spans="1:70" s="10" customFormat="1" ht="18" customHeight="1" x14ac:dyDescent="0.25">
      <c r="A8" s="37">
        <v>2</v>
      </c>
      <c r="B8" s="12" t="s">
        <v>9</v>
      </c>
      <c r="C8" s="7">
        <v>22580</v>
      </c>
      <c r="D8" s="7">
        <v>77800</v>
      </c>
      <c r="E8" s="7">
        <v>4306</v>
      </c>
      <c r="F8" s="7">
        <v>10100</v>
      </c>
      <c r="G8" s="7">
        <v>230</v>
      </c>
      <c r="H8" s="7">
        <v>300</v>
      </c>
      <c r="I8" s="8">
        <f t="shared" ref="I8:J58" si="0">C8+E8+G8</f>
        <v>27116</v>
      </c>
      <c r="J8" s="8">
        <f t="shared" si="0"/>
        <v>88200</v>
      </c>
      <c r="K8" s="7">
        <v>520</v>
      </c>
      <c r="L8" s="7">
        <v>2000</v>
      </c>
      <c r="M8" s="7">
        <v>610</v>
      </c>
      <c r="N8" s="7">
        <v>2500</v>
      </c>
      <c r="O8" s="8">
        <f t="shared" ref="O8:P58" si="1">I8+K8+M8</f>
        <v>28246</v>
      </c>
      <c r="P8" s="8">
        <f t="shared" si="1"/>
        <v>92700</v>
      </c>
      <c r="Q8" s="7">
        <v>83</v>
      </c>
      <c r="R8" s="7">
        <v>309</v>
      </c>
      <c r="S8" s="7">
        <v>24023</v>
      </c>
      <c r="T8" s="7">
        <v>78806</v>
      </c>
      <c r="U8" s="7">
        <v>2450</v>
      </c>
      <c r="V8" s="7">
        <v>6260</v>
      </c>
      <c r="W8" s="7">
        <v>700</v>
      </c>
      <c r="X8" s="7">
        <v>5500</v>
      </c>
      <c r="Y8" s="7">
        <v>300</v>
      </c>
      <c r="Z8" s="7">
        <v>1040</v>
      </c>
      <c r="AA8" s="7">
        <v>150</v>
      </c>
      <c r="AB8" s="7">
        <v>800</v>
      </c>
      <c r="AC8" s="7">
        <v>20</v>
      </c>
      <c r="AD8" s="7">
        <v>3500</v>
      </c>
      <c r="AE8" s="8">
        <f t="shared" ref="AE8:AF58" si="2">U8+W8+Y8+AA8+AC8</f>
        <v>3620</v>
      </c>
      <c r="AF8" s="8">
        <f t="shared" si="2"/>
        <v>17100</v>
      </c>
      <c r="AG8" s="7">
        <v>130</v>
      </c>
      <c r="AH8" s="7">
        <v>419</v>
      </c>
      <c r="AI8" s="7">
        <v>2</v>
      </c>
      <c r="AJ8" s="7">
        <v>25</v>
      </c>
      <c r="AK8" s="7">
        <v>192</v>
      </c>
      <c r="AL8" s="7">
        <v>520</v>
      </c>
      <c r="AM8" s="7">
        <v>450</v>
      </c>
      <c r="AN8" s="7">
        <v>2350</v>
      </c>
      <c r="AO8" s="7">
        <v>68</v>
      </c>
      <c r="AP8" s="7">
        <v>95</v>
      </c>
      <c r="AQ8" s="7">
        <v>150</v>
      </c>
      <c r="AR8" s="7">
        <v>240</v>
      </c>
      <c r="AS8" s="7">
        <v>18</v>
      </c>
      <c r="AT8" s="7">
        <v>70</v>
      </c>
      <c r="AU8" s="7">
        <f t="shared" ref="AU8:AV18" si="3">AI8+AK8+AM8+AO8+AQ8+AS8</f>
        <v>880</v>
      </c>
      <c r="AV8" s="7">
        <f t="shared" si="3"/>
        <v>3300</v>
      </c>
      <c r="AW8" s="7">
        <v>38</v>
      </c>
      <c r="AX8" s="7">
        <v>56</v>
      </c>
      <c r="AY8" s="9">
        <v>32746</v>
      </c>
      <c r="AZ8" s="9">
        <v>113100</v>
      </c>
      <c r="BA8" s="9"/>
      <c r="BB8" s="9"/>
      <c r="BC8" s="7">
        <v>7</v>
      </c>
      <c r="BD8" s="7">
        <v>105</v>
      </c>
      <c r="BE8" s="7">
        <v>13</v>
      </c>
      <c r="BF8" s="7">
        <v>360</v>
      </c>
      <c r="BG8" s="7">
        <v>294</v>
      </c>
      <c r="BH8" s="7">
        <v>1700</v>
      </c>
      <c r="BI8" s="7">
        <v>1296</v>
      </c>
      <c r="BJ8" s="7">
        <v>4335</v>
      </c>
      <c r="BK8" s="8">
        <v>1610</v>
      </c>
      <c r="BL8" s="8">
        <v>6500</v>
      </c>
      <c r="BM8" s="8">
        <v>34356</v>
      </c>
      <c r="BN8" s="8">
        <v>119600</v>
      </c>
      <c r="BO8" s="7">
        <v>13200</v>
      </c>
      <c r="BP8" s="7">
        <v>30500</v>
      </c>
      <c r="BQ8" s="7">
        <v>1057</v>
      </c>
      <c r="BR8" s="7">
        <v>1057</v>
      </c>
    </row>
    <row r="9" spans="1:70" s="10" customFormat="1" ht="18" customHeight="1" x14ac:dyDescent="0.25">
      <c r="A9" s="36">
        <v>3</v>
      </c>
      <c r="B9" s="12" t="s">
        <v>10</v>
      </c>
      <c r="C9" s="7">
        <v>190</v>
      </c>
      <c r="D9" s="7">
        <v>450</v>
      </c>
      <c r="E9" s="7">
        <v>23</v>
      </c>
      <c r="F9" s="7">
        <v>40</v>
      </c>
      <c r="G9" s="7">
        <v>0</v>
      </c>
      <c r="H9" s="7">
        <v>0</v>
      </c>
      <c r="I9" s="8">
        <f t="shared" si="0"/>
        <v>213</v>
      </c>
      <c r="J9" s="8">
        <f t="shared" si="0"/>
        <v>490</v>
      </c>
      <c r="K9" s="7">
        <v>4</v>
      </c>
      <c r="L9" s="7">
        <v>10</v>
      </c>
      <c r="M9" s="7">
        <v>35</v>
      </c>
      <c r="N9" s="7">
        <v>100</v>
      </c>
      <c r="O9" s="8">
        <f t="shared" si="1"/>
        <v>252</v>
      </c>
      <c r="P9" s="8">
        <f t="shared" si="1"/>
        <v>600</v>
      </c>
      <c r="Q9" s="7">
        <v>4</v>
      </c>
      <c r="R9" s="7">
        <v>10</v>
      </c>
      <c r="S9" s="7">
        <v>220</v>
      </c>
      <c r="T9" s="7">
        <v>540</v>
      </c>
      <c r="U9" s="7">
        <v>130</v>
      </c>
      <c r="V9" s="7">
        <v>640</v>
      </c>
      <c r="W9" s="7">
        <v>50</v>
      </c>
      <c r="X9" s="7">
        <v>400</v>
      </c>
      <c r="Y9" s="7">
        <v>20</v>
      </c>
      <c r="Z9" s="7">
        <v>60</v>
      </c>
      <c r="AA9" s="7">
        <v>0</v>
      </c>
      <c r="AB9" s="7">
        <v>0</v>
      </c>
      <c r="AC9" s="7">
        <v>0</v>
      </c>
      <c r="AD9" s="7">
        <v>0</v>
      </c>
      <c r="AE9" s="8">
        <f t="shared" si="2"/>
        <v>200</v>
      </c>
      <c r="AF9" s="8">
        <f t="shared" si="2"/>
        <v>1100</v>
      </c>
      <c r="AG9" s="7">
        <v>8</v>
      </c>
      <c r="AH9" s="7">
        <v>24</v>
      </c>
      <c r="AI9" s="7">
        <v>0</v>
      </c>
      <c r="AJ9" s="7">
        <v>0</v>
      </c>
      <c r="AK9" s="7">
        <v>10</v>
      </c>
      <c r="AL9" s="7">
        <v>20</v>
      </c>
      <c r="AM9" s="7">
        <v>39</v>
      </c>
      <c r="AN9" s="7">
        <v>255</v>
      </c>
      <c r="AO9" s="7">
        <v>2</v>
      </c>
      <c r="AP9" s="7">
        <v>5</v>
      </c>
      <c r="AQ9" s="7">
        <v>5</v>
      </c>
      <c r="AR9" s="7">
        <v>10</v>
      </c>
      <c r="AS9" s="7">
        <v>4</v>
      </c>
      <c r="AT9" s="7">
        <v>10</v>
      </c>
      <c r="AU9" s="7">
        <f t="shared" si="3"/>
        <v>60</v>
      </c>
      <c r="AV9" s="7">
        <f t="shared" si="3"/>
        <v>300</v>
      </c>
      <c r="AW9" s="7">
        <v>2</v>
      </c>
      <c r="AX9" s="7">
        <v>3</v>
      </c>
      <c r="AY9" s="9">
        <v>512</v>
      </c>
      <c r="AZ9" s="9">
        <v>2000</v>
      </c>
      <c r="BA9" s="9"/>
      <c r="BB9" s="9"/>
      <c r="BC9" s="7">
        <v>0</v>
      </c>
      <c r="BD9" s="7">
        <v>0</v>
      </c>
      <c r="BE9" s="7">
        <v>1</v>
      </c>
      <c r="BF9" s="7">
        <v>30</v>
      </c>
      <c r="BG9" s="7">
        <v>15</v>
      </c>
      <c r="BH9" s="7">
        <v>100</v>
      </c>
      <c r="BI9" s="7">
        <v>64</v>
      </c>
      <c r="BJ9" s="7">
        <v>170</v>
      </c>
      <c r="BK9" s="8">
        <v>80</v>
      </c>
      <c r="BL9" s="8">
        <v>300</v>
      </c>
      <c r="BM9" s="8">
        <v>592</v>
      </c>
      <c r="BN9" s="8">
        <v>2300</v>
      </c>
      <c r="BO9" s="7">
        <v>210</v>
      </c>
      <c r="BP9" s="7">
        <v>600</v>
      </c>
      <c r="BQ9" s="7">
        <v>17</v>
      </c>
      <c r="BR9" s="7">
        <v>17</v>
      </c>
    </row>
    <row r="10" spans="1:70" s="10" customFormat="1" ht="18" customHeight="1" x14ac:dyDescent="0.25">
      <c r="A10" s="37">
        <v>4</v>
      </c>
      <c r="B10" s="12" t="s">
        <v>11</v>
      </c>
      <c r="C10" s="7">
        <v>0</v>
      </c>
      <c r="D10" s="7">
        <v>0</v>
      </c>
      <c r="E10" s="7">
        <v>14</v>
      </c>
      <c r="F10" s="7">
        <v>20</v>
      </c>
      <c r="G10" s="7">
        <v>0</v>
      </c>
      <c r="H10" s="7">
        <v>0</v>
      </c>
      <c r="I10" s="8">
        <f t="shared" si="0"/>
        <v>14</v>
      </c>
      <c r="J10" s="8">
        <f t="shared" si="0"/>
        <v>20</v>
      </c>
      <c r="K10" s="7">
        <v>4</v>
      </c>
      <c r="L10" s="7">
        <v>10</v>
      </c>
      <c r="M10" s="7">
        <v>10</v>
      </c>
      <c r="N10" s="7">
        <v>20</v>
      </c>
      <c r="O10" s="8">
        <f t="shared" si="1"/>
        <v>28</v>
      </c>
      <c r="P10" s="8">
        <f t="shared" si="1"/>
        <v>50</v>
      </c>
      <c r="Q10" s="7">
        <v>1</v>
      </c>
      <c r="R10" s="7">
        <v>2</v>
      </c>
      <c r="S10" s="7">
        <v>25</v>
      </c>
      <c r="T10" s="7">
        <v>45</v>
      </c>
      <c r="U10" s="7">
        <v>19</v>
      </c>
      <c r="V10" s="7">
        <v>70</v>
      </c>
      <c r="W10" s="7">
        <v>6</v>
      </c>
      <c r="X10" s="7">
        <v>20</v>
      </c>
      <c r="Y10" s="7">
        <v>5</v>
      </c>
      <c r="Z10" s="7">
        <v>10</v>
      </c>
      <c r="AA10" s="7">
        <v>0</v>
      </c>
      <c r="AB10" s="7">
        <v>0</v>
      </c>
      <c r="AC10" s="7">
        <v>0</v>
      </c>
      <c r="AD10" s="7">
        <v>0</v>
      </c>
      <c r="AE10" s="8">
        <f t="shared" si="2"/>
        <v>30</v>
      </c>
      <c r="AF10" s="8">
        <f t="shared" si="2"/>
        <v>100</v>
      </c>
      <c r="AG10" s="7">
        <v>2</v>
      </c>
      <c r="AH10" s="7">
        <v>4</v>
      </c>
      <c r="AI10" s="7">
        <v>0</v>
      </c>
      <c r="AJ10" s="7">
        <v>0</v>
      </c>
      <c r="AK10" s="7">
        <v>4</v>
      </c>
      <c r="AL10" s="7">
        <v>5</v>
      </c>
      <c r="AM10" s="7">
        <v>64</v>
      </c>
      <c r="AN10" s="7">
        <v>311</v>
      </c>
      <c r="AO10" s="7">
        <v>2</v>
      </c>
      <c r="AP10" s="7">
        <v>4</v>
      </c>
      <c r="AQ10" s="7">
        <v>5</v>
      </c>
      <c r="AR10" s="7">
        <v>10</v>
      </c>
      <c r="AS10" s="7">
        <v>5</v>
      </c>
      <c r="AT10" s="7">
        <v>20</v>
      </c>
      <c r="AU10" s="7">
        <f t="shared" si="3"/>
        <v>80</v>
      </c>
      <c r="AV10" s="7">
        <f t="shared" si="3"/>
        <v>350</v>
      </c>
      <c r="AW10" s="7">
        <v>2</v>
      </c>
      <c r="AX10" s="7">
        <v>3</v>
      </c>
      <c r="AY10" s="9">
        <v>138</v>
      </c>
      <c r="AZ10" s="9">
        <v>500</v>
      </c>
      <c r="BA10" s="9"/>
      <c r="BB10" s="9"/>
      <c r="BC10" s="7">
        <v>0</v>
      </c>
      <c r="BD10" s="7">
        <v>0</v>
      </c>
      <c r="BE10" s="7">
        <v>0</v>
      </c>
      <c r="BF10" s="7">
        <v>0</v>
      </c>
      <c r="BG10" s="7">
        <v>10</v>
      </c>
      <c r="BH10" s="7">
        <v>50</v>
      </c>
      <c r="BI10" s="7">
        <v>30</v>
      </c>
      <c r="BJ10" s="7">
        <v>150</v>
      </c>
      <c r="BK10" s="8">
        <v>40</v>
      </c>
      <c r="BL10" s="8">
        <v>200</v>
      </c>
      <c r="BM10" s="8">
        <v>178</v>
      </c>
      <c r="BN10" s="8">
        <v>700</v>
      </c>
      <c r="BO10" s="7">
        <v>80</v>
      </c>
      <c r="BP10" s="7">
        <v>120</v>
      </c>
      <c r="BQ10" s="7">
        <v>4</v>
      </c>
      <c r="BR10" s="7">
        <v>4</v>
      </c>
    </row>
    <row r="11" spans="1:70" s="10" customFormat="1" ht="18" customHeight="1" x14ac:dyDescent="0.25">
      <c r="A11" s="36">
        <v>5</v>
      </c>
      <c r="B11" s="12" t="s">
        <v>12</v>
      </c>
      <c r="C11" s="7">
        <v>360</v>
      </c>
      <c r="D11" s="7">
        <v>1000</v>
      </c>
      <c r="E11" s="7">
        <v>155</v>
      </c>
      <c r="F11" s="7">
        <v>400</v>
      </c>
      <c r="G11" s="7">
        <v>0</v>
      </c>
      <c r="H11" s="7">
        <v>0</v>
      </c>
      <c r="I11" s="8">
        <f t="shared" si="0"/>
        <v>515</v>
      </c>
      <c r="J11" s="8">
        <f t="shared" si="0"/>
        <v>1400</v>
      </c>
      <c r="K11" s="7">
        <v>20</v>
      </c>
      <c r="L11" s="7">
        <v>100</v>
      </c>
      <c r="M11" s="7">
        <v>20</v>
      </c>
      <c r="N11" s="7">
        <v>100</v>
      </c>
      <c r="O11" s="8">
        <f t="shared" si="1"/>
        <v>555</v>
      </c>
      <c r="P11" s="8">
        <f t="shared" si="1"/>
        <v>1600</v>
      </c>
      <c r="Q11" s="7">
        <v>4</v>
      </c>
      <c r="R11" s="7">
        <v>10</v>
      </c>
      <c r="S11" s="7">
        <v>485</v>
      </c>
      <c r="T11" s="7">
        <v>1442</v>
      </c>
      <c r="U11" s="7">
        <v>210</v>
      </c>
      <c r="V11" s="7">
        <v>450</v>
      </c>
      <c r="W11" s="7">
        <v>100</v>
      </c>
      <c r="X11" s="7">
        <v>360</v>
      </c>
      <c r="Y11" s="7">
        <v>40</v>
      </c>
      <c r="Z11" s="7">
        <v>130</v>
      </c>
      <c r="AA11" s="7">
        <v>10</v>
      </c>
      <c r="AB11" s="7">
        <v>60</v>
      </c>
      <c r="AC11" s="7">
        <v>0</v>
      </c>
      <c r="AD11" s="7">
        <v>0</v>
      </c>
      <c r="AE11" s="8">
        <f t="shared" si="2"/>
        <v>360</v>
      </c>
      <c r="AF11" s="8">
        <f t="shared" si="2"/>
        <v>1000</v>
      </c>
      <c r="AG11" s="7">
        <v>16</v>
      </c>
      <c r="AH11" s="7">
        <v>52</v>
      </c>
      <c r="AI11" s="7">
        <v>0</v>
      </c>
      <c r="AJ11" s="7">
        <v>0</v>
      </c>
      <c r="AK11" s="7">
        <v>16</v>
      </c>
      <c r="AL11" s="7">
        <v>30</v>
      </c>
      <c r="AM11" s="7">
        <v>85</v>
      </c>
      <c r="AN11" s="7">
        <v>435</v>
      </c>
      <c r="AO11" s="7">
        <v>10</v>
      </c>
      <c r="AP11" s="7">
        <v>10</v>
      </c>
      <c r="AQ11" s="7">
        <v>5</v>
      </c>
      <c r="AR11" s="7">
        <v>15</v>
      </c>
      <c r="AS11" s="7">
        <v>4</v>
      </c>
      <c r="AT11" s="7">
        <v>10</v>
      </c>
      <c r="AU11" s="7">
        <f t="shared" si="3"/>
        <v>120</v>
      </c>
      <c r="AV11" s="7">
        <f t="shared" si="3"/>
        <v>500</v>
      </c>
      <c r="AW11" s="7">
        <v>4</v>
      </c>
      <c r="AX11" s="7">
        <v>6</v>
      </c>
      <c r="AY11" s="9">
        <v>1035</v>
      </c>
      <c r="AZ11" s="9">
        <v>3100</v>
      </c>
      <c r="BA11" s="9"/>
      <c r="BB11" s="9"/>
      <c r="BC11" s="7">
        <v>1</v>
      </c>
      <c r="BD11" s="7">
        <v>15</v>
      </c>
      <c r="BE11" s="7">
        <v>1</v>
      </c>
      <c r="BF11" s="7">
        <v>30</v>
      </c>
      <c r="BG11" s="7">
        <v>50</v>
      </c>
      <c r="BH11" s="7">
        <v>210</v>
      </c>
      <c r="BI11" s="7">
        <v>158</v>
      </c>
      <c r="BJ11" s="7">
        <v>545</v>
      </c>
      <c r="BK11" s="8">
        <v>210</v>
      </c>
      <c r="BL11" s="8">
        <v>800</v>
      </c>
      <c r="BM11" s="8">
        <v>1245</v>
      </c>
      <c r="BN11" s="8">
        <v>3900</v>
      </c>
      <c r="BO11" s="7">
        <v>350</v>
      </c>
      <c r="BP11" s="7">
        <v>810</v>
      </c>
      <c r="BQ11" s="7">
        <v>25</v>
      </c>
      <c r="BR11" s="7">
        <v>26</v>
      </c>
    </row>
    <row r="12" spans="1:70" s="10" customFormat="1" ht="18" customHeight="1" x14ac:dyDescent="0.25">
      <c r="A12" s="37">
        <v>6</v>
      </c>
      <c r="B12" s="12" t="s">
        <v>13</v>
      </c>
      <c r="C12" s="7">
        <v>110</v>
      </c>
      <c r="D12" s="7">
        <v>240</v>
      </c>
      <c r="E12" s="7">
        <v>95</v>
      </c>
      <c r="F12" s="7">
        <v>185</v>
      </c>
      <c r="G12" s="7">
        <v>0</v>
      </c>
      <c r="H12" s="7">
        <v>0</v>
      </c>
      <c r="I12" s="8">
        <f t="shared" si="0"/>
        <v>205</v>
      </c>
      <c r="J12" s="8">
        <f t="shared" si="0"/>
        <v>425</v>
      </c>
      <c r="K12" s="7">
        <v>5</v>
      </c>
      <c r="L12" s="7">
        <v>25</v>
      </c>
      <c r="M12" s="7">
        <v>30</v>
      </c>
      <c r="N12" s="7">
        <v>50</v>
      </c>
      <c r="O12" s="8">
        <f t="shared" si="1"/>
        <v>240</v>
      </c>
      <c r="P12" s="8">
        <f t="shared" si="1"/>
        <v>500</v>
      </c>
      <c r="Q12" s="7">
        <v>4</v>
      </c>
      <c r="R12" s="7">
        <v>7</v>
      </c>
      <c r="S12" s="7">
        <v>210</v>
      </c>
      <c r="T12" s="7">
        <v>452</v>
      </c>
      <c r="U12" s="7">
        <v>175</v>
      </c>
      <c r="V12" s="7">
        <v>950</v>
      </c>
      <c r="W12" s="7">
        <v>50</v>
      </c>
      <c r="X12" s="7">
        <v>200</v>
      </c>
      <c r="Y12" s="7">
        <v>15</v>
      </c>
      <c r="Z12" s="7">
        <v>50</v>
      </c>
      <c r="AA12" s="7">
        <v>0</v>
      </c>
      <c r="AB12" s="7">
        <v>0</v>
      </c>
      <c r="AC12" s="7">
        <v>0</v>
      </c>
      <c r="AD12" s="7">
        <v>0</v>
      </c>
      <c r="AE12" s="8">
        <f t="shared" si="2"/>
        <v>240</v>
      </c>
      <c r="AF12" s="8">
        <f t="shared" si="2"/>
        <v>1200</v>
      </c>
      <c r="AG12" s="7">
        <v>7</v>
      </c>
      <c r="AH12" s="7">
        <v>20</v>
      </c>
      <c r="AI12" s="7">
        <v>0</v>
      </c>
      <c r="AJ12" s="7">
        <v>0</v>
      </c>
      <c r="AK12" s="7">
        <v>10</v>
      </c>
      <c r="AL12" s="7">
        <v>17</v>
      </c>
      <c r="AM12" s="7">
        <v>61</v>
      </c>
      <c r="AN12" s="7">
        <v>470</v>
      </c>
      <c r="AO12" s="7">
        <v>2</v>
      </c>
      <c r="AP12" s="7">
        <v>6</v>
      </c>
      <c r="AQ12" s="7">
        <v>2</v>
      </c>
      <c r="AR12" s="7">
        <v>2</v>
      </c>
      <c r="AS12" s="7">
        <v>5</v>
      </c>
      <c r="AT12" s="7">
        <v>5</v>
      </c>
      <c r="AU12" s="7">
        <f t="shared" si="3"/>
        <v>80</v>
      </c>
      <c r="AV12" s="7">
        <f t="shared" si="3"/>
        <v>500</v>
      </c>
      <c r="AW12" s="7">
        <v>2</v>
      </c>
      <c r="AX12" s="7">
        <v>2</v>
      </c>
      <c r="AY12" s="9">
        <v>560</v>
      </c>
      <c r="AZ12" s="9">
        <v>2200</v>
      </c>
      <c r="BA12" s="9"/>
      <c r="BB12" s="9"/>
      <c r="BC12" s="7">
        <v>0</v>
      </c>
      <c r="BD12" s="7">
        <v>0</v>
      </c>
      <c r="BE12" s="7">
        <v>1</v>
      </c>
      <c r="BF12" s="7">
        <v>30</v>
      </c>
      <c r="BG12" s="7">
        <v>35</v>
      </c>
      <c r="BH12" s="7">
        <v>180</v>
      </c>
      <c r="BI12" s="7">
        <v>144</v>
      </c>
      <c r="BJ12" s="7">
        <v>390</v>
      </c>
      <c r="BK12" s="8">
        <v>180</v>
      </c>
      <c r="BL12" s="8">
        <v>600</v>
      </c>
      <c r="BM12" s="8">
        <v>740</v>
      </c>
      <c r="BN12" s="8">
        <v>2800</v>
      </c>
      <c r="BO12" s="7">
        <v>240</v>
      </c>
      <c r="BP12" s="7">
        <v>620</v>
      </c>
      <c r="BQ12" s="7">
        <v>18</v>
      </c>
      <c r="BR12" s="7">
        <v>18</v>
      </c>
    </row>
    <row r="13" spans="1:70" s="10" customFormat="1" ht="18" customHeight="1" x14ac:dyDescent="0.25">
      <c r="A13" s="36">
        <v>7</v>
      </c>
      <c r="B13" s="12" t="s">
        <v>15</v>
      </c>
      <c r="C13" s="7">
        <v>200</v>
      </c>
      <c r="D13" s="7">
        <v>200</v>
      </c>
      <c r="E13" s="7">
        <v>69</v>
      </c>
      <c r="F13" s="7">
        <v>100</v>
      </c>
      <c r="G13" s="7">
        <v>0</v>
      </c>
      <c r="H13" s="7">
        <v>0</v>
      </c>
      <c r="I13" s="8">
        <f t="shared" si="0"/>
        <v>269</v>
      </c>
      <c r="J13" s="8">
        <f t="shared" si="0"/>
        <v>300</v>
      </c>
      <c r="K13" s="7">
        <v>20</v>
      </c>
      <c r="L13" s="7">
        <v>50</v>
      </c>
      <c r="M13" s="7">
        <v>30</v>
      </c>
      <c r="N13" s="7">
        <v>50</v>
      </c>
      <c r="O13" s="8">
        <f t="shared" si="1"/>
        <v>319</v>
      </c>
      <c r="P13" s="8">
        <f t="shared" si="1"/>
        <v>400</v>
      </c>
      <c r="Q13" s="7">
        <v>4</v>
      </c>
      <c r="R13" s="7">
        <v>5</v>
      </c>
      <c r="S13" s="7">
        <v>278</v>
      </c>
      <c r="T13" s="7">
        <v>360</v>
      </c>
      <c r="U13" s="7">
        <v>385</v>
      </c>
      <c r="V13" s="7">
        <v>1200</v>
      </c>
      <c r="W13" s="7">
        <v>65</v>
      </c>
      <c r="X13" s="7">
        <v>500</v>
      </c>
      <c r="Y13" s="7">
        <v>20</v>
      </c>
      <c r="Z13" s="7">
        <v>100</v>
      </c>
      <c r="AA13" s="7">
        <v>0</v>
      </c>
      <c r="AB13" s="7">
        <v>0</v>
      </c>
      <c r="AC13" s="7">
        <v>0</v>
      </c>
      <c r="AD13" s="7">
        <v>0</v>
      </c>
      <c r="AE13" s="8">
        <f t="shared" si="2"/>
        <v>470</v>
      </c>
      <c r="AF13" s="8">
        <f t="shared" si="2"/>
        <v>1800</v>
      </c>
      <c r="AG13" s="7">
        <v>8</v>
      </c>
      <c r="AH13" s="7">
        <v>40</v>
      </c>
      <c r="AI13" s="7">
        <v>0</v>
      </c>
      <c r="AJ13" s="7">
        <v>0</v>
      </c>
      <c r="AK13" s="7">
        <v>10</v>
      </c>
      <c r="AL13" s="7">
        <v>20</v>
      </c>
      <c r="AM13" s="7">
        <v>75</v>
      </c>
      <c r="AN13" s="7">
        <v>405</v>
      </c>
      <c r="AO13" s="7">
        <v>5</v>
      </c>
      <c r="AP13" s="7">
        <v>10</v>
      </c>
      <c r="AQ13" s="7">
        <v>5</v>
      </c>
      <c r="AR13" s="7">
        <v>5</v>
      </c>
      <c r="AS13" s="7">
        <v>5</v>
      </c>
      <c r="AT13" s="7">
        <v>10</v>
      </c>
      <c r="AU13" s="7">
        <f t="shared" si="3"/>
        <v>100</v>
      </c>
      <c r="AV13" s="7">
        <f t="shared" si="3"/>
        <v>450</v>
      </c>
      <c r="AW13" s="7">
        <v>2</v>
      </c>
      <c r="AX13" s="7">
        <v>2</v>
      </c>
      <c r="AY13" s="9">
        <v>889</v>
      </c>
      <c r="AZ13" s="9">
        <v>2650</v>
      </c>
      <c r="BA13" s="9"/>
      <c r="BB13" s="9"/>
      <c r="BC13" s="7">
        <v>0</v>
      </c>
      <c r="BD13" s="7">
        <v>0</v>
      </c>
      <c r="BE13" s="7">
        <v>0</v>
      </c>
      <c r="BF13" s="7">
        <v>0</v>
      </c>
      <c r="BG13" s="7">
        <v>50</v>
      </c>
      <c r="BH13" s="7">
        <v>180</v>
      </c>
      <c r="BI13" s="7">
        <v>170</v>
      </c>
      <c r="BJ13" s="7">
        <v>420</v>
      </c>
      <c r="BK13" s="8">
        <v>220</v>
      </c>
      <c r="BL13" s="8">
        <v>600</v>
      </c>
      <c r="BM13" s="8">
        <v>1109</v>
      </c>
      <c r="BN13" s="8">
        <v>3250</v>
      </c>
      <c r="BO13" s="7">
        <v>380</v>
      </c>
      <c r="BP13" s="7">
        <v>930</v>
      </c>
      <c r="BQ13" s="7">
        <v>24</v>
      </c>
      <c r="BR13" s="7">
        <v>24</v>
      </c>
    </row>
    <row r="14" spans="1:70" s="10" customFormat="1" ht="18" customHeight="1" x14ac:dyDescent="0.25">
      <c r="A14" s="37">
        <v>8</v>
      </c>
      <c r="B14" s="12" t="s">
        <v>16</v>
      </c>
      <c r="C14" s="7">
        <v>20</v>
      </c>
      <c r="D14" s="7">
        <v>30</v>
      </c>
      <c r="E14" s="7">
        <v>7</v>
      </c>
      <c r="F14" s="7">
        <v>10</v>
      </c>
      <c r="G14" s="7">
        <v>0</v>
      </c>
      <c r="H14" s="7">
        <v>0</v>
      </c>
      <c r="I14" s="8">
        <f t="shared" si="0"/>
        <v>27</v>
      </c>
      <c r="J14" s="8">
        <f t="shared" si="0"/>
        <v>40</v>
      </c>
      <c r="K14" s="7">
        <v>5</v>
      </c>
      <c r="L14" s="7">
        <v>5</v>
      </c>
      <c r="M14" s="7">
        <v>5</v>
      </c>
      <c r="N14" s="7">
        <v>5</v>
      </c>
      <c r="O14" s="8">
        <f t="shared" si="1"/>
        <v>37</v>
      </c>
      <c r="P14" s="8">
        <f t="shared" si="1"/>
        <v>50</v>
      </c>
      <c r="Q14" s="7">
        <v>1</v>
      </c>
      <c r="R14" s="7">
        <v>1</v>
      </c>
      <c r="S14" s="7">
        <v>33</v>
      </c>
      <c r="T14" s="7">
        <v>45</v>
      </c>
      <c r="U14" s="7">
        <v>68</v>
      </c>
      <c r="V14" s="7">
        <v>110</v>
      </c>
      <c r="W14" s="7">
        <v>20</v>
      </c>
      <c r="X14" s="7">
        <v>50</v>
      </c>
      <c r="Y14" s="7">
        <v>12</v>
      </c>
      <c r="Z14" s="7">
        <v>40</v>
      </c>
      <c r="AA14" s="7">
        <v>0</v>
      </c>
      <c r="AB14" s="7">
        <v>0</v>
      </c>
      <c r="AC14" s="7">
        <v>0</v>
      </c>
      <c r="AD14" s="7">
        <v>0</v>
      </c>
      <c r="AE14" s="8">
        <f t="shared" si="2"/>
        <v>100</v>
      </c>
      <c r="AF14" s="8">
        <f t="shared" si="2"/>
        <v>200</v>
      </c>
      <c r="AG14" s="7">
        <v>5</v>
      </c>
      <c r="AH14" s="7">
        <v>16</v>
      </c>
      <c r="AI14" s="7">
        <v>0</v>
      </c>
      <c r="AJ14" s="7">
        <v>0</v>
      </c>
      <c r="AK14" s="7">
        <v>4</v>
      </c>
      <c r="AL14" s="7">
        <v>10</v>
      </c>
      <c r="AM14" s="7">
        <v>46</v>
      </c>
      <c r="AN14" s="7">
        <v>223</v>
      </c>
      <c r="AO14" s="7">
        <v>2</v>
      </c>
      <c r="AP14" s="7">
        <v>2</v>
      </c>
      <c r="AQ14" s="7">
        <v>5</v>
      </c>
      <c r="AR14" s="7">
        <v>5</v>
      </c>
      <c r="AS14" s="7">
        <v>3</v>
      </c>
      <c r="AT14" s="7">
        <v>10</v>
      </c>
      <c r="AU14" s="7">
        <f t="shared" si="3"/>
        <v>60</v>
      </c>
      <c r="AV14" s="7">
        <f t="shared" si="3"/>
        <v>250</v>
      </c>
      <c r="AW14" s="7">
        <v>2</v>
      </c>
      <c r="AX14" s="7">
        <v>2</v>
      </c>
      <c r="AY14" s="9">
        <v>197</v>
      </c>
      <c r="AZ14" s="9">
        <v>500</v>
      </c>
      <c r="BA14" s="9"/>
      <c r="BB14" s="9"/>
      <c r="BC14" s="7">
        <v>0</v>
      </c>
      <c r="BD14" s="7">
        <v>0</v>
      </c>
      <c r="BE14" s="7">
        <v>1</v>
      </c>
      <c r="BF14" s="7">
        <v>30</v>
      </c>
      <c r="BG14" s="7">
        <v>29</v>
      </c>
      <c r="BH14" s="7">
        <v>70</v>
      </c>
      <c r="BI14" s="7">
        <v>100</v>
      </c>
      <c r="BJ14" s="7">
        <v>200</v>
      </c>
      <c r="BK14" s="8">
        <v>130</v>
      </c>
      <c r="BL14" s="8">
        <v>300</v>
      </c>
      <c r="BM14" s="8">
        <v>327</v>
      </c>
      <c r="BN14" s="8">
        <v>800</v>
      </c>
      <c r="BO14" s="7">
        <v>100</v>
      </c>
      <c r="BP14" s="7">
        <v>120</v>
      </c>
      <c r="BQ14" s="7">
        <v>6</v>
      </c>
      <c r="BR14" s="7">
        <v>6</v>
      </c>
    </row>
    <row r="15" spans="1:70" s="10" customFormat="1" ht="18" customHeight="1" x14ac:dyDescent="0.25">
      <c r="A15" s="36">
        <v>9</v>
      </c>
      <c r="B15" s="12" t="s">
        <v>17</v>
      </c>
      <c r="C15" s="7"/>
      <c r="D15" s="7"/>
      <c r="E15" s="7"/>
      <c r="F15" s="7"/>
      <c r="G15" s="7"/>
      <c r="H15" s="7"/>
      <c r="I15" s="8">
        <f t="shared" si="0"/>
        <v>0</v>
      </c>
      <c r="J15" s="8">
        <f t="shared" si="0"/>
        <v>0</v>
      </c>
      <c r="K15" s="7"/>
      <c r="L15" s="7"/>
      <c r="M15" s="7"/>
      <c r="N15" s="7"/>
      <c r="O15" s="8">
        <f t="shared" si="1"/>
        <v>0</v>
      </c>
      <c r="P15" s="8">
        <f t="shared" si="1"/>
        <v>0</v>
      </c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8">
        <f t="shared" si="2"/>
        <v>0</v>
      </c>
      <c r="AF15" s="8">
        <f t="shared" si="2"/>
        <v>0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>
        <f t="shared" si="3"/>
        <v>0</v>
      </c>
      <c r="AV15" s="7">
        <f t="shared" si="3"/>
        <v>0</v>
      </c>
      <c r="AW15" s="7"/>
      <c r="AX15" s="7"/>
      <c r="AY15" s="9">
        <v>0</v>
      </c>
      <c r="AZ15" s="9">
        <v>0</v>
      </c>
      <c r="BA15" s="9"/>
      <c r="BB15" s="9"/>
      <c r="BC15" s="7"/>
      <c r="BD15" s="7"/>
      <c r="BE15" s="7"/>
      <c r="BF15" s="7"/>
      <c r="BG15" s="7"/>
      <c r="BH15" s="7"/>
      <c r="BI15" s="7"/>
      <c r="BJ15" s="7"/>
      <c r="BK15" s="8">
        <v>0</v>
      </c>
      <c r="BL15" s="8">
        <v>0</v>
      </c>
      <c r="BM15" s="8">
        <v>0</v>
      </c>
      <c r="BN15" s="8">
        <v>0</v>
      </c>
      <c r="BO15" s="7"/>
      <c r="BP15" s="7"/>
      <c r="BQ15" s="7"/>
      <c r="BR15" s="7"/>
    </row>
    <row r="16" spans="1:70" s="10" customFormat="1" ht="18" customHeight="1" x14ac:dyDescent="0.25">
      <c r="A16" s="37">
        <v>10</v>
      </c>
      <c r="B16" s="12" t="s">
        <v>18</v>
      </c>
      <c r="C16" s="7">
        <v>11100</v>
      </c>
      <c r="D16" s="7">
        <v>28500</v>
      </c>
      <c r="E16" s="7">
        <v>2530</v>
      </c>
      <c r="F16" s="7">
        <v>5700</v>
      </c>
      <c r="G16" s="7">
        <v>50</v>
      </c>
      <c r="H16" s="7">
        <v>100</v>
      </c>
      <c r="I16" s="8">
        <f t="shared" si="0"/>
        <v>13680</v>
      </c>
      <c r="J16" s="8">
        <f t="shared" si="0"/>
        <v>34300</v>
      </c>
      <c r="K16" s="7">
        <v>210</v>
      </c>
      <c r="L16" s="7">
        <v>900</v>
      </c>
      <c r="M16" s="7">
        <v>290</v>
      </c>
      <c r="N16" s="7">
        <v>500</v>
      </c>
      <c r="O16" s="8">
        <f t="shared" si="1"/>
        <v>14180</v>
      </c>
      <c r="P16" s="8">
        <f t="shared" si="1"/>
        <v>35700</v>
      </c>
      <c r="Q16" s="7">
        <v>45</v>
      </c>
      <c r="R16" s="7">
        <v>76</v>
      </c>
      <c r="S16" s="7">
        <v>11352</v>
      </c>
      <c r="T16" s="7">
        <v>28563</v>
      </c>
      <c r="U16" s="7">
        <v>795</v>
      </c>
      <c r="V16" s="7">
        <v>4040</v>
      </c>
      <c r="W16" s="7">
        <v>290</v>
      </c>
      <c r="X16" s="7">
        <v>1400</v>
      </c>
      <c r="Y16" s="7">
        <v>130</v>
      </c>
      <c r="Z16" s="7">
        <v>520</v>
      </c>
      <c r="AA16" s="7">
        <v>65</v>
      </c>
      <c r="AB16" s="7">
        <v>340</v>
      </c>
      <c r="AC16" s="7">
        <v>0</v>
      </c>
      <c r="AD16" s="7">
        <v>0</v>
      </c>
      <c r="AE16" s="8">
        <f t="shared" si="2"/>
        <v>1280</v>
      </c>
      <c r="AF16" s="8">
        <f t="shared" si="2"/>
        <v>6300</v>
      </c>
      <c r="AG16" s="7">
        <v>57</v>
      </c>
      <c r="AH16" s="7">
        <v>209</v>
      </c>
      <c r="AI16" s="7">
        <v>2</v>
      </c>
      <c r="AJ16" s="7">
        <v>25</v>
      </c>
      <c r="AK16" s="7">
        <v>80</v>
      </c>
      <c r="AL16" s="7">
        <v>230</v>
      </c>
      <c r="AM16" s="7">
        <v>118</v>
      </c>
      <c r="AN16" s="7">
        <v>645</v>
      </c>
      <c r="AO16" s="7">
        <v>20</v>
      </c>
      <c r="AP16" s="7">
        <v>30</v>
      </c>
      <c r="AQ16" s="7">
        <v>10</v>
      </c>
      <c r="AR16" s="7">
        <v>40</v>
      </c>
      <c r="AS16" s="7">
        <v>10</v>
      </c>
      <c r="AT16" s="7">
        <v>30</v>
      </c>
      <c r="AU16" s="7">
        <f t="shared" si="3"/>
        <v>240</v>
      </c>
      <c r="AV16" s="7">
        <f t="shared" si="3"/>
        <v>1000</v>
      </c>
      <c r="AW16" s="7">
        <v>5</v>
      </c>
      <c r="AX16" s="7">
        <v>12</v>
      </c>
      <c r="AY16" s="9">
        <v>15700</v>
      </c>
      <c r="AZ16" s="9">
        <v>43000</v>
      </c>
      <c r="BA16" s="9"/>
      <c r="BB16" s="9"/>
      <c r="BC16" s="7">
        <v>5</v>
      </c>
      <c r="BD16" s="7">
        <v>75</v>
      </c>
      <c r="BE16" s="7">
        <v>11</v>
      </c>
      <c r="BF16" s="7">
        <v>330</v>
      </c>
      <c r="BG16" s="7">
        <v>138</v>
      </c>
      <c r="BH16" s="7">
        <v>1184</v>
      </c>
      <c r="BI16" s="7">
        <v>646</v>
      </c>
      <c r="BJ16" s="7">
        <v>2411</v>
      </c>
      <c r="BK16" s="8">
        <v>800</v>
      </c>
      <c r="BL16" s="8">
        <v>4000</v>
      </c>
      <c r="BM16" s="8">
        <v>16500</v>
      </c>
      <c r="BN16" s="8">
        <v>47000</v>
      </c>
      <c r="BO16" s="7">
        <v>5800</v>
      </c>
      <c r="BP16" s="7">
        <v>13800</v>
      </c>
      <c r="BQ16" s="7">
        <v>469</v>
      </c>
      <c r="BR16" s="7">
        <v>469</v>
      </c>
    </row>
    <row r="17" spans="1:95" s="10" customFormat="1" ht="18" customHeight="1" x14ac:dyDescent="0.25">
      <c r="A17" s="36">
        <v>11</v>
      </c>
      <c r="B17" s="12" t="s">
        <v>19</v>
      </c>
      <c r="C17" s="7">
        <v>100</v>
      </c>
      <c r="D17" s="7">
        <v>100</v>
      </c>
      <c r="E17" s="7">
        <v>24</v>
      </c>
      <c r="F17" s="7">
        <v>50</v>
      </c>
      <c r="G17" s="7">
        <v>0</v>
      </c>
      <c r="H17" s="7">
        <v>0</v>
      </c>
      <c r="I17" s="8">
        <f t="shared" si="0"/>
        <v>124</v>
      </c>
      <c r="J17" s="8">
        <f t="shared" si="0"/>
        <v>150</v>
      </c>
      <c r="K17" s="7">
        <v>25</v>
      </c>
      <c r="L17" s="7">
        <v>25</v>
      </c>
      <c r="M17" s="7">
        <v>25</v>
      </c>
      <c r="N17" s="7">
        <v>25</v>
      </c>
      <c r="O17" s="8">
        <f t="shared" si="1"/>
        <v>174</v>
      </c>
      <c r="P17" s="8">
        <f t="shared" si="1"/>
        <v>200</v>
      </c>
      <c r="Q17" s="7">
        <v>3</v>
      </c>
      <c r="R17" s="7">
        <v>3</v>
      </c>
      <c r="S17" s="7">
        <v>152</v>
      </c>
      <c r="T17" s="7">
        <v>180</v>
      </c>
      <c r="U17" s="7">
        <v>75</v>
      </c>
      <c r="V17" s="7">
        <v>300</v>
      </c>
      <c r="W17" s="7">
        <v>30</v>
      </c>
      <c r="X17" s="7">
        <v>140</v>
      </c>
      <c r="Y17" s="7">
        <v>15</v>
      </c>
      <c r="Z17" s="7">
        <v>40</v>
      </c>
      <c r="AA17" s="7">
        <v>10</v>
      </c>
      <c r="AB17" s="7">
        <v>20</v>
      </c>
      <c r="AC17" s="7">
        <v>0</v>
      </c>
      <c r="AD17" s="7">
        <v>0</v>
      </c>
      <c r="AE17" s="8">
        <f t="shared" si="2"/>
        <v>130</v>
      </c>
      <c r="AF17" s="8">
        <f t="shared" si="2"/>
        <v>500</v>
      </c>
      <c r="AG17" s="7">
        <v>6</v>
      </c>
      <c r="AH17" s="7">
        <v>16</v>
      </c>
      <c r="AI17" s="7">
        <v>0</v>
      </c>
      <c r="AJ17" s="7">
        <v>0</v>
      </c>
      <c r="AK17" s="7">
        <v>15</v>
      </c>
      <c r="AL17" s="7">
        <v>25</v>
      </c>
      <c r="AM17" s="7">
        <v>100</v>
      </c>
      <c r="AN17" s="7">
        <v>650</v>
      </c>
      <c r="AO17" s="7">
        <v>10</v>
      </c>
      <c r="AP17" s="7">
        <v>10</v>
      </c>
      <c r="AQ17" s="7">
        <v>5</v>
      </c>
      <c r="AR17" s="7">
        <v>5</v>
      </c>
      <c r="AS17" s="7">
        <v>10</v>
      </c>
      <c r="AT17" s="7">
        <v>10</v>
      </c>
      <c r="AU17" s="7">
        <f t="shared" si="3"/>
        <v>140</v>
      </c>
      <c r="AV17" s="7">
        <f t="shared" si="3"/>
        <v>700</v>
      </c>
      <c r="AW17" s="7">
        <v>2</v>
      </c>
      <c r="AX17" s="7">
        <v>2</v>
      </c>
      <c r="AY17" s="9">
        <v>444</v>
      </c>
      <c r="AZ17" s="9">
        <v>1400</v>
      </c>
      <c r="BA17" s="9"/>
      <c r="BB17" s="9"/>
      <c r="BC17" s="7">
        <v>1</v>
      </c>
      <c r="BD17" s="7">
        <v>15</v>
      </c>
      <c r="BE17" s="7">
        <v>1</v>
      </c>
      <c r="BF17" s="7">
        <v>30</v>
      </c>
      <c r="BG17" s="7">
        <v>25</v>
      </c>
      <c r="BH17" s="7">
        <v>100</v>
      </c>
      <c r="BI17" s="7">
        <v>103</v>
      </c>
      <c r="BJ17" s="7">
        <v>255</v>
      </c>
      <c r="BK17" s="8">
        <v>130</v>
      </c>
      <c r="BL17" s="8">
        <v>400</v>
      </c>
      <c r="BM17" s="8">
        <v>574</v>
      </c>
      <c r="BN17" s="8">
        <v>1800</v>
      </c>
      <c r="BO17" s="7">
        <v>180</v>
      </c>
      <c r="BP17" s="7">
        <v>450</v>
      </c>
      <c r="BQ17" s="7">
        <v>11</v>
      </c>
      <c r="BR17" s="7">
        <v>11</v>
      </c>
    </row>
    <row r="18" spans="1:95" s="10" customFormat="1" ht="18" customHeight="1" x14ac:dyDescent="0.25">
      <c r="A18" s="37">
        <v>12</v>
      </c>
      <c r="B18" s="12" t="s">
        <v>20</v>
      </c>
      <c r="C18" s="7">
        <v>1940</v>
      </c>
      <c r="D18" s="7">
        <v>7300</v>
      </c>
      <c r="E18" s="7">
        <v>230</v>
      </c>
      <c r="F18" s="7">
        <v>700</v>
      </c>
      <c r="G18" s="7">
        <v>70</v>
      </c>
      <c r="H18" s="7">
        <v>100</v>
      </c>
      <c r="I18" s="8">
        <f t="shared" si="0"/>
        <v>2240</v>
      </c>
      <c r="J18" s="8">
        <f t="shared" si="0"/>
        <v>8100</v>
      </c>
      <c r="K18" s="7">
        <v>60</v>
      </c>
      <c r="L18" s="7">
        <v>200</v>
      </c>
      <c r="M18" s="7">
        <v>150</v>
      </c>
      <c r="N18" s="7">
        <v>1000</v>
      </c>
      <c r="O18" s="8">
        <f t="shared" si="1"/>
        <v>2450</v>
      </c>
      <c r="P18" s="8">
        <f t="shared" si="1"/>
        <v>9300</v>
      </c>
      <c r="Q18" s="7">
        <v>17</v>
      </c>
      <c r="R18" s="7">
        <v>100</v>
      </c>
      <c r="S18" s="7">
        <v>2136</v>
      </c>
      <c r="T18" s="7">
        <v>8374</v>
      </c>
      <c r="U18" s="7">
        <v>730</v>
      </c>
      <c r="V18" s="7">
        <v>5080</v>
      </c>
      <c r="W18" s="7">
        <v>205</v>
      </c>
      <c r="X18" s="7">
        <v>820</v>
      </c>
      <c r="Y18" s="7">
        <v>95</v>
      </c>
      <c r="Z18" s="7">
        <v>300</v>
      </c>
      <c r="AA18" s="7">
        <v>50</v>
      </c>
      <c r="AB18" s="7">
        <v>200</v>
      </c>
      <c r="AC18" s="7">
        <v>0</v>
      </c>
      <c r="AD18" s="7">
        <v>0</v>
      </c>
      <c r="AE18" s="8">
        <f t="shared" si="2"/>
        <v>1080</v>
      </c>
      <c r="AF18" s="8">
        <f t="shared" si="2"/>
        <v>6400</v>
      </c>
      <c r="AG18" s="7">
        <v>39</v>
      </c>
      <c r="AH18" s="7">
        <v>120</v>
      </c>
      <c r="AI18" s="7">
        <v>0</v>
      </c>
      <c r="AJ18" s="7">
        <v>0</v>
      </c>
      <c r="AK18" s="7">
        <v>20</v>
      </c>
      <c r="AL18" s="7">
        <v>80</v>
      </c>
      <c r="AM18" s="7">
        <v>32</v>
      </c>
      <c r="AN18" s="7">
        <v>290</v>
      </c>
      <c r="AO18" s="7">
        <v>8</v>
      </c>
      <c r="AP18" s="7">
        <v>30</v>
      </c>
      <c r="AQ18" s="7">
        <v>10</v>
      </c>
      <c r="AR18" s="7">
        <v>10</v>
      </c>
      <c r="AS18" s="7">
        <v>10</v>
      </c>
      <c r="AT18" s="7">
        <v>90</v>
      </c>
      <c r="AU18" s="7">
        <f t="shared" si="3"/>
        <v>80</v>
      </c>
      <c r="AV18" s="7">
        <f t="shared" si="3"/>
        <v>500</v>
      </c>
      <c r="AW18" s="7">
        <v>5</v>
      </c>
      <c r="AX18" s="7">
        <v>5</v>
      </c>
      <c r="AY18" s="9">
        <v>3610</v>
      </c>
      <c r="AZ18" s="9">
        <v>16200</v>
      </c>
      <c r="BA18" s="9"/>
      <c r="BB18" s="9"/>
      <c r="BC18" s="7">
        <v>1</v>
      </c>
      <c r="BD18" s="7">
        <v>15</v>
      </c>
      <c r="BE18" s="7">
        <v>3</v>
      </c>
      <c r="BF18" s="7">
        <v>90</v>
      </c>
      <c r="BG18" s="7">
        <v>78</v>
      </c>
      <c r="BH18" s="7">
        <v>405</v>
      </c>
      <c r="BI18" s="7">
        <v>378</v>
      </c>
      <c r="BJ18" s="7">
        <v>890</v>
      </c>
      <c r="BK18" s="8">
        <v>460</v>
      </c>
      <c r="BL18" s="8">
        <v>1400</v>
      </c>
      <c r="BM18" s="8">
        <v>4070</v>
      </c>
      <c r="BN18" s="8">
        <v>17600</v>
      </c>
      <c r="BO18" s="7">
        <v>1100</v>
      </c>
      <c r="BP18" s="7">
        <v>3810</v>
      </c>
      <c r="BQ18" s="7">
        <v>92</v>
      </c>
      <c r="BR18" s="7">
        <v>92</v>
      </c>
    </row>
    <row r="19" spans="1:95" s="16" customFormat="1" ht="18" customHeight="1" x14ac:dyDescent="0.25">
      <c r="A19" s="38"/>
      <c r="B19" s="13" t="s">
        <v>67</v>
      </c>
      <c r="C19" s="8">
        <f t="shared" ref="C19:H19" si="4">SUM(C7:C18)</f>
        <v>48100</v>
      </c>
      <c r="D19" s="8">
        <f t="shared" si="4"/>
        <v>139720</v>
      </c>
      <c r="E19" s="8">
        <f t="shared" si="4"/>
        <v>11022</v>
      </c>
      <c r="F19" s="8">
        <f t="shared" si="4"/>
        <v>25305</v>
      </c>
      <c r="G19" s="8">
        <f t="shared" si="4"/>
        <v>550</v>
      </c>
      <c r="H19" s="8">
        <f t="shared" si="4"/>
        <v>900</v>
      </c>
      <c r="I19" s="8">
        <f t="shared" si="0"/>
        <v>59672</v>
      </c>
      <c r="J19" s="8">
        <f t="shared" si="0"/>
        <v>165925</v>
      </c>
      <c r="K19" s="8">
        <f t="shared" ref="K19:N19" si="5">SUM(K7:K18)</f>
        <v>1173</v>
      </c>
      <c r="L19" s="8">
        <f t="shared" si="5"/>
        <v>5625</v>
      </c>
      <c r="M19" s="8">
        <f t="shared" si="5"/>
        <v>1805</v>
      </c>
      <c r="N19" s="8">
        <f t="shared" si="5"/>
        <v>7350</v>
      </c>
      <c r="O19" s="8">
        <f t="shared" si="1"/>
        <v>62650</v>
      </c>
      <c r="P19" s="8">
        <f t="shared" si="1"/>
        <v>178900</v>
      </c>
      <c r="Q19" s="8">
        <f t="shared" ref="Q19:AD19" si="6">SUM(Q7:Q18)</f>
        <v>233</v>
      </c>
      <c r="R19" s="8">
        <f t="shared" si="6"/>
        <v>827</v>
      </c>
      <c r="S19" s="8">
        <f t="shared" si="6"/>
        <v>53157</v>
      </c>
      <c r="T19" s="8">
        <f t="shared" si="6"/>
        <v>152835</v>
      </c>
      <c r="U19" s="8">
        <f t="shared" si="6"/>
        <v>7692</v>
      </c>
      <c r="V19" s="8">
        <f t="shared" si="6"/>
        <v>30980</v>
      </c>
      <c r="W19" s="8">
        <f t="shared" si="6"/>
        <v>2136</v>
      </c>
      <c r="X19" s="8">
        <f t="shared" si="6"/>
        <v>17510</v>
      </c>
      <c r="Y19" s="8">
        <f t="shared" si="6"/>
        <v>1052</v>
      </c>
      <c r="Z19" s="8">
        <f t="shared" si="6"/>
        <v>3490</v>
      </c>
      <c r="AA19" s="8">
        <f t="shared" si="6"/>
        <v>425</v>
      </c>
      <c r="AB19" s="8">
        <f t="shared" si="6"/>
        <v>2220</v>
      </c>
      <c r="AC19" s="8">
        <f t="shared" si="6"/>
        <v>25</v>
      </c>
      <c r="AD19" s="8">
        <f t="shared" si="6"/>
        <v>5500</v>
      </c>
      <c r="AE19" s="8">
        <f t="shared" si="2"/>
        <v>11330</v>
      </c>
      <c r="AF19" s="8">
        <f t="shared" si="2"/>
        <v>59700</v>
      </c>
      <c r="AG19" s="8">
        <f t="shared" ref="AG19:AV19" si="7">SUM(AG7:AG18)</f>
        <v>446</v>
      </c>
      <c r="AH19" s="8">
        <f t="shared" si="7"/>
        <v>1400</v>
      </c>
      <c r="AI19" s="8">
        <f t="shared" si="7"/>
        <v>7</v>
      </c>
      <c r="AJ19" s="8">
        <f t="shared" si="7"/>
        <v>80</v>
      </c>
      <c r="AK19" s="8">
        <f t="shared" si="7"/>
        <v>498</v>
      </c>
      <c r="AL19" s="8">
        <f t="shared" si="7"/>
        <v>1577</v>
      </c>
      <c r="AM19" s="8">
        <f t="shared" si="7"/>
        <v>1565</v>
      </c>
      <c r="AN19" s="8">
        <f t="shared" si="7"/>
        <v>8682</v>
      </c>
      <c r="AO19" s="8">
        <f t="shared" si="7"/>
        <v>189</v>
      </c>
      <c r="AP19" s="8">
        <f t="shared" si="7"/>
        <v>352</v>
      </c>
      <c r="AQ19" s="8">
        <f t="shared" si="7"/>
        <v>322</v>
      </c>
      <c r="AR19" s="8">
        <f t="shared" si="7"/>
        <v>609</v>
      </c>
      <c r="AS19" s="8">
        <f t="shared" si="7"/>
        <v>94</v>
      </c>
      <c r="AT19" s="8">
        <f t="shared" si="7"/>
        <v>350</v>
      </c>
      <c r="AU19" s="8">
        <f t="shared" si="7"/>
        <v>2675</v>
      </c>
      <c r="AV19" s="8">
        <f t="shared" si="7"/>
        <v>11650</v>
      </c>
      <c r="AW19" s="8">
        <v>100</v>
      </c>
      <c r="AX19" s="8">
        <v>168</v>
      </c>
      <c r="AY19" s="9">
        <v>76655</v>
      </c>
      <c r="AZ19" s="9">
        <v>250250</v>
      </c>
      <c r="BA19" s="8">
        <v>0</v>
      </c>
      <c r="BB19" s="8">
        <v>0</v>
      </c>
      <c r="BC19" s="8">
        <v>22</v>
      </c>
      <c r="BD19" s="8">
        <v>330</v>
      </c>
      <c r="BE19" s="8">
        <v>39</v>
      </c>
      <c r="BF19" s="8">
        <v>1140</v>
      </c>
      <c r="BG19" s="8">
        <v>1154</v>
      </c>
      <c r="BH19" s="8">
        <v>7024</v>
      </c>
      <c r="BI19" s="8">
        <v>5145</v>
      </c>
      <c r="BJ19" s="8">
        <v>16606</v>
      </c>
      <c r="BK19" s="8">
        <v>6360</v>
      </c>
      <c r="BL19" s="8">
        <v>25100</v>
      </c>
      <c r="BM19" s="8">
        <v>83015</v>
      </c>
      <c r="BN19" s="8">
        <v>275350</v>
      </c>
      <c r="BO19" s="8">
        <v>29840</v>
      </c>
      <c r="BP19" s="8">
        <v>73560</v>
      </c>
      <c r="BQ19" s="8">
        <v>2425</v>
      </c>
      <c r="BR19" s="8">
        <v>3579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7"/>
      <c r="D20" s="7"/>
      <c r="E20" s="7"/>
      <c r="F20" s="7"/>
      <c r="G20" s="7"/>
      <c r="H20" s="7"/>
      <c r="I20" s="8">
        <f t="shared" si="0"/>
        <v>0</v>
      </c>
      <c r="J20" s="8">
        <f t="shared" si="0"/>
        <v>0</v>
      </c>
      <c r="K20" s="7"/>
      <c r="L20" s="7"/>
      <c r="M20" s="7"/>
      <c r="N20" s="7"/>
      <c r="O20" s="8">
        <f t="shared" si="1"/>
        <v>0</v>
      </c>
      <c r="P20" s="8">
        <f t="shared" si="1"/>
        <v>0</v>
      </c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8">
        <f t="shared" si="2"/>
        <v>0</v>
      </c>
      <c r="AF20" s="8">
        <f t="shared" si="2"/>
        <v>0</v>
      </c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>
        <f t="shared" ref="AU20:AV31" si="8">AI20+AK20+AM20+AO20+AQ20+AS20</f>
        <v>0</v>
      </c>
      <c r="AV20" s="7">
        <f t="shared" si="8"/>
        <v>0</v>
      </c>
      <c r="AW20" s="7"/>
      <c r="AX20" s="7"/>
      <c r="AY20" s="9">
        <v>0</v>
      </c>
      <c r="AZ20" s="9">
        <v>0</v>
      </c>
      <c r="BA20" s="9"/>
      <c r="BB20" s="9"/>
      <c r="BC20" s="7"/>
      <c r="BD20" s="7"/>
      <c r="BE20" s="7"/>
      <c r="BF20" s="7"/>
      <c r="BG20" s="7"/>
      <c r="BH20" s="7"/>
      <c r="BI20" s="7"/>
      <c r="BJ20" s="7"/>
      <c r="BK20" s="8">
        <v>0</v>
      </c>
      <c r="BL20" s="8">
        <v>0</v>
      </c>
      <c r="BM20" s="8">
        <v>0</v>
      </c>
      <c r="BN20" s="8">
        <v>0</v>
      </c>
      <c r="BO20" s="7"/>
      <c r="BP20" s="7"/>
      <c r="BQ20" s="7"/>
      <c r="BR20" s="7"/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7"/>
      <c r="D21" s="7"/>
      <c r="E21" s="7"/>
      <c r="F21" s="7"/>
      <c r="G21" s="7"/>
      <c r="H21" s="7"/>
      <c r="I21" s="8">
        <f t="shared" si="0"/>
        <v>0</v>
      </c>
      <c r="J21" s="8">
        <f t="shared" si="0"/>
        <v>0</v>
      </c>
      <c r="K21" s="7"/>
      <c r="L21" s="7"/>
      <c r="M21" s="7"/>
      <c r="N21" s="7"/>
      <c r="O21" s="8">
        <f t="shared" si="1"/>
        <v>0</v>
      </c>
      <c r="P21" s="8">
        <f t="shared" si="1"/>
        <v>0</v>
      </c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8">
        <f t="shared" si="2"/>
        <v>0</v>
      </c>
      <c r="AF21" s="8">
        <f t="shared" si="2"/>
        <v>0</v>
      </c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>
        <f t="shared" si="8"/>
        <v>0</v>
      </c>
      <c r="AV21" s="7">
        <f t="shared" si="8"/>
        <v>0</v>
      </c>
      <c r="AW21" s="7"/>
      <c r="AX21" s="7"/>
      <c r="AY21" s="9">
        <v>0</v>
      </c>
      <c r="AZ21" s="9">
        <v>0</v>
      </c>
      <c r="BA21" s="9"/>
      <c r="BB21" s="9"/>
      <c r="BC21" s="7"/>
      <c r="BD21" s="7"/>
      <c r="BE21" s="7"/>
      <c r="BF21" s="7"/>
      <c r="BG21" s="7"/>
      <c r="BH21" s="7"/>
      <c r="BI21" s="7"/>
      <c r="BJ21" s="7"/>
      <c r="BK21" s="8">
        <v>0</v>
      </c>
      <c r="BL21" s="8">
        <v>0</v>
      </c>
      <c r="BM21" s="8">
        <v>0</v>
      </c>
      <c r="BN21" s="8">
        <v>0</v>
      </c>
      <c r="BO21" s="7"/>
      <c r="BP21" s="7"/>
      <c r="BQ21" s="7"/>
      <c r="BR21" s="7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7"/>
      <c r="D22" s="7"/>
      <c r="E22" s="7"/>
      <c r="F22" s="7"/>
      <c r="G22" s="7"/>
      <c r="H22" s="7"/>
      <c r="I22" s="8">
        <f t="shared" si="0"/>
        <v>0</v>
      </c>
      <c r="J22" s="8">
        <f t="shared" si="0"/>
        <v>0</v>
      </c>
      <c r="K22" s="7"/>
      <c r="L22" s="7"/>
      <c r="M22" s="7"/>
      <c r="N22" s="7"/>
      <c r="O22" s="8">
        <f t="shared" si="1"/>
        <v>0</v>
      </c>
      <c r="P22" s="8">
        <f t="shared" si="1"/>
        <v>0</v>
      </c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8">
        <f t="shared" si="2"/>
        <v>0</v>
      </c>
      <c r="AF22" s="8">
        <f t="shared" si="2"/>
        <v>0</v>
      </c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>
        <f t="shared" si="8"/>
        <v>0</v>
      </c>
      <c r="AV22" s="7">
        <f t="shared" si="8"/>
        <v>0</v>
      </c>
      <c r="AW22" s="7"/>
      <c r="AX22" s="7"/>
      <c r="AY22" s="9">
        <v>0</v>
      </c>
      <c r="AZ22" s="9">
        <v>0</v>
      </c>
      <c r="BA22" s="9"/>
      <c r="BB22" s="9"/>
      <c r="BC22" s="7"/>
      <c r="BD22" s="7"/>
      <c r="BE22" s="7"/>
      <c r="BF22" s="7"/>
      <c r="BG22" s="7"/>
      <c r="BH22" s="7"/>
      <c r="BI22" s="7"/>
      <c r="BJ22" s="7"/>
      <c r="BK22" s="8">
        <v>0</v>
      </c>
      <c r="BL22" s="8">
        <v>0</v>
      </c>
      <c r="BM22" s="8">
        <v>0</v>
      </c>
      <c r="BN22" s="8">
        <v>0</v>
      </c>
      <c r="BO22" s="7"/>
      <c r="BP22" s="7"/>
      <c r="BQ22" s="7"/>
      <c r="BR22" s="7"/>
    </row>
    <row r="23" spans="1:95" s="10" customFormat="1" ht="18" customHeight="1" x14ac:dyDescent="0.25">
      <c r="A23" s="37">
        <v>16</v>
      </c>
      <c r="B23" s="12" t="s">
        <v>24</v>
      </c>
      <c r="C23" s="7"/>
      <c r="D23" s="7"/>
      <c r="E23" s="7"/>
      <c r="F23" s="7"/>
      <c r="G23" s="7"/>
      <c r="H23" s="7"/>
      <c r="I23" s="8">
        <f t="shared" si="0"/>
        <v>0</v>
      </c>
      <c r="J23" s="8">
        <f t="shared" si="0"/>
        <v>0</v>
      </c>
      <c r="K23" s="7"/>
      <c r="L23" s="7"/>
      <c r="M23" s="7"/>
      <c r="N23" s="7"/>
      <c r="O23" s="8">
        <f t="shared" si="1"/>
        <v>0</v>
      </c>
      <c r="P23" s="8">
        <f t="shared" si="1"/>
        <v>0</v>
      </c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8">
        <f t="shared" si="2"/>
        <v>0</v>
      </c>
      <c r="AF23" s="8">
        <f t="shared" si="2"/>
        <v>0</v>
      </c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>
        <f t="shared" si="8"/>
        <v>0</v>
      </c>
      <c r="AV23" s="7">
        <f t="shared" si="8"/>
        <v>0</v>
      </c>
      <c r="AW23" s="7"/>
      <c r="AX23" s="7"/>
      <c r="AY23" s="9">
        <v>0</v>
      </c>
      <c r="AZ23" s="9">
        <v>0</v>
      </c>
      <c r="BA23" s="9"/>
      <c r="BB23" s="9"/>
      <c r="BC23" s="7"/>
      <c r="BD23" s="7"/>
      <c r="BE23" s="7"/>
      <c r="BF23" s="7"/>
      <c r="BG23" s="7"/>
      <c r="BH23" s="7"/>
      <c r="BI23" s="7"/>
      <c r="BJ23" s="7"/>
      <c r="BK23" s="8">
        <v>0</v>
      </c>
      <c r="BL23" s="8">
        <v>0</v>
      </c>
      <c r="BM23" s="8">
        <v>0</v>
      </c>
      <c r="BN23" s="8">
        <v>0</v>
      </c>
      <c r="BO23" s="7"/>
      <c r="BP23" s="7"/>
      <c r="BQ23" s="7"/>
      <c r="BR23" s="7"/>
    </row>
    <row r="24" spans="1:95" s="19" customFormat="1" ht="18" customHeight="1" x14ac:dyDescent="0.25">
      <c r="A24" s="37">
        <v>17</v>
      </c>
      <c r="B24" s="6" t="s">
        <v>97</v>
      </c>
      <c r="C24" s="7"/>
      <c r="D24" s="7"/>
      <c r="E24" s="7"/>
      <c r="F24" s="7"/>
      <c r="G24" s="7"/>
      <c r="H24" s="7"/>
      <c r="I24" s="8">
        <f t="shared" si="0"/>
        <v>0</v>
      </c>
      <c r="J24" s="8">
        <f t="shared" si="0"/>
        <v>0</v>
      </c>
      <c r="K24" s="7"/>
      <c r="L24" s="7"/>
      <c r="M24" s="7"/>
      <c r="N24" s="7"/>
      <c r="O24" s="8">
        <f t="shared" si="1"/>
        <v>0</v>
      </c>
      <c r="P24" s="8">
        <f t="shared" si="1"/>
        <v>0</v>
      </c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8">
        <f t="shared" si="2"/>
        <v>0</v>
      </c>
      <c r="AF24" s="8">
        <f t="shared" si="2"/>
        <v>0</v>
      </c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>
        <f t="shared" si="8"/>
        <v>0</v>
      </c>
      <c r="AV24" s="7">
        <f t="shared" si="8"/>
        <v>0</v>
      </c>
      <c r="AW24" s="7"/>
      <c r="AX24" s="7"/>
      <c r="AY24" s="9">
        <v>0</v>
      </c>
      <c r="AZ24" s="9">
        <v>0</v>
      </c>
      <c r="BA24" s="9"/>
      <c r="BB24" s="9"/>
      <c r="BC24" s="7"/>
      <c r="BD24" s="7"/>
      <c r="BE24" s="7"/>
      <c r="BF24" s="7"/>
      <c r="BG24" s="7"/>
      <c r="BH24" s="7"/>
      <c r="BI24" s="7"/>
      <c r="BJ24" s="7"/>
      <c r="BK24" s="8">
        <v>0</v>
      </c>
      <c r="BL24" s="8">
        <v>0</v>
      </c>
      <c r="BM24" s="8">
        <v>0</v>
      </c>
      <c r="BN24" s="8">
        <v>0</v>
      </c>
      <c r="BO24" s="7"/>
      <c r="BP24" s="7"/>
      <c r="BQ24" s="7"/>
      <c r="BR24" s="7"/>
    </row>
    <row r="25" spans="1:95" s="19" customFormat="1" ht="18" customHeight="1" x14ac:dyDescent="0.25">
      <c r="A25" s="37">
        <v>18</v>
      </c>
      <c r="B25" s="6" t="s">
        <v>25</v>
      </c>
      <c r="C25" s="7"/>
      <c r="D25" s="7"/>
      <c r="E25" s="7"/>
      <c r="F25" s="7"/>
      <c r="G25" s="7"/>
      <c r="H25" s="7"/>
      <c r="I25" s="8">
        <f t="shared" si="0"/>
        <v>0</v>
      </c>
      <c r="J25" s="8">
        <f t="shared" si="0"/>
        <v>0</v>
      </c>
      <c r="K25" s="7"/>
      <c r="L25" s="7"/>
      <c r="M25" s="7"/>
      <c r="N25" s="7"/>
      <c r="O25" s="8">
        <f t="shared" si="1"/>
        <v>0</v>
      </c>
      <c r="P25" s="8">
        <f t="shared" si="1"/>
        <v>0</v>
      </c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8">
        <f t="shared" si="2"/>
        <v>0</v>
      </c>
      <c r="AF25" s="8">
        <f t="shared" si="2"/>
        <v>0</v>
      </c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>
        <f t="shared" si="8"/>
        <v>0</v>
      </c>
      <c r="AV25" s="7">
        <f t="shared" si="8"/>
        <v>0</v>
      </c>
      <c r="AW25" s="7"/>
      <c r="AX25" s="7"/>
      <c r="AY25" s="9">
        <v>0</v>
      </c>
      <c r="AZ25" s="9">
        <v>0</v>
      </c>
      <c r="BA25" s="9"/>
      <c r="BB25" s="9"/>
      <c r="BC25" s="7"/>
      <c r="BD25" s="7"/>
      <c r="BE25" s="7"/>
      <c r="BF25" s="7"/>
      <c r="BG25" s="7"/>
      <c r="BH25" s="7"/>
      <c r="BI25" s="7"/>
      <c r="BJ25" s="7"/>
      <c r="BK25" s="8">
        <v>0</v>
      </c>
      <c r="BL25" s="8">
        <v>0</v>
      </c>
      <c r="BM25" s="8">
        <v>0</v>
      </c>
      <c r="BN25" s="8">
        <v>0</v>
      </c>
      <c r="BO25" s="7"/>
      <c r="BP25" s="7"/>
      <c r="BQ25" s="7"/>
      <c r="BR25" s="7"/>
    </row>
    <row r="26" spans="1:95" s="19" customFormat="1" ht="18" customHeight="1" x14ac:dyDescent="0.25">
      <c r="A26" s="37">
        <v>19</v>
      </c>
      <c r="B26" s="6" t="s">
        <v>26</v>
      </c>
      <c r="C26" s="7"/>
      <c r="D26" s="7"/>
      <c r="E26" s="7"/>
      <c r="F26" s="7"/>
      <c r="G26" s="7"/>
      <c r="H26" s="7"/>
      <c r="I26" s="8">
        <f t="shared" si="0"/>
        <v>0</v>
      </c>
      <c r="J26" s="8">
        <f t="shared" si="0"/>
        <v>0</v>
      </c>
      <c r="K26" s="7"/>
      <c r="L26" s="7"/>
      <c r="M26" s="7"/>
      <c r="N26" s="7"/>
      <c r="O26" s="8">
        <f t="shared" si="1"/>
        <v>0</v>
      </c>
      <c r="P26" s="8">
        <f t="shared" si="1"/>
        <v>0</v>
      </c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8">
        <f t="shared" si="2"/>
        <v>0</v>
      </c>
      <c r="AF26" s="8">
        <f t="shared" si="2"/>
        <v>0</v>
      </c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>
        <f t="shared" si="8"/>
        <v>0</v>
      </c>
      <c r="AV26" s="7">
        <f t="shared" si="8"/>
        <v>0</v>
      </c>
      <c r="AW26" s="7"/>
      <c r="AX26" s="7"/>
      <c r="AY26" s="9">
        <v>0</v>
      </c>
      <c r="AZ26" s="9">
        <v>0</v>
      </c>
      <c r="BA26" s="9"/>
      <c r="BB26" s="9"/>
      <c r="BC26" s="7"/>
      <c r="BD26" s="7"/>
      <c r="BE26" s="7"/>
      <c r="BF26" s="7"/>
      <c r="BG26" s="7"/>
      <c r="BH26" s="7"/>
      <c r="BI26" s="7"/>
      <c r="BJ26" s="7"/>
      <c r="BK26" s="8">
        <v>0</v>
      </c>
      <c r="BL26" s="8">
        <v>0</v>
      </c>
      <c r="BM26" s="8">
        <v>0</v>
      </c>
      <c r="BN26" s="8">
        <v>0</v>
      </c>
      <c r="BO26" s="7"/>
      <c r="BP26" s="7"/>
      <c r="BQ26" s="7"/>
      <c r="BR26" s="7"/>
    </row>
    <row r="27" spans="1:95" s="19" customFormat="1" ht="18" customHeight="1" x14ac:dyDescent="0.25">
      <c r="A27" s="37">
        <v>20</v>
      </c>
      <c r="B27" s="6" t="s">
        <v>27</v>
      </c>
      <c r="C27" s="7"/>
      <c r="D27" s="7"/>
      <c r="E27" s="7"/>
      <c r="F27" s="7"/>
      <c r="G27" s="7"/>
      <c r="H27" s="7"/>
      <c r="I27" s="8">
        <f t="shared" si="0"/>
        <v>0</v>
      </c>
      <c r="J27" s="8">
        <f t="shared" si="0"/>
        <v>0</v>
      </c>
      <c r="K27" s="7"/>
      <c r="L27" s="7"/>
      <c r="M27" s="7"/>
      <c r="N27" s="7"/>
      <c r="O27" s="8">
        <f t="shared" si="1"/>
        <v>0</v>
      </c>
      <c r="P27" s="8">
        <f t="shared" si="1"/>
        <v>0</v>
      </c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8">
        <f t="shared" si="2"/>
        <v>0</v>
      </c>
      <c r="AF27" s="8">
        <f t="shared" si="2"/>
        <v>0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>
        <f t="shared" si="8"/>
        <v>0</v>
      </c>
      <c r="AV27" s="7">
        <f t="shared" si="8"/>
        <v>0</v>
      </c>
      <c r="AW27" s="7"/>
      <c r="AX27" s="7"/>
      <c r="AY27" s="9">
        <v>0</v>
      </c>
      <c r="AZ27" s="9">
        <v>0</v>
      </c>
      <c r="BA27" s="9"/>
      <c r="BB27" s="9"/>
      <c r="BC27" s="7"/>
      <c r="BD27" s="7"/>
      <c r="BE27" s="7"/>
      <c r="BF27" s="7"/>
      <c r="BG27" s="7"/>
      <c r="BH27" s="7"/>
      <c r="BI27" s="7"/>
      <c r="BJ27" s="7"/>
      <c r="BK27" s="8">
        <v>0</v>
      </c>
      <c r="BL27" s="8">
        <v>0</v>
      </c>
      <c r="BM27" s="8">
        <v>0</v>
      </c>
      <c r="BN27" s="8">
        <v>0</v>
      </c>
      <c r="BO27" s="7"/>
      <c r="BP27" s="7"/>
      <c r="BQ27" s="7"/>
      <c r="BR27" s="7"/>
    </row>
    <row r="28" spans="1:95" s="19" customFormat="1" ht="18" customHeight="1" x14ac:dyDescent="0.25">
      <c r="A28" s="37">
        <v>21</v>
      </c>
      <c r="B28" s="6" t="s">
        <v>59</v>
      </c>
      <c r="C28" s="7"/>
      <c r="D28" s="7"/>
      <c r="E28" s="7"/>
      <c r="F28" s="7"/>
      <c r="G28" s="7"/>
      <c r="H28" s="7"/>
      <c r="I28" s="8">
        <f t="shared" si="0"/>
        <v>0</v>
      </c>
      <c r="J28" s="8">
        <f t="shared" si="0"/>
        <v>0</v>
      </c>
      <c r="K28" s="7"/>
      <c r="L28" s="7"/>
      <c r="M28" s="7"/>
      <c r="N28" s="7"/>
      <c r="O28" s="8">
        <f t="shared" si="1"/>
        <v>0</v>
      </c>
      <c r="P28" s="8">
        <f t="shared" si="1"/>
        <v>0</v>
      </c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8">
        <f t="shared" si="2"/>
        <v>0</v>
      </c>
      <c r="AF28" s="8">
        <f t="shared" si="2"/>
        <v>0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>
        <f t="shared" si="8"/>
        <v>0</v>
      </c>
      <c r="AV28" s="7">
        <f t="shared" si="8"/>
        <v>0</v>
      </c>
      <c r="AW28" s="7"/>
      <c r="AX28" s="7"/>
      <c r="AY28" s="9">
        <v>0</v>
      </c>
      <c r="AZ28" s="9">
        <v>0</v>
      </c>
      <c r="BA28" s="9"/>
      <c r="BB28" s="9"/>
      <c r="BC28" s="7"/>
      <c r="BD28" s="7"/>
      <c r="BE28" s="7"/>
      <c r="BF28" s="7"/>
      <c r="BG28" s="7"/>
      <c r="BH28" s="7"/>
      <c r="BI28" s="7"/>
      <c r="BJ28" s="7"/>
      <c r="BK28" s="8">
        <v>0</v>
      </c>
      <c r="BL28" s="8">
        <v>0</v>
      </c>
      <c r="BM28" s="8">
        <v>0</v>
      </c>
      <c r="BN28" s="8">
        <v>0</v>
      </c>
      <c r="BO28" s="7"/>
      <c r="BP28" s="7"/>
      <c r="BQ28" s="7"/>
      <c r="BR28" s="7"/>
    </row>
    <row r="29" spans="1:95" s="19" customFormat="1" ht="18" customHeight="1" x14ac:dyDescent="0.25">
      <c r="A29" s="37">
        <v>22</v>
      </c>
      <c r="B29" s="6" t="s">
        <v>28</v>
      </c>
      <c r="C29" s="7"/>
      <c r="D29" s="7"/>
      <c r="E29" s="7"/>
      <c r="F29" s="7"/>
      <c r="G29" s="7"/>
      <c r="H29" s="7"/>
      <c r="I29" s="8">
        <f t="shared" si="0"/>
        <v>0</v>
      </c>
      <c r="J29" s="8">
        <f t="shared" si="0"/>
        <v>0</v>
      </c>
      <c r="K29" s="7"/>
      <c r="L29" s="7"/>
      <c r="M29" s="7"/>
      <c r="N29" s="7"/>
      <c r="O29" s="8">
        <f t="shared" si="1"/>
        <v>0</v>
      </c>
      <c r="P29" s="8">
        <f t="shared" si="1"/>
        <v>0</v>
      </c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8">
        <f t="shared" si="2"/>
        <v>0</v>
      </c>
      <c r="AF29" s="8">
        <f t="shared" si="2"/>
        <v>0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>
        <f t="shared" si="8"/>
        <v>0</v>
      </c>
      <c r="AV29" s="7">
        <f t="shared" si="8"/>
        <v>0</v>
      </c>
      <c r="AW29" s="7"/>
      <c r="AX29" s="7"/>
      <c r="AY29" s="9">
        <v>0</v>
      </c>
      <c r="AZ29" s="9">
        <v>0</v>
      </c>
      <c r="BA29" s="9"/>
      <c r="BB29" s="9"/>
      <c r="BC29" s="7"/>
      <c r="BD29" s="7"/>
      <c r="BE29" s="7"/>
      <c r="BF29" s="7"/>
      <c r="BG29" s="7"/>
      <c r="BH29" s="7"/>
      <c r="BI29" s="7"/>
      <c r="BJ29" s="7"/>
      <c r="BK29" s="8">
        <v>0</v>
      </c>
      <c r="BL29" s="8">
        <v>0</v>
      </c>
      <c r="BM29" s="8">
        <v>0</v>
      </c>
      <c r="BN29" s="8">
        <v>0</v>
      </c>
      <c r="BO29" s="7"/>
      <c r="BP29" s="7"/>
      <c r="BQ29" s="7"/>
      <c r="BR29" s="7"/>
    </row>
    <row r="30" spans="1:95" s="19" customFormat="1" ht="18" customHeight="1" x14ac:dyDescent="0.25">
      <c r="A30" s="37">
        <v>23</v>
      </c>
      <c r="B30" s="6" t="s">
        <v>98</v>
      </c>
      <c r="C30" s="7">
        <v>1420</v>
      </c>
      <c r="D30" s="7">
        <v>6300</v>
      </c>
      <c r="E30" s="7">
        <v>465</v>
      </c>
      <c r="F30" s="7">
        <v>2400</v>
      </c>
      <c r="G30" s="7">
        <v>160</v>
      </c>
      <c r="H30" s="7">
        <v>200</v>
      </c>
      <c r="I30" s="8">
        <f t="shared" si="0"/>
        <v>2045</v>
      </c>
      <c r="J30" s="8">
        <f t="shared" si="0"/>
        <v>8900</v>
      </c>
      <c r="K30" s="7">
        <v>30</v>
      </c>
      <c r="L30" s="7">
        <v>100</v>
      </c>
      <c r="M30" s="7">
        <v>14</v>
      </c>
      <c r="N30" s="7">
        <v>100</v>
      </c>
      <c r="O30" s="8">
        <f t="shared" si="1"/>
        <v>2089</v>
      </c>
      <c r="P30" s="8">
        <f t="shared" si="1"/>
        <v>9100</v>
      </c>
      <c r="Q30" s="7">
        <v>2</v>
      </c>
      <c r="R30" s="7">
        <v>10</v>
      </c>
      <c r="S30" s="7">
        <v>1818</v>
      </c>
      <c r="T30" s="7">
        <v>8190</v>
      </c>
      <c r="U30" s="7">
        <v>15</v>
      </c>
      <c r="V30" s="7">
        <v>65</v>
      </c>
      <c r="W30" s="7">
        <v>20</v>
      </c>
      <c r="X30" s="7">
        <v>20</v>
      </c>
      <c r="Y30" s="7">
        <v>15</v>
      </c>
      <c r="Z30" s="7">
        <v>15</v>
      </c>
      <c r="AA30" s="7">
        <v>0</v>
      </c>
      <c r="AB30" s="7">
        <v>0</v>
      </c>
      <c r="AC30" s="7">
        <v>0</v>
      </c>
      <c r="AD30" s="7">
        <v>0</v>
      </c>
      <c r="AE30" s="8">
        <f t="shared" si="2"/>
        <v>50</v>
      </c>
      <c r="AF30" s="8">
        <f t="shared" si="2"/>
        <v>100</v>
      </c>
      <c r="AG30" s="7">
        <v>6</v>
      </c>
      <c r="AH30" s="7">
        <v>6</v>
      </c>
      <c r="AI30" s="7">
        <v>0</v>
      </c>
      <c r="AJ30" s="7">
        <v>0</v>
      </c>
      <c r="AK30" s="7">
        <v>5</v>
      </c>
      <c r="AL30" s="7">
        <v>5</v>
      </c>
      <c r="AM30" s="7">
        <v>74</v>
      </c>
      <c r="AN30" s="7">
        <v>450</v>
      </c>
      <c r="AO30" s="7">
        <v>8</v>
      </c>
      <c r="AP30" s="7">
        <v>15</v>
      </c>
      <c r="AQ30" s="7">
        <v>10</v>
      </c>
      <c r="AR30" s="7">
        <v>20</v>
      </c>
      <c r="AS30" s="7">
        <v>3</v>
      </c>
      <c r="AT30" s="7">
        <v>10</v>
      </c>
      <c r="AU30" s="7">
        <f t="shared" si="8"/>
        <v>100</v>
      </c>
      <c r="AV30" s="7">
        <f t="shared" si="8"/>
        <v>500</v>
      </c>
      <c r="AW30" s="7">
        <v>3</v>
      </c>
      <c r="AX30" s="7">
        <v>5</v>
      </c>
      <c r="AY30" s="9">
        <v>2239</v>
      </c>
      <c r="AZ30" s="9">
        <v>9700</v>
      </c>
      <c r="BA30" s="9"/>
      <c r="BB30" s="9"/>
      <c r="BC30" s="7">
        <v>0</v>
      </c>
      <c r="BD30" s="7">
        <v>0</v>
      </c>
      <c r="BE30" s="7">
        <v>1</v>
      </c>
      <c r="BF30" s="7">
        <v>30</v>
      </c>
      <c r="BG30" s="7">
        <v>60</v>
      </c>
      <c r="BH30" s="7">
        <v>120</v>
      </c>
      <c r="BI30" s="7">
        <v>119</v>
      </c>
      <c r="BJ30" s="7">
        <v>350</v>
      </c>
      <c r="BK30" s="8">
        <v>180</v>
      </c>
      <c r="BL30" s="8">
        <v>500</v>
      </c>
      <c r="BM30" s="8">
        <v>2419</v>
      </c>
      <c r="BN30" s="8">
        <v>10200</v>
      </c>
      <c r="BO30" s="7">
        <v>620</v>
      </c>
      <c r="BP30" s="7">
        <v>1800</v>
      </c>
      <c r="BQ30" s="7">
        <v>44</v>
      </c>
      <c r="BR30" s="7">
        <v>44</v>
      </c>
    </row>
    <row r="31" spans="1:95" s="19" customFormat="1" ht="18" customHeight="1" x14ac:dyDescent="0.25">
      <c r="A31" s="37">
        <v>24</v>
      </c>
      <c r="B31" s="6" t="s">
        <v>29</v>
      </c>
      <c r="C31" s="7"/>
      <c r="D31" s="7"/>
      <c r="E31" s="7"/>
      <c r="F31" s="7"/>
      <c r="G31" s="7"/>
      <c r="H31" s="7"/>
      <c r="I31" s="8">
        <f t="shared" si="0"/>
        <v>0</v>
      </c>
      <c r="J31" s="8">
        <f t="shared" si="0"/>
        <v>0</v>
      </c>
      <c r="K31" s="7"/>
      <c r="L31" s="7"/>
      <c r="M31" s="7"/>
      <c r="N31" s="7"/>
      <c r="O31" s="8">
        <f t="shared" si="1"/>
        <v>0</v>
      </c>
      <c r="P31" s="8">
        <f t="shared" si="1"/>
        <v>0</v>
      </c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8">
        <f t="shared" si="2"/>
        <v>0</v>
      </c>
      <c r="AF31" s="8">
        <f t="shared" si="2"/>
        <v>0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>
        <f t="shared" si="8"/>
        <v>0</v>
      </c>
      <c r="AV31" s="7">
        <f t="shared" si="8"/>
        <v>0</v>
      </c>
      <c r="AW31" s="7"/>
      <c r="AX31" s="7"/>
      <c r="AY31" s="9">
        <v>0</v>
      </c>
      <c r="AZ31" s="9">
        <v>0</v>
      </c>
      <c r="BA31" s="9"/>
      <c r="BB31" s="9"/>
      <c r="BC31" s="7"/>
      <c r="BD31" s="7"/>
      <c r="BE31" s="7"/>
      <c r="BF31" s="7"/>
      <c r="BG31" s="7"/>
      <c r="BH31" s="7"/>
      <c r="BI31" s="7"/>
      <c r="BJ31" s="7"/>
      <c r="BK31" s="8">
        <v>0</v>
      </c>
      <c r="BL31" s="8">
        <v>0</v>
      </c>
      <c r="BM31" s="8">
        <v>0</v>
      </c>
      <c r="BN31" s="8">
        <v>0</v>
      </c>
      <c r="BO31" s="7"/>
      <c r="BP31" s="7"/>
      <c r="BQ31" s="7"/>
      <c r="BR31" s="7"/>
    </row>
    <row r="32" spans="1:95" s="16" customFormat="1" ht="18" customHeight="1" x14ac:dyDescent="0.25">
      <c r="A32" s="38"/>
      <c r="B32" s="13" t="s">
        <v>30</v>
      </c>
      <c r="C32" s="8">
        <f t="shared" ref="C32:H32" si="9">SUM(C20:C31)</f>
        <v>1420</v>
      </c>
      <c r="D32" s="8">
        <f t="shared" si="9"/>
        <v>6300</v>
      </c>
      <c r="E32" s="8">
        <f t="shared" si="9"/>
        <v>465</v>
      </c>
      <c r="F32" s="8">
        <f t="shared" si="9"/>
        <v>2400</v>
      </c>
      <c r="G32" s="8">
        <f t="shared" si="9"/>
        <v>160</v>
      </c>
      <c r="H32" s="8">
        <f t="shared" si="9"/>
        <v>200</v>
      </c>
      <c r="I32" s="8">
        <f t="shared" si="0"/>
        <v>2045</v>
      </c>
      <c r="J32" s="8">
        <f t="shared" si="0"/>
        <v>8900</v>
      </c>
      <c r="K32" s="8">
        <f>SUM(K20:K31)</f>
        <v>30</v>
      </c>
      <c r="L32" s="8">
        <f>SUM(L20:L31)</f>
        <v>100</v>
      </c>
      <c r="M32" s="8">
        <f>SUM(M20:M31)</f>
        <v>14</v>
      </c>
      <c r="N32" s="8">
        <f>SUM(N20:N31)</f>
        <v>100</v>
      </c>
      <c r="O32" s="8">
        <f t="shared" si="1"/>
        <v>2089</v>
      </c>
      <c r="P32" s="8">
        <f t="shared" si="1"/>
        <v>9100</v>
      </c>
      <c r="Q32" s="8">
        <f t="shared" ref="Q32:AD32" si="10">SUM(Q20:Q31)</f>
        <v>2</v>
      </c>
      <c r="R32" s="8">
        <f t="shared" si="10"/>
        <v>10</v>
      </c>
      <c r="S32" s="8">
        <f t="shared" si="10"/>
        <v>1818</v>
      </c>
      <c r="T32" s="8">
        <f t="shared" si="10"/>
        <v>8190</v>
      </c>
      <c r="U32" s="8">
        <f t="shared" si="10"/>
        <v>15</v>
      </c>
      <c r="V32" s="8">
        <f t="shared" si="10"/>
        <v>65</v>
      </c>
      <c r="W32" s="8">
        <f t="shared" si="10"/>
        <v>20</v>
      </c>
      <c r="X32" s="8">
        <f t="shared" si="10"/>
        <v>20</v>
      </c>
      <c r="Y32" s="8">
        <f t="shared" si="10"/>
        <v>15</v>
      </c>
      <c r="Z32" s="8">
        <f t="shared" si="10"/>
        <v>15</v>
      </c>
      <c r="AA32" s="8">
        <f t="shared" si="10"/>
        <v>0</v>
      </c>
      <c r="AB32" s="8">
        <f t="shared" si="10"/>
        <v>0</v>
      </c>
      <c r="AC32" s="8">
        <f t="shared" si="10"/>
        <v>0</v>
      </c>
      <c r="AD32" s="8">
        <f t="shared" si="10"/>
        <v>0</v>
      </c>
      <c r="AE32" s="8">
        <f t="shared" si="2"/>
        <v>50</v>
      </c>
      <c r="AF32" s="8">
        <f t="shared" si="2"/>
        <v>100</v>
      </c>
      <c r="AG32" s="8">
        <f t="shared" ref="AG32:AV32" si="11">SUM(AG20:AG31)</f>
        <v>6</v>
      </c>
      <c r="AH32" s="8">
        <f t="shared" si="11"/>
        <v>6</v>
      </c>
      <c r="AI32" s="8">
        <f t="shared" si="11"/>
        <v>0</v>
      </c>
      <c r="AJ32" s="8">
        <f t="shared" si="11"/>
        <v>0</v>
      </c>
      <c r="AK32" s="8">
        <f t="shared" si="11"/>
        <v>5</v>
      </c>
      <c r="AL32" s="8">
        <f t="shared" si="11"/>
        <v>5</v>
      </c>
      <c r="AM32" s="8">
        <f t="shared" si="11"/>
        <v>74</v>
      </c>
      <c r="AN32" s="8">
        <f t="shared" si="11"/>
        <v>450</v>
      </c>
      <c r="AO32" s="8">
        <f t="shared" si="11"/>
        <v>8</v>
      </c>
      <c r="AP32" s="8">
        <f t="shared" si="11"/>
        <v>15</v>
      </c>
      <c r="AQ32" s="8">
        <f t="shared" si="11"/>
        <v>10</v>
      </c>
      <c r="AR32" s="8">
        <f t="shared" si="11"/>
        <v>20</v>
      </c>
      <c r="AS32" s="8">
        <f t="shared" si="11"/>
        <v>3</v>
      </c>
      <c r="AT32" s="8">
        <f t="shared" si="11"/>
        <v>10</v>
      </c>
      <c r="AU32" s="8">
        <f t="shared" si="11"/>
        <v>100</v>
      </c>
      <c r="AV32" s="8">
        <f t="shared" si="11"/>
        <v>500</v>
      </c>
      <c r="AW32" s="8">
        <v>3</v>
      </c>
      <c r="AX32" s="8">
        <v>5</v>
      </c>
      <c r="AY32" s="9">
        <v>2239</v>
      </c>
      <c r="AZ32" s="9">
        <v>9700</v>
      </c>
      <c r="BA32" s="8">
        <v>0</v>
      </c>
      <c r="BB32" s="8">
        <v>0</v>
      </c>
      <c r="BC32" s="8">
        <v>0</v>
      </c>
      <c r="BD32" s="8">
        <v>0</v>
      </c>
      <c r="BE32" s="8">
        <v>1</v>
      </c>
      <c r="BF32" s="8">
        <v>30</v>
      </c>
      <c r="BG32" s="8">
        <v>60</v>
      </c>
      <c r="BH32" s="8">
        <v>120</v>
      </c>
      <c r="BI32" s="8">
        <v>119</v>
      </c>
      <c r="BJ32" s="8">
        <v>350</v>
      </c>
      <c r="BK32" s="8">
        <v>180</v>
      </c>
      <c r="BL32" s="8">
        <v>500</v>
      </c>
      <c r="BM32" s="8">
        <v>2419</v>
      </c>
      <c r="BN32" s="8">
        <v>10200</v>
      </c>
      <c r="BO32" s="8">
        <v>620</v>
      </c>
      <c r="BP32" s="8">
        <v>1800</v>
      </c>
      <c r="BQ32" s="8">
        <v>44</v>
      </c>
      <c r="BR32" s="8">
        <v>44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7">
        <v>120</v>
      </c>
      <c r="D33" s="7">
        <v>300</v>
      </c>
      <c r="E33" s="7">
        <v>210</v>
      </c>
      <c r="F33" s="7">
        <v>800</v>
      </c>
      <c r="G33" s="7">
        <v>60</v>
      </c>
      <c r="H33" s="7">
        <v>100</v>
      </c>
      <c r="I33" s="8">
        <f t="shared" si="0"/>
        <v>390</v>
      </c>
      <c r="J33" s="8">
        <f t="shared" si="0"/>
        <v>1200</v>
      </c>
      <c r="K33" s="7">
        <v>90</v>
      </c>
      <c r="L33" s="7">
        <v>400</v>
      </c>
      <c r="M33" s="7">
        <v>40</v>
      </c>
      <c r="N33" s="7">
        <v>200</v>
      </c>
      <c r="O33" s="8">
        <f t="shared" si="1"/>
        <v>520</v>
      </c>
      <c r="P33" s="8">
        <f t="shared" si="1"/>
        <v>1800</v>
      </c>
      <c r="Q33" s="7">
        <v>4</v>
      </c>
      <c r="R33" s="7">
        <v>20</v>
      </c>
      <c r="S33" s="7">
        <v>453</v>
      </c>
      <c r="T33" s="7">
        <v>1620</v>
      </c>
      <c r="U33" s="7">
        <v>200</v>
      </c>
      <c r="V33" s="7">
        <v>1050</v>
      </c>
      <c r="W33" s="7">
        <v>50</v>
      </c>
      <c r="X33" s="7">
        <v>250</v>
      </c>
      <c r="Y33" s="7">
        <v>30</v>
      </c>
      <c r="Z33" s="7">
        <v>100</v>
      </c>
      <c r="AA33" s="7">
        <v>0</v>
      </c>
      <c r="AB33" s="7">
        <v>0</v>
      </c>
      <c r="AC33" s="7">
        <v>0</v>
      </c>
      <c r="AD33" s="7">
        <v>0</v>
      </c>
      <c r="AE33" s="8">
        <f t="shared" si="2"/>
        <v>280</v>
      </c>
      <c r="AF33" s="8">
        <f t="shared" si="2"/>
        <v>1400</v>
      </c>
      <c r="AG33" s="7">
        <v>12</v>
      </c>
      <c r="AH33" s="7">
        <v>40</v>
      </c>
      <c r="AI33" s="7">
        <v>0</v>
      </c>
      <c r="AJ33" s="7">
        <v>0</v>
      </c>
      <c r="AK33" s="7">
        <v>5</v>
      </c>
      <c r="AL33" s="7">
        <v>10</v>
      </c>
      <c r="AM33" s="7">
        <v>43</v>
      </c>
      <c r="AN33" s="7">
        <v>260</v>
      </c>
      <c r="AO33" s="7">
        <v>5</v>
      </c>
      <c r="AP33" s="7">
        <v>5</v>
      </c>
      <c r="AQ33" s="7">
        <v>5</v>
      </c>
      <c r="AR33" s="7">
        <v>5</v>
      </c>
      <c r="AS33" s="7">
        <v>2</v>
      </c>
      <c r="AT33" s="7">
        <v>20</v>
      </c>
      <c r="AU33" s="7">
        <f t="shared" ref="AU33:AV42" si="12">AI33+AK33+AM33+AO33+AQ33+AS33</f>
        <v>60</v>
      </c>
      <c r="AV33" s="7">
        <f t="shared" si="12"/>
        <v>300</v>
      </c>
      <c r="AW33" s="7">
        <v>2</v>
      </c>
      <c r="AX33" s="7">
        <v>2</v>
      </c>
      <c r="AY33" s="9">
        <v>860</v>
      </c>
      <c r="AZ33" s="9">
        <v>3500</v>
      </c>
      <c r="BA33" s="7"/>
      <c r="BB33" s="7"/>
      <c r="BC33" s="7">
        <v>0</v>
      </c>
      <c r="BD33" s="7">
        <v>0</v>
      </c>
      <c r="BE33" s="7">
        <v>0</v>
      </c>
      <c r="BF33" s="7">
        <v>0</v>
      </c>
      <c r="BG33" s="7">
        <v>30</v>
      </c>
      <c r="BH33" s="7">
        <v>100</v>
      </c>
      <c r="BI33" s="7">
        <v>170</v>
      </c>
      <c r="BJ33" s="7">
        <v>400</v>
      </c>
      <c r="BK33" s="8">
        <v>200</v>
      </c>
      <c r="BL33" s="8">
        <v>500</v>
      </c>
      <c r="BM33" s="8">
        <v>1060</v>
      </c>
      <c r="BN33" s="8">
        <v>4000</v>
      </c>
      <c r="BO33" s="7">
        <v>240</v>
      </c>
      <c r="BP33" s="7">
        <v>810</v>
      </c>
      <c r="BQ33" s="7">
        <v>15</v>
      </c>
      <c r="BR33" s="7">
        <v>15</v>
      </c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7">
        <v>4520</v>
      </c>
      <c r="D34" s="7">
        <v>22600</v>
      </c>
      <c r="E34" s="7">
        <v>1216</v>
      </c>
      <c r="F34" s="7">
        <v>3900</v>
      </c>
      <c r="G34" s="7">
        <v>60</v>
      </c>
      <c r="H34" s="7">
        <v>100</v>
      </c>
      <c r="I34" s="8">
        <f t="shared" si="0"/>
        <v>5796</v>
      </c>
      <c r="J34" s="8">
        <f t="shared" si="0"/>
        <v>26600</v>
      </c>
      <c r="K34" s="7">
        <v>380</v>
      </c>
      <c r="L34" s="7">
        <v>3000</v>
      </c>
      <c r="M34" s="7">
        <v>200</v>
      </c>
      <c r="N34" s="7">
        <v>2000</v>
      </c>
      <c r="O34" s="8">
        <f t="shared" si="1"/>
        <v>6376</v>
      </c>
      <c r="P34" s="8">
        <f t="shared" si="1"/>
        <v>31600</v>
      </c>
      <c r="Q34" s="7">
        <v>23</v>
      </c>
      <c r="R34" s="7">
        <v>201</v>
      </c>
      <c r="S34" s="7">
        <v>5553</v>
      </c>
      <c r="T34" s="7">
        <v>28446</v>
      </c>
      <c r="U34" s="7">
        <v>1055</v>
      </c>
      <c r="V34" s="7">
        <v>9400</v>
      </c>
      <c r="W34" s="7">
        <v>510</v>
      </c>
      <c r="X34" s="7">
        <v>4920</v>
      </c>
      <c r="Y34" s="7">
        <v>220</v>
      </c>
      <c r="Z34" s="7">
        <v>700</v>
      </c>
      <c r="AA34" s="7">
        <v>15</v>
      </c>
      <c r="AB34" s="7">
        <v>80</v>
      </c>
      <c r="AC34" s="7">
        <v>10</v>
      </c>
      <c r="AD34" s="7">
        <v>1000</v>
      </c>
      <c r="AE34" s="8">
        <f t="shared" si="2"/>
        <v>1810</v>
      </c>
      <c r="AF34" s="8">
        <f t="shared" si="2"/>
        <v>16100</v>
      </c>
      <c r="AG34" s="7">
        <v>114</v>
      </c>
      <c r="AH34" s="7">
        <v>352</v>
      </c>
      <c r="AI34" s="7">
        <v>0</v>
      </c>
      <c r="AJ34" s="7">
        <v>0</v>
      </c>
      <c r="AK34" s="7">
        <v>6</v>
      </c>
      <c r="AL34" s="7">
        <v>10</v>
      </c>
      <c r="AM34" s="7">
        <v>100</v>
      </c>
      <c r="AN34" s="7">
        <v>915</v>
      </c>
      <c r="AO34" s="7">
        <v>10</v>
      </c>
      <c r="AP34" s="7">
        <v>10</v>
      </c>
      <c r="AQ34" s="7">
        <v>10</v>
      </c>
      <c r="AR34" s="7">
        <v>10</v>
      </c>
      <c r="AS34" s="7">
        <v>14</v>
      </c>
      <c r="AT34" s="7">
        <v>55</v>
      </c>
      <c r="AU34" s="7">
        <f t="shared" si="12"/>
        <v>140</v>
      </c>
      <c r="AV34" s="7">
        <f t="shared" si="12"/>
        <v>1000</v>
      </c>
      <c r="AW34" s="7">
        <v>4</v>
      </c>
      <c r="AX34" s="7">
        <v>4</v>
      </c>
      <c r="AY34" s="9">
        <v>8326</v>
      </c>
      <c r="AZ34" s="9">
        <v>48700</v>
      </c>
      <c r="BA34" s="9"/>
      <c r="BB34" s="9"/>
      <c r="BC34" s="7">
        <v>0</v>
      </c>
      <c r="BD34" s="7">
        <v>0</v>
      </c>
      <c r="BE34" s="7">
        <v>12</v>
      </c>
      <c r="BF34" s="7">
        <v>360</v>
      </c>
      <c r="BG34" s="7">
        <v>300</v>
      </c>
      <c r="BH34" s="7">
        <v>3330</v>
      </c>
      <c r="BI34" s="7">
        <v>1108</v>
      </c>
      <c r="BJ34" s="7">
        <v>7110</v>
      </c>
      <c r="BK34" s="8">
        <v>1420</v>
      </c>
      <c r="BL34" s="8">
        <v>10800</v>
      </c>
      <c r="BM34" s="8">
        <v>9746</v>
      </c>
      <c r="BN34" s="8">
        <v>59500</v>
      </c>
      <c r="BO34" s="7">
        <v>2580</v>
      </c>
      <c r="BP34" s="7">
        <v>11800</v>
      </c>
      <c r="BQ34" s="7">
        <v>217</v>
      </c>
      <c r="BR34" s="7">
        <v>217</v>
      </c>
    </row>
    <row r="35" spans="1:95" s="10" customFormat="1" ht="18" customHeight="1" x14ac:dyDescent="0.25">
      <c r="A35" s="39">
        <v>27</v>
      </c>
      <c r="B35" s="12" t="s">
        <v>14</v>
      </c>
      <c r="C35" s="7">
        <v>240</v>
      </c>
      <c r="D35" s="7">
        <v>800</v>
      </c>
      <c r="E35" s="7">
        <v>165</v>
      </c>
      <c r="F35" s="7">
        <v>900</v>
      </c>
      <c r="G35" s="7">
        <v>0</v>
      </c>
      <c r="H35" s="7">
        <v>0</v>
      </c>
      <c r="I35" s="8">
        <f t="shared" si="0"/>
        <v>405</v>
      </c>
      <c r="J35" s="8">
        <f t="shared" si="0"/>
        <v>1700</v>
      </c>
      <c r="K35" s="7">
        <v>150</v>
      </c>
      <c r="L35" s="7">
        <v>500</v>
      </c>
      <c r="M35" s="7">
        <v>20</v>
      </c>
      <c r="N35" s="7">
        <v>100</v>
      </c>
      <c r="O35" s="8">
        <f t="shared" si="1"/>
        <v>575</v>
      </c>
      <c r="P35" s="8">
        <f t="shared" si="1"/>
        <v>2300</v>
      </c>
      <c r="Q35" s="7">
        <v>2</v>
      </c>
      <c r="R35" s="7">
        <v>10</v>
      </c>
      <c r="S35" s="7">
        <v>502</v>
      </c>
      <c r="T35" s="7">
        <v>2070</v>
      </c>
      <c r="U35" s="7">
        <v>200</v>
      </c>
      <c r="V35" s="7">
        <v>1950</v>
      </c>
      <c r="W35" s="7">
        <v>80</v>
      </c>
      <c r="X35" s="7">
        <v>320</v>
      </c>
      <c r="Y35" s="7">
        <v>40</v>
      </c>
      <c r="Z35" s="7">
        <v>130</v>
      </c>
      <c r="AA35" s="7">
        <v>0</v>
      </c>
      <c r="AB35" s="7">
        <v>0</v>
      </c>
      <c r="AC35" s="7">
        <v>0</v>
      </c>
      <c r="AD35" s="7">
        <v>0</v>
      </c>
      <c r="AE35" s="8">
        <f>U35+W35+Y35+AA35+AC35</f>
        <v>320</v>
      </c>
      <c r="AF35" s="8">
        <f>V35+X35+Z35+AB35+AD35</f>
        <v>2400</v>
      </c>
      <c r="AG35" s="7">
        <v>17</v>
      </c>
      <c r="AH35" s="7">
        <v>52</v>
      </c>
      <c r="AI35" s="7">
        <v>0</v>
      </c>
      <c r="AJ35" s="7">
        <v>0</v>
      </c>
      <c r="AK35" s="7">
        <v>5</v>
      </c>
      <c r="AL35" s="7">
        <v>10</v>
      </c>
      <c r="AM35" s="7">
        <v>81</v>
      </c>
      <c r="AN35" s="7">
        <v>525</v>
      </c>
      <c r="AO35" s="7">
        <v>5</v>
      </c>
      <c r="AP35" s="7">
        <v>10</v>
      </c>
      <c r="AQ35" s="7">
        <v>5</v>
      </c>
      <c r="AR35" s="7">
        <v>5</v>
      </c>
      <c r="AS35" s="7">
        <v>4</v>
      </c>
      <c r="AT35" s="7">
        <v>50</v>
      </c>
      <c r="AU35" s="7">
        <f t="shared" si="12"/>
        <v>100</v>
      </c>
      <c r="AV35" s="7">
        <f t="shared" si="12"/>
        <v>600</v>
      </c>
      <c r="AW35" s="7">
        <v>2</v>
      </c>
      <c r="AX35" s="7">
        <v>2</v>
      </c>
      <c r="AY35" s="9">
        <v>995</v>
      </c>
      <c r="AZ35" s="9">
        <v>5300</v>
      </c>
      <c r="BA35" s="9"/>
      <c r="BB35" s="9"/>
      <c r="BC35" s="7">
        <v>0</v>
      </c>
      <c r="BD35" s="7">
        <v>0</v>
      </c>
      <c r="BE35" s="7">
        <v>1</v>
      </c>
      <c r="BF35" s="7">
        <v>30</v>
      </c>
      <c r="BG35" s="7">
        <v>60</v>
      </c>
      <c r="BH35" s="7">
        <v>215</v>
      </c>
      <c r="BI35" s="7">
        <v>179</v>
      </c>
      <c r="BJ35" s="7">
        <v>255</v>
      </c>
      <c r="BK35" s="8">
        <v>240</v>
      </c>
      <c r="BL35" s="8">
        <v>500</v>
      </c>
      <c r="BM35" s="8">
        <v>1235</v>
      </c>
      <c r="BN35" s="8">
        <v>5800</v>
      </c>
      <c r="BO35" s="7">
        <v>410</v>
      </c>
      <c r="BP35" s="7">
        <v>1120</v>
      </c>
      <c r="BQ35" s="7">
        <v>28</v>
      </c>
      <c r="BR35" s="7">
        <v>28</v>
      </c>
    </row>
    <row r="36" spans="1:95" s="10" customFormat="1" ht="18" customHeight="1" x14ac:dyDescent="0.25">
      <c r="A36" s="37">
        <v>28</v>
      </c>
      <c r="B36" s="6" t="s">
        <v>54</v>
      </c>
      <c r="C36" s="7"/>
      <c r="D36" s="7"/>
      <c r="E36" s="7"/>
      <c r="F36" s="7"/>
      <c r="G36" s="7"/>
      <c r="H36" s="7"/>
      <c r="I36" s="8">
        <f t="shared" si="0"/>
        <v>0</v>
      </c>
      <c r="J36" s="8">
        <f t="shared" si="0"/>
        <v>0</v>
      </c>
      <c r="K36" s="7"/>
      <c r="L36" s="7"/>
      <c r="M36" s="7"/>
      <c r="N36" s="7"/>
      <c r="O36" s="8">
        <f t="shared" si="1"/>
        <v>0</v>
      </c>
      <c r="P36" s="8">
        <f t="shared" si="1"/>
        <v>0</v>
      </c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8">
        <f t="shared" ref="AE36:AF36" si="13">U36+W36+Y36+AA36+AC36</f>
        <v>0</v>
      </c>
      <c r="AF36" s="8">
        <f t="shared" si="13"/>
        <v>0</v>
      </c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>
        <f t="shared" si="12"/>
        <v>0</v>
      </c>
      <c r="AV36" s="7">
        <f t="shared" si="12"/>
        <v>0</v>
      </c>
      <c r="AW36" s="7"/>
      <c r="AX36" s="7"/>
      <c r="AY36" s="9">
        <v>0</v>
      </c>
      <c r="AZ36" s="9">
        <v>0</v>
      </c>
      <c r="BA36" s="9"/>
      <c r="BB36" s="9"/>
      <c r="BC36" s="7"/>
      <c r="BD36" s="7"/>
      <c r="BE36" s="7"/>
      <c r="BF36" s="7"/>
      <c r="BG36" s="7"/>
      <c r="BH36" s="7"/>
      <c r="BI36" s="7"/>
      <c r="BJ36" s="7"/>
      <c r="BK36" s="8">
        <v>0</v>
      </c>
      <c r="BL36" s="8">
        <v>0</v>
      </c>
      <c r="BM36" s="8">
        <v>0</v>
      </c>
      <c r="BN36" s="8">
        <v>0</v>
      </c>
      <c r="BO36" s="7"/>
      <c r="BP36" s="7"/>
      <c r="BQ36" s="7"/>
      <c r="BR36" s="7"/>
    </row>
    <row r="37" spans="1:95" s="10" customFormat="1" ht="18" customHeight="1" x14ac:dyDescent="0.25">
      <c r="A37" s="39">
        <v>29</v>
      </c>
      <c r="B37" s="12" t="s">
        <v>32</v>
      </c>
      <c r="C37" s="7">
        <v>2730</v>
      </c>
      <c r="D37" s="7">
        <v>11500</v>
      </c>
      <c r="E37" s="7">
        <v>1528</v>
      </c>
      <c r="F37" s="7">
        <v>8400</v>
      </c>
      <c r="G37" s="7">
        <v>200</v>
      </c>
      <c r="H37" s="7">
        <v>400</v>
      </c>
      <c r="I37" s="8">
        <f t="shared" si="0"/>
        <v>4458</v>
      </c>
      <c r="J37" s="8">
        <f t="shared" si="0"/>
        <v>20300</v>
      </c>
      <c r="K37" s="7">
        <v>210</v>
      </c>
      <c r="L37" s="7">
        <v>2000</v>
      </c>
      <c r="M37" s="7">
        <v>280</v>
      </c>
      <c r="N37" s="7">
        <v>2000</v>
      </c>
      <c r="O37" s="8">
        <f t="shared" si="1"/>
        <v>4948</v>
      </c>
      <c r="P37" s="8">
        <f t="shared" si="1"/>
        <v>24300</v>
      </c>
      <c r="Q37" s="7">
        <v>31</v>
      </c>
      <c r="R37" s="7">
        <v>200</v>
      </c>
      <c r="S37" s="7">
        <v>4309</v>
      </c>
      <c r="T37" s="7">
        <v>21873</v>
      </c>
      <c r="U37" s="7">
        <v>1030</v>
      </c>
      <c r="V37" s="7">
        <v>9460</v>
      </c>
      <c r="W37" s="7">
        <v>410</v>
      </c>
      <c r="X37" s="7">
        <v>2400</v>
      </c>
      <c r="Y37" s="7">
        <v>150</v>
      </c>
      <c r="Z37" s="7">
        <v>480</v>
      </c>
      <c r="AA37" s="7">
        <v>10</v>
      </c>
      <c r="AB37" s="7">
        <v>60</v>
      </c>
      <c r="AC37" s="7">
        <v>20</v>
      </c>
      <c r="AD37" s="7">
        <v>5000</v>
      </c>
      <c r="AE37" s="8">
        <f t="shared" si="2"/>
        <v>1620</v>
      </c>
      <c r="AF37" s="8">
        <f t="shared" si="2"/>
        <v>17400</v>
      </c>
      <c r="AG37" s="7">
        <v>60</v>
      </c>
      <c r="AH37" s="7">
        <v>192</v>
      </c>
      <c r="AI37" s="7">
        <v>0</v>
      </c>
      <c r="AJ37" s="7">
        <v>0</v>
      </c>
      <c r="AK37" s="7">
        <v>10</v>
      </c>
      <c r="AL37" s="7">
        <v>10</v>
      </c>
      <c r="AM37" s="7">
        <v>50</v>
      </c>
      <c r="AN37" s="7">
        <v>640</v>
      </c>
      <c r="AO37" s="7">
        <v>10</v>
      </c>
      <c r="AP37" s="7">
        <v>50</v>
      </c>
      <c r="AQ37" s="7">
        <v>20</v>
      </c>
      <c r="AR37" s="7">
        <v>50</v>
      </c>
      <c r="AS37" s="7">
        <v>10</v>
      </c>
      <c r="AT37" s="7">
        <v>50</v>
      </c>
      <c r="AU37" s="7">
        <f t="shared" si="12"/>
        <v>100</v>
      </c>
      <c r="AV37" s="7">
        <f t="shared" si="12"/>
        <v>800</v>
      </c>
      <c r="AW37" s="7">
        <v>8</v>
      </c>
      <c r="AX37" s="7">
        <v>13</v>
      </c>
      <c r="AY37" s="9">
        <v>6668</v>
      </c>
      <c r="AZ37" s="9">
        <v>42500</v>
      </c>
      <c r="BA37" s="9"/>
      <c r="BB37" s="9"/>
      <c r="BC37" s="7">
        <v>0</v>
      </c>
      <c r="BD37" s="7">
        <v>0</v>
      </c>
      <c r="BE37" s="7">
        <v>9</v>
      </c>
      <c r="BF37" s="7">
        <v>250</v>
      </c>
      <c r="BG37" s="7">
        <v>530</v>
      </c>
      <c r="BH37" s="7">
        <v>2800</v>
      </c>
      <c r="BI37" s="7">
        <v>791</v>
      </c>
      <c r="BJ37" s="7">
        <v>7450</v>
      </c>
      <c r="BK37" s="8">
        <v>1330</v>
      </c>
      <c r="BL37" s="8">
        <v>10500</v>
      </c>
      <c r="BM37" s="8">
        <v>7998</v>
      </c>
      <c r="BN37" s="8">
        <v>53000</v>
      </c>
      <c r="BO37" s="7">
        <v>2610</v>
      </c>
      <c r="BP37" s="7">
        <v>12200</v>
      </c>
      <c r="BQ37" s="7">
        <v>180</v>
      </c>
      <c r="BR37" s="7">
        <v>180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7">
        <v>200</v>
      </c>
      <c r="D38" s="7">
        <v>500</v>
      </c>
      <c r="E38" s="7">
        <v>325</v>
      </c>
      <c r="F38" s="7">
        <v>1800</v>
      </c>
      <c r="G38" s="7">
        <v>210</v>
      </c>
      <c r="H38" s="7">
        <v>300</v>
      </c>
      <c r="I38" s="8">
        <f t="shared" si="0"/>
        <v>735</v>
      </c>
      <c r="J38" s="8">
        <f t="shared" si="0"/>
        <v>2600</v>
      </c>
      <c r="K38" s="7">
        <v>20</v>
      </c>
      <c r="L38" s="7">
        <v>100</v>
      </c>
      <c r="M38" s="7">
        <v>200</v>
      </c>
      <c r="N38" s="7">
        <v>700</v>
      </c>
      <c r="O38" s="8">
        <f t="shared" si="1"/>
        <v>955</v>
      </c>
      <c r="P38" s="8">
        <f t="shared" si="1"/>
        <v>3400</v>
      </c>
      <c r="Q38" s="7">
        <v>20</v>
      </c>
      <c r="R38" s="7">
        <v>70</v>
      </c>
      <c r="S38" s="7">
        <v>832</v>
      </c>
      <c r="T38" s="7">
        <v>3060</v>
      </c>
      <c r="U38" s="7">
        <v>381</v>
      </c>
      <c r="V38" s="7">
        <v>3100</v>
      </c>
      <c r="W38" s="7">
        <v>360</v>
      </c>
      <c r="X38" s="7">
        <v>3200</v>
      </c>
      <c r="Y38" s="7">
        <v>65</v>
      </c>
      <c r="Z38" s="7">
        <v>200</v>
      </c>
      <c r="AA38" s="7">
        <v>0</v>
      </c>
      <c r="AB38" s="7">
        <v>0</v>
      </c>
      <c r="AC38" s="7">
        <v>4</v>
      </c>
      <c r="AD38" s="7">
        <v>500</v>
      </c>
      <c r="AE38" s="8">
        <f t="shared" si="2"/>
        <v>810</v>
      </c>
      <c r="AF38" s="8">
        <f t="shared" si="2"/>
        <v>7000</v>
      </c>
      <c r="AG38" s="7">
        <v>26</v>
      </c>
      <c r="AH38" s="7">
        <v>80</v>
      </c>
      <c r="AI38" s="7">
        <v>0</v>
      </c>
      <c r="AJ38" s="7">
        <v>0</v>
      </c>
      <c r="AK38" s="7">
        <v>4</v>
      </c>
      <c r="AL38" s="7">
        <v>5</v>
      </c>
      <c r="AM38" s="7">
        <v>7</v>
      </c>
      <c r="AN38" s="7">
        <v>75</v>
      </c>
      <c r="AO38" s="7">
        <v>2</v>
      </c>
      <c r="AP38" s="7">
        <v>5</v>
      </c>
      <c r="AQ38" s="7">
        <v>5</v>
      </c>
      <c r="AR38" s="7">
        <v>5</v>
      </c>
      <c r="AS38" s="7">
        <v>2</v>
      </c>
      <c r="AT38" s="7">
        <v>10</v>
      </c>
      <c r="AU38" s="7">
        <f t="shared" si="12"/>
        <v>20</v>
      </c>
      <c r="AV38" s="7">
        <f t="shared" si="12"/>
        <v>100</v>
      </c>
      <c r="AW38" s="7">
        <v>2</v>
      </c>
      <c r="AX38" s="7">
        <v>2</v>
      </c>
      <c r="AY38" s="9">
        <v>1785</v>
      </c>
      <c r="AZ38" s="9">
        <v>10500</v>
      </c>
      <c r="BA38" s="9"/>
      <c r="BB38" s="9"/>
      <c r="BC38" s="7">
        <v>0</v>
      </c>
      <c r="BD38" s="7">
        <v>0</v>
      </c>
      <c r="BE38" s="7">
        <v>2</v>
      </c>
      <c r="BF38" s="7">
        <v>60</v>
      </c>
      <c r="BG38" s="7">
        <v>80</v>
      </c>
      <c r="BH38" s="7">
        <v>800</v>
      </c>
      <c r="BI38" s="7">
        <v>198</v>
      </c>
      <c r="BJ38" s="7">
        <v>640</v>
      </c>
      <c r="BK38" s="8">
        <v>280</v>
      </c>
      <c r="BL38" s="8">
        <v>1500</v>
      </c>
      <c r="BM38" s="8">
        <v>2065</v>
      </c>
      <c r="BN38" s="8">
        <v>12000</v>
      </c>
      <c r="BO38" s="7">
        <v>580</v>
      </c>
      <c r="BP38" s="7">
        <v>2500</v>
      </c>
      <c r="BQ38" s="7">
        <v>38</v>
      </c>
      <c r="BR38" s="7">
        <v>38</v>
      </c>
    </row>
    <row r="39" spans="1:95" s="10" customFormat="1" ht="18" customHeight="1" x14ac:dyDescent="0.25">
      <c r="A39" s="39">
        <v>31</v>
      </c>
      <c r="B39" s="12" t="s">
        <v>34</v>
      </c>
      <c r="C39" s="7">
        <v>350</v>
      </c>
      <c r="D39" s="7">
        <v>750</v>
      </c>
      <c r="E39" s="7">
        <v>223</v>
      </c>
      <c r="F39" s="7">
        <v>865</v>
      </c>
      <c r="G39" s="7">
        <v>0</v>
      </c>
      <c r="H39" s="7">
        <v>0</v>
      </c>
      <c r="I39" s="8">
        <f t="shared" si="0"/>
        <v>573</v>
      </c>
      <c r="J39" s="8">
        <f t="shared" si="0"/>
        <v>1615</v>
      </c>
      <c r="K39" s="7">
        <v>20</v>
      </c>
      <c r="L39" s="7">
        <v>85</v>
      </c>
      <c r="M39" s="7">
        <v>50</v>
      </c>
      <c r="N39" s="7">
        <v>500</v>
      </c>
      <c r="O39" s="8">
        <f t="shared" si="1"/>
        <v>643</v>
      </c>
      <c r="P39" s="8">
        <f t="shared" si="1"/>
        <v>2200</v>
      </c>
      <c r="Q39" s="7">
        <v>5</v>
      </c>
      <c r="R39" s="7">
        <v>50</v>
      </c>
      <c r="S39" s="7">
        <v>561</v>
      </c>
      <c r="T39" s="7">
        <v>1980</v>
      </c>
      <c r="U39" s="7">
        <v>272</v>
      </c>
      <c r="V39" s="7">
        <v>2445</v>
      </c>
      <c r="W39" s="7">
        <v>200</v>
      </c>
      <c r="X39" s="7">
        <v>1600</v>
      </c>
      <c r="Y39" s="7">
        <v>45</v>
      </c>
      <c r="Z39" s="7">
        <v>155</v>
      </c>
      <c r="AA39" s="7">
        <v>0</v>
      </c>
      <c r="AB39" s="7">
        <v>0</v>
      </c>
      <c r="AC39" s="7">
        <v>3</v>
      </c>
      <c r="AD39" s="7">
        <v>300</v>
      </c>
      <c r="AE39" s="8">
        <f t="shared" si="2"/>
        <v>520</v>
      </c>
      <c r="AF39" s="8">
        <f t="shared" si="2"/>
        <v>4500</v>
      </c>
      <c r="AG39" s="7">
        <v>18</v>
      </c>
      <c r="AH39" s="7">
        <v>62</v>
      </c>
      <c r="AI39" s="7">
        <v>0</v>
      </c>
      <c r="AJ39" s="7">
        <v>0</v>
      </c>
      <c r="AK39" s="7">
        <v>5</v>
      </c>
      <c r="AL39" s="7">
        <v>5</v>
      </c>
      <c r="AM39" s="7">
        <v>3</v>
      </c>
      <c r="AN39" s="7">
        <v>50</v>
      </c>
      <c r="AO39" s="7">
        <v>5</v>
      </c>
      <c r="AP39" s="7">
        <v>5</v>
      </c>
      <c r="AQ39" s="7">
        <v>5</v>
      </c>
      <c r="AR39" s="7">
        <v>20</v>
      </c>
      <c r="AS39" s="7">
        <v>2</v>
      </c>
      <c r="AT39" s="7">
        <v>20</v>
      </c>
      <c r="AU39" s="7">
        <f t="shared" si="12"/>
        <v>20</v>
      </c>
      <c r="AV39" s="7">
        <f t="shared" si="12"/>
        <v>100</v>
      </c>
      <c r="AW39" s="7">
        <v>2</v>
      </c>
      <c r="AX39" s="7">
        <v>6</v>
      </c>
      <c r="AY39" s="9">
        <v>1183</v>
      </c>
      <c r="AZ39" s="9">
        <v>6800</v>
      </c>
      <c r="BA39" s="9"/>
      <c r="BB39" s="9"/>
      <c r="BC39" s="7">
        <v>0</v>
      </c>
      <c r="BD39" s="7">
        <v>0</v>
      </c>
      <c r="BE39" s="7">
        <v>2</v>
      </c>
      <c r="BF39" s="7">
        <v>60</v>
      </c>
      <c r="BG39" s="7">
        <v>65</v>
      </c>
      <c r="BH39" s="7">
        <v>390</v>
      </c>
      <c r="BI39" s="7">
        <v>233</v>
      </c>
      <c r="BJ39" s="7">
        <v>850</v>
      </c>
      <c r="BK39" s="8">
        <v>300</v>
      </c>
      <c r="BL39" s="8">
        <v>1300</v>
      </c>
      <c r="BM39" s="8">
        <v>1483</v>
      </c>
      <c r="BN39" s="8">
        <v>8100</v>
      </c>
      <c r="BO39" s="7">
        <v>380</v>
      </c>
      <c r="BP39" s="7">
        <v>1320</v>
      </c>
      <c r="BQ39" s="7">
        <v>19</v>
      </c>
      <c r="BR39" s="7">
        <v>19</v>
      </c>
    </row>
    <row r="40" spans="1:95" s="10" customFormat="1" ht="18" customHeight="1" x14ac:dyDescent="0.25">
      <c r="A40" s="37">
        <v>32</v>
      </c>
      <c r="B40" s="12" t="s">
        <v>35</v>
      </c>
      <c r="C40" s="7">
        <v>400</v>
      </c>
      <c r="D40" s="7">
        <v>700</v>
      </c>
      <c r="E40" s="7">
        <v>280</v>
      </c>
      <c r="F40" s="7">
        <v>800</v>
      </c>
      <c r="G40" s="7">
        <v>50</v>
      </c>
      <c r="H40" s="7">
        <v>100</v>
      </c>
      <c r="I40" s="8">
        <f t="shared" si="0"/>
        <v>730</v>
      </c>
      <c r="J40" s="8">
        <f t="shared" si="0"/>
        <v>1600</v>
      </c>
      <c r="K40" s="7">
        <v>65</v>
      </c>
      <c r="L40" s="7">
        <v>300</v>
      </c>
      <c r="M40" s="7">
        <v>80</v>
      </c>
      <c r="N40" s="7">
        <v>600</v>
      </c>
      <c r="O40" s="8">
        <f t="shared" si="1"/>
        <v>875</v>
      </c>
      <c r="P40" s="8">
        <f t="shared" si="1"/>
        <v>2500</v>
      </c>
      <c r="Q40" s="7">
        <v>8</v>
      </c>
      <c r="R40" s="7">
        <v>60</v>
      </c>
      <c r="S40" s="7">
        <v>762</v>
      </c>
      <c r="T40" s="7">
        <v>2250</v>
      </c>
      <c r="U40" s="7">
        <v>250</v>
      </c>
      <c r="V40" s="7">
        <v>1640</v>
      </c>
      <c r="W40" s="7">
        <v>65</v>
      </c>
      <c r="X40" s="7">
        <v>280</v>
      </c>
      <c r="Y40" s="7">
        <v>25</v>
      </c>
      <c r="Z40" s="7">
        <v>80</v>
      </c>
      <c r="AA40" s="7">
        <v>0</v>
      </c>
      <c r="AB40" s="7">
        <v>0</v>
      </c>
      <c r="AC40" s="7">
        <v>0</v>
      </c>
      <c r="AD40" s="7">
        <v>0</v>
      </c>
      <c r="AE40" s="8">
        <f t="shared" si="2"/>
        <v>340</v>
      </c>
      <c r="AF40" s="8">
        <f t="shared" si="2"/>
        <v>2000</v>
      </c>
      <c r="AG40" s="7">
        <v>12</v>
      </c>
      <c r="AH40" s="7">
        <v>32</v>
      </c>
      <c r="AI40" s="7">
        <v>0</v>
      </c>
      <c r="AJ40" s="7">
        <v>0</v>
      </c>
      <c r="AK40" s="7">
        <v>2</v>
      </c>
      <c r="AL40" s="7">
        <v>4</v>
      </c>
      <c r="AM40" s="7">
        <v>8</v>
      </c>
      <c r="AN40" s="7">
        <v>79</v>
      </c>
      <c r="AO40" s="7">
        <v>2</v>
      </c>
      <c r="AP40" s="7">
        <v>5</v>
      </c>
      <c r="AQ40" s="7">
        <v>2</v>
      </c>
      <c r="AR40" s="7">
        <v>2</v>
      </c>
      <c r="AS40" s="7">
        <v>2</v>
      </c>
      <c r="AT40" s="7">
        <v>10</v>
      </c>
      <c r="AU40" s="7">
        <f t="shared" si="12"/>
        <v>16</v>
      </c>
      <c r="AV40" s="7">
        <f t="shared" si="12"/>
        <v>100</v>
      </c>
      <c r="AW40" s="7">
        <v>2</v>
      </c>
      <c r="AX40" s="7">
        <v>2</v>
      </c>
      <c r="AY40" s="9">
        <v>1231</v>
      </c>
      <c r="AZ40" s="9">
        <v>4600</v>
      </c>
      <c r="BA40" s="9"/>
      <c r="BB40" s="9"/>
      <c r="BC40" s="7">
        <v>0</v>
      </c>
      <c r="BD40" s="7">
        <v>0</v>
      </c>
      <c r="BE40" s="7">
        <v>3</v>
      </c>
      <c r="BF40" s="7">
        <v>90</v>
      </c>
      <c r="BG40" s="7">
        <v>115</v>
      </c>
      <c r="BH40" s="7">
        <v>440</v>
      </c>
      <c r="BI40" s="7">
        <v>262</v>
      </c>
      <c r="BJ40" s="7">
        <v>1270</v>
      </c>
      <c r="BK40" s="8">
        <v>380</v>
      </c>
      <c r="BL40" s="8">
        <v>1800</v>
      </c>
      <c r="BM40" s="8">
        <v>1611</v>
      </c>
      <c r="BN40" s="8">
        <v>6400</v>
      </c>
      <c r="BO40" s="7">
        <v>420</v>
      </c>
      <c r="BP40" s="7">
        <v>1230</v>
      </c>
      <c r="BQ40" s="7">
        <v>33</v>
      </c>
      <c r="BR40" s="7">
        <v>33</v>
      </c>
    </row>
    <row r="41" spans="1:95" s="10" customFormat="1" ht="18" customHeight="1" x14ac:dyDescent="0.25">
      <c r="A41" s="39">
        <v>33</v>
      </c>
      <c r="B41" s="12" t="s">
        <v>36</v>
      </c>
      <c r="C41" s="7">
        <v>15</v>
      </c>
      <c r="D41" s="7">
        <v>30</v>
      </c>
      <c r="E41" s="7">
        <v>105</v>
      </c>
      <c r="F41" s="7">
        <v>420</v>
      </c>
      <c r="G41" s="7">
        <v>0</v>
      </c>
      <c r="H41" s="7">
        <v>0</v>
      </c>
      <c r="I41" s="8">
        <f t="shared" si="0"/>
        <v>120</v>
      </c>
      <c r="J41" s="8">
        <f t="shared" si="0"/>
        <v>450</v>
      </c>
      <c r="K41" s="7">
        <v>10</v>
      </c>
      <c r="L41" s="7">
        <v>50</v>
      </c>
      <c r="M41" s="7">
        <v>14</v>
      </c>
      <c r="N41" s="7">
        <v>200</v>
      </c>
      <c r="O41" s="8">
        <f t="shared" si="1"/>
        <v>144</v>
      </c>
      <c r="P41" s="8">
        <f t="shared" si="1"/>
        <v>700</v>
      </c>
      <c r="Q41" s="7">
        <v>2</v>
      </c>
      <c r="R41" s="7">
        <v>20</v>
      </c>
      <c r="S41" s="7">
        <v>126</v>
      </c>
      <c r="T41" s="7">
        <v>630</v>
      </c>
      <c r="U41" s="7">
        <v>175</v>
      </c>
      <c r="V41" s="7">
        <v>300</v>
      </c>
      <c r="W41" s="7">
        <v>20</v>
      </c>
      <c r="X41" s="7">
        <v>80</v>
      </c>
      <c r="Y41" s="7">
        <v>10</v>
      </c>
      <c r="Z41" s="7">
        <v>20</v>
      </c>
      <c r="AA41" s="7">
        <v>0</v>
      </c>
      <c r="AB41" s="7">
        <v>0</v>
      </c>
      <c r="AC41" s="7">
        <v>5</v>
      </c>
      <c r="AD41" s="7">
        <v>800</v>
      </c>
      <c r="AE41" s="8">
        <f t="shared" si="2"/>
        <v>210</v>
      </c>
      <c r="AF41" s="8">
        <f t="shared" si="2"/>
        <v>1200</v>
      </c>
      <c r="AG41" s="7">
        <v>5</v>
      </c>
      <c r="AH41" s="7">
        <v>8</v>
      </c>
      <c r="AI41" s="7">
        <v>0</v>
      </c>
      <c r="AJ41" s="7">
        <v>0</v>
      </c>
      <c r="AK41" s="7">
        <v>2</v>
      </c>
      <c r="AL41" s="7">
        <v>4</v>
      </c>
      <c r="AM41" s="7">
        <v>10</v>
      </c>
      <c r="AN41" s="7">
        <v>83</v>
      </c>
      <c r="AO41" s="7">
        <v>4</v>
      </c>
      <c r="AP41" s="7">
        <v>4</v>
      </c>
      <c r="AQ41" s="7">
        <v>2</v>
      </c>
      <c r="AR41" s="7">
        <v>4</v>
      </c>
      <c r="AS41" s="7">
        <v>2</v>
      </c>
      <c r="AT41" s="7">
        <v>5</v>
      </c>
      <c r="AU41" s="7">
        <f t="shared" si="12"/>
        <v>20</v>
      </c>
      <c r="AV41" s="7">
        <f t="shared" si="12"/>
        <v>100</v>
      </c>
      <c r="AW41" s="7">
        <v>2</v>
      </c>
      <c r="AX41" s="7">
        <v>2</v>
      </c>
      <c r="AY41" s="9">
        <v>374</v>
      </c>
      <c r="AZ41" s="9">
        <v>2000</v>
      </c>
      <c r="BA41" s="9"/>
      <c r="BB41" s="9"/>
      <c r="BC41" s="7">
        <v>0</v>
      </c>
      <c r="BD41" s="7">
        <v>0</v>
      </c>
      <c r="BE41" s="7">
        <v>2</v>
      </c>
      <c r="BF41" s="7">
        <v>60</v>
      </c>
      <c r="BG41" s="7">
        <v>40</v>
      </c>
      <c r="BH41" s="7">
        <v>100</v>
      </c>
      <c r="BI41" s="7">
        <v>83</v>
      </c>
      <c r="BJ41" s="7">
        <v>340</v>
      </c>
      <c r="BK41" s="8">
        <v>125</v>
      </c>
      <c r="BL41" s="8">
        <v>500</v>
      </c>
      <c r="BM41" s="8">
        <v>499</v>
      </c>
      <c r="BN41" s="8">
        <v>2500</v>
      </c>
      <c r="BO41" s="7">
        <v>150</v>
      </c>
      <c r="BP41" s="7">
        <v>400</v>
      </c>
      <c r="BQ41" s="7">
        <v>10</v>
      </c>
      <c r="BR41" s="7">
        <v>10</v>
      </c>
    </row>
    <row r="42" spans="1:95" s="19" customFormat="1" ht="18" customHeight="1" x14ac:dyDescent="0.25">
      <c r="A42" s="37">
        <v>34</v>
      </c>
      <c r="B42" s="6" t="s">
        <v>82</v>
      </c>
      <c r="C42" s="7"/>
      <c r="D42" s="7"/>
      <c r="E42" s="7"/>
      <c r="F42" s="7"/>
      <c r="G42" s="7"/>
      <c r="H42" s="7"/>
      <c r="I42" s="8">
        <f t="shared" si="0"/>
        <v>0</v>
      </c>
      <c r="J42" s="8">
        <f t="shared" si="0"/>
        <v>0</v>
      </c>
      <c r="K42" s="7"/>
      <c r="L42" s="7"/>
      <c r="M42" s="7"/>
      <c r="N42" s="7"/>
      <c r="O42" s="8">
        <f t="shared" si="1"/>
        <v>0</v>
      </c>
      <c r="P42" s="8">
        <f t="shared" si="1"/>
        <v>0</v>
      </c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8">
        <f t="shared" si="2"/>
        <v>0</v>
      </c>
      <c r="AF42" s="8">
        <f t="shared" si="2"/>
        <v>0</v>
      </c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f t="shared" si="12"/>
        <v>0</v>
      </c>
      <c r="AV42" s="7">
        <f t="shared" si="12"/>
        <v>0</v>
      </c>
      <c r="AW42" s="7"/>
      <c r="AX42" s="7"/>
      <c r="AY42" s="9">
        <v>0</v>
      </c>
      <c r="AZ42" s="9">
        <v>0</v>
      </c>
      <c r="BA42" s="9"/>
      <c r="BB42" s="9"/>
      <c r="BC42" s="7"/>
      <c r="BD42" s="7"/>
      <c r="BE42" s="7"/>
      <c r="BF42" s="7"/>
      <c r="BG42" s="7"/>
      <c r="BH42" s="7"/>
      <c r="BI42" s="7"/>
      <c r="BJ42" s="7"/>
      <c r="BK42" s="8">
        <v>0</v>
      </c>
      <c r="BL42" s="8">
        <v>0</v>
      </c>
      <c r="BM42" s="8">
        <v>0</v>
      </c>
      <c r="BN42" s="8">
        <v>0</v>
      </c>
      <c r="BO42" s="7"/>
      <c r="BP42" s="7"/>
      <c r="BQ42" s="7"/>
      <c r="BR42" s="7"/>
    </row>
    <row r="43" spans="1:95" s="16" customFormat="1" ht="18" customHeight="1" x14ac:dyDescent="0.25">
      <c r="A43" s="38" t="s">
        <v>37</v>
      </c>
      <c r="B43" s="13" t="s">
        <v>38</v>
      </c>
      <c r="C43" s="8">
        <f t="shared" ref="C43:H43" si="14">SUM(C33:C42)</f>
        <v>8575</v>
      </c>
      <c r="D43" s="8">
        <f t="shared" si="14"/>
        <v>37180</v>
      </c>
      <c r="E43" s="8">
        <f t="shared" si="14"/>
        <v>4052</v>
      </c>
      <c r="F43" s="8">
        <f t="shared" si="14"/>
        <v>17885</v>
      </c>
      <c r="G43" s="8">
        <f t="shared" si="14"/>
        <v>580</v>
      </c>
      <c r="H43" s="8">
        <f t="shared" si="14"/>
        <v>1000</v>
      </c>
      <c r="I43" s="8">
        <f t="shared" si="0"/>
        <v>13207</v>
      </c>
      <c r="J43" s="8">
        <f t="shared" si="0"/>
        <v>56065</v>
      </c>
      <c r="K43" s="8">
        <f>SUM(K33:K42)</f>
        <v>945</v>
      </c>
      <c r="L43" s="8">
        <f>SUM(L33:L42)</f>
        <v>6435</v>
      </c>
      <c r="M43" s="8">
        <f>SUM(M33:M42)</f>
        <v>884</v>
      </c>
      <c r="N43" s="8">
        <f>SUM(N33:N42)</f>
        <v>6300</v>
      </c>
      <c r="O43" s="8">
        <f t="shared" si="1"/>
        <v>15036</v>
      </c>
      <c r="P43" s="8">
        <f t="shared" si="1"/>
        <v>68800</v>
      </c>
      <c r="Q43" s="8">
        <f t="shared" ref="Q43:AD43" si="15">SUM(Q33:Q42)</f>
        <v>95</v>
      </c>
      <c r="R43" s="8">
        <f t="shared" si="15"/>
        <v>631</v>
      </c>
      <c r="S43" s="8">
        <f t="shared" si="15"/>
        <v>13098</v>
      </c>
      <c r="T43" s="8">
        <f t="shared" si="15"/>
        <v>61929</v>
      </c>
      <c r="U43" s="8">
        <f t="shared" si="15"/>
        <v>3563</v>
      </c>
      <c r="V43" s="8">
        <f t="shared" si="15"/>
        <v>29345</v>
      </c>
      <c r="W43" s="8">
        <f t="shared" si="15"/>
        <v>1695</v>
      </c>
      <c r="X43" s="8">
        <f t="shared" si="15"/>
        <v>13050</v>
      </c>
      <c r="Y43" s="8">
        <f t="shared" si="15"/>
        <v>585</v>
      </c>
      <c r="Z43" s="8">
        <f t="shared" si="15"/>
        <v>1865</v>
      </c>
      <c r="AA43" s="8">
        <f t="shared" si="15"/>
        <v>25</v>
      </c>
      <c r="AB43" s="8">
        <f t="shared" si="15"/>
        <v>140</v>
      </c>
      <c r="AC43" s="8">
        <f t="shared" si="15"/>
        <v>42</v>
      </c>
      <c r="AD43" s="8">
        <f t="shared" si="15"/>
        <v>7600</v>
      </c>
      <c r="AE43" s="8">
        <f t="shared" si="2"/>
        <v>5910</v>
      </c>
      <c r="AF43" s="8">
        <f t="shared" si="2"/>
        <v>52000</v>
      </c>
      <c r="AG43" s="8">
        <f t="shared" ref="AG43:AV43" si="16">SUM(AG33:AG42)</f>
        <v>264</v>
      </c>
      <c r="AH43" s="8">
        <f t="shared" si="16"/>
        <v>818</v>
      </c>
      <c r="AI43" s="8">
        <f t="shared" si="16"/>
        <v>0</v>
      </c>
      <c r="AJ43" s="8">
        <f t="shared" si="16"/>
        <v>0</v>
      </c>
      <c r="AK43" s="8">
        <f t="shared" si="16"/>
        <v>39</v>
      </c>
      <c r="AL43" s="8">
        <f t="shared" si="16"/>
        <v>58</v>
      </c>
      <c r="AM43" s="8">
        <f t="shared" si="16"/>
        <v>302</v>
      </c>
      <c r="AN43" s="8">
        <f t="shared" si="16"/>
        <v>2627</v>
      </c>
      <c r="AO43" s="8">
        <f t="shared" si="16"/>
        <v>43</v>
      </c>
      <c r="AP43" s="8">
        <f t="shared" si="16"/>
        <v>94</v>
      </c>
      <c r="AQ43" s="8">
        <f t="shared" si="16"/>
        <v>54</v>
      </c>
      <c r="AR43" s="8">
        <f t="shared" si="16"/>
        <v>101</v>
      </c>
      <c r="AS43" s="8">
        <f t="shared" si="16"/>
        <v>38</v>
      </c>
      <c r="AT43" s="8">
        <f t="shared" si="16"/>
        <v>220</v>
      </c>
      <c r="AU43" s="8">
        <f t="shared" si="16"/>
        <v>476</v>
      </c>
      <c r="AV43" s="8">
        <f t="shared" si="16"/>
        <v>3100</v>
      </c>
      <c r="AW43" s="8">
        <v>24</v>
      </c>
      <c r="AX43" s="8">
        <v>33</v>
      </c>
      <c r="AY43" s="9">
        <v>21422</v>
      </c>
      <c r="AZ43" s="9">
        <v>123900</v>
      </c>
      <c r="BA43" s="8">
        <v>0</v>
      </c>
      <c r="BB43" s="8">
        <v>0</v>
      </c>
      <c r="BC43" s="8">
        <v>0</v>
      </c>
      <c r="BD43" s="8">
        <v>0</v>
      </c>
      <c r="BE43" s="8">
        <v>31</v>
      </c>
      <c r="BF43" s="8">
        <v>910</v>
      </c>
      <c r="BG43" s="8">
        <v>1220</v>
      </c>
      <c r="BH43" s="8">
        <v>8175</v>
      </c>
      <c r="BI43" s="8">
        <v>3024</v>
      </c>
      <c r="BJ43" s="8">
        <v>18315</v>
      </c>
      <c r="BK43" s="8">
        <v>4275</v>
      </c>
      <c r="BL43" s="8">
        <v>27400</v>
      </c>
      <c r="BM43" s="8">
        <v>25697</v>
      </c>
      <c r="BN43" s="8">
        <v>151300</v>
      </c>
      <c r="BO43" s="8">
        <v>7370</v>
      </c>
      <c r="BP43" s="8">
        <v>31380</v>
      </c>
      <c r="BQ43" s="8">
        <v>540</v>
      </c>
      <c r="BR43" s="8">
        <v>540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8">
        <f t="shared" ref="C44:AV44" si="17">C43+C32+C19</f>
        <v>58095</v>
      </c>
      <c r="D44" s="8">
        <f t="shared" si="17"/>
        <v>183200</v>
      </c>
      <c r="E44" s="8">
        <f t="shared" si="17"/>
        <v>15539</v>
      </c>
      <c r="F44" s="8">
        <f t="shared" si="17"/>
        <v>45590</v>
      </c>
      <c r="G44" s="8">
        <f t="shared" si="17"/>
        <v>1290</v>
      </c>
      <c r="H44" s="8">
        <f t="shared" si="17"/>
        <v>2100</v>
      </c>
      <c r="I44" s="8">
        <f t="shared" si="17"/>
        <v>74924</v>
      </c>
      <c r="J44" s="8">
        <f t="shared" si="17"/>
        <v>230890</v>
      </c>
      <c r="K44" s="8">
        <f>K43+K32+K19</f>
        <v>2148</v>
      </c>
      <c r="L44" s="8">
        <f>L43+L32+L19</f>
        <v>12160</v>
      </c>
      <c r="M44" s="8">
        <f>M43+M32+M19</f>
        <v>2703</v>
      </c>
      <c r="N44" s="8">
        <f>N43+N32+N19</f>
        <v>13750</v>
      </c>
      <c r="O44" s="8">
        <f t="shared" si="17"/>
        <v>79775</v>
      </c>
      <c r="P44" s="8">
        <f t="shared" si="17"/>
        <v>256800</v>
      </c>
      <c r="Q44" s="8">
        <f t="shared" si="17"/>
        <v>330</v>
      </c>
      <c r="R44" s="8">
        <f t="shared" si="17"/>
        <v>1468</v>
      </c>
      <c r="S44" s="8">
        <f t="shared" si="17"/>
        <v>68073</v>
      </c>
      <c r="T44" s="8">
        <f t="shared" si="17"/>
        <v>222954</v>
      </c>
      <c r="U44" s="8">
        <f t="shared" si="17"/>
        <v>11270</v>
      </c>
      <c r="V44" s="8">
        <f t="shared" si="17"/>
        <v>60390</v>
      </c>
      <c r="W44" s="8">
        <f t="shared" si="17"/>
        <v>3851</v>
      </c>
      <c r="X44" s="8">
        <f t="shared" si="17"/>
        <v>30580</v>
      </c>
      <c r="Y44" s="8">
        <f t="shared" si="17"/>
        <v>1652</v>
      </c>
      <c r="Z44" s="8">
        <f t="shared" si="17"/>
        <v>5370</v>
      </c>
      <c r="AA44" s="8">
        <f t="shared" si="17"/>
        <v>450</v>
      </c>
      <c r="AB44" s="8">
        <f t="shared" si="17"/>
        <v>2360</v>
      </c>
      <c r="AC44" s="8">
        <f t="shared" si="17"/>
        <v>67</v>
      </c>
      <c r="AD44" s="8">
        <f t="shared" si="17"/>
        <v>13100</v>
      </c>
      <c r="AE44" s="8">
        <f t="shared" si="17"/>
        <v>17290</v>
      </c>
      <c r="AF44" s="8">
        <f t="shared" si="17"/>
        <v>111800</v>
      </c>
      <c r="AG44" s="8">
        <f t="shared" si="17"/>
        <v>716</v>
      </c>
      <c r="AH44" s="8">
        <f t="shared" si="17"/>
        <v>2224</v>
      </c>
      <c r="AI44" s="8">
        <f t="shared" si="17"/>
        <v>7</v>
      </c>
      <c r="AJ44" s="8">
        <f t="shared" si="17"/>
        <v>80</v>
      </c>
      <c r="AK44" s="8">
        <f t="shared" si="17"/>
        <v>542</v>
      </c>
      <c r="AL44" s="8">
        <f t="shared" si="17"/>
        <v>1640</v>
      </c>
      <c r="AM44" s="8">
        <f t="shared" si="17"/>
        <v>1941</v>
      </c>
      <c r="AN44" s="8">
        <f t="shared" si="17"/>
        <v>11759</v>
      </c>
      <c r="AO44" s="8">
        <f t="shared" si="17"/>
        <v>240</v>
      </c>
      <c r="AP44" s="8">
        <f t="shared" si="17"/>
        <v>461</v>
      </c>
      <c r="AQ44" s="8">
        <f t="shared" si="17"/>
        <v>386</v>
      </c>
      <c r="AR44" s="8">
        <f t="shared" si="17"/>
        <v>730</v>
      </c>
      <c r="AS44" s="8">
        <f t="shared" si="17"/>
        <v>135</v>
      </c>
      <c r="AT44" s="8">
        <f t="shared" si="17"/>
        <v>580</v>
      </c>
      <c r="AU44" s="8">
        <f t="shared" si="17"/>
        <v>3251</v>
      </c>
      <c r="AV44" s="8">
        <f t="shared" si="17"/>
        <v>15250</v>
      </c>
      <c r="AW44" s="8">
        <v>127</v>
      </c>
      <c r="AX44" s="8">
        <v>206</v>
      </c>
      <c r="AY44" s="8">
        <v>100316</v>
      </c>
      <c r="AZ44" s="8">
        <v>383850</v>
      </c>
      <c r="BA44" s="8">
        <v>0</v>
      </c>
      <c r="BB44" s="8">
        <v>0</v>
      </c>
      <c r="BC44" s="8">
        <v>22</v>
      </c>
      <c r="BD44" s="8">
        <v>330</v>
      </c>
      <c r="BE44" s="8">
        <v>71</v>
      </c>
      <c r="BF44" s="8">
        <v>2080</v>
      </c>
      <c r="BG44" s="8">
        <v>2434</v>
      </c>
      <c r="BH44" s="8">
        <v>15319</v>
      </c>
      <c r="BI44" s="8">
        <v>8288</v>
      </c>
      <c r="BJ44" s="8">
        <v>35271</v>
      </c>
      <c r="BK44" s="8">
        <v>10815</v>
      </c>
      <c r="BL44" s="8">
        <v>53000</v>
      </c>
      <c r="BM44" s="8">
        <v>111131</v>
      </c>
      <c r="BN44" s="8">
        <v>436850</v>
      </c>
      <c r="BO44" s="8">
        <v>37830</v>
      </c>
      <c r="BP44" s="8">
        <v>106740</v>
      </c>
      <c r="BQ44" s="8">
        <v>3009</v>
      </c>
      <c r="BR44" s="8">
        <v>4163</v>
      </c>
    </row>
    <row r="45" spans="1:95" s="10" customFormat="1" ht="18" customHeight="1" x14ac:dyDescent="0.25">
      <c r="A45" s="37">
        <v>35</v>
      </c>
      <c r="B45" s="12" t="s">
        <v>90</v>
      </c>
      <c r="C45" s="7">
        <v>17100</v>
      </c>
      <c r="D45" s="7">
        <v>49600</v>
      </c>
      <c r="E45" s="7">
        <v>3405</v>
      </c>
      <c r="F45" s="7">
        <v>7200</v>
      </c>
      <c r="G45" s="7">
        <v>420</v>
      </c>
      <c r="H45" s="7">
        <v>500</v>
      </c>
      <c r="I45" s="8">
        <f t="shared" si="0"/>
        <v>20925</v>
      </c>
      <c r="J45" s="8">
        <f t="shared" si="0"/>
        <v>57300</v>
      </c>
      <c r="K45" s="7">
        <v>400</v>
      </c>
      <c r="L45" s="7">
        <v>500</v>
      </c>
      <c r="M45" s="7">
        <v>180</v>
      </c>
      <c r="N45" s="7">
        <v>300</v>
      </c>
      <c r="O45" s="8">
        <f t="shared" si="1"/>
        <v>21505</v>
      </c>
      <c r="P45" s="8">
        <f t="shared" si="1"/>
        <v>58100</v>
      </c>
      <c r="Q45" s="7">
        <v>41</v>
      </c>
      <c r="R45" s="7">
        <v>44</v>
      </c>
      <c r="S45" s="7">
        <v>18730</v>
      </c>
      <c r="T45" s="7">
        <v>52310</v>
      </c>
      <c r="U45" s="7">
        <v>790</v>
      </c>
      <c r="V45" s="7">
        <v>4520</v>
      </c>
      <c r="W45" s="7">
        <v>210</v>
      </c>
      <c r="X45" s="7">
        <v>950</v>
      </c>
      <c r="Y45" s="7">
        <v>100</v>
      </c>
      <c r="Z45" s="7">
        <v>310</v>
      </c>
      <c r="AA45" s="7">
        <v>120</v>
      </c>
      <c r="AB45" s="7">
        <v>620</v>
      </c>
      <c r="AC45" s="7">
        <v>0</v>
      </c>
      <c r="AD45" s="7">
        <v>0</v>
      </c>
      <c r="AE45" s="8">
        <f t="shared" si="2"/>
        <v>1220</v>
      </c>
      <c r="AF45" s="8">
        <f t="shared" si="2"/>
        <v>6400</v>
      </c>
      <c r="AG45" s="7">
        <v>40</v>
      </c>
      <c r="AH45" s="7">
        <v>124</v>
      </c>
      <c r="AI45" s="7">
        <v>0</v>
      </c>
      <c r="AJ45" s="7">
        <v>0</v>
      </c>
      <c r="AK45" s="7">
        <v>98</v>
      </c>
      <c r="AL45" s="7">
        <v>260</v>
      </c>
      <c r="AM45" s="7">
        <v>222</v>
      </c>
      <c r="AN45" s="7">
        <v>1350</v>
      </c>
      <c r="AO45" s="7">
        <v>50</v>
      </c>
      <c r="AP45" s="7">
        <v>150</v>
      </c>
      <c r="AQ45" s="7">
        <v>100</v>
      </c>
      <c r="AR45" s="7">
        <v>400</v>
      </c>
      <c r="AS45" s="7">
        <v>10</v>
      </c>
      <c r="AT45" s="7">
        <v>40</v>
      </c>
      <c r="AU45" s="7">
        <f t="shared" ref="AU45:AV46" si="18">AI45+AK45+AM45+AO45+AQ45+AS45</f>
        <v>480</v>
      </c>
      <c r="AV45" s="7">
        <f t="shared" si="18"/>
        <v>2200</v>
      </c>
      <c r="AW45" s="7">
        <v>41</v>
      </c>
      <c r="AX45" s="7">
        <v>52</v>
      </c>
      <c r="AY45" s="9">
        <v>23205</v>
      </c>
      <c r="AZ45" s="9">
        <v>66700</v>
      </c>
      <c r="BA45" s="9"/>
      <c r="BB45" s="9"/>
      <c r="BC45" s="7">
        <v>0</v>
      </c>
      <c r="BD45" s="7">
        <v>0</v>
      </c>
      <c r="BE45" s="7">
        <v>4</v>
      </c>
      <c r="BF45" s="7">
        <v>120</v>
      </c>
      <c r="BG45" s="7">
        <v>164</v>
      </c>
      <c r="BH45" s="7">
        <v>1050</v>
      </c>
      <c r="BI45" s="7">
        <v>952</v>
      </c>
      <c r="BJ45" s="7">
        <v>2330</v>
      </c>
      <c r="BK45" s="8">
        <v>1120</v>
      </c>
      <c r="BL45" s="8">
        <v>3500</v>
      </c>
      <c r="BM45" s="8">
        <v>24325</v>
      </c>
      <c r="BN45" s="8">
        <v>70200</v>
      </c>
      <c r="BO45" s="7">
        <v>9500</v>
      </c>
      <c r="BP45" s="7">
        <v>20500</v>
      </c>
      <c r="BQ45" s="7">
        <v>705</v>
      </c>
      <c r="BR45" s="7">
        <v>705</v>
      </c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7"/>
      <c r="D46" s="7"/>
      <c r="E46" s="7"/>
      <c r="F46" s="7"/>
      <c r="G46" s="7"/>
      <c r="H46" s="7"/>
      <c r="I46" s="8">
        <f t="shared" si="0"/>
        <v>0</v>
      </c>
      <c r="J46" s="8">
        <f t="shared" si="0"/>
        <v>0</v>
      </c>
      <c r="K46" s="7"/>
      <c r="L46" s="7"/>
      <c r="M46" s="7"/>
      <c r="N46" s="7"/>
      <c r="O46" s="8">
        <f t="shared" si="1"/>
        <v>0</v>
      </c>
      <c r="P46" s="8">
        <f t="shared" si="1"/>
        <v>0</v>
      </c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8">
        <f t="shared" si="2"/>
        <v>0</v>
      </c>
      <c r="AF46" s="8">
        <f t="shared" si="2"/>
        <v>0</v>
      </c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>
        <f t="shared" si="18"/>
        <v>0</v>
      </c>
      <c r="AV46" s="7">
        <f t="shared" si="18"/>
        <v>0</v>
      </c>
      <c r="AW46" s="7"/>
      <c r="AX46" s="7"/>
      <c r="AY46" s="9">
        <v>0</v>
      </c>
      <c r="AZ46" s="9">
        <v>0</v>
      </c>
      <c r="BA46" s="9"/>
      <c r="BB46" s="9"/>
      <c r="BC46" s="7"/>
      <c r="BD46" s="7"/>
      <c r="BE46" s="7"/>
      <c r="BF46" s="7"/>
      <c r="BG46" s="7"/>
      <c r="BH46" s="7"/>
      <c r="BI46" s="7"/>
      <c r="BJ46" s="7"/>
      <c r="BK46" s="8">
        <v>0</v>
      </c>
      <c r="BL46" s="8">
        <v>0</v>
      </c>
      <c r="BM46" s="8">
        <v>0</v>
      </c>
      <c r="BN46" s="8">
        <v>0</v>
      </c>
      <c r="BO46" s="7"/>
      <c r="BP46" s="7"/>
      <c r="BQ46" s="7"/>
      <c r="BR46" s="7"/>
    </row>
    <row r="47" spans="1:95" s="16" customFormat="1" ht="18" customHeight="1" x14ac:dyDescent="0.25">
      <c r="A47" s="38"/>
      <c r="B47" s="13" t="s">
        <v>40</v>
      </c>
      <c r="C47" s="8">
        <f t="shared" ref="C47:H47" si="19">SUM(C45:C46)</f>
        <v>17100</v>
      </c>
      <c r="D47" s="8">
        <f t="shared" si="19"/>
        <v>49600</v>
      </c>
      <c r="E47" s="8">
        <f t="shared" si="19"/>
        <v>3405</v>
      </c>
      <c r="F47" s="8">
        <f t="shared" si="19"/>
        <v>7200</v>
      </c>
      <c r="G47" s="8">
        <f t="shared" si="19"/>
        <v>420</v>
      </c>
      <c r="H47" s="8">
        <f t="shared" si="19"/>
        <v>500</v>
      </c>
      <c r="I47" s="8">
        <f t="shared" si="0"/>
        <v>20925</v>
      </c>
      <c r="J47" s="8">
        <f t="shared" si="0"/>
        <v>57300</v>
      </c>
      <c r="K47" s="8">
        <f>SUM(K45:K46)</f>
        <v>400</v>
      </c>
      <c r="L47" s="8">
        <f>SUM(L45:L46)</f>
        <v>500</v>
      </c>
      <c r="M47" s="8">
        <f>SUM(M45:M46)</f>
        <v>180</v>
      </c>
      <c r="N47" s="8">
        <f>SUM(N45:N46)</f>
        <v>300</v>
      </c>
      <c r="O47" s="8">
        <f t="shared" si="1"/>
        <v>21505</v>
      </c>
      <c r="P47" s="8">
        <f t="shared" si="1"/>
        <v>58100</v>
      </c>
      <c r="Q47" s="8">
        <f t="shared" ref="Q47:AD47" si="20">SUM(Q45:Q46)</f>
        <v>41</v>
      </c>
      <c r="R47" s="8">
        <f t="shared" si="20"/>
        <v>44</v>
      </c>
      <c r="S47" s="8">
        <f t="shared" si="20"/>
        <v>18730</v>
      </c>
      <c r="T47" s="8">
        <f t="shared" si="20"/>
        <v>52310</v>
      </c>
      <c r="U47" s="8">
        <f t="shared" si="20"/>
        <v>790</v>
      </c>
      <c r="V47" s="8">
        <f t="shared" si="20"/>
        <v>4520</v>
      </c>
      <c r="W47" s="8">
        <f t="shared" si="20"/>
        <v>210</v>
      </c>
      <c r="X47" s="8">
        <f t="shared" si="20"/>
        <v>950</v>
      </c>
      <c r="Y47" s="8">
        <f t="shared" si="20"/>
        <v>100</v>
      </c>
      <c r="Z47" s="8">
        <f t="shared" si="20"/>
        <v>310</v>
      </c>
      <c r="AA47" s="8">
        <f t="shared" si="20"/>
        <v>120</v>
      </c>
      <c r="AB47" s="8">
        <f t="shared" si="20"/>
        <v>620</v>
      </c>
      <c r="AC47" s="8">
        <f t="shared" si="20"/>
        <v>0</v>
      </c>
      <c r="AD47" s="8">
        <f t="shared" si="20"/>
        <v>0</v>
      </c>
      <c r="AE47" s="8">
        <f t="shared" si="2"/>
        <v>1220</v>
      </c>
      <c r="AF47" s="8">
        <f t="shared" si="2"/>
        <v>6400</v>
      </c>
      <c r="AG47" s="8">
        <f t="shared" ref="AG47:AV47" si="21">SUM(AG45:AG46)</f>
        <v>40</v>
      </c>
      <c r="AH47" s="8">
        <f t="shared" si="21"/>
        <v>124</v>
      </c>
      <c r="AI47" s="8">
        <f t="shared" si="21"/>
        <v>0</v>
      </c>
      <c r="AJ47" s="8">
        <f t="shared" si="21"/>
        <v>0</v>
      </c>
      <c r="AK47" s="8">
        <f t="shared" si="21"/>
        <v>98</v>
      </c>
      <c r="AL47" s="8">
        <f t="shared" si="21"/>
        <v>260</v>
      </c>
      <c r="AM47" s="8">
        <f t="shared" si="21"/>
        <v>222</v>
      </c>
      <c r="AN47" s="8">
        <f t="shared" si="21"/>
        <v>1350</v>
      </c>
      <c r="AO47" s="8">
        <f t="shared" si="21"/>
        <v>50</v>
      </c>
      <c r="AP47" s="8">
        <f t="shared" si="21"/>
        <v>150</v>
      </c>
      <c r="AQ47" s="8">
        <f t="shared" si="21"/>
        <v>100</v>
      </c>
      <c r="AR47" s="8">
        <f t="shared" si="21"/>
        <v>400</v>
      </c>
      <c r="AS47" s="8">
        <f t="shared" si="21"/>
        <v>10</v>
      </c>
      <c r="AT47" s="8">
        <f t="shared" si="21"/>
        <v>40</v>
      </c>
      <c r="AU47" s="8">
        <f t="shared" si="21"/>
        <v>480</v>
      </c>
      <c r="AV47" s="8">
        <f t="shared" si="21"/>
        <v>2200</v>
      </c>
      <c r="AW47" s="8">
        <v>41</v>
      </c>
      <c r="AX47" s="8">
        <v>52</v>
      </c>
      <c r="AY47" s="9">
        <v>23205</v>
      </c>
      <c r="AZ47" s="9">
        <v>66700</v>
      </c>
      <c r="BA47" s="8">
        <v>0</v>
      </c>
      <c r="BB47" s="8">
        <v>0</v>
      </c>
      <c r="BC47" s="8">
        <v>0</v>
      </c>
      <c r="BD47" s="8">
        <v>0</v>
      </c>
      <c r="BE47" s="8">
        <v>4</v>
      </c>
      <c r="BF47" s="8">
        <v>120</v>
      </c>
      <c r="BG47" s="8">
        <v>164</v>
      </c>
      <c r="BH47" s="8">
        <v>1050</v>
      </c>
      <c r="BI47" s="8">
        <v>952</v>
      </c>
      <c r="BJ47" s="8">
        <v>2330</v>
      </c>
      <c r="BK47" s="8">
        <v>1120</v>
      </c>
      <c r="BL47" s="8">
        <v>3500</v>
      </c>
      <c r="BM47" s="8">
        <v>24325</v>
      </c>
      <c r="BN47" s="8">
        <v>70200</v>
      </c>
      <c r="BO47" s="8">
        <v>9500</v>
      </c>
      <c r="BP47" s="8">
        <v>20500</v>
      </c>
      <c r="BQ47" s="8">
        <v>705</v>
      </c>
      <c r="BR47" s="8">
        <v>705</v>
      </c>
    </row>
    <row r="48" spans="1:95" s="10" customFormat="1" ht="18" customHeight="1" x14ac:dyDescent="0.25">
      <c r="A48" s="37">
        <v>37</v>
      </c>
      <c r="B48" s="12" t="s">
        <v>80</v>
      </c>
      <c r="C48" s="7">
        <v>55180</v>
      </c>
      <c r="D48" s="7">
        <v>91700</v>
      </c>
      <c r="E48" s="7">
        <v>200</v>
      </c>
      <c r="F48" s="7">
        <v>200</v>
      </c>
      <c r="G48" s="7">
        <v>400</v>
      </c>
      <c r="H48" s="7">
        <v>400</v>
      </c>
      <c r="I48" s="8">
        <f t="shared" si="0"/>
        <v>55780</v>
      </c>
      <c r="J48" s="8">
        <f t="shared" si="0"/>
        <v>92300</v>
      </c>
      <c r="K48" s="7">
        <v>78</v>
      </c>
      <c r="L48" s="7">
        <v>300</v>
      </c>
      <c r="M48" s="7">
        <v>37</v>
      </c>
      <c r="N48" s="7">
        <v>100</v>
      </c>
      <c r="O48" s="8">
        <f t="shared" si="1"/>
        <v>55895</v>
      </c>
      <c r="P48" s="8">
        <f t="shared" si="1"/>
        <v>92700</v>
      </c>
      <c r="Q48" s="7">
        <v>13</v>
      </c>
      <c r="R48" s="7">
        <v>15</v>
      </c>
      <c r="S48" s="7">
        <v>48635</v>
      </c>
      <c r="T48" s="7">
        <v>83437</v>
      </c>
      <c r="U48" s="7">
        <v>260</v>
      </c>
      <c r="V48" s="7">
        <v>615</v>
      </c>
      <c r="W48" s="7">
        <v>70</v>
      </c>
      <c r="X48" s="7">
        <v>200</v>
      </c>
      <c r="Y48" s="7">
        <v>50</v>
      </c>
      <c r="Z48" s="7">
        <v>85</v>
      </c>
      <c r="AA48" s="7">
        <v>0</v>
      </c>
      <c r="AB48" s="7">
        <v>0</v>
      </c>
      <c r="AC48" s="7">
        <v>0</v>
      </c>
      <c r="AD48" s="7">
        <v>0</v>
      </c>
      <c r="AE48" s="8">
        <f t="shared" si="2"/>
        <v>380</v>
      </c>
      <c r="AF48" s="8">
        <f t="shared" si="2"/>
        <v>900</v>
      </c>
      <c r="AG48" s="7">
        <v>4</v>
      </c>
      <c r="AH48" s="7">
        <v>6</v>
      </c>
      <c r="AI48" s="7">
        <v>0</v>
      </c>
      <c r="AJ48" s="7">
        <v>0</v>
      </c>
      <c r="AK48" s="7">
        <v>0</v>
      </c>
      <c r="AL48" s="7">
        <v>0</v>
      </c>
      <c r="AM48" s="7">
        <v>50</v>
      </c>
      <c r="AN48" s="7">
        <v>310</v>
      </c>
      <c r="AO48" s="7">
        <v>0</v>
      </c>
      <c r="AP48" s="7">
        <v>0</v>
      </c>
      <c r="AQ48" s="7">
        <v>20</v>
      </c>
      <c r="AR48" s="7">
        <v>40</v>
      </c>
      <c r="AS48" s="7">
        <v>0</v>
      </c>
      <c r="AT48" s="7">
        <v>0</v>
      </c>
      <c r="AU48" s="7">
        <f t="shared" ref="AU48:AV49" si="22">AI48+AK48+AM48+AO48+AQ48+AS48</f>
        <v>70</v>
      </c>
      <c r="AV48" s="7">
        <f t="shared" si="22"/>
        <v>350</v>
      </c>
      <c r="AW48" s="7">
        <v>0</v>
      </c>
      <c r="AX48" s="7">
        <v>0</v>
      </c>
      <c r="AY48" s="9">
        <v>56345</v>
      </c>
      <c r="AZ48" s="9">
        <v>93950</v>
      </c>
      <c r="BA48" s="9"/>
      <c r="BB48" s="9"/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140</v>
      </c>
      <c r="BJ48" s="7">
        <v>400</v>
      </c>
      <c r="BK48" s="8">
        <v>140</v>
      </c>
      <c r="BL48" s="8">
        <v>400</v>
      </c>
      <c r="BM48" s="8">
        <v>56485</v>
      </c>
      <c r="BN48" s="8">
        <v>94350</v>
      </c>
      <c r="BO48" s="7">
        <v>12320</v>
      </c>
      <c r="BP48" s="7">
        <v>22700</v>
      </c>
      <c r="BQ48" s="7">
        <v>210</v>
      </c>
      <c r="BR48" s="7">
        <v>210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7">
        <v>0</v>
      </c>
      <c r="D49" s="7">
        <v>0</v>
      </c>
      <c r="E49" s="7">
        <v>312</v>
      </c>
      <c r="F49" s="7">
        <v>400</v>
      </c>
      <c r="G49" s="7">
        <v>0</v>
      </c>
      <c r="H49" s="7">
        <v>0</v>
      </c>
      <c r="I49" s="8">
        <f t="shared" si="0"/>
        <v>312</v>
      </c>
      <c r="J49" s="8">
        <f t="shared" si="0"/>
        <v>400</v>
      </c>
      <c r="K49" s="7">
        <v>390</v>
      </c>
      <c r="L49" s="7">
        <v>2900</v>
      </c>
      <c r="M49" s="7">
        <v>80</v>
      </c>
      <c r="N49" s="7">
        <v>100</v>
      </c>
      <c r="O49" s="8">
        <f t="shared" si="1"/>
        <v>782</v>
      </c>
      <c r="P49" s="8">
        <f t="shared" si="1"/>
        <v>3400</v>
      </c>
      <c r="Q49" s="7">
        <v>0</v>
      </c>
      <c r="R49" s="7">
        <v>0</v>
      </c>
      <c r="S49" s="7">
        <v>708</v>
      </c>
      <c r="T49" s="7">
        <v>3130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7">
        <v>0</v>
      </c>
      <c r="AE49" s="8">
        <f t="shared" si="2"/>
        <v>0</v>
      </c>
      <c r="AF49" s="8">
        <f t="shared" si="2"/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15</v>
      </c>
      <c r="AN49" s="7">
        <v>80</v>
      </c>
      <c r="AO49" s="7">
        <v>0</v>
      </c>
      <c r="AP49" s="7">
        <v>0</v>
      </c>
      <c r="AQ49" s="7">
        <v>5</v>
      </c>
      <c r="AR49" s="7">
        <v>20</v>
      </c>
      <c r="AS49" s="7">
        <v>0</v>
      </c>
      <c r="AT49" s="7">
        <v>0</v>
      </c>
      <c r="AU49" s="7">
        <f t="shared" si="22"/>
        <v>20</v>
      </c>
      <c r="AV49" s="7">
        <f t="shared" si="22"/>
        <v>100</v>
      </c>
      <c r="AW49" s="7">
        <v>0</v>
      </c>
      <c r="AX49" s="7">
        <v>0</v>
      </c>
      <c r="AY49" s="9">
        <v>802</v>
      </c>
      <c r="AZ49" s="9">
        <v>3500</v>
      </c>
      <c r="BA49" s="9"/>
      <c r="BB49" s="9"/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8">
        <v>0</v>
      </c>
      <c r="BL49" s="8">
        <v>0</v>
      </c>
      <c r="BM49" s="8">
        <v>802</v>
      </c>
      <c r="BN49" s="8">
        <v>3500</v>
      </c>
      <c r="BO49" s="7">
        <v>480</v>
      </c>
      <c r="BP49" s="7">
        <v>1000</v>
      </c>
      <c r="BQ49" s="7">
        <v>18</v>
      </c>
      <c r="BR49" s="7">
        <v>18</v>
      </c>
    </row>
    <row r="50" spans="1:94" s="16" customFormat="1" ht="18" customHeight="1" x14ac:dyDescent="0.25">
      <c r="A50" s="38"/>
      <c r="B50" s="13" t="s">
        <v>42</v>
      </c>
      <c r="C50" s="8">
        <f t="shared" ref="C50:H50" si="23">SUM(C48:C49)</f>
        <v>55180</v>
      </c>
      <c r="D50" s="8">
        <f t="shared" si="23"/>
        <v>91700</v>
      </c>
      <c r="E50" s="8">
        <f t="shared" si="23"/>
        <v>512</v>
      </c>
      <c r="F50" s="8">
        <f t="shared" si="23"/>
        <v>600</v>
      </c>
      <c r="G50" s="8">
        <f t="shared" si="23"/>
        <v>400</v>
      </c>
      <c r="H50" s="8">
        <f t="shared" si="23"/>
        <v>400</v>
      </c>
      <c r="I50" s="8">
        <f t="shared" si="0"/>
        <v>56092</v>
      </c>
      <c r="J50" s="8">
        <f t="shared" si="0"/>
        <v>92700</v>
      </c>
      <c r="K50" s="8">
        <f t="shared" ref="K50:N50" si="24">SUM(K48:K49)</f>
        <v>468</v>
      </c>
      <c r="L50" s="8">
        <f t="shared" si="24"/>
        <v>3200</v>
      </c>
      <c r="M50" s="8">
        <f t="shared" si="24"/>
        <v>117</v>
      </c>
      <c r="N50" s="8">
        <f t="shared" si="24"/>
        <v>200</v>
      </c>
      <c r="O50" s="8">
        <f t="shared" si="1"/>
        <v>56677</v>
      </c>
      <c r="P50" s="8">
        <f t="shared" si="1"/>
        <v>96100</v>
      </c>
      <c r="Q50" s="8">
        <f t="shared" ref="Q50:AD50" si="25">SUM(Q48:Q49)</f>
        <v>13</v>
      </c>
      <c r="R50" s="8">
        <f t="shared" si="25"/>
        <v>15</v>
      </c>
      <c r="S50" s="8">
        <f t="shared" si="25"/>
        <v>49343</v>
      </c>
      <c r="T50" s="8">
        <f t="shared" si="25"/>
        <v>86567</v>
      </c>
      <c r="U50" s="8">
        <f t="shared" si="25"/>
        <v>260</v>
      </c>
      <c r="V50" s="8">
        <f t="shared" si="25"/>
        <v>615</v>
      </c>
      <c r="W50" s="8">
        <f t="shared" si="25"/>
        <v>70</v>
      </c>
      <c r="X50" s="8">
        <f t="shared" si="25"/>
        <v>200</v>
      </c>
      <c r="Y50" s="8">
        <f t="shared" si="25"/>
        <v>50</v>
      </c>
      <c r="Z50" s="8">
        <f t="shared" si="25"/>
        <v>85</v>
      </c>
      <c r="AA50" s="8">
        <f t="shared" si="25"/>
        <v>0</v>
      </c>
      <c r="AB50" s="8">
        <f t="shared" si="25"/>
        <v>0</v>
      </c>
      <c r="AC50" s="8">
        <f t="shared" si="25"/>
        <v>0</v>
      </c>
      <c r="AD50" s="8">
        <f t="shared" si="25"/>
        <v>0</v>
      </c>
      <c r="AE50" s="8">
        <f t="shared" si="2"/>
        <v>380</v>
      </c>
      <c r="AF50" s="8">
        <f t="shared" si="2"/>
        <v>900</v>
      </c>
      <c r="AG50" s="8">
        <f t="shared" ref="AG50:AV50" si="26">SUM(AG48:AG49)</f>
        <v>4</v>
      </c>
      <c r="AH50" s="8">
        <f t="shared" si="26"/>
        <v>6</v>
      </c>
      <c r="AI50" s="8">
        <f t="shared" si="26"/>
        <v>0</v>
      </c>
      <c r="AJ50" s="8">
        <f t="shared" si="26"/>
        <v>0</v>
      </c>
      <c r="AK50" s="8">
        <f t="shared" si="26"/>
        <v>0</v>
      </c>
      <c r="AL50" s="8">
        <f t="shared" si="26"/>
        <v>0</v>
      </c>
      <c r="AM50" s="8">
        <f t="shared" si="26"/>
        <v>65</v>
      </c>
      <c r="AN50" s="8">
        <f t="shared" si="26"/>
        <v>390</v>
      </c>
      <c r="AO50" s="8">
        <f t="shared" si="26"/>
        <v>0</v>
      </c>
      <c r="AP50" s="8">
        <f t="shared" si="26"/>
        <v>0</v>
      </c>
      <c r="AQ50" s="8">
        <f t="shared" si="26"/>
        <v>25</v>
      </c>
      <c r="AR50" s="8">
        <f t="shared" si="26"/>
        <v>60</v>
      </c>
      <c r="AS50" s="8">
        <f t="shared" si="26"/>
        <v>0</v>
      </c>
      <c r="AT50" s="8">
        <f t="shared" si="26"/>
        <v>0</v>
      </c>
      <c r="AU50" s="8">
        <f t="shared" si="26"/>
        <v>90</v>
      </c>
      <c r="AV50" s="8">
        <f t="shared" si="26"/>
        <v>450</v>
      </c>
      <c r="AW50" s="8">
        <v>0</v>
      </c>
      <c r="AX50" s="8">
        <v>0</v>
      </c>
      <c r="AY50" s="9">
        <v>57147</v>
      </c>
      <c r="AZ50" s="9">
        <v>97450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8">
        <v>140</v>
      </c>
      <c r="BJ50" s="8">
        <v>400</v>
      </c>
      <c r="BK50" s="8">
        <v>140</v>
      </c>
      <c r="BL50" s="8">
        <v>400</v>
      </c>
      <c r="BM50" s="8">
        <v>57287</v>
      </c>
      <c r="BN50" s="8">
        <v>97850</v>
      </c>
      <c r="BO50" s="8">
        <v>12800</v>
      </c>
      <c r="BP50" s="8">
        <v>23700</v>
      </c>
      <c r="BQ50" s="8">
        <v>228</v>
      </c>
      <c r="BR50" s="8">
        <v>228</v>
      </c>
    </row>
    <row r="51" spans="1:94" s="22" customFormat="1" ht="18" customHeight="1" x14ac:dyDescent="0.25">
      <c r="A51" s="39">
        <v>39</v>
      </c>
      <c r="B51" s="20" t="s">
        <v>68</v>
      </c>
      <c r="C51" s="7">
        <v>0</v>
      </c>
      <c r="D51" s="7">
        <v>0</v>
      </c>
      <c r="E51" s="7">
        <v>240</v>
      </c>
      <c r="F51" s="7">
        <v>1300</v>
      </c>
      <c r="G51" s="7">
        <v>0</v>
      </c>
      <c r="H51" s="7">
        <v>0</v>
      </c>
      <c r="I51" s="8">
        <f t="shared" si="0"/>
        <v>240</v>
      </c>
      <c r="J51" s="8">
        <f t="shared" si="0"/>
        <v>1300</v>
      </c>
      <c r="K51" s="7">
        <v>600</v>
      </c>
      <c r="L51" s="7">
        <v>2200</v>
      </c>
      <c r="M51" s="7">
        <v>320</v>
      </c>
      <c r="N51" s="7">
        <v>2000</v>
      </c>
      <c r="O51" s="8">
        <f t="shared" si="1"/>
        <v>1160</v>
      </c>
      <c r="P51" s="8">
        <f t="shared" si="1"/>
        <v>5500</v>
      </c>
      <c r="Q51" s="7">
        <v>32</v>
      </c>
      <c r="R51" s="7">
        <v>201</v>
      </c>
      <c r="S51" s="7">
        <v>950</v>
      </c>
      <c r="T51" s="7">
        <v>4550</v>
      </c>
      <c r="U51" s="7">
        <v>1040</v>
      </c>
      <c r="V51" s="7">
        <v>7200</v>
      </c>
      <c r="W51" s="7">
        <v>320</v>
      </c>
      <c r="X51" s="7">
        <v>1800</v>
      </c>
      <c r="Y51" s="7">
        <v>160</v>
      </c>
      <c r="Z51" s="7">
        <v>500</v>
      </c>
      <c r="AA51" s="7">
        <v>0</v>
      </c>
      <c r="AB51" s="7">
        <v>0</v>
      </c>
      <c r="AC51" s="7">
        <v>0</v>
      </c>
      <c r="AD51" s="7">
        <v>0</v>
      </c>
      <c r="AE51" s="8">
        <f t="shared" si="2"/>
        <v>1520</v>
      </c>
      <c r="AF51" s="8">
        <f t="shared" si="2"/>
        <v>9500</v>
      </c>
      <c r="AG51" s="7">
        <v>60</v>
      </c>
      <c r="AH51" s="7">
        <v>184</v>
      </c>
      <c r="AI51" s="7">
        <v>0</v>
      </c>
      <c r="AJ51" s="7">
        <v>0</v>
      </c>
      <c r="AK51" s="7">
        <v>0</v>
      </c>
      <c r="AL51" s="7">
        <v>0</v>
      </c>
      <c r="AM51" s="7">
        <v>44</v>
      </c>
      <c r="AN51" s="7">
        <v>380</v>
      </c>
      <c r="AO51" s="7">
        <v>20</v>
      </c>
      <c r="AP51" s="7">
        <v>40</v>
      </c>
      <c r="AQ51" s="7">
        <v>496</v>
      </c>
      <c r="AR51" s="7">
        <v>1080</v>
      </c>
      <c r="AS51" s="7">
        <v>0</v>
      </c>
      <c r="AT51" s="7">
        <v>0</v>
      </c>
      <c r="AU51" s="7">
        <f t="shared" ref="AU51:AV54" si="27">AI51+AK51+AM51+AO51+AQ51+AS51</f>
        <v>560</v>
      </c>
      <c r="AV51" s="7">
        <f t="shared" si="27"/>
        <v>1500</v>
      </c>
      <c r="AW51" s="7">
        <v>108</v>
      </c>
      <c r="AX51" s="7">
        <v>234</v>
      </c>
      <c r="AY51" s="9">
        <v>3240</v>
      </c>
      <c r="AZ51" s="9">
        <v>16500</v>
      </c>
      <c r="BA51" s="7"/>
      <c r="BB51" s="7"/>
      <c r="BC51" s="7">
        <v>0</v>
      </c>
      <c r="BD51" s="7">
        <v>0</v>
      </c>
      <c r="BE51" s="7">
        <v>0</v>
      </c>
      <c r="BF51" s="7">
        <v>0</v>
      </c>
      <c r="BG51" s="7">
        <v>45</v>
      </c>
      <c r="BH51" s="7">
        <v>200</v>
      </c>
      <c r="BI51" s="7">
        <v>205</v>
      </c>
      <c r="BJ51" s="7">
        <v>800</v>
      </c>
      <c r="BK51" s="8">
        <v>250</v>
      </c>
      <c r="BL51" s="8">
        <v>1000</v>
      </c>
      <c r="BM51" s="8">
        <v>3490</v>
      </c>
      <c r="BN51" s="8">
        <v>17500</v>
      </c>
      <c r="BO51" s="7">
        <v>950</v>
      </c>
      <c r="BP51" s="7">
        <v>3200</v>
      </c>
      <c r="BQ51" s="7">
        <v>155</v>
      </c>
      <c r="BR51" s="7">
        <v>155</v>
      </c>
    </row>
    <row r="52" spans="1:94" s="16" customFormat="1" ht="18" customHeight="1" x14ac:dyDescent="0.25">
      <c r="A52" s="39">
        <v>40</v>
      </c>
      <c r="B52" s="20" t="s">
        <v>73</v>
      </c>
      <c r="C52" s="7">
        <v>0</v>
      </c>
      <c r="D52" s="7">
        <v>0</v>
      </c>
      <c r="E52" s="7">
        <v>225</v>
      </c>
      <c r="F52" s="7">
        <v>850</v>
      </c>
      <c r="G52" s="7">
        <v>0</v>
      </c>
      <c r="H52" s="7">
        <v>0</v>
      </c>
      <c r="I52" s="8">
        <f t="shared" si="0"/>
        <v>225</v>
      </c>
      <c r="J52" s="8">
        <f t="shared" si="0"/>
        <v>850</v>
      </c>
      <c r="K52" s="7">
        <v>10</v>
      </c>
      <c r="L52" s="7">
        <v>50</v>
      </c>
      <c r="M52" s="7">
        <v>60</v>
      </c>
      <c r="N52" s="7">
        <v>100</v>
      </c>
      <c r="O52" s="8">
        <f t="shared" si="1"/>
        <v>295</v>
      </c>
      <c r="P52" s="8">
        <f t="shared" si="1"/>
        <v>1000</v>
      </c>
      <c r="Q52" s="7">
        <v>7</v>
      </c>
      <c r="R52" s="7">
        <v>12</v>
      </c>
      <c r="S52" s="7">
        <v>237</v>
      </c>
      <c r="T52" s="7">
        <v>800</v>
      </c>
      <c r="U52" s="7">
        <v>85</v>
      </c>
      <c r="V52" s="7">
        <v>485</v>
      </c>
      <c r="W52" s="7">
        <v>40</v>
      </c>
      <c r="X52" s="7">
        <v>200</v>
      </c>
      <c r="Y52" s="7">
        <v>5</v>
      </c>
      <c r="Z52" s="7">
        <v>15</v>
      </c>
      <c r="AA52" s="7">
        <v>0</v>
      </c>
      <c r="AB52" s="7">
        <v>0</v>
      </c>
      <c r="AC52" s="7">
        <v>0</v>
      </c>
      <c r="AD52" s="7">
        <v>0</v>
      </c>
      <c r="AE52" s="8">
        <f t="shared" si="2"/>
        <v>130</v>
      </c>
      <c r="AF52" s="8">
        <f t="shared" si="2"/>
        <v>700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38</v>
      </c>
      <c r="AN52" s="7">
        <v>261</v>
      </c>
      <c r="AO52" s="7">
        <v>17</v>
      </c>
      <c r="AP52" s="7">
        <v>29</v>
      </c>
      <c r="AQ52" s="7">
        <v>325</v>
      </c>
      <c r="AR52" s="7">
        <v>410</v>
      </c>
      <c r="AS52" s="7">
        <v>0</v>
      </c>
      <c r="AT52" s="7">
        <v>0</v>
      </c>
      <c r="AU52" s="7">
        <f t="shared" si="27"/>
        <v>380</v>
      </c>
      <c r="AV52" s="7">
        <f t="shared" si="27"/>
        <v>700</v>
      </c>
      <c r="AW52" s="7">
        <v>65</v>
      </c>
      <c r="AX52" s="7">
        <v>82</v>
      </c>
      <c r="AY52" s="9">
        <v>805</v>
      </c>
      <c r="AZ52" s="9">
        <v>2400</v>
      </c>
      <c r="BA52" s="8"/>
      <c r="BB52" s="8"/>
      <c r="BC52" s="7">
        <v>0</v>
      </c>
      <c r="BD52" s="7">
        <v>0</v>
      </c>
      <c r="BE52" s="7">
        <v>0</v>
      </c>
      <c r="BF52" s="7">
        <v>0</v>
      </c>
      <c r="BG52" s="7">
        <v>26</v>
      </c>
      <c r="BH52" s="7">
        <v>55</v>
      </c>
      <c r="BI52" s="7">
        <v>104</v>
      </c>
      <c r="BJ52" s="7">
        <v>245</v>
      </c>
      <c r="BK52" s="8">
        <v>130</v>
      </c>
      <c r="BL52" s="8">
        <v>300</v>
      </c>
      <c r="BM52" s="8">
        <v>935</v>
      </c>
      <c r="BN52" s="8">
        <v>2700</v>
      </c>
      <c r="BO52" s="7">
        <v>150</v>
      </c>
      <c r="BP52" s="7">
        <v>435</v>
      </c>
      <c r="BQ52" s="7">
        <v>30</v>
      </c>
      <c r="BR52" s="7">
        <v>30</v>
      </c>
    </row>
    <row r="53" spans="1:94" s="16" customFormat="1" ht="18" customHeight="1" x14ac:dyDescent="0.25">
      <c r="A53" s="39">
        <v>41</v>
      </c>
      <c r="B53" s="20" t="s">
        <v>74</v>
      </c>
      <c r="C53" s="7"/>
      <c r="D53" s="7"/>
      <c r="E53" s="7"/>
      <c r="F53" s="7"/>
      <c r="G53" s="7"/>
      <c r="H53" s="7"/>
      <c r="I53" s="8">
        <f t="shared" si="0"/>
        <v>0</v>
      </c>
      <c r="J53" s="8">
        <f t="shared" si="0"/>
        <v>0</v>
      </c>
      <c r="K53" s="7"/>
      <c r="L53" s="7"/>
      <c r="M53" s="7"/>
      <c r="N53" s="7"/>
      <c r="O53" s="8">
        <f t="shared" si="1"/>
        <v>0</v>
      </c>
      <c r="P53" s="8">
        <f t="shared" si="1"/>
        <v>0</v>
      </c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8">
        <f t="shared" si="2"/>
        <v>0</v>
      </c>
      <c r="AF53" s="8">
        <f t="shared" si="2"/>
        <v>0</v>
      </c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>
        <f t="shared" si="27"/>
        <v>0</v>
      </c>
      <c r="AV53" s="7">
        <f t="shared" si="27"/>
        <v>0</v>
      </c>
      <c r="AW53" s="7"/>
      <c r="AX53" s="7"/>
      <c r="AY53" s="9">
        <v>0</v>
      </c>
      <c r="AZ53" s="9">
        <v>0</v>
      </c>
      <c r="BA53" s="9"/>
      <c r="BB53" s="9"/>
      <c r="BC53" s="7"/>
      <c r="BD53" s="7"/>
      <c r="BE53" s="7"/>
      <c r="BF53" s="7"/>
      <c r="BG53" s="7"/>
      <c r="BH53" s="7"/>
      <c r="BI53" s="7"/>
      <c r="BJ53" s="7"/>
      <c r="BK53" s="8">
        <v>0</v>
      </c>
      <c r="BL53" s="8">
        <v>0</v>
      </c>
      <c r="BM53" s="8">
        <v>0</v>
      </c>
      <c r="BN53" s="8">
        <v>0</v>
      </c>
      <c r="BO53" s="7"/>
      <c r="BP53" s="7"/>
      <c r="BQ53" s="7"/>
      <c r="BR53" s="7"/>
    </row>
    <row r="54" spans="1:94" s="16" customFormat="1" ht="18" customHeight="1" x14ac:dyDescent="0.25">
      <c r="A54" s="39">
        <v>42</v>
      </c>
      <c r="B54" s="20" t="s">
        <v>75</v>
      </c>
      <c r="C54" s="7"/>
      <c r="D54" s="7"/>
      <c r="E54" s="7"/>
      <c r="F54" s="7"/>
      <c r="G54" s="7"/>
      <c r="H54" s="7"/>
      <c r="I54" s="8">
        <f t="shared" si="0"/>
        <v>0</v>
      </c>
      <c r="J54" s="8">
        <f t="shared" si="0"/>
        <v>0</v>
      </c>
      <c r="K54" s="7"/>
      <c r="L54" s="7"/>
      <c r="M54" s="7"/>
      <c r="N54" s="7"/>
      <c r="O54" s="8">
        <f t="shared" si="1"/>
        <v>0</v>
      </c>
      <c r="P54" s="8">
        <f t="shared" si="1"/>
        <v>0</v>
      </c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8">
        <f t="shared" si="2"/>
        <v>0</v>
      </c>
      <c r="AF54" s="8">
        <f t="shared" si="2"/>
        <v>0</v>
      </c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>
        <f t="shared" si="27"/>
        <v>0</v>
      </c>
      <c r="AV54" s="7">
        <f t="shared" si="27"/>
        <v>0</v>
      </c>
      <c r="AW54" s="7"/>
      <c r="AX54" s="7"/>
      <c r="AY54" s="9">
        <v>0</v>
      </c>
      <c r="AZ54" s="9">
        <v>0</v>
      </c>
      <c r="BA54" s="9"/>
      <c r="BB54" s="9"/>
      <c r="BC54" s="7"/>
      <c r="BD54" s="7"/>
      <c r="BE54" s="7"/>
      <c r="BF54" s="7"/>
      <c r="BG54" s="7"/>
      <c r="BH54" s="7"/>
      <c r="BI54" s="7"/>
      <c r="BJ54" s="7"/>
      <c r="BK54" s="8">
        <v>0</v>
      </c>
      <c r="BL54" s="8">
        <v>0</v>
      </c>
      <c r="BM54" s="8">
        <v>0</v>
      </c>
      <c r="BN54" s="8">
        <v>0</v>
      </c>
      <c r="BO54" s="7"/>
      <c r="BP54" s="7"/>
      <c r="BQ54" s="7"/>
      <c r="BR54" s="7"/>
    </row>
    <row r="55" spans="1:94" s="16" customFormat="1" ht="18" customHeight="1" x14ac:dyDescent="0.25">
      <c r="A55" s="38"/>
      <c r="B55" s="13" t="s">
        <v>69</v>
      </c>
      <c r="C55" s="8">
        <f t="shared" ref="C55:H55" si="28">SUM(C51:C54)</f>
        <v>0</v>
      </c>
      <c r="D55" s="8">
        <f t="shared" si="28"/>
        <v>0</v>
      </c>
      <c r="E55" s="8">
        <f t="shared" si="28"/>
        <v>465</v>
      </c>
      <c r="F55" s="8">
        <f t="shared" si="28"/>
        <v>2150</v>
      </c>
      <c r="G55" s="8">
        <f t="shared" si="28"/>
        <v>0</v>
      </c>
      <c r="H55" s="8">
        <f t="shared" si="28"/>
        <v>0</v>
      </c>
      <c r="I55" s="8">
        <f t="shared" si="0"/>
        <v>465</v>
      </c>
      <c r="J55" s="8">
        <f t="shared" si="0"/>
        <v>2150</v>
      </c>
      <c r="K55" s="8">
        <f t="shared" ref="K55:N55" si="29">SUM(K51:K54)</f>
        <v>610</v>
      </c>
      <c r="L55" s="8">
        <f t="shared" si="29"/>
        <v>2250</v>
      </c>
      <c r="M55" s="8">
        <f t="shared" si="29"/>
        <v>380</v>
      </c>
      <c r="N55" s="8">
        <f t="shared" si="29"/>
        <v>2100</v>
      </c>
      <c r="O55" s="8">
        <f t="shared" si="1"/>
        <v>1455</v>
      </c>
      <c r="P55" s="8">
        <f t="shared" si="1"/>
        <v>6500</v>
      </c>
      <c r="Q55" s="8">
        <f t="shared" ref="Q55:AD55" si="30">SUM(Q51:Q54)</f>
        <v>39</v>
      </c>
      <c r="R55" s="8">
        <f t="shared" si="30"/>
        <v>213</v>
      </c>
      <c r="S55" s="8">
        <f t="shared" si="30"/>
        <v>1187</v>
      </c>
      <c r="T55" s="8">
        <f t="shared" si="30"/>
        <v>5350</v>
      </c>
      <c r="U55" s="8">
        <f t="shared" si="30"/>
        <v>1125</v>
      </c>
      <c r="V55" s="8">
        <f t="shared" si="30"/>
        <v>7685</v>
      </c>
      <c r="W55" s="8">
        <f t="shared" si="30"/>
        <v>360</v>
      </c>
      <c r="X55" s="8">
        <f t="shared" si="30"/>
        <v>2000</v>
      </c>
      <c r="Y55" s="8">
        <f t="shared" si="30"/>
        <v>165</v>
      </c>
      <c r="Z55" s="8">
        <f t="shared" si="30"/>
        <v>515</v>
      </c>
      <c r="AA55" s="8">
        <f t="shared" si="30"/>
        <v>0</v>
      </c>
      <c r="AB55" s="8">
        <f t="shared" si="30"/>
        <v>0</v>
      </c>
      <c r="AC55" s="8">
        <f t="shared" si="30"/>
        <v>0</v>
      </c>
      <c r="AD55" s="8">
        <f t="shared" si="30"/>
        <v>0</v>
      </c>
      <c r="AE55" s="8">
        <f t="shared" si="2"/>
        <v>1650</v>
      </c>
      <c r="AF55" s="8">
        <f t="shared" si="2"/>
        <v>10200</v>
      </c>
      <c r="AG55" s="8">
        <f t="shared" ref="AG55:AV55" si="31">SUM(AG51:AG54)</f>
        <v>60</v>
      </c>
      <c r="AH55" s="8">
        <f t="shared" si="31"/>
        <v>184</v>
      </c>
      <c r="AI55" s="8">
        <f t="shared" si="31"/>
        <v>0</v>
      </c>
      <c r="AJ55" s="8">
        <f t="shared" si="31"/>
        <v>0</v>
      </c>
      <c r="AK55" s="8">
        <f t="shared" si="31"/>
        <v>0</v>
      </c>
      <c r="AL55" s="8">
        <f t="shared" si="31"/>
        <v>0</v>
      </c>
      <c r="AM55" s="8">
        <f t="shared" si="31"/>
        <v>82</v>
      </c>
      <c r="AN55" s="8">
        <f t="shared" si="31"/>
        <v>641</v>
      </c>
      <c r="AO55" s="8">
        <f t="shared" si="31"/>
        <v>37</v>
      </c>
      <c r="AP55" s="8">
        <f t="shared" si="31"/>
        <v>69</v>
      </c>
      <c r="AQ55" s="8">
        <f t="shared" si="31"/>
        <v>821</v>
      </c>
      <c r="AR55" s="8">
        <f t="shared" si="31"/>
        <v>1490</v>
      </c>
      <c r="AS55" s="8">
        <f t="shared" si="31"/>
        <v>0</v>
      </c>
      <c r="AT55" s="8">
        <f t="shared" si="31"/>
        <v>0</v>
      </c>
      <c r="AU55" s="8">
        <f t="shared" si="31"/>
        <v>940</v>
      </c>
      <c r="AV55" s="8">
        <f t="shared" si="31"/>
        <v>2200</v>
      </c>
      <c r="AW55" s="8">
        <v>173</v>
      </c>
      <c r="AX55" s="8">
        <v>316</v>
      </c>
      <c r="AY55" s="9">
        <v>4045</v>
      </c>
      <c r="AZ55" s="9">
        <v>18900</v>
      </c>
      <c r="BA55" s="8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71</v>
      </c>
      <c r="BH55" s="8">
        <v>255</v>
      </c>
      <c r="BI55" s="8">
        <v>309</v>
      </c>
      <c r="BJ55" s="8">
        <v>1045</v>
      </c>
      <c r="BK55" s="8">
        <v>380</v>
      </c>
      <c r="BL55" s="8">
        <v>1300</v>
      </c>
      <c r="BM55" s="8">
        <v>4425</v>
      </c>
      <c r="BN55" s="8">
        <v>20200</v>
      </c>
      <c r="BO55" s="8">
        <v>1100</v>
      </c>
      <c r="BP55" s="8">
        <v>3635</v>
      </c>
      <c r="BQ55" s="8">
        <v>185</v>
      </c>
      <c r="BR55" s="8">
        <v>185</v>
      </c>
    </row>
    <row r="56" spans="1:94" s="10" customFormat="1" ht="18" customHeight="1" x14ac:dyDescent="0.25">
      <c r="A56" s="37">
        <v>43</v>
      </c>
      <c r="B56" s="20" t="s">
        <v>103</v>
      </c>
      <c r="C56" s="7"/>
      <c r="D56" s="7"/>
      <c r="E56" s="7">
        <v>205</v>
      </c>
      <c r="F56" s="7">
        <v>1060</v>
      </c>
      <c r="G56" s="7">
        <v>0</v>
      </c>
      <c r="H56" s="7">
        <v>0</v>
      </c>
      <c r="I56" s="8">
        <f t="shared" si="0"/>
        <v>205</v>
      </c>
      <c r="J56" s="8">
        <f t="shared" si="0"/>
        <v>1060</v>
      </c>
      <c r="K56" s="7">
        <v>4</v>
      </c>
      <c r="L56" s="7">
        <v>20</v>
      </c>
      <c r="M56" s="7">
        <v>80</v>
      </c>
      <c r="N56" s="7">
        <v>120</v>
      </c>
      <c r="O56" s="8">
        <f t="shared" si="1"/>
        <v>289</v>
      </c>
      <c r="P56" s="8">
        <f t="shared" si="1"/>
        <v>1200</v>
      </c>
      <c r="Q56" s="7">
        <v>9</v>
      </c>
      <c r="R56" s="7">
        <v>14</v>
      </c>
      <c r="S56" s="7">
        <v>253</v>
      </c>
      <c r="T56" s="7">
        <v>1082</v>
      </c>
      <c r="U56" s="7">
        <v>20</v>
      </c>
      <c r="V56" s="7">
        <v>30</v>
      </c>
      <c r="W56" s="7">
        <v>20</v>
      </c>
      <c r="X56" s="7">
        <v>50</v>
      </c>
      <c r="Y56" s="7">
        <v>10</v>
      </c>
      <c r="Z56" s="7">
        <v>20</v>
      </c>
      <c r="AA56" s="7">
        <v>0</v>
      </c>
      <c r="AB56" s="7">
        <v>0</v>
      </c>
      <c r="AC56" s="7">
        <v>0</v>
      </c>
      <c r="AD56" s="7">
        <v>0</v>
      </c>
      <c r="AE56" s="8">
        <f t="shared" si="2"/>
        <v>50</v>
      </c>
      <c r="AF56" s="8">
        <f t="shared" si="2"/>
        <v>100</v>
      </c>
      <c r="AG56" s="7">
        <v>4</v>
      </c>
      <c r="AH56" s="7">
        <v>8</v>
      </c>
      <c r="AI56" s="7">
        <v>0</v>
      </c>
      <c r="AJ56" s="7">
        <v>0</v>
      </c>
      <c r="AK56" s="7">
        <v>0</v>
      </c>
      <c r="AL56" s="7">
        <v>0</v>
      </c>
      <c r="AM56" s="7">
        <v>20</v>
      </c>
      <c r="AN56" s="7">
        <v>60</v>
      </c>
      <c r="AO56" s="7">
        <v>8</v>
      </c>
      <c r="AP56" s="7">
        <v>20</v>
      </c>
      <c r="AQ56" s="7">
        <v>102</v>
      </c>
      <c r="AR56" s="7">
        <v>120</v>
      </c>
      <c r="AS56" s="7">
        <v>0</v>
      </c>
      <c r="AT56" s="7">
        <v>0</v>
      </c>
      <c r="AU56" s="7">
        <f>AI56+AK56+AM56+AO56+AQ56+AS56</f>
        <v>130</v>
      </c>
      <c r="AV56" s="7">
        <f>AJ56+AL56+AN56+AP56+AR56+AT56</f>
        <v>200</v>
      </c>
      <c r="AW56" s="7">
        <v>27</v>
      </c>
      <c r="AX56" s="7">
        <v>32</v>
      </c>
      <c r="AY56" s="9">
        <v>469</v>
      </c>
      <c r="AZ56" s="9">
        <v>1500</v>
      </c>
      <c r="BA56" s="9"/>
      <c r="BB56" s="9"/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100</v>
      </c>
      <c r="BJ56" s="7">
        <v>100</v>
      </c>
      <c r="BK56" s="8">
        <v>100</v>
      </c>
      <c r="BL56" s="8">
        <v>100</v>
      </c>
      <c r="BM56" s="8">
        <v>569</v>
      </c>
      <c r="BN56" s="8">
        <v>1600</v>
      </c>
      <c r="BO56" s="7">
        <v>130</v>
      </c>
      <c r="BP56" s="7">
        <v>325</v>
      </c>
      <c r="BQ56" s="7">
        <v>16</v>
      </c>
      <c r="BR56" s="7">
        <v>16</v>
      </c>
    </row>
    <row r="57" spans="1:94" s="16" customFormat="1" ht="18" customHeight="1" x14ac:dyDescent="0.25">
      <c r="A57" s="38"/>
      <c r="B57" s="13" t="s">
        <v>43</v>
      </c>
      <c r="C57" s="8">
        <f t="shared" ref="C57:H57" si="32">C56</f>
        <v>0</v>
      </c>
      <c r="D57" s="8">
        <f t="shared" si="32"/>
        <v>0</v>
      </c>
      <c r="E57" s="8">
        <f t="shared" si="32"/>
        <v>205</v>
      </c>
      <c r="F57" s="8">
        <f t="shared" si="32"/>
        <v>1060</v>
      </c>
      <c r="G57" s="8">
        <f t="shared" si="32"/>
        <v>0</v>
      </c>
      <c r="H57" s="8">
        <f t="shared" si="32"/>
        <v>0</v>
      </c>
      <c r="I57" s="8">
        <f t="shared" si="0"/>
        <v>205</v>
      </c>
      <c r="J57" s="8">
        <f t="shared" si="0"/>
        <v>1060</v>
      </c>
      <c r="K57" s="8">
        <f>K56</f>
        <v>4</v>
      </c>
      <c r="L57" s="8">
        <f>L56</f>
        <v>20</v>
      </c>
      <c r="M57" s="8">
        <f>M56</f>
        <v>80</v>
      </c>
      <c r="N57" s="8">
        <f>N56</f>
        <v>120</v>
      </c>
      <c r="O57" s="8">
        <f t="shared" si="1"/>
        <v>289</v>
      </c>
      <c r="P57" s="8">
        <f t="shared" si="1"/>
        <v>1200</v>
      </c>
      <c r="Q57" s="8">
        <f t="shared" ref="Q57:AD57" si="33">Q56</f>
        <v>9</v>
      </c>
      <c r="R57" s="8">
        <f t="shared" si="33"/>
        <v>14</v>
      </c>
      <c r="S57" s="8">
        <f t="shared" si="33"/>
        <v>253</v>
      </c>
      <c r="T57" s="8">
        <f t="shared" si="33"/>
        <v>1082</v>
      </c>
      <c r="U57" s="8">
        <f t="shared" si="33"/>
        <v>20</v>
      </c>
      <c r="V57" s="8">
        <f t="shared" si="33"/>
        <v>30</v>
      </c>
      <c r="W57" s="8">
        <f t="shared" si="33"/>
        <v>20</v>
      </c>
      <c r="X57" s="8">
        <f t="shared" si="33"/>
        <v>50</v>
      </c>
      <c r="Y57" s="8">
        <f t="shared" si="33"/>
        <v>10</v>
      </c>
      <c r="Z57" s="8">
        <f t="shared" si="33"/>
        <v>20</v>
      </c>
      <c r="AA57" s="8">
        <f t="shared" si="33"/>
        <v>0</v>
      </c>
      <c r="AB57" s="8">
        <f t="shared" si="33"/>
        <v>0</v>
      </c>
      <c r="AC57" s="8">
        <f t="shared" si="33"/>
        <v>0</v>
      </c>
      <c r="AD57" s="8">
        <f t="shared" si="33"/>
        <v>0</v>
      </c>
      <c r="AE57" s="8">
        <f t="shared" si="2"/>
        <v>50</v>
      </c>
      <c r="AF57" s="8">
        <f t="shared" si="2"/>
        <v>100</v>
      </c>
      <c r="AG57" s="8">
        <f t="shared" ref="AG57:AV57" si="34">AG56</f>
        <v>4</v>
      </c>
      <c r="AH57" s="8">
        <f t="shared" si="34"/>
        <v>8</v>
      </c>
      <c r="AI57" s="8">
        <f t="shared" si="34"/>
        <v>0</v>
      </c>
      <c r="AJ57" s="8">
        <f t="shared" si="34"/>
        <v>0</v>
      </c>
      <c r="AK57" s="8">
        <f t="shared" si="34"/>
        <v>0</v>
      </c>
      <c r="AL57" s="8">
        <f t="shared" si="34"/>
        <v>0</v>
      </c>
      <c r="AM57" s="8">
        <f t="shared" si="34"/>
        <v>20</v>
      </c>
      <c r="AN57" s="8">
        <f t="shared" si="34"/>
        <v>60</v>
      </c>
      <c r="AO57" s="8">
        <f t="shared" si="34"/>
        <v>8</v>
      </c>
      <c r="AP57" s="8">
        <f t="shared" si="34"/>
        <v>20</v>
      </c>
      <c r="AQ57" s="8">
        <f t="shared" si="34"/>
        <v>102</v>
      </c>
      <c r="AR57" s="8">
        <f t="shared" si="34"/>
        <v>120</v>
      </c>
      <c r="AS57" s="8">
        <f t="shared" si="34"/>
        <v>0</v>
      </c>
      <c r="AT57" s="8">
        <f t="shared" si="34"/>
        <v>0</v>
      </c>
      <c r="AU57" s="8">
        <f t="shared" si="34"/>
        <v>130</v>
      </c>
      <c r="AV57" s="8">
        <f t="shared" si="34"/>
        <v>200</v>
      </c>
      <c r="AW57" s="8">
        <v>27</v>
      </c>
      <c r="AX57" s="8">
        <v>32</v>
      </c>
      <c r="AY57" s="9">
        <v>469</v>
      </c>
      <c r="AZ57" s="9">
        <v>1500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100</v>
      </c>
      <c r="BJ57" s="8">
        <v>100</v>
      </c>
      <c r="BK57" s="8">
        <v>100</v>
      </c>
      <c r="BL57" s="8">
        <v>100</v>
      </c>
      <c r="BM57" s="8">
        <v>569</v>
      </c>
      <c r="BN57" s="8">
        <v>1600</v>
      </c>
      <c r="BO57" s="8">
        <v>130</v>
      </c>
      <c r="BP57" s="8">
        <v>325</v>
      </c>
      <c r="BQ57" s="8">
        <v>16</v>
      </c>
      <c r="BR57" s="8">
        <v>16</v>
      </c>
    </row>
    <row r="58" spans="1:94" s="16" customFormat="1" ht="18" customHeight="1" x14ac:dyDescent="0.25">
      <c r="A58" s="38"/>
      <c r="B58" s="13" t="s">
        <v>44</v>
      </c>
      <c r="C58" s="8">
        <f t="shared" ref="C58:H58" si="35">C57+C55+C50+C47+C44</f>
        <v>130375</v>
      </c>
      <c r="D58" s="8">
        <f t="shared" si="35"/>
        <v>324500</v>
      </c>
      <c r="E58" s="8">
        <f t="shared" si="35"/>
        <v>20126</v>
      </c>
      <c r="F58" s="8">
        <f t="shared" si="35"/>
        <v>56600</v>
      </c>
      <c r="G58" s="8">
        <f t="shared" si="35"/>
        <v>2110</v>
      </c>
      <c r="H58" s="8">
        <f t="shared" si="35"/>
        <v>3000</v>
      </c>
      <c r="I58" s="8">
        <f t="shared" si="0"/>
        <v>152611</v>
      </c>
      <c r="J58" s="8">
        <f t="shared" si="0"/>
        <v>384100</v>
      </c>
      <c r="K58" s="8">
        <f t="shared" ref="K58:N58" si="36">K57+K55+K50+K47+K44</f>
        <v>3630</v>
      </c>
      <c r="L58" s="8">
        <f t="shared" si="36"/>
        <v>18130</v>
      </c>
      <c r="M58" s="8">
        <f t="shared" si="36"/>
        <v>3460</v>
      </c>
      <c r="N58" s="8">
        <f t="shared" si="36"/>
        <v>16470</v>
      </c>
      <c r="O58" s="8">
        <f t="shared" si="1"/>
        <v>159701</v>
      </c>
      <c r="P58" s="8">
        <f t="shared" si="1"/>
        <v>418700</v>
      </c>
      <c r="Q58" s="8">
        <f t="shared" ref="Q58:AD58" si="37">Q57+Q55+Q50+Q47+Q44</f>
        <v>432</v>
      </c>
      <c r="R58" s="8">
        <f t="shared" si="37"/>
        <v>1754</v>
      </c>
      <c r="S58" s="8">
        <f t="shared" si="37"/>
        <v>137586</v>
      </c>
      <c r="T58" s="8">
        <f t="shared" si="37"/>
        <v>368263</v>
      </c>
      <c r="U58" s="8">
        <f t="shared" si="37"/>
        <v>13465</v>
      </c>
      <c r="V58" s="8">
        <f t="shared" si="37"/>
        <v>73240</v>
      </c>
      <c r="W58" s="8">
        <f t="shared" si="37"/>
        <v>4511</v>
      </c>
      <c r="X58" s="8">
        <f t="shared" si="37"/>
        <v>33780</v>
      </c>
      <c r="Y58" s="8">
        <f t="shared" si="37"/>
        <v>1977</v>
      </c>
      <c r="Z58" s="8">
        <f t="shared" si="37"/>
        <v>6300</v>
      </c>
      <c r="AA58" s="8">
        <f t="shared" si="37"/>
        <v>570</v>
      </c>
      <c r="AB58" s="8">
        <f t="shared" si="37"/>
        <v>2980</v>
      </c>
      <c r="AC58" s="8">
        <f t="shared" si="37"/>
        <v>67</v>
      </c>
      <c r="AD58" s="8">
        <f t="shared" si="37"/>
        <v>13100</v>
      </c>
      <c r="AE58" s="8">
        <f t="shared" si="2"/>
        <v>20590</v>
      </c>
      <c r="AF58" s="8">
        <f t="shared" si="2"/>
        <v>129400</v>
      </c>
      <c r="AG58" s="8">
        <f t="shared" ref="AG58:AV58" si="38">AG57+AG55+AG50+AG47+AG44</f>
        <v>824</v>
      </c>
      <c r="AH58" s="8">
        <f t="shared" si="38"/>
        <v>2546</v>
      </c>
      <c r="AI58" s="8">
        <f t="shared" si="38"/>
        <v>7</v>
      </c>
      <c r="AJ58" s="8">
        <f t="shared" si="38"/>
        <v>80</v>
      </c>
      <c r="AK58" s="8">
        <f t="shared" si="38"/>
        <v>640</v>
      </c>
      <c r="AL58" s="8">
        <f t="shared" si="38"/>
        <v>1900</v>
      </c>
      <c r="AM58" s="8">
        <f t="shared" si="38"/>
        <v>2330</v>
      </c>
      <c r="AN58" s="8">
        <f t="shared" si="38"/>
        <v>14200</v>
      </c>
      <c r="AO58" s="8">
        <f t="shared" si="38"/>
        <v>335</v>
      </c>
      <c r="AP58" s="8">
        <f t="shared" si="38"/>
        <v>700</v>
      </c>
      <c r="AQ58" s="8">
        <f t="shared" si="38"/>
        <v>1434</v>
      </c>
      <c r="AR58" s="8">
        <f t="shared" si="38"/>
        <v>2800</v>
      </c>
      <c r="AS58" s="8">
        <f t="shared" si="38"/>
        <v>145</v>
      </c>
      <c r="AT58" s="8">
        <f t="shared" si="38"/>
        <v>620</v>
      </c>
      <c r="AU58" s="8">
        <f t="shared" si="38"/>
        <v>4891</v>
      </c>
      <c r="AV58" s="8">
        <f t="shared" si="38"/>
        <v>20300</v>
      </c>
      <c r="AW58" s="8">
        <v>368</v>
      </c>
      <c r="AX58" s="8">
        <v>606</v>
      </c>
      <c r="AY58" s="9">
        <v>185182</v>
      </c>
      <c r="AZ58" s="9">
        <v>568400</v>
      </c>
      <c r="BA58" s="8">
        <v>0</v>
      </c>
      <c r="BB58" s="8">
        <v>0</v>
      </c>
      <c r="BC58" s="8">
        <v>22</v>
      </c>
      <c r="BD58" s="8">
        <v>330</v>
      </c>
      <c r="BE58" s="8">
        <v>75</v>
      </c>
      <c r="BF58" s="8">
        <v>2200</v>
      </c>
      <c r="BG58" s="8">
        <v>2669</v>
      </c>
      <c r="BH58" s="8">
        <v>16624</v>
      </c>
      <c r="BI58" s="8">
        <v>9789</v>
      </c>
      <c r="BJ58" s="8">
        <v>39146</v>
      </c>
      <c r="BK58" s="8">
        <v>12555</v>
      </c>
      <c r="BL58" s="8">
        <v>58300</v>
      </c>
      <c r="BM58" s="8">
        <v>197737</v>
      </c>
      <c r="BN58" s="8">
        <v>626700</v>
      </c>
      <c r="BO58" s="8">
        <v>61360</v>
      </c>
      <c r="BP58" s="8">
        <v>154900</v>
      </c>
      <c r="BQ58" s="8">
        <v>4143</v>
      </c>
      <c r="BR58" s="8">
        <v>5297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64" spans="1:94" x14ac:dyDescent="0.25"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7"/>
      <c r="AZ64" s="27"/>
      <c r="BA64" s="27"/>
      <c r="BB64" s="27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7"/>
      <c r="BN64" s="27"/>
      <c r="BO64" s="26"/>
    </row>
  </sheetData>
  <protectedRanges>
    <protectedRange sqref="B48:B49" name="Range7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Q62"/>
  <sheetViews>
    <sheetView view="pageBreakPreview" zoomScale="70" zoomScaleNormal="85" zoomScaleSheetLayoutView="70" workbookViewId="0">
      <pane xSplit="2" ySplit="6" topLeftCell="AE7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8" width="8.4257812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235" t="s">
        <v>6</v>
      </c>
      <c r="BB5" s="235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236"/>
      <c r="BB6" s="236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7">
        <v>37300</v>
      </c>
      <c r="D7" s="7">
        <v>76540</v>
      </c>
      <c r="E7" s="7">
        <v>23872</v>
      </c>
      <c r="F7" s="7">
        <v>18180</v>
      </c>
      <c r="G7" s="7">
        <v>680</v>
      </c>
      <c r="H7" s="7">
        <v>1200</v>
      </c>
      <c r="I7" s="8">
        <v>61852</v>
      </c>
      <c r="J7" s="8">
        <v>95920</v>
      </c>
      <c r="K7" s="7">
        <v>640</v>
      </c>
      <c r="L7" s="7">
        <v>3680</v>
      </c>
      <c r="M7" s="7">
        <v>830</v>
      </c>
      <c r="N7" s="7">
        <v>2200</v>
      </c>
      <c r="O7" s="8">
        <v>63322</v>
      </c>
      <c r="P7" s="8">
        <v>101800</v>
      </c>
      <c r="Q7" s="7">
        <v>118</v>
      </c>
      <c r="R7" s="7">
        <v>436</v>
      </c>
      <c r="S7" s="7">
        <v>55701</v>
      </c>
      <c r="T7" s="7">
        <v>93521</v>
      </c>
      <c r="U7" s="7">
        <v>4138</v>
      </c>
      <c r="V7" s="7">
        <v>9615</v>
      </c>
      <c r="W7" s="7">
        <v>610</v>
      </c>
      <c r="X7" s="7">
        <v>5135</v>
      </c>
      <c r="Y7" s="7">
        <v>100</v>
      </c>
      <c r="Z7" s="7">
        <v>320</v>
      </c>
      <c r="AA7" s="7">
        <v>30</v>
      </c>
      <c r="AB7" s="7">
        <v>30</v>
      </c>
      <c r="AC7" s="7">
        <v>2</v>
      </c>
      <c r="AD7" s="7">
        <v>100</v>
      </c>
      <c r="AE7" s="8">
        <v>4880</v>
      </c>
      <c r="AF7" s="8">
        <v>15200</v>
      </c>
      <c r="AG7" s="7">
        <v>33</v>
      </c>
      <c r="AH7" s="7">
        <v>34</v>
      </c>
      <c r="AI7" s="7">
        <v>4</v>
      </c>
      <c r="AJ7" s="7">
        <v>70</v>
      </c>
      <c r="AK7" s="7">
        <v>240</v>
      </c>
      <c r="AL7" s="7">
        <v>560</v>
      </c>
      <c r="AM7" s="7">
        <v>661</v>
      </c>
      <c r="AN7" s="7">
        <v>3530</v>
      </c>
      <c r="AO7" s="7">
        <v>70</v>
      </c>
      <c r="AP7" s="7">
        <v>110</v>
      </c>
      <c r="AQ7" s="7">
        <v>230</v>
      </c>
      <c r="AR7" s="7">
        <v>230</v>
      </c>
      <c r="AS7" s="7">
        <v>15</v>
      </c>
      <c r="AT7" s="7">
        <v>300</v>
      </c>
      <c r="AU7" s="7">
        <v>1220</v>
      </c>
      <c r="AV7" s="7">
        <v>4800</v>
      </c>
      <c r="AW7" s="7">
        <v>33</v>
      </c>
      <c r="AX7" s="7">
        <v>34</v>
      </c>
      <c r="AY7" s="9">
        <v>69422</v>
      </c>
      <c r="AZ7" s="9">
        <v>121800</v>
      </c>
      <c r="BA7" s="9"/>
      <c r="BB7" s="9"/>
      <c r="BC7" s="7">
        <v>5</v>
      </c>
      <c r="BD7" s="7">
        <v>80</v>
      </c>
      <c r="BE7" s="7">
        <v>6</v>
      </c>
      <c r="BF7" s="7">
        <v>185</v>
      </c>
      <c r="BG7" s="7">
        <v>203</v>
      </c>
      <c r="BH7" s="7">
        <v>3460</v>
      </c>
      <c r="BI7" s="7">
        <v>334</v>
      </c>
      <c r="BJ7" s="7">
        <v>2625</v>
      </c>
      <c r="BK7" s="8">
        <v>548</v>
      </c>
      <c r="BL7" s="8">
        <v>6350</v>
      </c>
      <c r="BM7" s="8">
        <v>69970</v>
      </c>
      <c r="BN7" s="8">
        <v>128150</v>
      </c>
      <c r="BO7" s="7">
        <v>25962</v>
      </c>
      <c r="BP7" s="7">
        <v>42850</v>
      </c>
      <c r="BQ7" s="7">
        <v>2467</v>
      </c>
      <c r="BR7" s="7">
        <v>2467</v>
      </c>
    </row>
    <row r="8" spans="1:70" s="10" customFormat="1" ht="18" customHeight="1" x14ac:dyDescent="0.25">
      <c r="A8" s="37">
        <v>2</v>
      </c>
      <c r="B8" s="12" t="s">
        <v>9</v>
      </c>
      <c r="C8" s="7">
        <v>39540</v>
      </c>
      <c r="D8" s="7">
        <v>78420</v>
      </c>
      <c r="E8" s="7">
        <v>21753</v>
      </c>
      <c r="F8" s="7">
        <v>16830</v>
      </c>
      <c r="G8" s="7">
        <v>710</v>
      </c>
      <c r="H8" s="7">
        <v>1100</v>
      </c>
      <c r="I8" s="8">
        <v>62003</v>
      </c>
      <c r="J8" s="8">
        <v>96350</v>
      </c>
      <c r="K8" s="7">
        <v>580</v>
      </c>
      <c r="L8" s="7">
        <v>3650</v>
      </c>
      <c r="M8" s="7">
        <v>580</v>
      </c>
      <c r="N8" s="7">
        <v>2000</v>
      </c>
      <c r="O8" s="8">
        <v>63163</v>
      </c>
      <c r="P8" s="8">
        <v>102000</v>
      </c>
      <c r="Q8" s="7">
        <v>91</v>
      </c>
      <c r="R8" s="7">
        <v>403</v>
      </c>
      <c r="S8" s="7">
        <v>53696</v>
      </c>
      <c r="T8" s="7">
        <v>86709</v>
      </c>
      <c r="U8" s="7">
        <v>2501</v>
      </c>
      <c r="V8" s="7">
        <v>7730</v>
      </c>
      <c r="W8" s="7">
        <v>415</v>
      </c>
      <c r="X8" s="7">
        <v>2040</v>
      </c>
      <c r="Y8" s="7">
        <v>120</v>
      </c>
      <c r="Z8" s="7">
        <v>410</v>
      </c>
      <c r="AA8" s="7">
        <v>40</v>
      </c>
      <c r="AB8" s="7">
        <v>40</v>
      </c>
      <c r="AC8" s="7">
        <v>4</v>
      </c>
      <c r="AD8" s="7">
        <v>400</v>
      </c>
      <c r="AE8" s="8">
        <v>3080</v>
      </c>
      <c r="AF8" s="8">
        <v>10620</v>
      </c>
      <c r="AG8" s="7">
        <v>19</v>
      </c>
      <c r="AH8" s="7">
        <v>22</v>
      </c>
      <c r="AI8" s="7">
        <v>4</v>
      </c>
      <c r="AJ8" s="7">
        <v>80</v>
      </c>
      <c r="AK8" s="7">
        <v>205</v>
      </c>
      <c r="AL8" s="7">
        <v>423</v>
      </c>
      <c r="AM8" s="7">
        <v>731</v>
      </c>
      <c r="AN8" s="7">
        <v>4037</v>
      </c>
      <c r="AO8" s="7">
        <v>50</v>
      </c>
      <c r="AP8" s="7">
        <v>90</v>
      </c>
      <c r="AQ8" s="7">
        <v>220</v>
      </c>
      <c r="AR8" s="7">
        <v>220</v>
      </c>
      <c r="AS8" s="7">
        <v>10</v>
      </c>
      <c r="AT8" s="7">
        <v>250</v>
      </c>
      <c r="AU8" s="7">
        <v>1220</v>
      </c>
      <c r="AV8" s="7">
        <v>5100</v>
      </c>
      <c r="AW8" s="7">
        <v>19</v>
      </c>
      <c r="AX8" s="7">
        <v>31</v>
      </c>
      <c r="AY8" s="9">
        <v>67463</v>
      </c>
      <c r="AZ8" s="9">
        <v>117720</v>
      </c>
      <c r="BA8" s="9"/>
      <c r="BB8" s="9"/>
      <c r="BC8" s="7">
        <v>4</v>
      </c>
      <c r="BD8" s="7">
        <v>65</v>
      </c>
      <c r="BE8" s="7">
        <v>6</v>
      </c>
      <c r="BF8" s="7">
        <v>185</v>
      </c>
      <c r="BG8" s="7">
        <v>195</v>
      </c>
      <c r="BH8" s="7">
        <v>2410</v>
      </c>
      <c r="BI8" s="7">
        <v>335</v>
      </c>
      <c r="BJ8" s="7">
        <v>2700</v>
      </c>
      <c r="BK8" s="8">
        <v>540</v>
      </c>
      <c r="BL8" s="8">
        <v>5360</v>
      </c>
      <c r="BM8" s="8">
        <v>68003</v>
      </c>
      <c r="BN8" s="8">
        <v>123080</v>
      </c>
      <c r="BO8" s="7">
        <v>22821.000000000004</v>
      </c>
      <c r="BP8" s="7">
        <v>43215</v>
      </c>
      <c r="BQ8" s="7">
        <v>2291</v>
      </c>
      <c r="BR8" s="7">
        <v>2291</v>
      </c>
    </row>
    <row r="9" spans="1:70" s="10" customFormat="1" ht="18" customHeight="1" x14ac:dyDescent="0.25">
      <c r="A9" s="36">
        <v>3</v>
      </c>
      <c r="B9" s="12" t="s">
        <v>10</v>
      </c>
      <c r="C9" s="7">
        <v>1970</v>
      </c>
      <c r="D9" s="7">
        <v>3500</v>
      </c>
      <c r="E9" s="7">
        <v>705</v>
      </c>
      <c r="F9" s="7">
        <v>1000</v>
      </c>
      <c r="G9" s="7">
        <v>135</v>
      </c>
      <c r="H9" s="7">
        <v>250</v>
      </c>
      <c r="I9" s="8">
        <v>2810</v>
      </c>
      <c r="J9" s="8">
        <v>4750</v>
      </c>
      <c r="K9" s="7">
        <v>20</v>
      </c>
      <c r="L9" s="7">
        <v>100</v>
      </c>
      <c r="M9" s="7">
        <v>100</v>
      </c>
      <c r="N9" s="7">
        <v>300</v>
      </c>
      <c r="O9" s="8">
        <v>2930</v>
      </c>
      <c r="P9" s="8">
        <v>5150</v>
      </c>
      <c r="Q9" s="7">
        <v>15</v>
      </c>
      <c r="R9" s="7">
        <v>60</v>
      </c>
      <c r="S9" s="7">
        <v>2492</v>
      </c>
      <c r="T9" s="7">
        <v>4378</v>
      </c>
      <c r="U9" s="7">
        <v>405</v>
      </c>
      <c r="V9" s="7">
        <v>1885</v>
      </c>
      <c r="W9" s="7">
        <v>60</v>
      </c>
      <c r="X9" s="7">
        <v>380</v>
      </c>
      <c r="Y9" s="7">
        <v>10</v>
      </c>
      <c r="Z9" s="7">
        <v>30</v>
      </c>
      <c r="AA9" s="7">
        <v>5</v>
      </c>
      <c r="AB9" s="7">
        <v>5</v>
      </c>
      <c r="AC9" s="7">
        <v>0</v>
      </c>
      <c r="AD9" s="7">
        <v>0</v>
      </c>
      <c r="AE9" s="8">
        <v>480</v>
      </c>
      <c r="AF9" s="8">
        <v>2300</v>
      </c>
      <c r="AG9" s="7">
        <v>3</v>
      </c>
      <c r="AH9" s="7">
        <v>3</v>
      </c>
      <c r="AI9" s="7">
        <v>0</v>
      </c>
      <c r="AJ9" s="7">
        <v>0</v>
      </c>
      <c r="AK9" s="7">
        <v>10</v>
      </c>
      <c r="AL9" s="7">
        <v>50</v>
      </c>
      <c r="AM9" s="7">
        <v>45</v>
      </c>
      <c r="AN9" s="7">
        <v>225</v>
      </c>
      <c r="AO9" s="7">
        <v>5</v>
      </c>
      <c r="AP9" s="7">
        <v>10</v>
      </c>
      <c r="AQ9" s="7">
        <v>15</v>
      </c>
      <c r="AR9" s="7">
        <v>15</v>
      </c>
      <c r="AS9" s="7">
        <v>5</v>
      </c>
      <c r="AT9" s="7">
        <v>100</v>
      </c>
      <c r="AU9" s="7">
        <v>80</v>
      </c>
      <c r="AV9" s="7">
        <v>400</v>
      </c>
      <c r="AW9" s="7">
        <v>3</v>
      </c>
      <c r="AX9" s="7">
        <v>3</v>
      </c>
      <c r="AY9" s="9">
        <v>3490</v>
      </c>
      <c r="AZ9" s="9">
        <v>7850</v>
      </c>
      <c r="BA9" s="9"/>
      <c r="BB9" s="9"/>
      <c r="BC9" s="7">
        <v>1</v>
      </c>
      <c r="BD9" s="7">
        <v>15</v>
      </c>
      <c r="BE9" s="7">
        <v>1</v>
      </c>
      <c r="BF9" s="7">
        <v>30</v>
      </c>
      <c r="BG9" s="7">
        <v>4</v>
      </c>
      <c r="BH9" s="7">
        <v>95</v>
      </c>
      <c r="BI9" s="7">
        <v>24</v>
      </c>
      <c r="BJ9" s="7">
        <v>180</v>
      </c>
      <c r="BK9" s="8">
        <v>30</v>
      </c>
      <c r="BL9" s="8">
        <v>320</v>
      </c>
      <c r="BM9" s="8">
        <v>3520</v>
      </c>
      <c r="BN9" s="8">
        <v>8170</v>
      </c>
      <c r="BO9" s="7">
        <v>940</v>
      </c>
      <c r="BP9" s="7">
        <v>2250</v>
      </c>
      <c r="BQ9" s="7">
        <v>86</v>
      </c>
      <c r="BR9" s="7">
        <v>86</v>
      </c>
    </row>
    <row r="10" spans="1:70" s="10" customFormat="1" ht="18" customHeight="1" x14ac:dyDescent="0.25">
      <c r="A10" s="37">
        <v>4</v>
      </c>
      <c r="B10" s="12" t="s">
        <v>11</v>
      </c>
      <c r="C10" s="7">
        <v>10</v>
      </c>
      <c r="D10" s="7">
        <v>10</v>
      </c>
      <c r="E10" s="7">
        <v>17</v>
      </c>
      <c r="F10" s="7">
        <v>20</v>
      </c>
      <c r="G10" s="7">
        <v>5</v>
      </c>
      <c r="H10" s="7">
        <v>5</v>
      </c>
      <c r="I10" s="8">
        <v>32</v>
      </c>
      <c r="J10" s="8">
        <v>35</v>
      </c>
      <c r="K10" s="7">
        <v>5</v>
      </c>
      <c r="L10" s="7">
        <v>5</v>
      </c>
      <c r="M10" s="7">
        <v>10</v>
      </c>
      <c r="N10" s="7">
        <v>10</v>
      </c>
      <c r="O10" s="8">
        <v>47</v>
      </c>
      <c r="P10" s="8">
        <v>50</v>
      </c>
      <c r="Q10" s="7">
        <v>2</v>
      </c>
      <c r="R10" s="7">
        <v>2</v>
      </c>
      <c r="S10" s="7">
        <v>40</v>
      </c>
      <c r="T10" s="7">
        <v>43</v>
      </c>
      <c r="U10" s="7">
        <v>149</v>
      </c>
      <c r="V10" s="7">
        <v>329</v>
      </c>
      <c r="W10" s="7">
        <v>15</v>
      </c>
      <c r="X10" s="7">
        <v>65</v>
      </c>
      <c r="Y10" s="7">
        <v>5</v>
      </c>
      <c r="Z10" s="7">
        <v>5</v>
      </c>
      <c r="AA10" s="7">
        <v>1</v>
      </c>
      <c r="AB10" s="7">
        <v>1</v>
      </c>
      <c r="AC10" s="7">
        <v>0</v>
      </c>
      <c r="AD10" s="7">
        <v>0</v>
      </c>
      <c r="AE10" s="8">
        <v>170</v>
      </c>
      <c r="AF10" s="8">
        <v>400</v>
      </c>
      <c r="AG10" s="7">
        <v>1</v>
      </c>
      <c r="AH10" s="7">
        <v>1</v>
      </c>
      <c r="AI10" s="7">
        <v>0</v>
      </c>
      <c r="AJ10" s="7">
        <v>0</v>
      </c>
      <c r="AK10" s="7">
        <v>5</v>
      </c>
      <c r="AL10" s="7">
        <v>5</v>
      </c>
      <c r="AM10" s="7">
        <v>23</v>
      </c>
      <c r="AN10" s="7">
        <v>115</v>
      </c>
      <c r="AO10" s="7">
        <v>5</v>
      </c>
      <c r="AP10" s="7">
        <v>5</v>
      </c>
      <c r="AQ10" s="7">
        <v>5</v>
      </c>
      <c r="AR10" s="7">
        <v>5</v>
      </c>
      <c r="AS10" s="7">
        <v>2</v>
      </c>
      <c r="AT10" s="7">
        <v>20</v>
      </c>
      <c r="AU10" s="7">
        <v>40</v>
      </c>
      <c r="AV10" s="7">
        <v>150</v>
      </c>
      <c r="AW10" s="7">
        <v>1</v>
      </c>
      <c r="AX10" s="7">
        <v>1</v>
      </c>
      <c r="AY10" s="9">
        <v>257</v>
      </c>
      <c r="AZ10" s="9">
        <v>600</v>
      </c>
      <c r="BA10" s="9"/>
      <c r="BB10" s="9"/>
      <c r="BC10" s="7">
        <v>0</v>
      </c>
      <c r="BD10" s="7">
        <v>0</v>
      </c>
      <c r="BE10" s="7">
        <v>1</v>
      </c>
      <c r="BF10" s="7">
        <v>30</v>
      </c>
      <c r="BG10" s="7">
        <v>3</v>
      </c>
      <c r="BH10" s="7">
        <v>40</v>
      </c>
      <c r="BI10" s="7">
        <v>11</v>
      </c>
      <c r="BJ10" s="7">
        <v>30</v>
      </c>
      <c r="BK10" s="8">
        <v>15</v>
      </c>
      <c r="BL10" s="8">
        <v>100</v>
      </c>
      <c r="BM10" s="8">
        <v>272</v>
      </c>
      <c r="BN10" s="8">
        <v>700</v>
      </c>
      <c r="BO10" s="7">
        <v>95</v>
      </c>
      <c r="BP10" s="7">
        <v>210</v>
      </c>
      <c r="BQ10" s="7">
        <v>10</v>
      </c>
      <c r="BR10" s="7">
        <v>10</v>
      </c>
    </row>
    <row r="11" spans="1:70" s="10" customFormat="1" ht="18" customHeight="1" x14ac:dyDescent="0.25">
      <c r="A11" s="36">
        <v>5</v>
      </c>
      <c r="B11" s="12" t="s">
        <v>12</v>
      </c>
      <c r="C11" s="7">
        <v>1065</v>
      </c>
      <c r="D11" s="7">
        <v>1400</v>
      </c>
      <c r="E11" s="7">
        <v>446</v>
      </c>
      <c r="F11" s="7">
        <v>560</v>
      </c>
      <c r="G11" s="7">
        <v>60</v>
      </c>
      <c r="H11" s="7">
        <v>140</v>
      </c>
      <c r="I11" s="8">
        <v>1571</v>
      </c>
      <c r="J11" s="8">
        <v>2100</v>
      </c>
      <c r="K11" s="7">
        <v>8</v>
      </c>
      <c r="L11" s="7">
        <v>50</v>
      </c>
      <c r="M11" s="7">
        <v>25</v>
      </c>
      <c r="N11" s="7">
        <v>50</v>
      </c>
      <c r="O11" s="8">
        <v>1604</v>
      </c>
      <c r="P11" s="8">
        <v>2200</v>
      </c>
      <c r="Q11" s="7">
        <v>5</v>
      </c>
      <c r="R11" s="7">
        <v>10</v>
      </c>
      <c r="S11" s="7">
        <v>1365</v>
      </c>
      <c r="T11" s="7">
        <v>1871</v>
      </c>
      <c r="U11" s="7">
        <v>125</v>
      </c>
      <c r="V11" s="7">
        <v>500</v>
      </c>
      <c r="W11" s="7">
        <v>70</v>
      </c>
      <c r="X11" s="7">
        <v>280</v>
      </c>
      <c r="Y11" s="7">
        <v>10</v>
      </c>
      <c r="Z11" s="7">
        <v>15</v>
      </c>
      <c r="AA11" s="7">
        <v>5</v>
      </c>
      <c r="AB11" s="7">
        <v>5</v>
      </c>
      <c r="AC11" s="7">
        <v>0</v>
      </c>
      <c r="AD11" s="7">
        <v>0</v>
      </c>
      <c r="AE11" s="8">
        <v>210</v>
      </c>
      <c r="AF11" s="8">
        <v>800</v>
      </c>
      <c r="AG11" s="7">
        <v>3</v>
      </c>
      <c r="AH11" s="7">
        <v>3</v>
      </c>
      <c r="AI11" s="7">
        <v>0</v>
      </c>
      <c r="AJ11" s="7">
        <v>0</v>
      </c>
      <c r="AK11" s="7">
        <v>20</v>
      </c>
      <c r="AL11" s="7">
        <v>40</v>
      </c>
      <c r="AM11" s="7">
        <v>45</v>
      </c>
      <c r="AN11" s="7">
        <v>320</v>
      </c>
      <c r="AO11" s="7">
        <v>5</v>
      </c>
      <c r="AP11" s="7">
        <v>10</v>
      </c>
      <c r="AQ11" s="7">
        <v>30</v>
      </c>
      <c r="AR11" s="7">
        <v>30</v>
      </c>
      <c r="AS11" s="7">
        <v>5</v>
      </c>
      <c r="AT11" s="7">
        <v>100</v>
      </c>
      <c r="AU11" s="7">
        <v>105</v>
      </c>
      <c r="AV11" s="7">
        <v>500</v>
      </c>
      <c r="AW11" s="7">
        <v>3</v>
      </c>
      <c r="AX11" s="7">
        <v>3</v>
      </c>
      <c r="AY11" s="9">
        <v>1919</v>
      </c>
      <c r="AZ11" s="9">
        <v>3500</v>
      </c>
      <c r="BA11" s="9"/>
      <c r="BB11" s="9"/>
      <c r="BC11" s="7">
        <v>0</v>
      </c>
      <c r="BD11" s="7">
        <v>0</v>
      </c>
      <c r="BE11" s="7">
        <v>0</v>
      </c>
      <c r="BF11" s="7">
        <v>0</v>
      </c>
      <c r="BG11" s="7">
        <v>6</v>
      </c>
      <c r="BH11" s="7">
        <v>155</v>
      </c>
      <c r="BI11" s="7">
        <v>34</v>
      </c>
      <c r="BJ11" s="7">
        <v>95</v>
      </c>
      <c r="BK11" s="8">
        <v>40</v>
      </c>
      <c r="BL11" s="8">
        <v>250</v>
      </c>
      <c r="BM11" s="8">
        <v>1959</v>
      </c>
      <c r="BN11" s="8">
        <v>3750</v>
      </c>
      <c r="BO11" s="7">
        <v>620</v>
      </c>
      <c r="BP11" s="7">
        <v>960</v>
      </c>
      <c r="BQ11" s="7">
        <v>56</v>
      </c>
      <c r="BR11" s="7">
        <v>56</v>
      </c>
    </row>
    <row r="12" spans="1:70" s="10" customFormat="1" ht="18" customHeight="1" x14ac:dyDescent="0.25">
      <c r="A12" s="37">
        <v>6</v>
      </c>
      <c r="B12" s="12" t="s">
        <v>13</v>
      </c>
      <c r="C12" s="7">
        <v>1620</v>
      </c>
      <c r="D12" s="7">
        <v>3150</v>
      </c>
      <c r="E12" s="7">
        <v>570</v>
      </c>
      <c r="F12" s="7">
        <v>750</v>
      </c>
      <c r="G12" s="7">
        <v>80</v>
      </c>
      <c r="H12" s="7">
        <v>300</v>
      </c>
      <c r="I12" s="8">
        <v>2270</v>
      </c>
      <c r="J12" s="8">
        <v>4200</v>
      </c>
      <c r="K12" s="7">
        <v>24</v>
      </c>
      <c r="L12" s="7">
        <v>200</v>
      </c>
      <c r="M12" s="7">
        <v>20</v>
      </c>
      <c r="N12" s="7">
        <v>100</v>
      </c>
      <c r="O12" s="8">
        <v>2314</v>
      </c>
      <c r="P12" s="8">
        <v>4500</v>
      </c>
      <c r="Q12" s="7">
        <v>4</v>
      </c>
      <c r="R12" s="7">
        <v>20</v>
      </c>
      <c r="S12" s="7">
        <v>1968</v>
      </c>
      <c r="T12" s="7">
        <v>3827</v>
      </c>
      <c r="U12" s="7">
        <v>453</v>
      </c>
      <c r="V12" s="7">
        <v>1848</v>
      </c>
      <c r="W12" s="7">
        <v>65</v>
      </c>
      <c r="X12" s="7">
        <v>290</v>
      </c>
      <c r="Y12" s="7">
        <v>20</v>
      </c>
      <c r="Z12" s="7">
        <v>60</v>
      </c>
      <c r="AA12" s="7">
        <v>2</v>
      </c>
      <c r="AB12" s="7">
        <v>2</v>
      </c>
      <c r="AC12" s="7">
        <v>0</v>
      </c>
      <c r="AD12" s="7">
        <v>0</v>
      </c>
      <c r="AE12" s="8">
        <v>540</v>
      </c>
      <c r="AF12" s="8">
        <v>2200</v>
      </c>
      <c r="AG12" s="7">
        <v>3</v>
      </c>
      <c r="AH12" s="7">
        <v>4</v>
      </c>
      <c r="AI12" s="7">
        <v>0</v>
      </c>
      <c r="AJ12" s="7">
        <v>0</v>
      </c>
      <c r="AK12" s="7">
        <v>30</v>
      </c>
      <c r="AL12" s="7">
        <v>60</v>
      </c>
      <c r="AM12" s="7">
        <v>28</v>
      </c>
      <c r="AN12" s="7">
        <v>200</v>
      </c>
      <c r="AO12" s="7">
        <v>5</v>
      </c>
      <c r="AP12" s="7">
        <v>20</v>
      </c>
      <c r="AQ12" s="7">
        <v>20</v>
      </c>
      <c r="AR12" s="7">
        <v>20</v>
      </c>
      <c r="AS12" s="7">
        <v>5</v>
      </c>
      <c r="AT12" s="7">
        <v>100</v>
      </c>
      <c r="AU12" s="7">
        <v>88</v>
      </c>
      <c r="AV12" s="7">
        <v>400</v>
      </c>
      <c r="AW12" s="7">
        <v>3</v>
      </c>
      <c r="AX12" s="7">
        <v>3</v>
      </c>
      <c r="AY12" s="9">
        <v>2942</v>
      </c>
      <c r="AZ12" s="9">
        <v>7100</v>
      </c>
      <c r="BA12" s="9"/>
      <c r="BB12" s="9"/>
      <c r="BC12" s="7">
        <v>0</v>
      </c>
      <c r="BD12" s="7">
        <v>0</v>
      </c>
      <c r="BE12" s="7">
        <v>1</v>
      </c>
      <c r="BF12" s="7">
        <v>30</v>
      </c>
      <c r="BG12" s="7">
        <v>4</v>
      </c>
      <c r="BH12" s="7">
        <v>100</v>
      </c>
      <c r="BI12" s="7">
        <v>35</v>
      </c>
      <c r="BJ12" s="7">
        <v>90</v>
      </c>
      <c r="BK12" s="8">
        <v>40</v>
      </c>
      <c r="BL12" s="8">
        <v>220</v>
      </c>
      <c r="BM12" s="8">
        <v>2982</v>
      </c>
      <c r="BN12" s="8">
        <v>7320</v>
      </c>
      <c r="BO12" s="7">
        <v>880</v>
      </c>
      <c r="BP12" s="7">
        <v>2180</v>
      </c>
      <c r="BQ12" s="7">
        <v>89</v>
      </c>
      <c r="BR12" s="7">
        <v>89</v>
      </c>
    </row>
    <row r="13" spans="1:70" s="10" customFormat="1" ht="18" customHeight="1" x14ac:dyDescent="0.25">
      <c r="A13" s="36">
        <v>7</v>
      </c>
      <c r="B13" s="12" t="s">
        <v>15</v>
      </c>
      <c r="C13" s="7">
        <v>535</v>
      </c>
      <c r="D13" s="7">
        <v>800</v>
      </c>
      <c r="E13" s="7">
        <v>133</v>
      </c>
      <c r="F13" s="7">
        <v>125</v>
      </c>
      <c r="G13" s="7">
        <v>20</v>
      </c>
      <c r="H13" s="7">
        <v>25</v>
      </c>
      <c r="I13" s="8">
        <v>688</v>
      </c>
      <c r="J13" s="8">
        <v>950</v>
      </c>
      <c r="K13" s="7">
        <v>10</v>
      </c>
      <c r="L13" s="7">
        <v>25</v>
      </c>
      <c r="M13" s="7">
        <v>25</v>
      </c>
      <c r="N13" s="7">
        <v>25</v>
      </c>
      <c r="O13" s="8">
        <v>723</v>
      </c>
      <c r="P13" s="8">
        <v>1000</v>
      </c>
      <c r="Q13" s="7">
        <v>4</v>
      </c>
      <c r="R13" s="7">
        <v>6</v>
      </c>
      <c r="S13" s="7">
        <v>637</v>
      </c>
      <c r="T13" s="7">
        <v>921</v>
      </c>
      <c r="U13" s="7">
        <v>244</v>
      </c>
      <c r="V13" s="7">
        <v>839</v>
      </c>
      <c r="W13" s="7">
        <v>30</v>
      </c>
      <c r="X13" s="7">
        <v>150</v>
      </c>
      <c r="Y13" s="7">
        <v>5</v>
      </c>
      <c r="Z13" s="7">
        <v>10</v>
      </c>
      <c r="AA13" s="7">
        <v>1</v>
      </c>
      <c r="AB13" s="7">
        <v>1</v>
      </c>
      <c r="AC13" s="7">
        <v>0</v>
      </c>
      <c r="AD13" s="7">
        <v>0</v>
      </c>
      <c r="AE13" s="8">
        <v>280</v>
      </c>
      <c r="AF13" s="8">
        <v>1000</v>
      </c>
      <c r="AG13" s="7">
        <v>2</v>
      </c>
      <c r="AH13" s="7">
        <v>2</v>
      </c>
      <c r="AI13" s="7">
        <v>0</v>
      </c>
      <c r="AJ13" s="7">
        <v>0</v>
      </c>
      <c r="AK13" s="7">
        <v>15</v>
      </c>
      <c r="AL13" s="7">
        <v>40</v>
      </c>
      <c r="AM13" s="7">
        <v>30</v>
      </c>
      <c r="AN13" s="7">
        <v>214</v>
      </c>
      <c r="AO13" s="7">
        <v>5</v>
      </c>
      <c r="AP13" s="7">
        <v>9</v>
      </c>
      <c r="AQ13" s="7">
        <v>35</v>
      </c>
      <c r="AR13" s="7">
        <v>37</v>
      </c>
      <c r="AS13" s="7">
        <v>5</v>
      </c>
      <c r="AT13" s="7">
        <v>100</v>
      </c>
      <c r="AU13" s="7">
        <v>90</v>
      </c>
      <c r="AV13" s="7">
        <v>400</v>
      </c>
      <c r="AW13" s="7">
        <v>2</v>
      </c>
      <c r="AX13" s="7">
        <v>3</v>
      </c>
      <c r="AY13" s="9">
        <v>1093</v>
      </c>
      <c r="AZ13" s="9">
        <v>2400</v>
      </c>
      <c r="BA13" s="9"/>
      <c r="BB13" s="9"/>
      <c r="BC13" s="7">
        <v>0</v>
      </c>
      <c r="BD13" s="7">
        <v>0</v>
      </c>
      <c r="BE13" s="7">
        <v>0</v>
      </c>
      <c r="BF13" s="7">
        <v>0</v>
      </c>
      <c r="BG13" s="7">
        <v>5</v>
      </c>
      <c r="BH13" s="7">
        <v>220</v>
      </c>
      <c r="BI13" s="7">
        <v>50</v>
      </c>
      <c r="BJ13" s="7">
        <v>190</v>
      </c>
      <c r="BK13" s="8">
        <v>55</v>
      </c>
      <c r="BL13" s="8">
        <v>410</v>
      </c>
      <c r="BM13" s="8">
        <v>1148</v>
      </c>
      <c r="BN13" s="8">
        <v>2810</v>
      </c>
      <c r="BO13" s="7">
        <v>340</v>
      </c>
      <c r="BP13" s="7">
        <v>680</v>
      </c>
      <c r="BQ13" s="7">
        <v>34</v>
      </c>
      <c r="BR13" s="7">
        <v>34</v>
      </c>
    </row>
    <row r="14" spans="1:70" s="10" customFormat="1" ht="18" customHeight="1" x14ac:dyDescent="0.25">
      <c r="A14" s="37">
        <v>8</v>
      </c>
      <c r="B14" s="12" t="s">
        <v>16</v>
      </c>
      <c r="C14" s="7"/>
      <c r="D14" s="7"/>
      <c r="E14" s="7"/>
      <c r="F14" s="7"/>
      <c r="G14" s="7"/>
      <c r="H14" s="7"/>
      <c r="I14" s="8">
        <v>0</v>
      </c>
      <c r="J14" s="8">
        <v>0</v>
      </c>
      <c r="K14" s="7"/>
      <c r="L14" s="7"/>
      <c r="M14" s="7"/>
      <c r="N14" s="7"/>
      <c r="O14" s="8">
        <v>0</v>
      </c>
      <c r="P14" s="8">
        <v>0</v>
      </c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8">
        <v>0</v>
      </c>
      <c r="AF14" s="8">
        <v>0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>
        <v>0</v>
      </c>
      <c r="AV14" s="7">
        <v>0</v>
      </c>
      <c r="AW14" s="7"/>
      <c r="AX14" s="7"/>
      <c r="AY14" s="9">
        <v>0</v>
      </c>
      <c r="AZ14" s="9">
        <v>0</v>
      </c>
      <c r="BA14" s="9"/>
      <c r="BB14" s="9"/>
      <c r="BC14" s="7"/>
      <c r="BD14" s="7"/>
      <c r="BE14" s="7"/>
      <c r="BF14" s="7"/>
      <c r="BG14" s="7"/>
      <c r="BH14" s="7"/>
      <c r="BI14" s="7"/>
      <c r="BJ14" s="7"/>
      <c r="BK14" s="8">
        <v>0</v>
      </c>
      <c r="BL14" s="8">
        <v>0</v>
      </c>
      <c r="BM14" s="8">
        <v>0</v>
      </c>
      <c r="BN14" s="8">
        <v>0</v>
      </c>
      <c r="BO14" s="7"/>
      <c r="BP14" s="7"/>
      <c r="BQ14" s="7"/>
      <c r="BR14" s="7"/>
    </row>
    <row r="15" spans="1:70" s="10" customFormat="1" ht="18" customHeight="1" x14ac:dyDescent="0.25">
      <c r="A15" s="36">
        <v>9</v>
      </c>
      <c r="B15" s="12" t="s">
        <v>17</v>
      </c>
      <c r="C15" s="7"/>
      <c r="D15" s="7"/>
      <c r="E15" s="7"/>
      <c r="F15" s="7"/>
      <c r="G15" s="7"/>
      <c r="H15" s="7"/>
      <c r="I15" s="8">
        <v>0</v>
      </c>
      <c r="J15" s="8">
        <v>0</v>
      </c>
      <c r="K15" s="7"/>
      <c r="L15" s="7"/>
      <c r="M15" s="7"/>
      <c r="N15" s="7"/>
      <c r="O15" s="8">
        <v>0</v>
      </c>
      <c r="P15" s="8">
        <v>0</v>
      </c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8">
        <v>0</v>
      </c>
      <c r="AF15" s="8">
        <v>0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>
        <v>0</v>
      </c>
      <c r="AV15" s="7">
        <v>0</v>
      </c>
      <c r="AW15" s="7"/>
      <c r="AX15" s="7"/>
      <c r="AY15" s="9">
        <v>0</v>
      </c>
      <c r="AZ15" s="9">
        <v>0</v>
      </c>
      <c r="BA15" s="9"/>
      <c r="BB15" s="9"/>
      <c r="BC15" s="7"/>
      <c r="BD15" s="7"/>
      <c r="BE15" s="7"/>
      <c r="BF15" s="7"/>
      <c r="BG15" s="7"/>
      <c r="BH15" s="7"/>
      <c r="BI15" s="7"/>
      <c r="BJ15" s="7"/>
      <c r="BK15" s="8">
        <v>0</v>
      </c>
      <c r="BL15" s="8">
        <v>0</v>
      </c>
      <c r="BM15" s="8">
        <v>0</v>
      </c>
      <c r="BN15" s="8">
        <v>0</v>
      </c>
      <c r="BO15" s="7"/>
      <c r="BP15" s="7"/>
      <c r="BQ15" s="7"/>
      <c r="BR15" s="7"/>
    </row>
    <row r="16" spans="1:70" s="10" customFormat="1" ht="18" customHeight="1" x14ac:dyDescent="0.25">
      <c r="A16" s="37">
        <v>10</v>
      </c>
      <c r="B16" s="12" t="s">
        <v>18</v>
      </c>
      <c r="C16" s="7">
        <v>34254</v>
      </c>
      <c r="D16" s="7">
        <v>71845</v>
      </c>
      <c r="E16" s="7">
        <v>8155</v>
      </c>
      <c r="F16" s="7">
        <v>8255</v>
      </c>
      <c r="G16" s="7">
        <v>260</v>
      </c>
      <c r="H16" s="7">
        <v>500</v>
      </c>
      <c r="I16" s="8">
        <v>42669</v>
      </c>
      <c r="J16" s="8">
        <v>80600</v>
      </c>
      <c r="K16" s="7">
        <v>435</v>
      </c>
      <c r="L16" s="7">
        <v>2900</v>
      </c>
      <c r="M16" s="7">
        <v>810</v>
      </c>
      <c r="N16" s="7">
        <v>2000</v>
      </c>
      <c r="O16" s="8">
        <v>43914</v>
      </c>
      <c r="P16" s="8">
        <v>85500</v>
      </c>
      <c r="Q16" s="7">
        <v>104</v>
      </c>
      <c r="R16" s="7">
        <v>389</v>
      </c>
      <c r="S16" s="7">
        <v>38656</v>
      </c>
      <c r="T16" s="7">
        <v>78671</v>
      </c>
      <c r="U16" s="7">
        <v>3008</v>
      </c>
      <c r="V16" s="7">
        <v>7310</v>
      </c>
      <c r="W16" s="7">
        <v>480</v>
      </c>
      <c r="X16" s="7">
        <v>3500</v>
      </c>
      <c r="Y16" s="7">
        <v>80</v>
      </c>
      <c r="Z16" s="7">
        <v>280</v>
      </c>
      <c r="AA16" s="7">
        <v>10</v>
      </c>
      <c r="AB16" s="7">
        <v>10</v>
      </c>
      <c r="AC16" s="7">
        <v>2</v>
      </c>
      <c r="AD16" s="7">
        <v>100</v>
      </c>
      <c r="AE16" s="8">
        <v>3580</v>
      </c>
      <c r="AF16" s="8">
        <v>11200</v>
      </c>
      <c r="AG16" s="7">
        <v>21</v>
      </c>
      <c r="AH16" s="7">
        <v>23</v>
      </c>
      <c r="AI16" s="7">
        <v>3</v>
      </c>
      <c r="AJ16" s="7">
        <v>40</v>
      </c>
      <c r="AK16" s="7">
        <v>150</v>
      </c>
      <c r="AL16" s="7">
        <v>215</v>
      </c>
      <c r="AM16" s="7">
        <v>367</v>
      </c>
      <c r="AN16" s="7">
        <v>2125</v>
      </c>
      <c r="AO16" s="7">
        <v>30</v>
      </c>
      <c r="AP16" s="7">
        <v>60</v>
      </c>
      <c r="AQ16" s="7">
        <v>160</v>
      </c>
      <c r="AR16" s="7">
        <v>160</v>
      </c>
      <c r="AS16" s="7">
        <v>10</v>
      </c>
      <c r="AT16" s="7">
        <v>200</v>
      </c>
      <c r="AU16" s="7">
        <v>720</v>
      </c>
      <c r="AV16" s="7">
        <v>2800</v>
      </c>
      <c r="AW16" s="7">
        <v>21</v>
      </c>
      <c r="AX16" s="7">
        <v>23</v>
      </c>
      <c r="AY16" s="9">
        <v>48214</v>
      </c>
      <c r="AZ16" s="9">
        <v>99500</v>
      </c>
      <c r="BA16" s="9"/>
      <c r="BB16" s="9"/>
      <c r="BC16" s="7">
        <v>3</v>
      </c>
      <c r="BD16" s="7">
        <v>50</v>
      </c>
      <c r="BE16" s="7">
        <v>4</v>
      </c>
      <c r="BF16" s="7">
        <v>120</v>
      </c>
      <c r="BG16" s="7">
        <v>106</v>
      </c>
      <c r="BH16" s="7">
        <v>2810</v>
      </c>
      <c r="BI16" s="7">
        <v>307</v>
      </c>
      <c r="BJ16" s="7">
        <v>2800</v>
      </c>
      <c r="BK16" s="8">
        <v>420</v>
      </c>
      <c r="BL16" s="8">
        <v>5780</v>
      </c>
      <c r="BM16" s="8">
        <v>48634</v>
      </c>
      <c r="BN16" s="8">
        <v>105280</v>
      </c>
      <c r="BO16" s="7">
        <v>18100</v>
      </c>
      <c r="BP16" s="7">
        <v>34800</v>
      </c>
      <c r="BQ16" s="7">
        <v>1814</v>
      </c>
      <c r="BR16" s="7">
        <v>1814</v>
      </c>
    </row>
    <row r="17" spans="1:95" s="10" customFormat="1" ht="18" customHeight="1" x14ac:dyDescent="0.25">
      <c r="A17" s="36">
        <v>11</v>
      </c>
      <c r="B17" s="12" t="s">
        <v>19</v>
      </c>
      <c r="C17" s="7">
        <v>368</v>
      </c>
      <c r="D17" s="7">
        <v>600</v>
      </c>
      <c r="E17" s="7">
        <v>105</v>
      </c>
      <c r="F17" s="7">
        <v>125</v>
      </c>
      <c r="G17" s="7">
        <v>25</v>
      </c>
      <c r="H17" s="7">
        <v>25</v>
      </c>
      <c r="I17" s="8">
        <v>498</v>
      </c>
      <c r="J17" s="8">
        <v>750</v>
      </c>
      <c r="K17" s="7">
        <v>8</v>
      </c>
      <c r="L17" s="7">
        <v>25</v>
      </c>
      <c r="M17" s="7">
        <v>10</v>
      </c>
      <c r="N17" s="7">
        <v>25</v>
      </c>
      <c r="O17" s="8">
        <v>516</v>
      </c>
      <c r="P17" s="8">
        <v>800</v>
      </c>
      <c r="Q17" s="7">
        <v>2</v>
      </c>
      <c r="R17" s="7">
        <v>5</v>
      </c>
      <c r="S17" s="7">
        <v>455</v>
      </c>
      <c r="T17" s="7">
        <v>737</v>
      </c>
      <c r="U17" s="7">
        <v>94</v>
      </c>
      <c r="V17" s="7">
        <v>436</v>
      </c>
      <c r="W17" s="7">
        <v>10</v>
      </c>
      <c r="X17" s="7">
        <v>50</v>
      </c>
      <c r="Y17" s="7">
        <v>2</v>
      </c>
      <c r="Z17" s="7">
        <v>10</v>
      </c>
      <c r="AA17" s="7">
        <v>4</v>
      </c>
      <c r="AB17" s="7">
        <v>4</v>
      </c>
      <c r="AC17" s="7">
        <v>0</v>
      </c>
      <c r="AD17" s="7">
        <v>0</v>
      </c>
      <c r="AE17" s="8">
        <v>110</v>
      </c>
      <c r="AF17" s="8">
        <v>500</v>
      </c>
      <c r="AG17" s="7">
        <v>2</v>
      </c>
      <c r="AH17" s="7">
        <v>2</v>
      </c>
      <c r="AI17" s="7">
        <v>0</v>
      </c>
      <c r="AJ17" s="7">
        <v>0</v>
      </c>
      <c r="AK17" s="7">
        <v>30</v>
      </c>
      <c r="AL17" s="7">
        <v>60</v>
      </c>
      <c r="AM17" s="7">
        <v>40</v>
      </c>
      <c r="AN17" s="7">
        <v>300</v>
      </c>
      <c r="AO17" s="7">
        <v>10</v>
      </c>
      <c r="AP17" s="7">
        <v>10</v>
      </c>
      <c r="AQ17" s="7">
        <v>30</v>
      </c>
      <c r="AR17" s="7">
        <v>30</v>
      </c>
      <c r="AS17" s="7">
        <v>5</v>
      </c>
      <c r="AT17" s="7">
        <v>100</v>
      </c>
      <c r="AU17" s="7">
        <v>115</v>
      </c>
      <c r="AV17" s="7">
        <v>500</v>
      </c>
      <c r="AW17" s="7">
        <v>2</v>
      </c>
      <c r="AX17" s="7">
        <v>2</v>
      </c>
      <c r="AY17" s="9">
        <v>741</v>
      </c>
      <c r="AZ17" s="9">
        <v>1800</v>
      </c>
      <c r="BA17" s="9"/>
      <c r="BB17" s="9"/>
      <c r="BC17" s="7">
        <v>0</v>
      </c>
      <c r="BD17" s="7">
        <v>0</v>
      </c>
      <c r="BE17" s="7">
        <v>0</v>
      </c>
      <c r="BF17" s="7">
        <v>0</v>
      </c>
      <c r="BG17" s="7">
        <v>5</v>
      </c>
      <c r="BH17" s="7">
        <v>90</v>
      </c>
      <c r="BI17" s="7">
        <v>25</v>
      </c>
      <c r="BJ17" s="7">
        <v>90</v>
      </c>
      <c r="BK17" s="8">
        <v>30</v>
      </c>
      <c r="BL17" s="8">
        <v>180</v>
      </c>
      <c r="BM17" s="8">
        <v>771</v>
      </c>
      <c r="BN17" s="8">
        <v>1980</v>
      </c>
      <c r="BO17" s="7">
        <v>280</v>
      </c>
      <c r="BP17" s="7">
        <v>525</v>
      </c>
      <c r="BQ17" s="7">
        <v>17</v>
      </c>
      <c r="BR17" s="7">
        <v>17</v>
      </c>
    </row>
    <row r="18" spans="1:95" s="10" customFormat="1" ht="18" customHeight="1" x14ac:dyDescent="0.25">
      <c r="A18" s="37">
        <v>12</v>
      </c>
      <c r="B18" s="12" t="s">
        <v>20</v>
      </c>
      <c r="C18" s="7">
        <v>1020</v>
      </c>
      <c r="D18" s="7">
        <v>1200</v>
      </c>
      <c r="E18" s="7">
        <v>683</v>
      </c>
      <c r="F18" s="7">
        <v>800</v>
      </c>
      <c r="G18" s="7">
        <v>50</v>
      </c>
      <c r="H18" s="7">
        <v>50</v>
      </c>
      <c r="I18" s="8">
        <v>1753</v>
      </c>
      <c r="J18" s="8">
        <v>2050</v>
      </c>
      <c r="K18" s="7">
        <v>14</v>
      </c>
      <c r="L18" s="7">
        <v>50</v>
      </c>
      <c r="M18" s="7">
        <v>45</v>
      </c>
      <c r="N18" s="7">
        <v>200</v>
      </c>
      <c r="O18" s="8">
        <v>1812</v>
      </c>
      <c r="P18" s="8">
        <v>2300</v>
      </c>
      <c r="Q18" s="7">
        <v>8</v>
      </c>
      <c r="R18" s="7">
        <v>38</v>
      </c>
      <c r="S18" s="7">
        <v>1597</v>
      </c>
      <c r="T18" s="7">
        <v>2118</v>
      </c>
      <c r="U18" s="7">
        <v>634</v>
      </c>
      <c r="V18" s="7">
        <v>2496</v>
      </c>
      <c r="W18" s="7">
        <v>50</v>
      </c>
      <c r="X18" s="7">
        <v>200</v>
      </c>
      <c r="Y18" s="7">
        <v>40</v>
      </c>
      <c r="Z18" s="7">
        <v>100</v>
      </c>
      <c r="AA18" s="7">
        <v>4</v>
      </c>
      <c r="AB18" s="7">
        <v>4</v>
      </c>
      <c r="AC18" s="7">
        <v>2</v>
      </c>
      <c r="AD18" s="7">
        <v>100</v>
      </c>
      <c r="AE18" s="8">
        <v>730</v>
      </c>
      <c r="AF18" s="8">
        <v>2900</v>
      </c>
      <c r="AG18" s="7">
        <v>5</v>
      </c>
      <c r="AH18" s="7">
        <v>5</v>
      </c>
      <c r="AI18" s="7">
        <v>0</v>
      </c>
      <c r="AJ18" s="7">
        <v>0</v>
      </c>
      <c r="AK18" s="7">
        <v>20</v>
      </c>
      <c r="AL18" s="7">
        <v>40</v>
      </c>
      <c r="AM18" s="7">
        <v>63</v>
      </c>
      <c r="AN18" s="7">
        <v>450</v>
      </c>
      <c r="AO18" s="7">
        <v>5</v>
      </c>
      <c r="AP18" s="7">
        <v>10</v>
      </c>
      <c r="AQ18" s="7">
        <v>50</v>
      </c>
      <c r="AR18" s="7">
        <v>50</v>
      </c>
      <c r="AS18" s="7">
        <v>2</v>
      </c>
      <c r="AT18" s="7">
        <v>50</v>
      </c>
      <c r="AU18" s="7">
        <v>140</v>
      </c>
      <c r="AV18" s="7">
        <v>600</v>
      </c>
      <c r="AW18" s="7">
        <v>5</v>
      </c>
      <c r="AX18" s="7">
        <v>6</v>
      </c>
      <c r="AY18" s="9">
        <v>2682</v>
      </c>
      <c r="AZ18" s="9">
        <v>5800</v>
      </c>
      <c r="BA18" s="9"/>
      <c r="BB18" s="9"/>
      <c r="BC18" s="7">
        <v>2</v>
      </c>
      <c r="BD18" s="7">
        <v>30</v>
      </c>
      <c r="BE18" s="7">
        <v>3</v>
      </c>
      <c r="BF18" s="7">
        <v>90</v>
      </c>
      <c r="BG18" s="7">
        <v>13</v>
      </c>
      <c r="BH18" s="7">
        <v>320</v>
      </c>
      <c r="BI18" s="7">
        <v>67</v>
      </c>
      <c r="BJ18" s="7">
        <v>180</v>
      </c>
      <c r="BK18" s="8">
        <v>85</v>
      </c>
      <c r="BL18" s="8">
        <v>620</v>
      </c>
      <c r="BM18" s="8">
        <v>2767</v>
      </c>
      <c r="BN18" s="8">
        <v>6420</v>
      </c>
      <c r="BO18" s="7">
        <v>940</v>
      </c>
      <c r="BP18" s="7">
        <v>1820</v>
      </c>
      <c r="BQ18" s="7">
        <v>80</v>
      </c>
      <c r="BR18" s="7">
        <v>80</v>
      </c>
    </row>
    <row r="19" spans="1:95" s="16" customFormat="1" ht="18" customHeight="1" x14ac:dyDescent="0.25">
      <c r="A19" s="38"/>
      <c r="B19" s="13" t="s">
        <v>67</v>
      </c>
      <c r="C19" s="8">
        <v>117682</v>
      </c>
      <c r="D19" s="8">
        <v>237465</v>
      </c>
      <c r="E19" s="8">
        <v>56439</v>
      </c>
      <c r="F19" s="8">
        <v>46645</v>
      </c>
      <c r="G19" s="8">
        <v>2025</v>
      </c>
      <c r="H19" s="8">
        <v>3595</v>
      </c>
      <c r="I19" s="8">
        <v>176146</v>
      </c>
      <c r="J19" s="8">
        <v>287705</v>
      </c>
      <c r="K19" s="8">
        <v>1744</v>
      </c>
      <c r="L19" s="8">
        <v>10685</v>
      </c>
      <c r="M19" s="8">
        <v>2455</v>
      </c>
      <c r="N19" s="8">
        <v>6910</v>
      </c>
      <c r="O19" s="8">
        <v>180345</v>
      </c>
      <c r="P19" s="8">
        <v>305300</v>
      </c>
      <c r="Q19" s="8">
        <v>353</v>
      </c>
      <c r="R19" s="8">
        <v>1369</v>
      </c>
      <c r="S19" s="8">
        <v>156607</v>
      </c>
      <c r="T19" s="8">
        <v>272796</v>
      </c>
      <c r="U19" s="8">
        <v>11751</v>
      </c>
      <c r="V19" s="8">
        <v>32988</v>
      </c>
      <c r="W19" s="8">
        <v>1805</v>
      </c>
      <c r="X19" s="8">
        <v>12090</v>
      </c>
      <c r="Y19" s="8">
        <v>392</v>
      </c>
      <c r="Z19" s="8">
        <v>1240</v>
      </c>
      <c r="AA19" s="8">
        <v>102</v>
      </c>
      <c r="AB19" s="8">
        <v>102</v>
      </c>
      <c r="AC19" s="8">
        <v>10</v>
      </c>
      <c r="AD19" s="8">
        <v>700</v>
      </c>
      <c r="AE19" s="8">
        <v>14060</v>
      </c>
      <c r="AF19" s="8">
        <v>47120</v>
      </c>
      <c r="AG19" s="8">
        <v>92</v>
      </c>
      <c r="AH19" s="8">
        <v>99</v>
      </c>
      <c r="AI19" s="8">
        <v>11</v>
      </c>
      <c r="AJ19" s="8">
        <v>190</v>
      </c>
      <c r="AK19" s="8">
        <v>725</v>
      </c>
      <c r="AL19" s="8">
        <v>1493</v>
      </c>
      <c r="AM19" s="8">
        <v>2033</v>
      </c>
      <c r="AN19" s="8">
        <v>11516</v>
      </c>
      <c r="AO19" s="8">
        <v>190</v>
      </c>
      <c r="AP19" s="8">
        <v>334</v>
      </c>
      <c r="AQ19" s="8">
        <v>795</v>
      </c>
      <c r="AR19" s="8">
        <v>797</v>
      </c>
      <c r="AS19" s="8">
        <v>64</v>
      </c>
      <c r="AT19" s="8">
        <v>1320</v>
      </c>
      <c r="AU19" s="8">
        <v>3818</v>
      </c>
      <c r="AV19" s="8">
        <v>15650</v>
      </c>
      <c r="AW19" s="8">
        <v>92</v>
      </c>
      <c r="AX19" s="8">
        <v>109</v>
      </c>
      <c r="AY19" s="9">
        <v>198223</v>
      </c>
      <c r="AZ19" s="9">
        <v>368070</v>
      </c>
      <c r="BA19" s="8">
        <v>0</v>
      </c>
      <c r="BB19" s="8">
        <v>0</v>
      </c>
      <c r="BC19" s="8">
        <v>15</v>
      </c>
      <c r="BD19" s="8">
        <v>240</v>
      </c>
      <c r="BE19" s="8">
        <v>22</v>
      </c>
      <c r="BF19" s="8">
        <v>670</v>
      </c>
      <c r="BG19" s="8">
        <v>544</v>
      </c>
      <c r="BH19" s="8">
        <v>9700</v>
      </c>
      <c r="BI19" s="8">
        <v>1222</v>
      </c>
      <c r="BJ19" s="8">
        <v>8980</v>
      </c>
      <c r="BK19" s="8">
        <v>1803</v>
      </c>
      <c r="BL19" s="8">
        <v>19590</v>
      </c>
      <c r="BM19" s="8">
        <v>200026</v>
      </c>
      <c r="BN19" s="8">
        <v>387660</v>
      </c>
      <c r="BO19" s="8">
        <v>70978</v>
      </c>
      <c r="BP19" s="8">
        <v>129490</v>
      </c>
      <c r="BQ19" s="8">
        <v>6944</v>
      </c>
      <c r="BR19" s="8">
        <v>6944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7"/>
      <c r="D20" s="7"/>
      <c r="E20" s="7"/>
      <c r="F20" s="7"/>
      <c r="G20" s="7"/>
      <c r="H20" s="7"/>
      <c r="I20" s="8">
        <v>0</v>
      </c>
      <c r="J20" s="8">
        <v>0</v>
      </c>
      <c r="K20" s="7"/>
      <c r="L20" s="7"/>
      <c r="M20" s="7"/>
      <c r="N20" s="7"/>
      <c r="O20" s="8">
        <v>0</v>
      </c>
      <c r="P20" s="8">
        <v>0</v>
      </c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8">
        <v>0</v>
      </c>
      <c r="AF20" s="8">
        <v>0</v>
      </c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>
        <v>0</v>
      </c>
      <c r="AV20" s="7">
        <v>0</v>
      </c>
      <c r="AW20" s="7"/>
      <c r="AX20" s="7"/>
      <c r="AY20" s="9">
        <v>0</v>
      </c>
      <c r="AZ20" s="9">
        <v>0</v>
      </c>
      <c r="BA20" s="9"/>
      <c r="BB20" s="9"/>
      <c r="BC20" s="7"/>
      <c r="BD20" s="7"/>
      <c r="BE20" s="7"/>
      <c r="BF20" s="7"/>
      <c r="BG20" s="7"/>
      <c r="BH20" s="7"/>
      <c r="BI20" s="7"/>
      <c r="BJ20" s="7"/>
      <c r="BK20" s="8">
        <v>0</v>
      </c>
      <c r="BL20" s="8">
        <v>0</v>
      </c>
      <c r="BM20" s="8">
        <v>0</v>
      </c>
      <c r="BN20" s="8">
        <v>0</v>
      </c>
      <c r="BO20" s="7"/>
      <c r="BP20" s="7"/>
      <c r="BQ20" s="7"/>
      <c r="BR20" s="7"/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7"/>
      <c r="D21" s="7"/>
      <c r="E21" s="7"/>
      <c r="F21" s="7"/>
      <c r="G21" s="7"/>
      <c r="H21" s="7"/>
      <c r="I21" s="8">
        <v>0</v>
      </c>
      <c r="J21" s="8">
        <v>0</v>
      </c>
      <c r="K21" s="7"/>
      <c r="L21" s="7"/>
      <c r="M21" s="7"/>
      <c r="N21" s="7"/>
      <c r="O21" s="8">
        <v>0</v>
      </c>
      <c r="P21" s="8">
        <v>0</v>
      </c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8">
        <v>0</v>
      </c>
      <c r="AF21" s="8">
        <v>0</v>
      </c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>
        <v>0</v>
      </c>
      <c r="AV21" s="7">
        <v>0</v>
      </c>
      <c r="AW21" s="7"/>
      <c r="AX21" s="7"/>
      <c r="AY21" s="9">
        <v>0</v>
      </c>
      <c r="AZ21" s="9">
        <v>0</v>
      </c>
      <c r="BA21" s="9"/>
      <c r="BB21" s="9"/>
      <c r="BC21" s="7"/>
      <c r="BD21" s="7"/>
      <c r="BE21" s="7"/>
      <c r="BF21" s="7"/>
      <c r="BG21" s="7"/>
      <c r="BH21" s="7"/>
      <c r="BI21" s="7"/>
      <c r="BJ21" s="7"/>
      <c r="BK21" s="8">
        <v>0</v>
      </c>
      <c r="BL21" s="8">
        <v>0</v>
      </c>
      <c r="BM21" s="8">
        <v>0</v>
      </c>
      <c r="BN21" s="8">
        <v>0</v>
      </c>
      <c r="BO21" s="7"/>
      <c r="BP21" s="7"/>
      <c r="BQ21" s="7"/>
      <c r="BR21" s="7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7"/>
      <c r="D22" s="7"/>
      <c r="E22" s="7"/>
      <c r="F22" s="7"/>
      <c r="G22" s="7"/>
      <c r="H22" s="7"/>
      <c r="I22" s="8">
        <v>0</v>
      </c>
      <c r="J22" s="8">
        <v>0</v>
      </c>
      <c r="K22" s="7"/>
      <c r="L22" s="7"/>
      <c r="M22" s="7"/>
      <c r="N22" s="7"/>
      <c r="O22" s="8">
        <v>0</v>
      </c>
      <c r="P22" s="8">
        <v>0</v>
      </c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8">
        <v>0</v>
      </c>
      <c r="AF22" s="8">
        <v>0</v>
      </c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>
        <v>0</v>
      </c>
      <c r="AV22" s="7">
        <v>0</v>
      </c>
      <c r="AW22" s="7"/>
      <c r="AX22" s="7"/>
      <c r="AY22" s="9">
        <v>0</v>
      </c>
      <c r="AZ22" s="9">
        <v>0</v>
      </c>
      <c r="BA22" s="9"/>
      <c r="BB22" s="9"/>
      <c r="BC22" s="7"/>
      <c r="BD22" s="7"/>
      <c r="BE22" s="7"/>
      <c r="BF22" s="7"/>
      <c r="BG22" s="7"/>
      <c r="BH22" s="7"/>
      <c r="BI22" s="7"/>
      <c r="BJ22" s="7"/>
      <c r="BK22" s="8">
        <v>0</v>
      </c>
      <c r="BL22" s="8">
        <v>0</v>
      </c>
      <c r="BM22" s="8">
        <v>0</v>
      </c>
      <c r="BN22" s="8">
        <v>0</v>
      </c>
      <c r="BO22" s="7"/>
      <c r="BP22" s="7"/>
      <c r="BQ22" s="7"/>
      <c r="BR22" s="7"/>
    </row>
    <row r="23" spans="1:95" s="10" customFormat="1" ht="18" customHeight="1" x14ac:dyDescent="0.25">
      <c r="A23" s="37">
        <v>16</v>
      </c>
      <c r="B23" s="12" t="s">
        <v>24</v>
      </c>
      <c r="C23" s="7"/>
      <c r="D23" s="7"/>
      <c r="E23" s="7"/>
      <c r="F23" s="7"/>
      <c r="G23" s="7"/>
      <c r="H23" s="7"/>
      <c r="I23" s="8">
        <v>0</v>
      </c>
      <c r="J23" s="8">
        <v>0</v>
      </c>
      <c r="K23" s="7"/>
      <c r="L23" s="7"/>
      <c r="M23" s="7"/>
      <c r="N23" s="7"/>
      <c r="O23" s="8">
        <v>0</v>
      </c>
      <c r="P23" s="8">
        <v>0</v>
      </c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8">
        <v>0</v>
      </c>
      <c r="AF23" s="8">
        <v>0</v>
      </c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>
        <v>0</v>
      </c>
      <c r="AV23" s="7">
        <v>0</v>
      </c>
      <c r="AW23" s="7"/>
      <c r="AX23" s="7"/>
      <c r="AY23" s="9">
        <v>0</v>
      </c>
      <c r="AZ23" s="9">
        <v>0</v>
      </c>
      <c r="BA23" s="9"/>
      <c r="BB23" s="9"/>
      <c r="BC23" s="7"/>
      <c r="BD23" s="7"/>
      <c r="BE23" s="7"/>
      <c r="BF23" s="7"/>
      <c r="BG23" s="7"/>
      <c r="BH23" s="7"/>
      <c r="BI23" s="7"/>
      <c r="BJ23" s="7"/>
      <c r="BK23" s="8">
        <v>0</v>
      </c>
      <c r="BL23" s="8">
        <v>0</v>
      </c>
      <c r="BM23" s="8">
        <v>0</v>
      </c>
      <c r="BN23" s="8">
        <v>0</v>
      </c>
      <c r="BO23" s="7"/>
      <c r="BP23" s="7"/>
      <c r="BQ23" s="7"/>
      <c r="BR23" s="7"/>
    </row>
    <row r="24" spans="1:95" s="19" customFormat="1" ht="18" customHeight="1" x14ac:dyDescent="0.25">
      <c r="A24" s="37">
        <v>17</v>
      </c>
      <c r="B24" s="6" t="s">
        <v>97</v>
      </c>
      <c r="C24" s="7"/>
      <c r="D24" s="7"/>
      <c r="E24" s="7"/>
      <c r="F24" s="7"/>
      <c r="G24" s="7"/>
      <c r="H24" s="7"/>
      <c r="I24" s="8">
        <v>0</v>
      </c>
      <c r="J24" s="8">
        <v>0</v>
      </c>
      <c r="K24" s="7"/>
      <c r="L24" s="7"/>
      <c r="M24" s="7"/>
      <c r="N24" s="7"/>
      <c r="O24" s="8">
        <v>0</v>
      </c>
      <c r="P24" s="8">
        <v>0</v>
      </c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8">
        <v>0</v>
      </c>
      <c r="AF24" s="8">
        <v>0</v>
      </c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>
        <v>0</v>
      </c>
      <c r="AV24" s="7">
        <v>0</v>
      </c>
      <c r="AW24" s="7"/>
      <c r="AX24" s="7"/>
      <c r="AY24" s="9">
        <v>0</v>
      </c>
      <c r="AZ24" s="9">
        <v>0</v>
      </c>
      <c r="BA24" s="9"/>
      <c r="BB24" s="9"/>
      <c r="BC24" s="7"/>
      <c r="BD24" s="7"/>
      <c r="BE24" s="7"/>
      <c r="BF24" s="7"/>
      <c r="BG24" s="7"/>
      <c r="BH24" s="7"/>
      <c r="BI24" s="7"/>
      <c r="BJ24" s="7"/>
      <c r="BK24" s="8">
        <v>0</v>
      </c>
      <c r="BL24" s="8">
        <v>0</v>
      </c>
      <c r="BM24" s="8">
        <v>0</v>
      </c>
      <c r="BN24" s="8">
        <v>0</v>
      </c>
      <c r="BO24" s="7"/>
      <c r="BP24" s="7"/>
      <c r="BQ24" s="7"/>
      <c r="BR24" s="7"/>
    </row>
    <row r="25" spans="1:95" s="19" customFormat="1" ht="18" customHeight="1" x14ac:dyDescent="0.25">
      <c r="A25" s="37">
        <v>18</v>
      </c>
      <c r="B25" s="6" t="s">
        <v>25</v>
      </c>
      <c r="C25" s="7"/>
      <c r="D25" s="7"/>
      <c r="E25" s="7"/>
      <c r="F25" s="7"/>
      <c r="G25" s="7"/>
      <c r="H25" s="7"/>
      <c r="I25" s="8">
        <v>0</v>
      </c>
      <c r="J25" s="8">
        <v>0</v>
      </c>
      <c r="K25" s="7"/>
      <c r="L25" s="7"/>
      <c r="M25" s="7"/>
      <c r="N25" s="7"/>
      <c r="O25" s="8">
        <v>0</v>
      </c>
      <c r="P25" s="8">
        <v>0</v>
      </c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8">
        <v>0</v>
      </c>
      <c r="AF25" s="8">
        <v>0</v>
      </c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>
        <v>0</v>
      </c>
      <c r="AV25" s="7">
        <v>0</v>
      </c>
      <c r="AW25" s="7"/>
      <c r="AX25" s="7"/>
      <c r="AY25" s="9">
        <v>0</v>
      </c>
      <c r="AZ25" s="9">
        <v>0</v>
      </c>
      <c r="BA25" s="9"/>
      <c r="BB25" s="9"/>
      <c r="BC25" s="7"/>
      <c r="BD25" s="7"/>
      <c r="BE25" s="7"/>
      <c r="BF25" s="7"/>
      <c r="BG25" s="7"/>
      <c r="BH25" s="7"/>
      <c r="BI25" s="7"/>
      <c r="BJ25" s="7"/>
      <c r="BK25" s="8">
        <v>0</v>
      </c>
      <c r="BL25" s="8">
        <v>0</v>
      </c>
      <c r="BM25" s="8">
        <v>0</v>
      </c>
      <c r="BN25" s="8">
        <v>0</v>
      </c>
      <c r="BO25" s="7"/>
      <c r="BP25" s="7"/>
      <c r="BQ25" s="7"/>
      <c r="BR25" s="7"/>
    </row>
    <row r="26" spans="1:95" s="19" customFormat="1" ht="18" customHeight="1" x14ac:dyDescent="0.25">
      <c r="A26" s="37">
        <v>19</v>
      </c>
      <c r="B26" s="6" t="s">
        <v>26</v>
      </c>
      <c r="C26" s="7"/>
      <c r="D26" s="7"/>
      <c r="E26" s="7"/>
      <c r="F26" s="7"/>
      <c r="G26" s="7"/>
      <c r="H26" s="7"/>
      <c r="I26" s="8">
        <v>0</v>
      </c>
      <c r="J26" s="8">
        <v>0</v>
      </c>
      <c r="K26" s="7"/>
      <c r="L26" s="7"/>
      <c r="M26" s="7"/>
      <c r="N26" s="7"/>
      <c r="O26" s="8">
        <v>0</v>
      </c>
      <c r="P26" s="8">
        <v>0</v>
      </c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8">
        <v>0</v>
      </c>
      <c r="AF26" s="8">
        <v>0</v>
      </c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>
        <v>0</v>
      </c>
      <c r="AV26" s="7">
        <v>0</v>
      </c>
      <c r="AW26" s="7"/>
      <c r="AX26" s="7"/>
      <c r="AY26" s="9">
        <v>0</v>
      </c>
      <c r="AZ26" s="9">
        <v>0</v>
      </c>
      <c r="BA26" s="9"/>
      <c r="BB26" s="9"/>
      <c r="BC26" s="7"/>
      <c r="BD26" s="7"/>
      <c r="BE26" s="7"/>
      <c r="BF26" s="7"/>
      <c r="BG26" s="7"/>
      <c r="BH26" s="7"/>
      <c r="BI26" s="7"/>
      <c r="BJ26" s="7"/>
      <c r="BK26" s="8">
        <v>0</v>
      </c>
      <c r="BL26" s="8">
        <v>0</v>
      </c>
      <c r="BM26" s="8">
        <v>0</v>
      </c>
      <c r="BN26" s="8">
        <v>0</v>
      </c>
      <c r="BO26" s="7"/>
      <c r="BP26" s="7"/>
      <c r="BQ26" s="7"/>
      <c r="BR26" s="7"/>
    </row>
    <row r="27" spans="1:95" s="19" customFormat="1" ht="18" customHeight="1" x14ac:dyDescent="0.25">
      <c r="A27" s="37">
        <v>20</v>
      </c>
      <c r="B27" s="6" t="s">
        <v>27</v>
      </c>
      <c r="C27" s="7"/>
      <c r="D27" s="7"/>
      <c r="E27" s="7"/>
      <c r="F27" s="7"/>
      <c r="G27" s="7"/>
      <c r="H27" s="7"/>
      <c r="I27" s="8">
        <v>0</v>
      </c>
      <c r="J27" s="8">
        <v>0</v>
      </c>
      <c r="K27" s="7"/>
      <c r="L27" s="7"/>
      <c r="M27" s="7"/>
      <c r="N27" s="7"/>
      <c r="O27" s="8">
        <v>0</v>
      </c>
      <c r="P27" s="8">
        <v>0</v>
      </c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8">
        <v>0</v>
      </c>
      <c r="AF27" s="8">
        <v>0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>
        <v>0</v>
      </c>
      <c r="AV27" s="7">
        <v>0</v>
      </c>
      <c r="AW27" s="7"/>
      <c r="AX27" s="7"/>
      <c r="AY27" s="9">
        <v>0</v>
      </c>
      <c r="AZ27" s="9">
        <v>0</v>
      </c>
      <c r="BA27" s="9"/>
      <c r="BB27" s="9"/>
      <c r="BC27" s="7"/>
      <c r="BD27" s="7"/>
      <c r="BE27" s="7"/>
      <c r="BF27" s="7"/>
      <c r="BG27" s="7"/>
      <c r="BH27" s="7"/>
      <c r="BI27" s="7"/>
      <c r="BJ27" s="7"/>
      <c r="BK27" s="8">
        <v>0</v>
      </c>
      <c r="BL27" s="8">
        <v>0</v>
      </c>
      <c r="BM27" s="8">
        <v>0</v>
      </c>
      <c r="BN27" s="8">
        <v>0</v>
      </c>
      <c r="BO27" s="7"/>
      <c r="BP27" s="7"/>
      <c r="BQ27" s="7"/>
      <c r="BR27" s="7"/>
    </row>
    <row r="28" spans="1:95" s="19" customFormat="1" ht="18" customHeight="1" x14ac:dyDescent="0.25">
      <c r="A28" s="37">
        <v>21</v>
      </c>
      <c r="B28" s="6" t="s">
        <v>59</v>
      </c>
      <c r="C28" s="7"/>
      <c r="D28" s="7"/>
      <c r="E28" s="7"/>
      <c r="F28" s="7"/>
      <c r="G28" s="7"/>
      <c r="H28" s="7"/>
      <c r="I28" s="8">
        <v>0</v>
      </c>
      <c r="J28" s="8">
        <v>0</v>
      </c>
      <c r="K28" s="7"/>
      <c r="L28" s="7"/>
      <c r="M28" s="7"/>
      <c r="N28" s="7"/>
      <c r="O28" s="8">
        <v>0</v>
      </c>
      <c r="P28" s="8">
        <v>0</v>
      </c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8">
        <v>0</v>
      </c>
      <c r="AF28" s="8">
        <v>0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>
        <v>0</v>
      </c>
      <c r="AV28" s="7">
        <v>0</v>
      </c>
      <c r="AW28" s="7"/>
      <c r="AX28" s="7"/>
      <c r="AY28" s="9">
        <v>0</v>
      </c>
      <c r="AZ28" s="9">
        <v>0</v>
      </c>
      <c r="BA28" s="9"/>
      <c r="BB28" s="9"/>
      <c r="BC28" s="7"/>
      <c r="BD28" s="7"/>
      <c r="BE28" s="7"/>
      <c r="BF28" s="7"/>
      <c r="BG28" s="7"/>
      <c r="BH28" s="7"/>
      <c r="BI28" s="7"/>
      <c r="BJ28" s="7"/>
      <c r="BK28" s="8">
        <v>0</v>
      </c>
      <c r="BL28" s="8">
        <v>0</v>
      </c>
      <c r="BM28" s="8">
        <v>0</v>
      </c>
      <c r="BN28" s="8">
        <v>0</v>
      </c>
      <c r="BO28" s="7"/>
      <c r="BP28" s="7"/>
      <c r="BQ28" s="7"/>
      <c r="BR28" s="7"/>
    </row>
    <row r="29" spans="1:95" s="19" customFormat="1" ht="18" customHeight="1" x14ac:dyDescent="0.25">
      <c r="A29" s="37">
        <v>22</v>
      </c>
      <c r="B29" s="6" t="s">
        <v>28</v>
      </c>
      <c r="C29" s="7"/>
      <c r="D29" s="7"/>
      <c r="E29" s="7"/>
      <c r="F29" s="7"/>
      <c r="G29" s="7"/>
      <c r="H29" s="7"/>
      <c r="I29" s="8">
        <v>0</v>
      </c>
      <c r="J29" s="8">
        <v>0</v>
      </c>
      <c r="K29" s="7"/>
      <c r="L29" s="7"/>
      <c r="M29" s="7"/>
      <c r="N29" s="7"/>
      <c r="O29" s="8">
        <v>0</v>
      </c>
      <c r="P29" s="8">
        <v>0</v>
      </c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8">
        <v>0</v>
      </c>
      <c r="AF29" s="8">
        <v>0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>
        <v>0</v>
      </c>
      <c r="AV29" s="7">
        <v>0</v>
      </c>
      <c r="AW29" s="7"/>
      <c r="AX29" s="7"/>
      <c r="AY29" s="9">
        <v>0</v>
      </c>
      <c r="AZ29" s="9">
        <v>0</v>
      </c>
      <c r="BA29" s="9"/>
      <c r="BB29" s="9"/>
      <c r="BC29" s="7"/>
      <c r="BD29" s="7"/>
      <c r="BE29" s="7"/>
      <c r="BF29" s="7"/>
      <c r="BG29" s="7"/>
      <c r="BH29" s="7"/>
      <c r="BI29" s="7"/>
      <c r="BJ29" s="7"/>
      <c r="BK29" s="8">
        <v>0</v>
      </c>
      <c r="BL29" s="8">
        <v>0</v>
      </c>
      <c r="BM29" s="8">
        <v>0</v>
      </c>
      <c r="BN29" s="8">
        <v>0</v>
      </c>
      <c r="BO29" s="7"/>
      <c r="BP29" s="7"/>
      <c r="BQ29" s="7"/>
      <c r="BR29" s="7"/>
    </row>
    <row r="30" spans="1:95" s="19" customFormat="1" ht="18" customHeight="1" x14ac:dyDescent="0.25">
      <c r="A30" s="37">
        <v>23</v>
      </c>
      <c r="B30" s="6" t="s">
        <v>98</v>
      </c>
      <c r="C30" s="7"/>
      <c r="D30" s="7"/>
      <c r="E30" s="7"/>
      <c r="F30" s="7"/>
      <c r="G30" s="7"/>
      <c r="H30" s="7"/>
      <c r="I30" s="8">
        <v>0</v>
      </c>
      <c r="J30" s="8">
        <v>0</v>
      </c>
      <c r="K30" s="7"/>
      <c r="L30" s="7"/>
      <c r="M30" s="7"/>
      <c r="N30" s="7"/>
      <c r="O30" s="8">
        <v>0</v>
      </c>
      <c r="P30" s="8">
        <v>0</v>
      </c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8">
        <v>0</v>
      </c>
      <c r="AF30" s="8">
        <v>0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>
        <v>0</v>
      </c>
      <c r="AV30" s="7">
        <v>0</v>
      </c>
      <c r="AW30" s="7"/>
      <c r="AX30" s="7"/>
      <c r="AY30" s="9">
        <v>0</v>
      </c>
      <c r="AZ30" s="9">
        <v>0</v>
      </c>
      <c r="BA30" s="9"/>
      <c r="BB30" s="9"/>
      <c r="BC30" s="7"/>
      <c r="BD30" s="7"/>
      <c r="BE30" s="7"/>
      <c r="BF30" s="7"/>
      <c r="BG30" s="7"/>
      <c r="BH30" s="7"/>
      <c r="BI30" s="7"/>
      <c r="BJ30" s="7"/>
      <c r="BK30" s="8">
        <v>0</v>
      </c>
      <c r="BL30" s="8">
        <v>0</v>
      </c>
      <c r="BM30" s="8">
        <v>0</v>
      </c>
      <c r="BN30" s="8">
        <v>0</v>
      </c>
      <c r="BO30" s="7"/>
      <c r="BP30" s="7"/>
      <c r="BQ30" s="7"/>
      <c r="BR30" s="7"/>
    </row>
    <row r="31" spans="1:95" s="19" customFormat="1" ht="18" customHeight="1" x14ac:dyDescent="0.25">
      <c r="A31" s="37">
        <v>24</v>
      </c>
      <c r="B31" s="6" t="s">
        <v>29</v>
      </c>
      <c r="C31" s="7"/>
      <c r="D31" s="7"/>
      <c r="E31" s="7"/>
      <c r="F31" s="7"/>
      <c r="G31" s="7"/>
      <c r="H31" s="7"/>
      <c r="I31" s="8">
        <v>0</v>
      </c>
      <c r="J31" s="8">
        <v>0</v>
      </c>
      <c r="K31" s="7"/>
      <c r="L31" s="7"/>
      <c r="M31" s="7"/>
      <c r="N31" s="7"/>
      <c r="O31" s="8">
        <v>0</v>
      </c>
      <c r="P31" s="8">
        <v>0</v>
      </c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8">
        <v>0</v>
      </c>
      <c r="AF31" s="8">
        <v>0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>
        <v>0</v>
      </c>
      <c r="AV31" s="7">
        <v>0</v>
      </c>
      <c r="AW31" s="7"/>
      <c r="AX31" s="7"/>
      <c r="AY31" s="9">
        <v>0</v>
      </c>
      <c r="AZ31" s="9">
        <v>0</v>
      </c>
      <c r="BA31" s="9"/>
      <c r="BB31" s="9"/>
      <c r="BC31" s="7"/>
      <c r="BD31" s="7"/>
      <c r="BE31" s="7"/>
      <c r="BF31" s="7"/>
      <c r="BG31" s="7"/>
      <c r="BH31" s="7"/>
      <c r="BI31" s="7"/>
      <c r="BJ31" s="7"/>
      <c r="BK31" s="8">
        <v>0</v>
      </c>
      <c r="BL31" s="8">
        <v>0</v>
      </c>
      <c r="BM31" s="8">
        <v>0</v>
      </c>
      <c r="BN31" s="8">
        <v>0</v>
      </c>
      <c r="BO31" s="7"/>
      <c r="BP31" s="7"/>
      <c r="BQ31" s="7"/>
      <c r="BR31" s="7"/>
    </row>
    <row r="32" spans="1:95" s="16" customFormat="1" ht="18" customHeight="1" x14ac:dyDescent="0.25">
      <c r="A32" s="38"/>
      <c r="B32" s="13" t="s">
        <v>30</v>
      </c>
      <c r="C32" s="7">
        <v>0</v>
      </c>
      <c r="D32" s="7">
        <v>0</v>
      </c>
      <c r="E32" s="7">
        <v>0</v>
      </c>
      <c r="F32" s="7">
        <v>0</v>
      </c>
      <c r="G32" s="7">
        <v>0</v>
      </c>
      <c r="H32" s="7">
        <v>0</v>
      </c>
      <c r="I32" s="8">
        <v>0</v>
      </c>
      <c r="J32" s="8">
        <v>0</v>
      </c>
      <c r="K32" s="7">
        <v>0</v>
      </c>
      <c r="L32" s="7">
        <v>0</v>
      </c>
      <c r="M32" s="7">
        <v>0</v>
      </c>
      <c r="N32" s="7">
        <v>0</v>
      </c>
      <c r="O32" s="8">
        <v>0</v>
      </c>
      <c r="P32" s="8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8">
        <v>0</v>
      </c>
      <c r="AF32" s="8">
        <v>0</v>
      </c>
      <c r="AG32" s="7">
        <v>0</v>
      </c>
      <c r="AH32" s="7">
        <v>0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8">
        <v>0</v>
      </c>
      <c r="AV32" s="8">
        <v>0</v>
      </c>
      <c r="AW32" s="7">
        <v>0</v>
      </c>
      <c r="AX32" s="7">
        <v>0</v>
      </c>
      <c r="AY32" s="9">
        <v>0</v>
      </c>
      <c r="AZ32" s="9">
        <v>0</v>
      </c>
      <c r="BA32" s="8">
        <v>0</v>
      </c>
      <c r="BB32" s="8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8">
        <v>0</v>
      </c>
      <c r="BL32" s="8">
        <v>0</v>
      </c>
      <c r="BM32" s="8">
        <v>0</v>
      </c>
      <c r="BN32" s="8">
        <v>0</v>
      </c>
      <c r="BO32" s="7">
        <v>0</v>
      </c>
      <c r="BP32" s="7">
        <v>0</v>
      </c>
      <c r="BQ32" s="7">
        <v>0</v>
      </c>
      <c r="BR32" s="7">
        <v>0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7">
        <v>100</v>
      </c>
      <c r="D33" s="7">
        <v>200</v>
      </c>
      <c r="E33" s="7">
        <v>314</v>
      </c>
      <c r="F33" s="7">
        <v>1025</v>
      </c>
      <c r="G33" s="7">
        <v>25</v>
      </c>
      <c r="H33" s="7">
        <v>25</v>
      </c>
      <c r="I33" s="8">
        <v>439</v>
      </c>
      <c r="J33" s="8">
        <v>1250</v>
      </c>
      <c r="K33" s="7">
        <v>14</v>
      </c>
      <c r="L33" s="7">
        <v>25</v>
      </c>
      <c r="M33" s="7">
        <v>10</v>
      </c>
      <c r="N33" s="7">
        <v>25</v>
      </c>
      <c r="O33" s="8">
        <v>463</v>
      </c>
      <c r="P33" s="8">
        <v>1300</v>
      </c>
      <c r="Q33" s="7">
        <v>2</v>
      </c>
      <c r="R33" s="7">
        <v>5</v>
      </c>
      <c r="S33" s="7">
        <v>408</v>
      </c>
      <c r="T33" s="7">
        <v>1196</v>
      </c>
      <c r="U33" s="7">
        <v>18</v>
      </c>
      <c r="V33" s="7">
        <v>58</v>
      </c>
      <c r="W33" s="7">
        <v>20</v>
      </c>
      <c r="X33" s="7">
        <v>40</v>
      </c>
      <c r="Y33" s="7">
        <v>2</v>
      </c>
      <c r="Z33" s="7">
        <v>2</v>
      </c>
      <c r="AA33" s="7">
        <v>0</v>
      </c>
      <c r="AB33" s="7">
        <v>0</v>
      </c>
      <c r="AC33" s="7">
        <v>0</v>
      </c>
      <c r="AD33" s="7">
        <v>0</v>
      </c>
      <c r="AE33" s="8">
        <v>40</v>
      </c>
      <c r="AF33" s="8">
        <v>100</v>
      </c>
      <c r="AG33" s="7">
        <v>1</v>
      </c>
      <c r="AH33" s="7">
        <v>1</v>
      </c>
      <c r="AI33" s="7">
        <v>0</v>
      </c>
      <c r="AJ33" s="7">
        <v>0</v>
      </c>
      <c r="AK33" s="7">
        <v>5</v>
      </c>
      <c r="AL33" s="7">
        <v>5</v>
      </c>
      <c r="AM33" s="7">
        <v>60</v>
      </c>
      <c r="AN33" s="7">
        <v>375</v>
      </c>
      <c r="AO33" s="7">
        <v>10</v>
      </c>
      <c r="AP33" s="7">
        <v>10</v>
      </c>
      <c r="AQ33" s="7">
        <v>110</v>
      </c>
      <c r="AR33" s="7">
        <v>110</v>
      </c>
      <c r="AS33" s="7">
        <v>0</v>
      </c>
      <c r="AT33" s="7">
        <v>0</v>
      </c>
      <c r="AU33" s="7">
        <v>185</v>
      </c>
      <c r="AV33" s="7">
        <v>500</v>
      </c>
      <c r="AW33" s="7">
        <v>4</v>
      </c>
      <c r="AX33" s="7">
        <v>7</v>
      </c>
      <c r="AY33" s="9">
        <v>688</v>
      </c>
      <c r="AZ33" s="9">
        <v>1900</v>
      </c>
      <c r="BA33" s="7"/>
      <c r="BB33" s="7"/>
      <c r="BC33" s="7">
        <v>0</v>
      </c>
      <c r="BD33" s="7">
        <v>0</v>
      </c>
      <c r="BE33" s="7">
        <v>0</v>
      </c>
      <c r="BF33" s="7">
        <v>0</v>
      </c>
      <c r="BG33" s="7">
        <v>10</v>
      </c>
      <c r="BH33" s="7">
        <v>25</v>
      </c>
      <c r="BI33" s="7">
        <v>10</v>
      </c>
      <c r="BJ33" s="7">
        <v>75</v>
      </c>
      <c r="BK33" s="8">
        <v>20</v>
      </c>
      <c r="BL33" s="8">
        <v>100</v>
      </c>
      <c r="BM33" s="8">
        <v>708</v>
      </c>
      <c r="BN33" s="8">
        <v>2000</v>
      </c>
      <c r="BO33" s="7">
        <v>240</v>
      </c>
      <c r="BP33" s="7">
        <v>525</v>
      </c>
      <c r="BQ33" s="7">
        <v>17</v>
      </c>
      <c r="BR33" s="7">
        <v>17</v>
      </c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7">
        <v>1820</v>
      </c>
      <c r="D34" s="7">
        <v>3300</v>
      </c>
      <c r="E34" s="7">
        <v>771</v>
      </c>
      <c r="F34" s="7">
        <v>2200</v>
      </c>
      <c r="G34" s="7">
        <v>250</v>
      </c>
      <c r="H34" s="7">
        <v>400</v>
      </c>
      <c r="I34" s="8">
        <v>2841</v>
      </c>
      <c r="J34" s="8">
        <v>5900</v>
      </c>
      <c r="K34" s="7">
        <v>200</v>
      </c>
      <c r="L34" s="7">
        <v>1500</v>
      </c>
      <c r="M34" s="7">
        <v>150</v>
      </c>
      <c r="N34" s="7">
        <v>800</v>
      </c>
      <c r="O34" s="8">
        <v>3191</v>
      </c>
      <c r="P34" s="8">
        <v>8200</v>
      </c>
      <c r="Q34" s="7">
        <v>25</v>
      </c>
      <c r="R34" s="7">
        <v>161</v>
      </c>
      <c r="S34" s="7">
        <v>2810</v>
      </c>
      <c r="T34" s="7">
        <v>7546</v>
      </c>
      <c r="U34" s="7">
        <v>1040</v>
      </c>
      <c r="V34" s="7">
        <v>4460</v>
      </c>
      <c r="W34" s="7">
        <v>120</v>
      </c>
      <c r="X34" s="7">
        <v>500</v>
      </c>
      <c r="Y34" s="7">
        <v>10</v>
      </c>
      <c r="Z34" s="7">
        <v>40</v>
      </c>
      <c r="AA34" s="7">
        <v>0</v>
      </c>
      <c r="AB34" s="7">
        <v>0</v>
      </c>
      <c r="AC34" s="7">
        <v>0</v>
      </c>
      <c r="AD34" s="7">
        <v>0</v>
      </c>
      <c r="AE34" s="8">
        <v>1170</v>
      </c>
      <c r="AF34" s="8">
        <v>5000</v>
      </c>
      <c r="AG34" s="7">
        <v>5</v>
      </c>
      <c r="AH34" s="7">
        <v>5</v>
      </c>
      <c r="AI34" s="7">
        <v>0</v>
      </c>
      <c r="AJ34" s="7">
        <v>0</v>
      </c>
      <c r="AK34" s="7">
        <v>40</v>
      </c>
      <c r="AL34" s="7">
        <v>200</v>
      </c>
      <c r="AM34" s="7">
        <v>85</v>
      </c>
      <c r="AN34" s="7">
        <v>880</v>
      </c>
      <c r="AO34" s="7">
        <v>5</v>
      </c>
      <c r="AP34" s="7">
        <v>10</v>
      </c>
      <c r="AQ34" s="7">
        <v>110</v>
      </c>
      <c r="AR34" s="7">
        <v>110</v>
      </c>
      <c r="AS34" s="7">
        <v>10</v>
      </c>
      <c r="AT34" s="7">
        <v>200</v>
      </c>
      <c r="AU34" s="7">
        <v>250</v>
      </c>
      <c r="AV34" s="7">
        <v>1400</v>
      </c>
      <c r="AW34" s="7">
        <v>6</v>
      </c>
      <c r="AX34" s="7">
        <v>9</v>
      </c>
      <c r="AY34" s="9">
        <v>4611</v>
      </c>
      <c r="AZ34" s="9">
        <v>14600</v>
      </c>
      <c r="BA34" s="9"/>
      <c r="BB34" s="9"/>
      <c r="BC34" s="7">
        <v>0</v>
      </c>
      <c r="BD34" s="7">
        <v>0</v>
      </c>
      <c r="BE34" s="7">
        <v>4</v>
      </c>
      <c r="BF34" s="7">
        <v>125</v>
      </c>
      <c r="BG34" s="7">
        <v>52</v>
      </c>
      <c r="BH34" s="7">
        <v>830</v>
      </c>
      <c r="BI34" s="7">
        <v>114</v>
      </c>
      <c r="BJ34" s="7">
        <v>1470</v>
      </c>
      <c r="BK34" s="8">
        <v>170</v>
      </c>
      <c r="BL34" s="8">
        <v>2425</v>
      </c>
      <c r="BM34" s="8">
        <v>4781</v>
      </c>
      <c r="BN34" s="8">
        <v>17025</v>
      </c>
      <c r="BO34" s="7">
        <v>1380</v>
      </c>
      <c r="BP34" s="7">
        <v>4282</v>
      </c>
      <c r="BQ34" s="7">
        <v>174</v>
      </c>
      <c r="BR34" s="7">
        <v>174</v>
      </c>
    </row>
    <row r="35" spans="1:95" s="10" customFormat="1" ht="18" customHeight="1" x14ac:dyDescent="0.25">
      <c r="A35" s="39">
        <v>27</v>
      </c>
      <c r="B35" s="12" t="s">
        <v>14</v>
      </c>
      <c r="C35" s="7">
        <v>280</v>
      </c>
      <c r="D35" s="7">
        <v>600</v>
      </c>
      <c r="E35" s="7">
        <v>114</v>
      </c>
      <c r="F35" s="7">
        <v>250</v>
      </c>
      <c r="G35" s="7">
        <v>50</v>
      </c>
      <c r="H35" s="7">
        <v>50</v>
      </c>
      <c r="I35" s="8">
        <v>444</v>
      </c>
      <c r="J35" s="8">
        <v>900</v>
      </c>
      <c r="K35" s="7">
        <v>10</v>
      </c>
      <c r="L35" s="7">
        <v>50</v>
      </c>
      <c r="M35" s="7">
        <v>10</v>
      </c>
      <c r="N35" s="7">
        <v>50</v>
      </c>
      <c r="O35" s="8">
        <v>464</v>
      </c>
      <c r="P35" s="8">
        <v>1000</v>
      </c>
      <c r="Q35" s="7">
        <v>2</v>
      </c>
      <c r="R35" s="7">
        <v>10</v>
      </c>
      <c r="S35" s="7">
        <v>410</v>
      </c>
      <c r="T35" s="7">
        <v>921</v>
      </c>
      <c r="U35" s="7">
        <v>275</v>
      </c>
      <c r="V35" s="7">
        <v>1370</v>
      </c>
      <c r="W35" s="7">
        <v>45</v>
      </c>
      <c r="X35" s="7">
        <v>120</v>
      </c>
      <c r="Y35" s="7">
        <v>5</v>
      </c>
      <c r="Z35" s="7">
        <v>10</v>
      </c>
      <c r="AA35" s="7">
        <v>0</v>
      </c>
      <c r="AB35" s="7">
        <v>0</v>
      </c>
      <c r="AC35" s="7">
        <v>0</v>
      </c>
      <c r="AD35" s="7">
        <v>0</v>
      </c>
      <c r="AE35" s="8">
        <v>325</v>
      </c>
      <c r="AF35" s="8">
        <v>1500</v>
      </c>
      <c r="AG35" s="7">
        <v>2</v>
      </c>
      <c r="AH35" s="7">
        <v>2</v>
      </c>
      <c r="AI35" s="7">
        <v>0</v>
      </c>
      <c r="AJ35" s="7">
        <v>0</v>
      </c>
      <c r="AK35" s="7">
        <v>10</v>
      </c>
      <c r="AL35" s="7">
        <v>20</v>
      </c>
      <c r="AM35" s="7">
        <v>33</v>
      </c>
      <c r="AN35" s="7">
        <v>200</v>
      </c>
      <c r="AO35" s="7">
        <v>5</v>
      </c>
      <c r="AP35" s="7">
        <v>10</v>
      </c>
      <c r="AQ35" s="7">
        <v>20</v>
      </c>
      <c r="AR35" s="7">
        <v>20</v>
      </c>
      <c r="AS35" s="7">
        <v>2</v>
      </c>
      <c r="AT35" s="7">
        <v>50</v>
      </c>
      <c r="AU35" s="7">
        <v>70</v>
      </c>
      <c r="AV35" s="7">
        <v>300</v>
      </c>
      <c r="AW35" s="7">
        <v>2</v>
      </c>
      <c r="AX35" s="7">
        <v>2</v>
      </c>
      <c r="AY35" s="9">
        <v>859</v>
      </c>
      <c r="AZ35" s="9">
        <v>2800</v>
      </c>
      <c r="BA35" s="9"/>
      <c r="BB35" s="9"/>
      <c r="BC35" s="7">
        <v>0</v>
      </c>
      <c r="BD35" s="7">
        <v>0</v>
      </c>
      <c r="BE35" s="7">
        <v>2</v>
      </c>
      <c r="BF35" s="7">
        <v>60</v>
      </c>
      <c r="BG35" s="7">
        <v>12</v>
      </c>
      <c r="BH35" s="7">
        <v>45</v>
      </c>
      <c r="BI35" s="7">
        <v>16</v>
      </c>
      <c r="BJ35" s="7">
        <v>75</v>
      </c>
      <c r="BK35" s="8">
        <v>30</v>
      </c>
      <c r="BL35" s="8">
        <v>180</v>
      </c>
      <c r="BM35" s="8">
        <v>889</v>
      </c>
      <c r="BN35" s="8">
        <v>2980</v>
      </c>
      <c r="BO35" s="7">
        <v>238</v>
      </c>
      <c r="BP35" s="7">
        <v>748</v>
      </c>
      <c r="BQ35" s="7">
        <v>24</v>
      </c>
      <c r="BR35" s="7">
        <v>24</v>
      </c>
    </row>
    <row r="36" spans="1:95" s="10" customFormat="1" ht="18" customHeight="1" x14ac:dyDescent="0.25">
      <c r="A36" s="37">
        <v>28</v>
      </c>
      <c r="B36" s="6" t="s">
        <v>54</v>
      </c>
      <c r="C36" s="7"/>
      <c r="D36" s="7"/>
      <c r="E36" s="7"/>
      <c r="F36" s="7"/>
      <c r="G36" s="7"/>
      <c r="H36" s="7"/>
      <c r="I36" s="8">
        <v>0</v>
      </c>
      <c r="J36" s="8">
        <v>0</v>
      </c>
      <c r="K36" s="7"/>
      <c r="L36" s="7"/>
      <c r="M36" s="7"/>
      <c r="N36" s="7"/>
      <c r="O36" s="8">
        <v>0</v>
      </c>
      <c r="P36" s="8">
        <v>0</v>
      </c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8">
        <v>0</v>
      </c>
      <c r="AF36" s="8">
        <v>0</v>
      </c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>
        <v>0</v>
      </c>
      <c r="AV36" s="7">
        <v>0</v>
      </c>
      <c r="AW36" s="7"/>
      <c r="AX36" s="7"/>
      <c r="AY36" s="9">
        <v>0</v>
      </c>
      <c r="AZ36" s="9">
        <v>0</v>
      </c>
      <c r="BA36" s="9"/>
      <c r="BB36" s="9"/>
      <c r="BC36" s="7"/>
      <c r="BD36" s="7"/>
      <c r="BE36" s="7"/>
      <c r="BF36" s="7"/>
      <c r="BG36" s="7"/>
      <c r="BH36" s="7"/>
      <c r="BI36" s="7"/>
      <c r="BJ36" s="7"/>
      <c r="BK36" s="8">
        <v>0</v>
      </c>
      <c r="BL36" s="8">
        <v>0</v>
      </c>
      <c r="BM36" s="8">
        <v>0</v>
      </c>
      <c r="BN36" s="8">
        <v>0</v>
      </c>
      <c r="BO36" s="7"/>
      <c r="BP36" s="7"/>
      <c r="BQ36" s="7"/>
      <c r="BR36" s="7"/>
    </row>
    <row r="37" spans="1:95" s="10" customFormat="1" ht="18" customHeight="1" x14ac:dyDescent="0.25">
      <c r="A37" s="39">
        <v>29</v>
      </c>
      <c r="B37" s="12" t="s">
        <v>32</v>
      </c>
      <c r="C37" s="7">
        <v>5420</v>
      </c>
      <c r="D37" s="7">
        <v>13880</v>
      </c>
      <c r="E37" s="7">
        <v>2144</v>
      </c>
      <c r="F37" s="7">
        <v>9950</v>
      </c>
      <c r="G37" s="7">
        <v>300</v>
      </c>
      <c r="H37" s="7">
        <v>900</v>
      </c>
      <c r="I37" s="8">
        <v>7864</v>
      </c>
      <c r="J37" s="8">
        <v>24730</v>
      </c>
      <c r="K37" s="7">
        <v>210</v>
      </c>
      <c r="L37" s="7">
        <v>2140</v>
      </c>
      <c r="M37" s="7">
        <v>280</v>
      </c>
      <c r="N37" s="7">
        <v>1430</v>
      </c>
      <c r="O37" s="8">
        <v>8354</v>
      </c>
      <c r="P37" s="8">
        <v>28300</v>
      </c>
      <c r="Q37" s="7">
        <v>42</v>
      </c>
      <c r="R37" s="7">
        <v>259</v>
      </c>
      <c r="S37" s="7">
        <v>7354</v>
      </c>
      <c r="T37" s="7">
        <v>26039</v>
      </c>
      <c r="U37" s="7">
        <v>1145</v>
      </c>
      <c r="V37" s="7">
        <v>6990</v>
      </c>
      <c r="W37" s="7">
        <v>160</v>
      </c>
      <c r="X37" s="7">
        <v>710</v>
      </c>
      <c r="Y37" s="7">
        <v>15</v>
      </c>
      <c r="Z37" s="7">
        <v>100</v>
      </c>
      <c r="AA37" s="7">
        <v>0</v>
      </c>
      <c r="AB37" s="7">
        <v>0</v>
      </c>
      <c r="AC37" s="7">
        <v>0</v>
      </c>
      <c r="AD37" s="7">
        <v>0</v>
      </c>
      <c r="AE37" s="8">
        <v>1320</v>
      </c>
      <c r="AF37" s="8">
        <v>7800</v>
      </c>
      <c r="AG37" s="7">
        <v>6</v>
      </c>
      <c r="AH37" s="7">
        <v>6</v>
      </c>
      <c r="AI37" s="7">
        <v>0</v>
      </c>
      <c r="AJ37" s="7">
        <v>0</v>
      </c>
      <c r="AK37" s="7">
        <v>20</v>
      </c>
      <c r="AL37" s="7">
        <v>100</v>
      </c>
      <c r="AM37" s="7">
        <v>135</v>
      </c>
      <c r="AN37" s="7">
        <v>1370</v>
      </c>
      <c r="AO37" s="7">
        <v>5</v>
      </c>
      <c r="AP37" s="7">
        <v>10</v>
      </c>
      <c r="AQ37" s="7">
        <v>120</v>
      </c>
      <c r="AR37" s="7">
        <v>120</v>
      </c>
      <c r="AS37" s="7">
        <v>10</v>
      </c>
      <c r="AT37" s="7">
        <v>200</v>
      </c>
      <c r="AU37" s="7">
        <v>290</v>
      </c>
      <c r="AV37" s="7">
        <v>1800</v>
      </c>
      <c r="AW37" s="7">
        <v>7</v>
      </c>
      <c r="AX37" s="7">
        <v>10</v>
      </c>
      <c r="AY37" s="9">
        <v>9964</v>
      </c>
      <c r="AZ37" s="9">
        <v>37900</v>
      </c>
      <c r="BA37" s="9"/>
      <c r="BB37" s="9"/>
      <c r="BC37" s="7">
        <v>0</v>
      </c>
      <c r="BD37" s="7">
        <v>0</v>
      </c>
      <c r="BE37" s="7">
        <v>7</v>
      </c>
      <c r="BF37" s="7">
        <v>220</v>
      </c>
      <c r="BG37" s="7">
        <v>92</v>
      </c>
      <c r="BH37" s="7">
        <v>1300</v>
      </c>
      <c r="BI37" s="7">
        <v>91</v>
      </c>
      <c r="BJ37" s="7">
        <v>1260</v>
      </c>
      <c r="BK37" s="8">
        <v>190</v>
      </c>
      <c r="BL37" s="8">
        <v>2780</v>
      </c>
      <c r="BM37" s="8">
        <v>10154</v>
      </c>
      <c r="BN37" s="8">
        <v>40680</v>
      </c>
      <c r="BO37" s="7">
        <v>2860</v>
      </c>
      <c r="BP37" s="7">
        <v>8380</v>
      </c>
      <c r="BQ37" s="7">
        <v>228</v>
      </c>
      <c r="BR37" s="7">
        <v>228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7"/>
      <c r="D38" s="7"/>
      <c r="E38" s="7"/>
      <c r="F38" s="7"/>
      <c r="G38" s="7"/>
      <c r="H38" s="7"/>
      <c r="I38" s="8">
        <v>0</v>
      </c>
      <c r="J38" s="8">
        <v>0</v>
      </c>
      <c r="K38" s="7"/>
      <c r="L38" s="7"/>
      <c r="M38" s="7"/>
      <c r="N38" s="7"/>
      <c r="O38" s="8">
        <v>0</v>
      </c>
      <c r="P38" s="8">
        <v>0</v>
      </c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8">
        <v>0</v>
      </c>
      <c r="AF38" s="8">
        <v>0</v>
      </c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>
        <v>0</v>
      </c>
      <c r="AV38" s="7">
        <v>0</v>
      </c>
      <c r="AW38" s="7"/>
      <c r="AX38" s="7"/>
      <c r="AY38" s="9">
        <v>0</v>
      </c>
      <c r="AZ38" s="9">
        <v>0</v>
      </c>
      <c r="BA38" s="9"/>
      <c r="BB38" s="9"/>
      <c r="BC38" s="7"/>
      <c r="BD38" s="7"/>
      <c r="BE38" s="7"/>
      <c r="BF38" s="7"/>
      <c r="BG38" s="7"/>
      <c r="BH38" s="7"/>
      <c r="BI38" s="7"/>
      <c r="BJ38" s="7"/>
      <c r="BK38" s="8">
        <v>0</v>
      </c>
      <c r="BL38" s="8">
        <v>0</v>
      </c>
      <c r="BM38" s="8">
        <v>0</v>
      </c>
      <c r="BN38" s="8">
        <v>0</v>
      </c>
      <c r="BO38" s="7"/>
      <c r="BP38" s="7"/>
      <c r="BQ38" s="7"/>
      <c r="BR38" s="7"/>
    </row>
    <row r="39" spans="1:95" s="10" customFormat="1" ht="18" customHeight="1" x14ac:dyDescent="0.25">
      <c r="A39" s="39">
        <v>31</v>
      </c>
      <c r="B39" s="12" t="s">
        <v>34</v>
      </c>
      <c r="C39" s="7"/>
      <c r="D39" s="7"/>
      <c r="E39" s="7"/>
      <c r="F39" s="7"/>
      <c r="G39" s="7"/>
      <c r="H39" s="7"/>
      <c r="I39" s="8">
        <v>0</v>
      </c>
      <c r="J39" s="8">
        <v>0</v>
      </c>
      <c r="K39" s="7"/>
      <c r="L39" s="7"/>
      <c r="M39" s="7"/>
      <c r="N39" s="7"/>
      <c r="O39" s="8">
        <v>0</v>
      </c>
      <c r="P39" s="8">
        <v>0</v>
      </c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8">
        <v>0</v>
      </c>
      <c r="AF39" s="8">
        <v>0</v>
      </c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>
        <v>0</v>
      </c>
      <c r="AV39" s="7">
        <v>0</v>
      </c>
      <c r="AW39" s="7"/>
      <c r="AX39" s="7"/>
      <c r="AY39" s="9">
        <v>0</v>
      </c>
      <c r="AZ39" s="9">
        <v>0</v>
      </c>
      <c r="BA39" s="9"/>
      <c r="BB39" s="9"/>
      <c r="BC39" s="7"/>
      <c r="BD39" s="7"/>
      <c r="BE39" s="7"/>
      <c r="BF39" s="7"/>
      <c r="BG39" s="7"/>
      <c r="BH39" s="7"/>
      <c r="BI39" s="7"/>
      <c r="BJ39" s="7"/>
      <c r="BK39" s="8">
        <v>0</v>
      </c>
      <c r="BL39" s="8">
        <v>0</v>
      </c>
      <c r="BM39" s="8">
        <v>0</v>
      </c>
      <c r="BN39" s="8">
        <v>0</v>
      </c>
      <c r="BO39" s="7"/>
      <c r="BP39" s="7"/>
      <c r="BQ39" s="7"/>
      <c r="BR39" s="7"/>
    </row>
    <row r="40" spans="1:95" s="10" customFormat="1" ht="18" customHeight="1" x14ac:dyDescent="0.25">
      <c r="A40" s="37">
        <v>32</v>
      </c>
      <c r="B40" s="12" t="s">
        <v>35</v>
      </c>
      <c r="C40" s="7">
        <v>1420</v>
      </c>
      <c r="D40" s="7">
        <v>1650</v>
      </c>
      <c r="E40" s="7">
        <v>528</v>
      </c>
      <c r="F40" s="7">
        <v>700</v>
      </c>
      <c r="G40" s="7">
        <v>200</v>
      </c>
      <c r="H40" s="7">
        <v>200</v>
      </c>
      <c r="I40" s="8">
        <v>2148</v>
      </c>
      <c r="J40" s="8">
        <v>2550</v>
      </c>
      <c r="K40" s="7">
        <v>28</v>
      </c>
      <c r="L40" s="7">
        <v>150</v>
      </c>
      <c r="M40" s="7">
        <v>425</v>
      </c>
      <c r="N40" s="7">
        <v>2100</v>
      </c>
      <c r="O40" s="8">
        <v>2601</v>
      </c>
      <c r="P40" s="8">
        <v>4800</v>
      </c>
      <c r="Q40" s="7">
        <v>65</v>
      </c>
      <c r="R40" s="7">
        <v>379</v>
      </c>
      <c r="S40" s="7">
        <v>2109</v>
      </c>
      <c r="T40" s="7">
        <v>4227</v>
      </c>
      <c r="U40" s="7">
        <v>400</v>
      </c>
      <c r="V40" s="7">
        <v>2500</v>
      </c>
      <c r="W40" s="7">
        <v>50</v>
      </c>
      <c r="X40" s="7">
        <v>200</v>
      </c>
      <c r="Y40" s="7">
        <v>15</v>
      </c>
      <c r="Z40" s="7">
        <v>100</v>
      </c>
      <c r="AA40" s="7">
        <v>0</v>
      </c>
      <c r="AB40" s="7">
        <v>0</v>
      </c>
      <c r="AC40" s="7">
        <v>0</v>
      </c>
      <c r="AD40" s="7">
        <v>0</v>
      </c>
      <c r="AE40" s="8">
        <v>465</v>
      </c>
      <c r="AF40" s="8">
        <v>2800</v>
      </c>
      <c r="AG40" s="7">
        <v>6</v>
      </c>
      <c r="AH40" s="7">
        <v>7</v>
      </c>
      <c r="AI40" s="7">
        <v>0</v>
      </c>
      <c r="AJ40" s="7">
        <v>0</v>
      </c>
      <c r="AK40" s="7">
        <v>20</v>
      </c>
      <c r="AL40" s="7">
        <v>60</v>
      </c>
      <c r="AM40" s="7">
        <v>30</v>
      </c>
      <c r="AN40" s="7">
        <v>370</v>
      </c>
      <c r="AO40" s="7">
        <v>5</v>
      </c>
      <c r="AP40" s="7">
        <v>10</v>
      </c>
      <c r="AQ40" s="7">
        <v>30</v>
      </c>
      <c r="AR40" s="7">
        <v>30</v>
      </c>
      <c r="AS40" s="7">
        <v>5</v>
      </c>
      <c r="AT40" s="7">
        <v>130</v>
      </c>
      <c r="AU40" s="7">
        <v>90</v>
      </c>
      <c r="AV40" s="7">
        <v>600</v>
      </c>
      <c r="AW40" s="7">
        <v>6</v>
      </c>
      <c r="AX40" s="7">
        <v>6</v>
      </c>
      <c r="AY40" s="9">
        <v>3156</v>
      </c>
      <c r="AZ40" s="9">
        <v>8200</v>
      </c>
      <c r="BA40" s="9"/>
      <c r="BB40" s="9"/>
      <c r="BC40" s="7">
        <v>0</v>
      </c>
      <c r="BD40" s="7">
        <v>0</v>
      </c>
      <c r="BE40" s="7">
        <v>2</v>
      </c>
      <c r="BF40" s="7">
        <v>60</v>
      </c>
      <c r="BG40" s="7">
        <v>7</v>
      </c>
      <c r="BH40" s="7">
        <v>75</v>
      </c>
      <c r="BI40" s="7">
        <v>49</v>
      </c>
      <c r="BJ40" s="7">
        <v>205</v>
      </c>
      <c r="BK40" s="8">
        <v>58</v>
      </c>
      <c r="BL40" s="8">
        <v>340</v>
      </c>
      <c r="BM40" s="8">
        <v>3214</v>
      </c>
      <c r="BN40" s="8">
        <v>8540</v>
      </c>
      <c r="BO40" s="7">
        <v>1148</v>
      </c>
      <c r="BP40" s="7">
        <v>2480</v>
      </c>
      <c r="BQ40" s="7">
        <v>105</v>
      </c>
      <c r="BR40" s="7">
        <v>105</v>
      </c>
    </row>
    <row r="41" spans="1:95" s="10" customFormat="1" ht="18" customHeight="1" x14ac:dyDescent="0.25">
      <c r="A41" s="39">
        <v>33</v>
      </c>
      <c r="B41" s="12" t="s">
        <v>36</v>
      </c>
      <c r="C41" s="7">
        <v>125</v>
      </c>
      <c r="D41" s="7">
        <v>230</v>
      </c>
      <c r="E41" s="7">
        <v>29</v>
      </c>
      <c r="F41" s="7">
        <v>40</v>
      </c>
      <c r="G41" s="7">
        <v>10</v>
      </c>
      <c r="H41" s="7">
        <v>10</v>
      </c>
      <c r="I41" s="8">
        <v>164</v>
      </c>
      <c r="J41" s="8">
        <v>280</v>
      </c>
      <c r="K41" s="7">
        <v>4</v>
      </c>
      <c r="L41" s="7">
        <v>10</v>
      </c>
      <c r="M41" s="7">
        <v>4</v>
      </c>
      <c r="N41" s="7">
        <v>10</v>
      </c>
      <c r="O41" s="8">
        <v>172</v>
      </c>
      <c r="P41" s="8">
        <v>300</v>
      </c>
      <c r="Q41" s="7">
        <v>2</v>
      </c>
      <c r="R41" s="7">
        <v>2</v>
      </c>
      <c r="S41" s="7">
        <v>60</v>
      </c>
      <c r="T41" s="7">
        <v>90</v>
      </c>
      <c r="U41" s="7">
        <v>23</v>
      </c>
      <c r="V41" s="7">
        <v>118</v>
      </c>
      <c r="W41" s="7">
        <v>10</v>
      </c>
      <c r="X41" s="7">
        <v>30</v>
      </c>
      <c r="Y41" s="7">
        <v>2</v>
      </c>
      <c r="Z41" s="7">
        <v>2</v>
      </c>
      <c r="AA41" s="7">
        <v>0</v>
      </c>
      <c r="AB41" s="7">
        <v>0</v>
      </c>
      <c r="AC41" s="7">
        <v>0</v>
      </c>
      <c r="AD41" s="7">
        <v>0</v>
      </c>
      <c r="AE41" s="8">
        <v>35</v>
      </c>
      <c r="AF41" s="8">
        <v>150</v>
      </c>
      <c r="AG41" s="7">
        <v>1</v>
      </c>
      <c r="AH41" s="7">
        <v>1</v>
      </c>
      <c r="AI41" s="7">
        <v>0</v>
      </c>
      <c r="AJ41" s="7">
        <v>0</v>
      </c>
      <c r="AK41" s="7">
        <v>2</v>
      </c>
      <c r="AL41" s="7">
        <v>2</v>
      </c>
      <c r="AM41" s="7">
        <v>7</v>
      </c>
      <c r="AN41" s="7">
        <v>42</v>
      </c>
      <c r="AO41" s="7">
        <v>1</v>
      </c>
      <c r="AP41" s="7">
        <v>1</v>
      </c>
      <c r="AQ41" s="7">
        <v>2</v>
      </c>
      <c r="AR41" s="7">
        <v>5</v>
      </c>
      <c r="AS41" s="7">
        <v>0</v>
      </c>
      <c r="AT41" s="7">
        <v>0</v>
      </c>
      <c r="AU41" s="7">
        <v>12</v>
      </c>
      <c r="AV41" s="7">
        <v>50</v>
      </c>
      <c r="AW41" s="7">
        <v>1</v>
      </c>
      <c r="AX41" s="7">
        <v>1</v>
      </c>
      <c r="AY41" s="9">
        <v>219</v>
      </c>
      <c r="AZ41" s="9">
        <v>500</v>
      </c>
      <c r="BA41" s="9"/>
      <c r="BB41" s="9"/>
      <c r="BC41" s="7">
        <v>0</v>
      </c>
      <c r="BD41" s="7">
        <v>0</v>
      </c>
      <c r="BE41" s="7">
        <v>1</v>
      </c>
      <c r="BF41" s="7">
        <v>30</v>
      </c>
      <c r="BG41" s="7">
        <v>4</v>
      </c>
      <c r="BH41" s="7">
        <v>20</v>
      </c>
      <c r="BI41" s="7">
        <v>10</v>
      </c>
      <c r="BJ41" s="7">
        <v>50</v>
      </c>
      <c r="BK41" s="8">
        <v>15</v>
      </c>
      <c r="BL41" s="8">
        <v>100</v>
      </c>
      <c r="BM41" s="8">
        <v>234</v>
      </c>
      <c r="BN41" s="8">
        <v>600</v>
      </c>
      <c r="BO41" s="7">
        <v>60</v>
      </c>
      <c r="BP41" s="7">
        <v>150</v>
      </c>
      <c r="BQ41" s="7">
        <v>6</v>
      </c>
      <c r="BR41" s="7">
        <v>6</v>
      </c>
    </row>
    <row r="42" spans="1:95" s="19" customFormat="1" ht="18" customHeight="1" x14ac:dyDescent="0.25">
      <c r="A42" s="37">
        <v>34</v>
      </c>
      <c r="B42" s="6" t="s">
        <v>82</v>
      </c>
      <c r="C42" s="7"/>
      <c r="D42" s="7"/>
      <c r="E42" s="7"/>
      <c r="F42" s="7"/>
      <c r="G42" s="7"/>
      <c r="H42" s="7"/>
      <c r="I42" s="8">
        <v>0</v>
      </c>
      <c r="J42" s="8">
        <v>0</v>
      </c>
      <c r="K42" s="7"/>
      <c r="L42" s="7"/>
      <c r="M42" s="7"/>
      <c r="N42" s="7"/>
      <c r="O42" s="8">
        <v>0</v>
      </c>
      <c r="P42" s="8">
        <v>0</v>
      </c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8">
        <v>0</v>
      </c>
      <c r="AF42" s="8">
        <v>0</v>
      </c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v>0</v>
      </c>
      <c r="AV42" s="7">
        <v>0</v>
      </c>
      <c r="AW42" s="7"/>
      <c r="AX42" s="7"/>
      <c r="AY42" s="9">
        <v>0</v>
      </c>
      <c r="AZ42" s="9">
        <v>0</v>
      </c>
      <c r="BA42" s="9"/>
      <c r="BB42" s="9"/>
      <c r="BC42" s="7"/>
      <c r="BD42" s="7"/>
      <c r="BE42" s="7"/>
      <c r="BF42" s="7"/>
      <c r="BG42" s="7"/>
      <c r="BH42" s="7"/>
      <c r="BI42" s="7"/>
      <c r="BJ42" s="7"/>
      <c r="BK42" s="8">
        <v>0</v>
      </c>
      <c r="BL42" s="8">
        <v>0</v>
      </c>
      <c r="BM42" s="8">
        <v>0</v>
      </c>
      <c r="BN42" s="8">
        <v>0</v>
      </c>
      <c r="BO42" s="7"/>
      <c r="BP42" s="7"/>
      <c r="BQ42" s="7"/>
      <c r="BR42" s="7"/>
    </row>
    <row r="43" spans="1:95" s="16" customFormat="1" ht="18" customHeight="1" x14ac:dyDescent="0.25">
      <c r="A43" s="38" t="s">
        <v>37</v>
      </c>
      <c r="B43" s="13" t="s">
        <v>38</v>
      </c>
      <c r="C43" s="8">
        <v>9165</v>
      </c>
      <c r="D43" s="8">
        <v>19860</v>
      </c>
      <c r="E43" s="8">
        <v>3900</v>
      </c>
      <c r="F43" s="8">
        <v>14165</v>
      </c>
      <c r="G43" s="8">
        <v>835</v>
      </c>
      <c r="H43" s="8">
        <v>1585</v>
      </c>
      <c r="I43" s="8">
        <v>13900</v>
      </c>
      <c r="J43" s="8">
        <v>35610</v>
      </c>
      <c r="K43" s="8">
        <v>466</v>
      </c>
      <c r="L43" s="8">
        <v>3875</v>
      </c>
      <c r="M43" s="8">
        <v>879</v>
      </c>
      <c r="N43" s="8">
        <v>4415</v>
      </c>
      <c r="O43" s="8">
        <v>15245</v>
      </c>
      <c r="P43" s="8">
        <v>43900</v>
      </c>
      <c r="Q43" s="8">
        <v>138</v>
      </c>
      <c r="R43" s="8">
        <v>816</v>
      </c>
      <c r="S43" s="8">
        <v>13151</v>
      </c>
      <c r="T43" s="8">
        <v>40019</v>
      </c>
      <c r="U43" s="8">
        <v>2901</v>
      </c>
      <c r="V43" s="8">
        <v>15496</v>
      </c>
      <c r="W43" s="8">
        <v>405</v>
      </c>
      <c r="X43" s="8">
        <v>1600</v>
      </c>
      <c r="Y43" s="8">
        <v>49</v>
      </c>
      <c r="Z43" s="8">
        <v>254</v>
      </c>
      <c r="AA43" s="8">
        <v>0</v>
      </c>
      <c r="AB43" s="8">
        <v>0</v>
      </c>
      <c r="AC43" s="8">
        <v>0</v>
      </c>
      <c r="AD43" s="8">
        <v>0</v>
      </c>
      <c r="AE43" s="8">
        <v>3355</v>
      </c>
      <c r="AF43" s="8">
        <v>17350</v>
      </c>
      <c r="AG43" s="8">
        <v>21</v>
      </c>
      <c r="AH43" s="8">
        <v>22</v>
      </c>
      <c r="AI43" s="8">
        <v>0</v>
      </c>
      <c r="AJ43" s="8">
        <v>0</v>
      </c>
      <c r="AK43" s="8">
        <v>97</v>
      </c>
      <c r="AL43" s="8">
        <v>387</v>
      </c>
      <c r="AM43" s="8">
        <v>350</v>
      </c>
      <c r="AN43" s="8">
        <v>3237</v>
      </c>
      <c r="AO43" s="8">
        <v>31</v>
      </c>
      <c r="AP43" s="8">
        <v>51</v>
      </c>
      <c r="AQ43" s="8">
        <v>392</v>
      </c>
      <c r="AR43" s="8">
        <v>395</v>
      </c>
      <c r="AS43" s="8">
        <v>27</v>
      </c>
      <c r="AT43" s="8">
        <v>580</v>
      </c>
      <c r="AU43" s="8">
        <v>897</v>
      </c>
      <c r="AV43" s="8">
        <v>4650</v>
      </c>
      <c r="AW43" s="8">
        <v>26</v>
      </c>
      <c r="AX43" s="8">
        <v>35</v>
      </c>
      <c r="AY43" s="9">
        <v>19497</v>
      </c>
      <c r="AZ43" s="9">
        <v>65900</v>
      </c>
      <c r="BA43" s="8">
        <v>0</v>
      </c>
      <c r="BB43" s="8">
        <v>0</v>
      </c>
      <c r="BC43" s="8">
        <v>0</v>
      </c>
      <c r="BD43" s="8">
        <v>0</v>
      </c>
      <c r="BE43" s="8">
        <v>16</v>
      </c>
      <c r="BF43" s="8">
        <v>495</v>
      </c>
      <c r="BG43" s="8">
        <v>177</v>
      </c>
      <c r="BH43" s="8">
        <v>2295</v>
      </c>
      <c r="BI43" s="8">
        <v>290</v>
      </c>
      <c r="BJ43" s="8">
        <v>3135</v>
      </c>
      <c r="BK43" s="8">
        <v>483</v>
      </c>
      <c r="BL43" s="8">
        <v>5925</v>
      </c>
      <c r="BM43" s="8">
        <v>19980</v>
      </c>
      <c r="BN43" s="8">
        <v>71825</v>
      </c>
      <c r="BO43" s="8">
        <v>5926</v>
      </c>
      <c r="BP43" s="8">
        <v>16565</v>
      </c>
      <c r="BQ43" s="8">
        <v>554</v>
      </c>
      <c r="BR43" s="8">
        <v>554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8">
        <v>126847</v>
      </c>
      <c r="D44" s="8">
        <v>257325</v>
      </c>
      <c r="E44" s="8">
        <v>60339</v>
      </c>
      <c r="F44" s="8">
        <v>60810</v>
      </c>
      <c r="G44" s="8">
        <v>2860</v>
      </c>
      <c r="H44" s="8">
        <v>5180</v>
      </c>
      <c r="I44" s="8">
        <v>190046</v>
      </c>
      <c r="J44" s="8">
        <v>323315</v>
      </c>
      <c r="K44" s="8">
        <v>2210</v>
      </c>
      <c r="L44" s="8">
        <v>14560</v>
      </c>
      <c r="M44" s="8">
        <v>3334</v>
      </c>
      <c r="N44" s="8">
        <v>11325</v>
      </c>
      <c r="O44" s="8">
        <v>195590</v>
      </c>
      <c r="P44" s="8">
        <v>349200</v>
      </c>
      <c r="Q44" s="8">
        <v>491</v>
      </c>
      <c r="R44" s="8">
        <v>2185</v>
      </c>
      <c r="S44" s="8">
        <v>169758</v>
      </c>
      <c r="T44" s="8">
        <v>312815</v>
      </c>
      <c r="U44" s="8">
        <v>14652</v>
      </c>
      <c r="V44" s="8">
        <v>48484</v>
      </c>
      <c r="W44" s="8">
        <v>2210</v>
      </c>
      <c r="X44" s="8">
        <v>13690</v>
      </c>
      <c r="Y44" s="8">
        <v>441</v>
      </c>
      <c r="Z44" s="8">
        <v>1494</v>
      </c>
      <c r="AA44" s="8">
        <v>102</v>
      </c>
      <c r="AB44" s="8">
        <v>102</v>
      </c>
      <c r="AC44" s="8">
        <v>10</v>
      </c>
      <c r="AD44" s="8">
        <v>700</v>
      </c>
      <c r="AE44" s="8">
        <v>17415</v>
      </c>
      <c r="AF44" s="8">
        <v>64470</v>
      </c>
      <c r="AG44" s="8">
        <v>113</v>
      </c>
      <c r="AH44" s="8">
        <v>121</v>
      </c>
      <c r="AI44" s="8">
        <v>11</v>
      </c>
      <c r="AJ44" s="8">
        <v>190</v>
      </c>
      <c r="AK44" s="8">
        <v>822</v>
      </c>
      <c r="AL44" s="8">
        <v>1880</v>
      </c>
      <c r="AM44" s="8">
        <v>2383</v>
      </c>
      <c r="AN44" s="8">
        <v>14753</v>
      </c>
      <c r="AO44" s="8">
        <v>221</v>
      </c>
      <c r="AP44" s="8">
        <v>385</v>
      </c>
      <c r="AQ44" s="8">
        <v>1187</v>
      </c>
      <c r="AR44" s="8">
        <v>1192</v>
      </c>
      <c r="AS44" s="8">
        <v>91</v>
      </c>
      <c r="AT44" s="8">
        <v>1900</v>
      </c>
      <c r="AU44" s="8">
        <v>4715</v>
      </c>
      <c r="AV44" s="8">
        <v>20300</v>
      </c>
      <c r="AW44" s="8">
        <v>118</v>
      </c>
      <c r="AX44" s="8">
        <v>144</v>
      </c>
      <c r="AY44" s="8">
        <v>217720</v>
      </c>
      <c r="AZ44" s="8">
        <v>433970</v>
      </c>
      <c r="BA44" s="8">
        <v>0</v>
      </c>
      <c r="BB44" s="8">
        <v>0</v>
      </c>
      <c r="BC44" s="8">
        <v>15</v>
      </c>
      <c r="BD44" s="8">
        <v>240</v>
      </c>
      <c r="BE44" s="8">
        <v>38</v>
      </c>
      <c r="BF44" s="8">
        <v>1165</v>
      </c>
      <c r="BG44" s="8">
        <v>721</v>
      </c>
      <c r="BH44" s="8">
        <v>11995</v>
      </c>
      <c r="BI44" s="8">
        <v>1512</v>
      </c>
      <c r="BJ44" s="8">
        <v>12115</v>
      </c>
      <c r="BK44" s="8">
        <v>2286</v>
      </c>
      <c r="BL44" s="8">
        <v>25515</v>
      </c>
      <c r="BM44" s="8">
        <v>220006</v>
      </c>
      <c r="BN44" s="8">
        <v>459485</v>
      </c>
      <c r="BO44" s="8">
        <v>76904</v>
      </c>
      <c r="BP44" s="8">
        <v>146055</v>
      </c>
      <c r="BQ44" s="8">
        <v>7498</v>
      </c>
      <c r="BR44" s="8">
        <v>7498</v>
      </c>
    </row>
    <row r="45" spans="1:95" s="10" customFormat="1" ht="18" customHeight="1" x14ac:dyDescent="0.25">
      <c r="A45" s="37">
        <v>35</v>
      </c>
      <c r="B45" s="12" t="s">
        <v>90</v>
      </c>
      <c r="C45" s="7">
        <v>91260</v>
      </c>
      <c r="D45" s="7">
        <v>174965</v>
      </c>
      <c r="E45" s="7">
        <v>30523</v>
      </c>
      <c r="F45" s="7">
        <v>21155</v>
      </c>
      <c r="G45" s="7">
        <v>1320</v>
      </c>
      <c r="H45" s="7">
        <v>2565</v>
      </c>
      <c r="I45" s="8">
        <v>123103</v>
      </c>
      <c r="J45" s="8">
        <v>198685</v>
      </c>
      <c r="K45" s="7">
        <v>680</v>
      </c>
      <c r="L45" s="7">
        <v>3615</v>
      </c>
      <c r="M45" s="7">
        <v>1480</v>
      </c>
      <c r="N45" s="7">
        <v>1800</v>
      </c>
      <c r="O45" s="8">
        <v>125263</v>
      </c>
      <c r="P45" s="8">
        <v>204100</v>
      </c>
      <c r="Q45" s="7">
        <v>206</v>
      </c>
      <c r="R45" s="7">
        <v>358</v>
      </c>
      <c r="S45" s="7">
        <v>107766</v>
      </c>
      <c r="T45" s="7">
        <v>183722</v>
      </c>
      <c r="U45" s="7">
        <v>1918</v>
      </c>
      <c r="V45" s="7">
        <v>4820</v>
      </c>
      <c r="W45" s="7">
        <v>300</v>
      </c>
      <c r="X45" s="7">
        <v>700</v>
      </c>
      <c r="Y45" s="7">
        <v>310</v>
      </c>
      <c r="Z45" s="7">
        <v>840</v>
      </c>
      <c r="AA45" s="7">
        <v>40</v>
      </c>
      <c r="AB45" s="7">
        <v>40</v>
      </c>
      <c r="AC45" s="7">
        <v>0</v>
      </c>
      <c r="AD45" s="7">
        <v>0</v>
      </c>
      <c r="AE45" s="8">
        <v>2568</v>
      </c>
      <c r="AF45" s="8">
        <v>6400</v>
      </c>
      <c r="AG45" s="7">
        <v>75</v>
      </c>
      <c r="AH45" s="7">
        <v>85</v>
      </c>
      <c r="AI45" s="7">
        <v>0</v>
      </c>
      <c r="AJ45" s="7">
        <v>0</v>
      </c>
      <c r="AK45" s="7">
        <v>245</v>
      </c>
      <c r="AL45" s="7">
        <v>650</v>
      </c>
      <c r="AM45" s="7">
        <v>430</v>
      </c>
      <c r="AN45" s="7">
        <v>2560</v>
      </c>
      <c r="AO45" s="7">
        <v>170</v>
      </c>
      <c r="AP45" s="7">
        <v>210</v>
      </c>
      <c r="AQ45" s="7">
        <v>380</v>
      </c>
      <c r="AR45" s="7">
        <v>380</v>
      </c>
      <c r="AS45" s="7">
        <v>0</v>
      </c>
      <c r="AT45" s="7">
        <v>0</v>
      </c>
      <c r="AU45" s="7">
        <v>1225</v>
      </c>
      <c r="AV45" s="7">
        <v>3800</v>
      </c>
      <c r="AW45" s="7">
        <v>74</v>
      </c>
      <c r="AX45" s="7">
        <v>76</v>
      </c>
      <c r="AY45" s="9">
        <v>129056</v>
      </c>
      <c r="AZ45" s="9">
        <v>214300</v>
      </c>
      <c r="BA45" s="9"/>
      <c r="BB45" s="9"/>
      <c r="BC45" s="7">
        <v>0</v>
      </c>
      <c r="BD45" s="7">
        <v>0</v>
      </c>
      <c r="BE45" s="7">
        <v>2</v>
      </c>
      <c r="BF45" s="7">
        <v>65</v>
      </c>
      <c r="BG45" s="7">
        <v>115</v>
      </c>
      <c r="BH45" s="7">
        <v>1260</v>
      </c>
      <c r="BI45" s="7">
        <v>368</v>
      </c>
      <c r="BJ45" s="7">
        <v>2395</v>
      </c>
      <c r="BK45" s="8">
        <v>485</v>
      </c>
      <c r="BL45" s="8">
        <v>3720</v>
      </c>
      <c r="BM45" s="8">
        <v>129541</v>
      </c>
      <c r="BN45" s="8">
        <v>218020</v>
      </c>
      <c r="BO45" s="7">
        <v>45520</v>
      </c>
      <c r="BP45" s="7">
        <v>75840</v>
      </c>
      <c r="BQ45" s="7">
        <v>3225</v>
      </c>
      <c r="BR45" s="7">
        <v>3225</v>
      </c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7"/>
      <c r="D46" s="7"/>
      <c r="E46" s="7"/>
      <c r="F46" s="7"/>
      <c r="G46" s="7"/>
      <c r="H46" s="7"/>
      <c r="I46" s="8">
        <v>0</v>
      </c>
      <c r="J46" s="8">
        <v>0</v>
      </c>
      <c r="K46" s="7"/>
      <c r="L46" s="7"/>
      <c r="M46" s="7"/>
      <c r="N46" s="7"/>
      <c r="O46" s="8">
        <v>0</v>
      </c>
      <c r="P46" s="8">
        <v>0</v>
      </c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8">
        <v>0</v>
      </c>
      <c r="AF46" s="8">
        <v>0</v>
      </c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>
        <v>0</v>
      </c>
      <c r="AV46" s="7">
        <v>0</v>
      </c>
      <c r="AW46" s="7"/>
      <c r="AX46" s="7"/>
      <c r="AY46" s="9">
        <v>0</v>
      </c>
      <c r="AZ46" s="9">
        <v>0</v>
      </c>
      <c r="BA46" s="9"/>
      <c r="BB46" s="9"/>
      <c r="BC46" s="7"/>
      <c r="BD46" s="7"/>
      <c r="BE46" s="7"/>
      <c r="BF46" s="7"/>
      <c r="BG46" s="7"/>
      <c r="BH46" s="7"/>
      <c r="BI46" s="7"/>
      <c r="BJ46" s="7"/>
      <c r="BK46" s="8">
        <v>0</v>
      </c>
      <c r="BL46" s="8">
        <v>0</v>
      </c>
      <c r="BM46" s="8">
        <v>0</v>
      </c>
      <c r="BN46" s="8">
        <v>0</v>
      </c>
      <c r="BO46" s="7"/>
      <c r="BP46" s="7"/>
      <c r="BQ46" s="7"/>
      <c r="BR46" s="7"/>
    </row>
    <row r="47" spans="1:95" s="16" customFormat="1" ht="18" customHeight="1" x14ac:dyDescent="0.25">
      <c r="A47" s="38"/>
      <c r="B47" s="13" t="s">
        <v>40</v>
      </c>
      <c r="C47" s="8">
        <v>91260</v>
      </c>
      <c r="D47" s="8">
        <v>174965</v>
      </c>
      <c r="E47" s="8">
        <v>30523</v>
      </c>
      <c r="F47" s="8">
        <v>21155</v>
      </c>
      <c r="G47" s="8">
        <v>1320</v>
      </c>
      <c r="H47" s="8">
        <v>2565</v>
      </c>
      <c r="I47" s="8">
        <v>123103</v>
      </c>
      <c r="J47" s="8">
        <v>198685</v>
      </c>
      <c r="K47" s="8">
        <v>680</v>
      </c>
      <c r="L47" s="8">
        <v>3615</v>
      </c>
      <c r="M47" s="8">
        <v>1480</v>
      </c>
      <c r="N47" s="8">
        <v>1800</v>
      </c>
      <c r="O47" s="8">
        <v>125263</v>
      </c>
      <c r="P47" s="8">
        <v>204100</v>
      </c>
      <c r="Q47" s="8">
        <v>206</v>
      </c>
      <c r="R47" s="8">
        <v>358</v>
      </c>
      <c r="S47" s="8">
        <v>107766</v>
      </c>
      <c r="T47" s="8">
        <v>183722</v>
      </c>
      <c r="U47" s="8">
        <v>1918</v>
      </c>
      <c r="V47" s="8">
        <v>4820</v>
      </c>
      <c r="W47" s="8">
        <v>300</v>
      </c>
      <c r="X47" s="8">
        <v>700</v>
      </c>
      <c r="Y47" s="8">
        <v>310</v>
      </c>
      <c r="Z47" s="8">
        <v>840</v>
      </c>
      <c r="AA47" s="8">
        <v>40</v>
      </c>
      <c r="AB47" s="8">
        <v>40</v>
      </c>
      <c r="AC47" s="8">
        <v>0</v>
      </c>
      <c r="AD47" s="8">
        <v>0</v>
      </c>
      <c r="AE47" s="8">
        <v>2568</v>
      </c>
      <c r="AF47" s="8">
        <v>6400</v>
      </c>
      <c r="AG47" s="8">
        <v>75</v>
      </c>
      <c r="AH47" s="8">
        <v>85</v>
      </c>
      <c r="AI47" s="8">
        <v>0</v>
      </c>
      <c r="AJ47" s="8">
        <v>0</v>
      </c>
      <c r="AK47" s="8">
        <v>245</v>
      </c>
      <c r="AL47" s="8">
        <v>650</v>
      </c>
      <c r="AM47" s="8">
        <v>430</v>
      </c>
      <c r="AN47" s="8">
        <v>2560</v>
      </c>
      <c r="AO47" s="8">
        <v>170</v>
      </c>
      <c r="AP47" s="8">
        <v>210</v>
      </c>
      <c r="AQ47" s="8">
        <v>380</v>
      </c>
      <c r="AR47" s="8">
        <v>380</v>
      </c>
      <c r="AS47" s="8">
        <v>0</v>
      </c>
      <c r="AT47" s="8">
        <v>0</v>
      </c>
      <c r="AU47" s="8">
        <v>1225</v>
      </c>
      <c r="AV47" s="8">
        <v>3800</v>
      </c>
      <c r="AW47" s="8">
        <v>74</v>
      </c>
      <c r="AX47" s="8">
        <v>76</v>
      </c>
      <c r="AY47" s="9">
        <v>129056</v>
      </c>
      <c r="AZ47" s="9">
        <v>214300</v>
      </c>
      <c r="BA47" s="8">
        <v>0</v>
      </c>
      <c r="BB47" s="8">
        <v>0</v>
      </c>
      <c r="BC47" s="8">
        <v>0</v>
      </c>
      <c r="BD47" s="8">
        <v>0</v>
      </c>
      <c r="BE47" s="8">
        <v>2</v>
      </c>
      <c r="BF47" s="8">
        <v>65</v>
      </c>
      <c r="BG47" s="8">
        <v>115</v>
      </c>
      <c r="BH47" s="8">
        <v>1260</v>
      </c>
      <c r="BI47" s="8">
        <v>368</v>
      </c>
      <c r="BJ47" s="8">
        <v>2395</v>
      </c>
      <c r="BK47" s="8">
        <v>485</v>
      </c>
      <c r="BL47" s="8">
        <v>3720</v>
      </c>
      <c r="BM47" s="8">
        <v>129541</v>
      </c>
      <c r="BN47" s="8">
        <v>218020</v>
      </c>
      <c r="BO47" s="8">
        <v>45520</v>
      </c>
      <c r="BP47" s="8">
        <v>75840</v>
      </c>
      <c r="BQ47" s="8">
        <v>3225</v>
      </c>
      <c r="BR47" s="8">
        <v>3225</v>
      </c>
    </row>
    <row r="48" spans="1:95" s="10" customFormat="1" ht="18" customHeight="1" x14ac:dyDescent="0.25">
      <c r="A48" s="37">
        <v>37</v>
      </c>
      <c r="B48" s="12" t="s">
        <v>80</v>
      </c>
      <c r="C48" s="7">
        <v>155548</v>
      </c>
      <c r="D48" s="7">
        <v>63630</v>
      </c>
      <c r="E48" s="7">
        <v>3605</v>
      </c>
      <c r="F48" s="7">
        <v>1120</v>
      </c>
      <c r="G48" s="7">
        <v>2420</v>
      </c>
      <c r="H48" s="7">
        <v>1200</v>
      </c>
      <c r="I48" s="8">
        <v>161573</v>
      </c>
      <c r="J48" s="8">
        <v>65950</v>
      </c>
      <c r="K48" s="7">
        <v>50</v>
      </c>
      <c r="L48" s="7">
        <v>100</v>
      </c>
      <c r="M48" s="7">
        <v>100</v>
      </c>
      <c r="N48" s="7">
        <v>100</v>
      </c>
      <c r="O48" s="8">
        <v>161723</v>
      </c>
      <c r="P48" s="8">
        <v>66150</v>
      </c>
      <c r="Q48" s="7">
        <v>0</v>
      </c>
      <c r="R48" s="7">
        <v>0</v>
      </c>
      <c r="S48" s="7">
        <v>129381</v>
      </c>
      <c r="T48" s="7">
        <v>52922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8">
        <v>0</v>
      </c>
      <c r="AF48" s="8">
        <v>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10</v>
      </c>
      <c r="AN48" s="7">
        <v>80</v>
      </c>
      <c r="AO48" s="7">
        <v>0</v>
      </c>
      <c r="AP48" s="7">
        <v>0</v>
      </c>
      <c r="AQ48" s="7">
        <v>20</v>
      </c>
      <c r="AR48" s="7">
        <v>20</v>
      </c>
      <c r="AS48" s="7">
        <v>0</v>
      </c>
      <c r="AT48" s="7">
        <v>0</v>
      </c>
      <c r="AU48" s="7">
        <v>30</v>
      </c>
      <c r="AV48" s="7">
        <v>100</v>
      </c>
      <c r="AW48" s="7">
        <v>0</v>
      </c>
      <c r="AX48" s="7">
        <v>0</v>
      </c>
      <c r="AY48" s="9">
        <v>161753</v>
      </c>
      <c r="AZ48" s="9">
        <v>66250</v>
      </c>
      <c r="BA48" s="9"/>
      <c r="BB48" s="9"/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20</v>
      </c>
      <c r="BJ48" s="7">
        <v>100</v>
      </c>
      <c r="BK48" s="8">
        <v>20</v>
      </c>
      <c r="BL48" s="8">
        <v>100</v>
      </c>
      <c r="BM48" s="8">
        <v>161773</v>
      </c>
      <c r="BN48" s="8">
        <v>66350</v>
      </c>
      <c r="BO48" s="7">
        <v>59880</v>
      </c>
      <c r="BP48" s="7">
        <v>23820</v>
      </c>
      <c r="BQ48" s="7">
        <v>1236</v>
      </c>
      <c r="BR48" s="7">
        <v>1236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8">
        <v>0</v>
      </c>
      <c r="J49" s="8">
        <v>0</v>
      </c>
      <c r="K49" s="7">
        <v>0</v>
      </c>
      <c r="L49" s="7">
        <v>0</v>
      </c>
      <c r="M49" s="7">
        <v>350</v>
      </c>
      <c r="N49" s="7">
        <v>350</v>
      </c>
      <c r="O49" s="8">
        <v>350</v>
      </c>
      <c r="P49" s="8">
        <v>350</v>
      </c>
      <c r="Q49" s="7">
        <v>9</v>
      </c>
      <c r="R49" s="7">
        <v>18</v>
      </c>
      <c r="S49" s="7">
        <v>280</v>
      </c>
      <c r="T49" s="7">
        <v>280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7">
        <v>0</v>
      </c>
      <c r="AE49" s="8">
        <v>0</v>
      </c>
      <c r="AF49" s="8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8</v>
      </c>
      <c r="AN49" s="7">
        <v>42</v>
      </c>
      <c r="AO49" s="7">
        <v>0</v>
      </c>
      <c r="AP49" s="7">
        <v>0</v>
      </c>
      <c r="AQ49" s="7">
        <v>8</v>
      </c>
      <c r="AR49" s="7">
        <v>8</v>
      </c>
      <c r="AS49" s="7">
        <v>0</v>
      </c>
      <c r="AT49" s="7">
        <v>0</v>
      </c>
      <c r="AU49" s="7">
        <v>16</v>
      </c>
      <c r="AV49" s="7">
        <v>50</v>
      </c>
      <c r="AW49" s="7">
        <v>0</v>
      </c>
      <c r="AX49" s="7">
        <v>0</v>
      </c>
      <c r="AY49" s="9">
        <v>366</v>
      </c>
      <c r="AZ49" s="9">
        <v>400</v>
      </c>
      <c r="BA49" s="9"/>
      <c r="BB49" s="9"/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8">
        <v>0</v>
      </c>
      <c r="BL49" s="8">
        <v>0</v>
      </c>
      <c r="BM49" s="8">
        <v>366</v>
      </c>
      <c r="BN49" s="8">
        <v>400</v>
      </c>
      <c r="BO49" s="7">
        <v>20</v>
      </c>
      <c r="BP49" s="7">
        <v>80</v>
      </c>
      <c r="BQ49" s="7">
        <v>3</v>
      </c>
      <c r="BR49" s="7">
        <v>3</v>
      </c>
    </row>
    <row r="50" spans="1:94" s="16" customFormat="1" ht="18" customHeight="1" x14ac:dyDescent="0.25">
      <c r="A50" s="38"/>
      <c r="B50" s="13" t="s">
        <v>42</v>
      </c>
      <c r="C50" s="8">
        <v>155548</v>
      </c>
      <c r="D50" s="8">
        <v>63630</v>
      </c>
      <c r="E50" s="8">
        <v>3605</v>
      </c>
      <c r="F50" s="8">
        <v>1120</v>
      </c>
      <c r="G50" s="8">
        <v>2420</v>
      </c>
      <c r="H50" s="8">
        <v>1200</v>
      </c>
      <c r="I50" s="8">
        <v>161573</v>
      </c>
      <c r="J50" s="8">
        <v>65950</v>
      </c>
      <c r="K50" s="8">
        <v>50</v>
      </c>
      <c r="L50" s="8">
        <v>100</v>
      </c>
      <c r="M50" s="8">
        <v>450</v>
      </c>
      <c r="N50" s="8">
        <v>450</v>
      </c>
      <c r="O50" s="8">
        <v>162073</v>
      </c>
      <c r="P50" s="8">
        <v>66500</v>
      </c>
      <c r="Q50" s="8">
        <v>9</v>
      </c>
      <c r="R50" s="8">
        <v>18</v>
      </c>
      <c r="S50" s="8">
        <v>129661</v>
      </c>
      <c r="T50" s="8">
        <v>53202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18</v>
      </c>
      <c r="AN50" s="8">
        <v>122</v>
      </c>
      <c r="AO50" s="8">
        <v>0</v>
      </c>
      <c r="AP50" s="8">
        <v>0</v>
      </c>
      <c r="AQ50" s="8">
        <v>28</v>
      </c>
      <c r="AR50" s="8">
        <v>28</v>
      </c>
      <c r="AS50" s="8">
        <v>0</v>
      </c>
      <c r="AT50" s="8">
        <v>0</v>
      </c>
      <c r="AU50" s="8">
        <v>46</v>
      </c>
      <c r="AV50" s="8">
        <v>150</v>
      </c>
      <c r="AW50" s="8">
        <v>0</v>
      </c>
      <c r="AX50" s="8">
        <v>0</v>
      </c>
      <c r="AY50" s="9">
        <v>162119</v>
      </c>
      <c r="AZ50" s="9">
        <v>66650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8">
        <v>20</v>
      </c>
      <c r="BJ50" s="8">
        <v>100</v>
      </c>
      <c r="BK50" s="8">
        <v>20</v>
      </c>
      <c r="BL50" s="8">
        <v>100</v>
      </c>
      <c r="BM50" s="8">
        <v>162139</v>
      </c>
      <c r="BN50" s="8">
        <v>66750</v>
      </c>
      <c r="BO50" s="8">
        <v>59900</v>
      </c>
      <c r="BP50" s="8">
        <v>23900</v>
      </c>
      <c r="BQ50" s="8">
        <v>1239</v>
      </c>
      <c r="BR50" s="8">
        <v>1239</v>
      </c>
    </row>
    <row r="51" spans="1:94" s="22" customFormat="1" ht="18" customHeight="1" x14ac:dyDescent="0.25">
      <c r="A51" s="39">
        <v>39</v>
      </c>
      <c r="B51" s="20" t="s">
        <v>68</v>
      </c>
      <c r="C51" s="7"/>
      <c r="D51" s="7"/>
      <c r="E51" s="7">
        <v>2237</v>
      </c>
      <c r="F51" s="7">
        <v>4390</v>
      </c>
      <c r="G51" s="7">
        <v>280</v>
      </c>
      <c r="H51" s="7">
        <v>530</v>
      </c>
      <c r="I51" s="8">
        <v>2517</v>
      </c>
      <c r="J51" s="8">
        <v>4920</v>
      </c>
      <c r="K51" s="7">
        <v>240</v>
      </c>
      <c r="L51" s="7">
        <v>1400</v>
      </c>
      <c r="M51" s="7">
        <v>615</v>
      </c>
      <c r="N51" s="7">
        <v>1200</v>
      </c>
      <c r="O51" s="8">
        <v>3372</v>
      </c>
      <c r="P51" s="8">
        <v>7520</v>
      </c>
      <c r="Q51" s="7">
        <v>74</v>
      </c>
      <c r="R51" s="7">
        <v>170</v>
      </c>
      <c r="S51" s="7">
        <v>2869</v>
      </c>
      <c r="T51" s="7">
        <v>6395</v>
      </c>
      <c r="U51" s="7">
        <v>2192</v>
      </c>
      <c r="V51" s="7">
        <v>9590</v>
      </c>
      <c r="W51" s="7">
        <v>648</v>
      </c>
      <c r="X51" s="7">
        <v>3920</v>
      </c>
      <c r="Y51" s="7">
        <v>80</v>
      </c>
      <c r="Z51" s="7">
        <v>240</v>
      </c>
      <c r="AA51" s="7">
        <v>0</v>
      </c>
      <c r="AB51" s="7">
        <v>0</v>
      </c>
      <c r="AC51" s="7">
        <v>0</v>
      </c>
      <c r="AD51" s="7">
        <v>0</v>
      </c>
      <c r="AE51" s="8">
        <v>2920</v>
      </c>
      <c r="AF51" s="8">
        <v>13750</v>
      </c>
      <c r="AG51" s="7">
        <v>7</v>
      </c>
      <c r="AH51" s="7">
        <v>11</v>
      </c>
      <c r="AI51" s="7">
        <v>0</v>
      </c>
      <c r="AJ51" s="7">
        <v>0</v>
      </c>
      <c r="AK51" s="7">
        <v>0</v>
      </c>
      <c r="AL51" s="7">
        <v>0</v>
      </c>
      <c r="AM51" s="7">
        <v>40</v>
      </c>
      <c r="AN51" s="7">
        <v>220</v>
      </c>
      <c r="AO51" s="7">
        <v>10</v>
      </c>
      <c r="AP51" s="7">
        <v>10</v>
      </c>
      <c r="AQ51" s="7">
        <v>1620</v>
      </c>
      <c r="AR51" s="7">
        <v>1850</v>
      </c>
      <c r="AS51" s="7">
        <v>5</v>
      </c>
      <c r="AT51" s="7">
        <v>100</v>
      </c>
      <c r="AU51" s="7">
        <v>1675</v>
      </c>
      <c r="AV51" s="7">
        <v>2180</v>
      </c>
      <c r="AW51" s="7">
        <v>163</v>
      </c>
      <c r="AX51" s="7">
        <v>185</v>
      </c>
      <c r="AY51" s="9">
        <v>7967</v>
      </c>
      <c r="AZ51" s="9">
        <v>23450</v>
      </c>
      <c r="BA51" s="7"/>
      <c r="BB51" s="7"/>
      <c r="BC51" s="7">
        <v>0</v>
      </c>
      <c r="BD51" s="7">
        <v>0</v>
      </c>
      <c r="BE51" s="7">
        <v>0</v>
      </c>
      <c r="BF51" s="7">
        <v>0</v>
      </c>
      <c r="BG51" s="7">
        <v>36</v>
      </c>
      <c r="BH51" s="7">
        <v>255</v>
      </c>
      <c r="BI51" s="7">
        <v>124</v>
      </c>
      <c r="BJ51" s="7">
        <v>1025</v>
      </c>
      <c r="BK51" s="8">
        <v>160</v>
      </c>
      <c r="BL51" s="8">
        <v>1280</v>
      </c>
      <c r="BM51" s="8">
        <v>8127</v>
      </c>
      <c r="BN51" s="8">
        <v>24730</v>
      </c>
      <c r="BO51" s="7">
        <v>2850</v>
      </c>
      <c r="BP51" s="7">
        <v>7830</v>
      </c>
      <c r="BQ51" s="7">
        <v>370</v>
      </c>
      <c r="BR51" s="7">
        <v>370</v>
      </c>
    </row>
    <row r="52" spans="1:94" s="16" customFormat="1" ht="18" customHeight="1" x14ac:dyDescent="0.25">
      <c r="A52" s="39">
        <v>40</v>
      </c>
      <c r="B52" s="20" t="s">
        <v>73</v>
      </c>
      <c r="C52" s="7"/>
      <c r="D52" s="7"/>
      <c r="E52" s="7">
        <v>102</v>
      </c>
      <c r="F52" s="7">
        <v>125</v>
      </c>
      <c r="G52" s="7">
        <v>15</v>
      </c>
      <c r="H52" s="7">
        <v>25</v>
      </c>
      <c r="I52" s="8">
        <v>117</v>
      </c>
      <c r="J52" s="8">
        <v>150</v>
      </c>
      <c r="K52" s="7">
        <v>10</v>
      </c>
      <c r="L52" s="7">
        <v>25</v>
      </c>
      <c r="M52" s="7">
        <v>10</v>
      </c>
      <c r="N52" s="7">
        <v>25</v>
      </c>
      <c r="O52" s="8">
        <v>137</v>
      </c>
      <c r="P52" s="8">
        <v>200</v>
      </c>
      <c r="Q52" s="7">
        <v>2</v>
      </c>
      <c r="R52" s="7">
        <v>6</v>
      </c>
      <c r="S52" s="7">
        <v>118</v>
      </c>
      <c r="T52" s="7">
        <v>171</v>
      </c>
      <c r="U52" s="7">
        <v>50</v>
      </c>
      <c r="V52" s="7">
        <v>180</v>
      </c>
      <c r="W52" s="7">
        <v>15</v>
      </c>
      <c r="X52" s="7">
        <v>60</v>
      </c>
      <c r="Y52" s="7">
        <v>5</v>
      </c>
      <c r="Z52" s="7">
        <v>10</v>
      </c>
      <c r="AA52" s="7">
        <v>0</v>
      </c>
      <c r="AB52" s="7">
        <v>0</v>
      </c>
      <c r="AC52" s="7">
        <v>0</v>
      </c>
      <c r="AD52" s="7">
        <v>0</v>
      </c>
      <c r="AE52" s="8">
        <v>70</v>
      </c>
      <c r="AF52" s="8">
        <v>250</v>
      </c>
      <c r="AG52" s="7">
        <v>2</v>
      </c>
      <c r="AH52" s="7">
        <v>2</v>
      </c>
      <c r="AI52" s="7">
        <v>0</v>
      </c>
      <c r="AJ52" s="7">
        <v>0</v>
      </c>
      <c r="AK52" s="7">
        <v>0</v>
      </c>
      <c r="AL52" s="7">
        <v>0</v>
      </c>
      <c r="AM52" s="7">
        <v>20</v>
      </c>
      <c r="AN52" s="7">
        <v>195</v>
      </c>
      <c r="AO52" s="7">
        <v>5</v>
      </c>
      <c r="AP52" s="7">
        <v>5</v>
      </c>
      <c r="AQ52" s="7">
        <v>310</v>
      </c>
      <c r="AR52" s="7">
        <v>350</v>
      </c>
      <c r="AS52" s="7">
        <v>5</v>
      </c>
      <c r="AT52" s="7">
        <v>50</v>
      </c>
      <c r="AU52" s="7">
        <v>340</v>
      </c>
      <c r="AV52" s="7">
        <v>600</v>
      </c>
      <c r="AW52" s="7">
        <v>31</v>
      </c>
      <c r="AX52" s="7">
        <v>35</v>
      </c>
      <c r="AY52" s="9">
        <v>547</v>
      </c>
      <c r="AZ52" s="9">
        <v>1050</v>
      </c>
      <c r="BA52" s="8"/>
      <c r="BB52" s="8"/>
      <c r="BC52" s="7">
        <v>0</v>
      </c>
      <c r="BD52" s="7">
        <v>0</v>
      </c>
      <c r="BE52" s="7">
        <v>0</v>
      </c>
      <c r="BF52" s="7">
        <v>0</v>
      </c>
      <c r="BG52" s="7">
        <v>10</v>
      </c>
      <c r="BH52" s="7">
        <v>124</v>
      </c>
      <c r="BI52" s="7">
        <v>30</v>
      </c>
      <c r="BJ52" s="7">
        <v>176</v>
      </c>
      <c r="BK52" s="8">
        <v>40</v>
      </c>
      <c r="BL52" s="8">
        <v>300</v>
      </c>
      <c r="BM52" s="8">
        <v>587</v>
      </c>
      <c r="BN52" s="8">
        <v>1350</v>
      </c>
      <c r="BO52" s="7">
        <v>180</v>
      </c>
      <c r="BP52" s="7">
        <v>320</v>
      </c>
      <c r="BQ52" s="7">
        <v>37</v>
      </c>
      <c r="BR52" s="7">
        <v>37</v>
      </c>
    </row>
    <row r="53" spans="1:94" s="16" customFormat="1" ht="18" customHeight="1" x14ac:dyDescent="0.25">
      <c r="A53" s="39">
        <v>41</v>
      </c>
      <c r="B53" s="20" t="s">
        <v>74</v>
      </c>
      <c r="C53" s="7"/>
      <c r="D53" s="7"/>
      <c r="E53" s="7"/>
      <c r="F53" s="7"/>
      <c r="G53" s="7"/>
      <c r="H53" s="7"/>
      <c r="I53" s="8">
        <v>0</v>
      </c>
      <c r="J53" s="8">
        <v>0</v>
      </c>
      <c r="K53" s="7"/>
      <c r="L53" s="7"/>
      <c r="M53" s="7"/>
      <c r="N53" s="7"/>
      <c r="O53" s="8">
        <v>0</v>
      </c>
      <c r="P53" s="8">
        <v>0</v>
      </c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8">
        <v>0</v>
      </c>
      <c r="AF53" s="8">
        <v>0</v>
      </c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>
        <v>0</v>
      </c>
      <c r="AV53" s="7">
        <v>0</v>
      </c>
      <c r="AW53" s="7"/>
      <c r="AX53" s="7"/>
      <c r="AY53" s="9">
        <v>0</v>
      </c>
      <c r="AZ53" s="9">
        <v>0</v>
      </c>
      <c r="BA53" s="9"/>
      <c r="BB53" s="9"/>
      <c r="BC53" s="7"/>
      <c r="BD53" s="7"/>
      <c r="BE53" s="7"/>
      <c r="BF53" s="7"/>
      <c r="BG53" s="7"/>
      <c r="BH53" s="7"/>
      <c r="BI53" s="7"/>
      <c r="BJ53" s="7"/>
      <c r="BK53" s="8">
        <v>0</v>
      </c>
      <c r="BL53" s="8">
        <v>0</v>
      </c>
      <c r="BM53" s="8">
        <v>0</v>
      </c>
      <c r="BN53" s="8">
        <v>0</v>
      </c>
      <c r="BO53" s="7"/>
      <c r="BP53" s="7"/>
      <c r="BQ53" s="7"/>
      <c r="BR53" s="7"/>
    </row>
    <row r="54" spans="1:94" s="16" customFormat="1" ht="18" customHeight="1" x14ac:dyDescent="0.25">
      <c r="A54" s="39">
        <v>42</v>
      </c>
      <c r="B54" s="20" t="s">
        <v>75</v>
      </c>
      <c r="C54" s="7"/>
      <c r="D54" s="7"/>
      <c r="E54" s="7"/>
      <c r="F54" s="7"/>
      <c r="G54" s="7"/>
      <c r="H54" s="7"/>
      <c r="I54" s="8">
        <v>0</v>
      </c>
      <c r="J54" s="8">
        <v>0</v>
      </c>
      <c r="K54" s="7"/>
      <c r="L54" s="7"/>
      <c r="M54" s="7"/>
      <c r="N54" s="7"/>
      <c r="O54" s="8">
        <v>0</v>
      </c>
      <c r="P54" s="8">
        <v>0</v>
      </c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8">
        <v>0</v>
      </c>
      <c r="AF54" s="8">
        <v>0</v>
      </c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>
        <v>0</v>
      </c>
      <c r="AV54" s="7">
        <v>0</v>
      </c>
      <c r="AW54" s="7"/>
      <c r="AX54" s="7"/>
      <c r="AY54" s="9">
        <v>0</v>
      </c>
      <c r="AZ54" s="9">
        <v>0</v>
      </c>
      <c r="BA54" s="9"/>
      <c r="BB54" s="9"/>
      <c r="BC54" s="7"/>
      <c r="BD54" s="7"/>
      <c r="BE54" s="7"/>
      <c r="BF54" s="7"/>
      <c r="BG54" s="7"/>
      <c r="BH54" s="7"/>
      <c r="BI54" s="7"/>
      <c r="BJ54" s="7"/>
      <c r="BK54" s="8">
        <v>0</v>
      </c>
      <c r="BL54" s="8">
        <v>0</v>
      </c>
      <c r="BM54" s="8">
        <v>0</v>
      </c>
      <c r="BN54" s="8">
        <v>0</v>
      </c>
      <c r="BO54" s="7"/>
      <c r="BP54" s="7"/>
      <c r="BQ54" s="7"/>
      <c r="BR54" s="7"/>
    </row>
    <row r="55" spans="1:94" s="16" customFormat="1" ht="18" customHeight="1" x14ac:dyDescent="0.25">
      <c r="A55" s="38"/>
      <c r="B55" s="13" t="s">
        <v>69</v>
      </c>
      <c r="C55" s="8">
        <v>0</v>
      </c>
      <c r="D55" s="8">
        <v>0</v>
      </c>
      <c r="E55" s="8">
        <v>2339</v>
      </c>
      <c r="F55" s="8">
        <v>4515</v>
      </c>
      <c r="G55" s="8">
        <v>295</v>
      </c>
      <c r="H55" s="8">
        <v>555</v>
      </c>
      <c r="I55" s="8">
        <v>2634</v>
      </c>
      <c r="J55" s="8">
        <v>5070</v>
      </c>
      <c r="K55" s="8">
        <v>250</v>
      </c>
      <c r="L55" s="8">
        <v>1425</v>
      </c>
      <c r="M55" s="8">
        <v>625</v>
      </c>
      <c r="N55" s="8">
        <v>1225</v>
      </c>
      <c r="O55" s="8">
        <v>3509</v>
      </c>
      <c r="P55" s="8">
        <v>7720</v>
      </c>
      <c r="Q55" s="8">
        <v>76</v>
      </c>
      <c r="R55" s="8">
        <v>176</v>
      </c>
      <c r="S55" s="8">
        <v>2987</v>
      </c>
      <c r="T55" s="8">
        <v>6566</v>
      </c>
      <c r="U55" s="8">
        <v>2242</v>
      </c>
      <c r="V55" s="8">
        <v>9770</v>
      </c>
      <c r="W55" s="8">
        <v>663</v>
      </c>
      <c r="X55" s="8">
        <v>3980</v>
      </c>
      <c r="Y55" s="8">
        <v>85</v>
      </c>
      <c r="Z55" s="8">
        <v>250</v>
      </c>
      <c r="AA55" s="8">
        <v>0</v>
      </c>
      <c r="AB55" s="8">
        <v>0</v>
      </c>
      <c r="AC55" s="8">
        <v>0</v>
      </c>
      <c r="AD55" s="8">
        <v>0</v>
      </c>
      <c r="AE55" s="8">
        <v>2990</v>
      </c>
      <c r="AF55" s="8">
        <v>14000</v>
      </c>
      <c r="AG55" s="8">
        <v>9</v>
      </c>
      <c r="AH55" s="8">
        <v>13</v>
      </c>
      <c r="AI55" s="8">
        <v>0</v>
      </c>
      <c r="AJ55" s="8">
        <v>0</v>
      </c>
      <c r="AK55" s="8">
        <v>0</v>
      </c>
      <c r="AL55" s="8">
        <v>0</v>
      </c>
      <c r="AM55" s="8">
        <v>60</v>
      </c>
      <c r="AN55" s="8">
        <v>415</v>
      </c>
      <c r="AO55" s="8">
        <v>15</v>
      </c>
      <c r="AP55" s="8">
        <v>15</v>
      </c>
      <c r="AQ55" s="8">
        <v>1930</v>
      </c>
      <c r="AR55" s="8">
        <v>2200</v>
      </c>
      <c r="AS55" s="8">
        <v>10</v>
      </c>
      <c r="AT55" s="8">
        <v>150</v>
      </c>
      <c r="AU55" s="8">
        <v>2015</v>
      </c>
      <c r="AV55" s="8">
        <v>2780</v>
      </c>
      <c r="AW55" s="8">
        <v>194</v>
      </c>
      <c r="AX55" s="8">
        <v>220</v>
      </c>
      <c r="AY55" s="9">
        <v>8514</v>
      </c>
      <c r="AZ55" s="9">
        <v>24500</v>
      </c>
      <c r="BA55" s="8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46</v>
      </c>
      <c r="BH55" s="8">
        <v>379</v>
      </c>
      <c r="BI55" s="8">
        <v>154</v>
      </c>
      <c r="BJ55" s="8">
        <v>1201</v>
      </c>
      <c r="BK55" s="8">
        <v>200</v>
      </c>
      <c r="BL55" s="8">
        <v>1580</v>
      </c>
      <c r="BM55" s="8">
        <v>8714</v>
      </c>
      <c r="BN55" s="8">
        <v>26080</v>
      </c>
      <c r="BO55" s="8">
        <v>3030</v>
      </c>
      <c r="BP55" s="8">
        <v>8150</v>
      </c>
      <c r="BQ55" s="8">
        <v>407</v>
      </c>
      <c r="BR55" s="8">
        <v>407</v>
      </c>
    </row>
    <row r="56" spans="1:94" s="10" customFormat="1" ht="18" customHeight="1" x14ac:dyDescent="0.25">
      <c r="A56" s="37">
        <v>43</v>
      </c>
      <c r="B56" s="12" t="s">
        <v>92</v>
      </c>
      <c r="C56" s="7"/>
      <c r="D56" s="7"/>
      <c r="E56" s="7"/>
      <c r="F56" s="7"/>
      <c r="G56" s="7"/>
      <c r="H56" s="7"/>
      <c r="I56" s="8">
        <v>0</v>
      </c>
      <c r="J56" s="8">
        <v>0</v>
      </c>
      <c r="K56" s="7"/>
      <c r="L56" s="7"/>
      <c r="M56" s="7"/>
      <c r="N56" s="7"/>
      <c r="O56" s="8">
        <v>0</v>
      </c>
      <c r="P56" s="8">
        <v>0</v>
      </c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8">
        <v>0</v>
      </c>
      <c r="AF56" s="8">
        <v>0</v>
      </c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>
        <v>0</v>
      </c>
      <c r="AV56" s="7">
        <v>0</v>
      </c>
      <c r="AW56" s="7"/>
      <c r="AX56" s="7"/>
      <c r="AY56" s="9">
        <v>0</v>
      </c>
      <c r="AZ56" s="9">
        <v>0</v>
      </c>
      <c r="BA56" s="9"/>
      <c r="BB56" s="9"/>
      <c r="BC56" s="7"/>
      <c r="BD56" s="7"/>
      <c r="BE56" s="7"/>
      <c r="BF56" s="7"/>
      <c r="BG56" s="7"/>
      <c r="BH56" s="7"/>
      <c r="BI56" s="7"/>
      <c r="BJ56" s="7"/>
      <c r="BK56" s="8">
        <v>0</v>
      </c>
      <c r="BL56" s="8">
        <v>0</v>
      </c>
      <c r="BM56" s="8">
        <v>0</v>
      </c>
      <c r="BN56" s="8">
        <v>0</v>
      </c>
      <c r="BO56" s="7"/>
      <c r="BP56" s="7"/>
      <c r="BQ56" s="7"/>
      <c r="BR56" s="7"/>
    </row>
    <row r="57" spans="1:94" s="16" customFormat="1" ht="18" customHeight="1" x14ac:dyDescent="0.25">
      <c r="A57" s="38"/>
      <c r="B57" s="13" t="s">
        <v>43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9">
        <v>0</v>
      </c>
      <c r="AZ57" s="9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</row>
    <row r="58" spans="1:94" s="16" customFormat="1" ht="18" customHeight="1" x14ac:dyDescent="0.25">
      <c r="A58" s="38"/>
      <c r="B58" s="13" t="s">
        <v>44</v>
      </c>
      <c r="C58" s="8">
        <v>373655</v>
      </c>
      <c r="D58" s="8">
        <v>495920</v>
      </c>
      <c r="E58" s="8">
        <v>96806</v>
      </c>
      <c r="F58" s="8">
        <v>87600</v>
      </c>
      <c r="G58" s="8">
        <v>6895</v>
      </c>
      <c r="H58" s="8">
        <v>9500</v>
      </c>
      <c r="I58" s="8">
        <v>477356</v>
      </c>
      <c r="J58" s="8">
        <v>593020</v>
      </c>
      <c r="K58" s="8">
        <v>3190</v>
      </c>
      <c r="L58" s="8">
        <v>19700</v>
      </c>
      <c r="M58" s="8">
        <v>5889</v>
      </c>
      <c r="N58" s="8">
        <v>14800</v>
      </c>
      <c r="O58" s="8">
        <v>486435</v>
      </c>
      <c r="P58" s="8">
        <v>627520</v>
      </c>
      <c r="Q58" s="8">
        <v>782</v>
      </c>
      <c r="R58" s="8">
        <v>2737</v>
      </c>
      <c r="S58" s="8">
        <v>410172</v>
      </c>
      <c r="T58" s="8">
        <v>556305</v>
      </c>
      <c r="U58" s="8">
        <v>18812</v>
      </c>
      <c r="V58" s="8">
        <v>63074</v>
      </c>
      <c r="W58" s="8">
        <v>3173</v>
      </c>
      <c r="X58" s="8">
        <v>18370</v>
      </c>
      <c r="Y58" s="8">
        <v>836</v>
      </c>
      <c r="Z58" s="8">
        <v>2584</v>
      </c>
      <c r="AA58" s="8">
        <v>142</v>
      </c>
      <c r="AB58" s="8">
        <v>142</v>
      </c>
      <c r="AC58" s="8">
        <v>10</v>
      </c>
      <c r="AD58" s="8">
        <v>700</v>
      </c>
      <c r="AE58" s="8">
        <v>22973</v>
      </c>
      <c r="AF58" s="8">
        <v>84870</v>
      </c>
      <c r="AG58" s="8">
        <v>197</v>
      </c>
      <c r="AH58" s="8">
        <v>219</v>
      </c>
      <c r="AI58" s="8">
        <v>11</v>
      </c>
      <c r="AJ58" s="8">
        <v>190</v>
      </c>
      <c r="AK58" s="8">
        <v>1067</v>
      </c>
      <c r="AL58" s="8">
        <v>2530</v>
      </c>
      <c r="AM58" s="8">
        <v>2891</v>
      </c>
      <c r="AN58" s="8">
        <v>17850</v>
      </c>
      <c r="AO58" s="8">
        <v>406</v>
      </c>
      <c r="AP58" s="8">
        <v>610</v>
      </c>
      <c r="AQ58" s="8">
        <v>3525</v>
      </c>
      <c r="AR58" s="8">
        <v>3800</v>
      </c>
      <c r="AS58" s="8">
        <v>101</v>
      </c>
      <c r="AT58" s="8">
        <v>2050</v>
      </c>
      <c r="AU58" s="8">
        <v>8001</v>
      </c>
      <c r="AV58" s="8">
        <v>27030</v>
      </c>
      <c r="AW58" s="8">
        <v>386</v>
      </c>
      <c r="AX58" s="8">
        <v>440</v>
      </c>
      <c r="AY58" s="9">
        <v>517409</v>
      </c>
      <c r="AZ58" s="9">
        <v>739420</v>
      </c>
      <c r="BA58" s="8">
        <v>0</v>
      </c>
      <c r="BB58" s="8">
        <v>0</v>
      </c>
      <c r="BC58" s="8">
        <v>15</v>
      </c>
      <c r="BD58" s="8">
        <v>240</v>
      </c>
      <c r="BE58" s="8">
        <v>40</v>
      </c>
      <c r="BF58" s="8">
        <v>1230</v>
      </c>
      <c r="BG58" s="8">
        <v>882</v>
      </c>
      <c r="BH58" s="8">
        <v>13634</v>
      </c>
      <c r="BI58" s="8">
        <v>2054</v>
      </c>
      <c r="BJ58" s="8">
        <v>15811</v>
      </c>
      <c r="BK58" s="8">
        <v>2991</v>
      </c>
      <c r="BL58" s="8">
        <v>30915</v>
      </c>
      <c r="BM58" s="8">
        <v>520400</v>
      </c>
      <c r="BN58" s="8">
        <v>770335</v>
      </c>
      <c r="BO58" s="8">
        <v>185354</v>
      </c>
      <c r="BP58" s="8">
        <v>253945</v>
      </c>
      <c r="BQ58" s="8">
        <v>12369</v>
      </c>
      <c r="BR58" s="8">
        <v>12369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62" spans="1:94" x14ac:dyDescent="0.25"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7"/>
      <c r="AZ62" s="27"/>
      <c r="BA62" s="27"/>
      <c r="BB62" s="27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7"/>
      <c r="BN62" s="27"/>
      <c r="BO62" s="26"/>
    </row>
  </sheetData>
  <protectedRanges>
    <protectedRange sqref="B48:B49" name="Range7_2"/>
    <protectedRange sqref="B56" name="Range8_1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Q63"/>
  <sheetViews>
    <sheetView view="pageBreakPreview" zoomScale="70" zoomScaleNormal="85" zoomScaleSheetLayoutView="70" workbookViewId="0">
      <pane xSplit="2" ySplit="6" topLeftCell="C46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8" width="8.4257812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7">
        <v>10950</v>
      </c>
      <c r="D7" s="7">
        <v>21795</v>
      </c>
      <c r="E7" s="7">
        <v>4222</v>
      </c>
      <c r="F7" s="7">
        <v>6795</v>
      </c>
      <c r="G7" s="7">
        <v>380</v>
      </c>
      <c r="H7" s="7">
        <v>410</v>
      </c>
      <c r="I7" s="8">
        <v>15552</v>
      </c>
      <c r="J7" s="8">
        <v>29000</v>
      </c>
      <c r="K7" s="7">
        <v>800</v>
      </c>
      <c r="L7" s="7">
        <v>3200</v>
      </c>
      <c r="M7" s="7">
        <v>500</v>
      </c>
      <c r="N7" s="7">
        <v>1200</v>
      </c>
      <c r="O7" s="8">
        <v>16852</v>
      </c>
      <c r="P7" s="8">
        <v>33400</v>
      </c>
      <c r="Q7" s="7">
        <v>31</v>
      </c>
      <c r="R7" s="7">
        <v>69</v>
      </c>
      <c r="S7" s="7">
        <v>13491</v>
      </c>
      <c r="T7" s="7">
        <v>26725</v>
      </c>
      <c r="U7" s="7">
        <v>2489</v>
      </c>
      <c r="V7" s="7">
        <v>7480</v>
      </c>
      <c r="W7" s="7">
        <v>95</v>
      </c>
      <c r="X7" s="7">
        <v>410</v>
      </c>
      <c r="Y7" s="7">
        <v>270</v>
      </c>
      <c r="Z7" s="7">
        <v>900</v>
      </c>
      <c r="AA7" s="7">
        <v>60</v>
      </c>
      <c r="AB7" s="7">
        <v>110</v>
      </c>
      <c r="AC7" s="7">
        <v>6</v>
      </c>
      <c r="AD7" s="7">
        <v>400</v>
      </c>
      <c r="AE7" s="8">
        <v>2920</v>
      </c>
      <c r="AF7" s="8">
        <v>9300</v>
      </c>
      <c r="AG7" s="7">
        <v>34</v>
      </c>
      <c r="AH7" s="7">
        <v>96</v>
      </c>
      <c r="AI7" s="7">
        <v>8</v>
      </c>
      <c r="AJ7" s="7">
        <v>105</v>
      </c>
      <c r="AK7" s="7">
        <v>361</v>
      </c>
      <c r="AL7" s="7">
        <v>896</v>
      </c>
      <c r="AM7" s="7">
        <v>483</v>
      </c>
      <c r="AN7" s="7">
        <v>3424</v>
      </c>
      <c r="AO7" s="7">
        <v>110</v>
      </c>
      <c r="AP7" s="7">
        <v>315</v>
      </c>
      <c r="AQ7" s="7">
        <v>1900</v>
      </c>
      <c r="AR7" s="7">
        <v>1600</v>
      </c>
      <c r="AS7" s="7">
        <v>88</v>
      </c>
      <c r="AT7" s="7">
        <v>1160</v>
      </c>
      <c r="AU7" s="7">
        <v>2950</v>
      </c>
      <c r="AV7" s="7">
        <v>7500</v>
      </c>
      <c r="AW7" s="7">
        <v>198</v>
      </c>
      <c r="AX7" s="7">
        <v>340</v>
      </c>
      <c r="AY7" s="9">
        <v>22722</v>
      </c>
      <c r="AZ7" s="9">
        <v>50200</v>
      </c>
      <c r="BA7" s="9"/>
      <c r="BB7" s="9"/>
      <c r="BC7" s="7">
        <v>2</v>
      </c>
      <c r="BD7" s="7">
        <v>30</v>
      </c>
      <c r="BE7" s="7">
        <v>3</v>
      </c>
      <c r="BF7" s="7">
        <v>90</v>
      </c>
      <c r="BG7" s="7">
        <v>323</v>
      </c>
      <c r="BH7" s="7">
        <v>1008</v>
      </c>
      <c r="BI7" s="7">
        <v>862</v>
      </c>
      <c r="BJ7" s="7">
        <v>872</v>
      </c>
      <c r="BK7" s="8">
        <v>1190</v>
      </c>
      <c r="BL7" s="8">
        <v>2000</v>
      </c>
      <c r="BM7" s="8">
        <v>23912</v>
      </c>
      <c r="BN7" s="8">
        <v>52200</v>
      </c>
      <c r="BO7" s="7">
        <v>7720</v>
      </c>
      <c r="BP7" s="7">
        <v>13860</v>
      </c>
      <c r="BQ7" s="7">
        <v>617</v>
      </c>
      <c r="BR7" s="7">
        <v>613</v>
      </c>
    </row>
    <row r="8" spans="1:70" s="10" customFormat="1" ht="18" customHeight="1" x14ac:dyDescent="0.25">
      <c r="A8" s="37">
        <v>2</v>
      </c>
      <c r="B8" s="12" t="s">
        <v>9</v>
      </c>
      <c r="C8" s="7">
        <v>8210</v>
      </c>
      <c r="D8" s="7">
        <v>16415</v>
      </c>
      <c r="E8" s="7">
        <v>3260</v>
      </c>
      <c r="F8" s="7">
        <v>7145</v>
      </c>
      <c r="G8" s="7">
        <v>100</v>
      </c>
      <c r="H8" s="7">
        <v>200</v>
      </c>
      <c r="I8" s="8">
        <v>11570</v>
      </c>
      <c r="J8" s="8">
        <v>23760</v>
      </c>
      <c r="K8" s="7">
        <v>285</v>
      </c>
      <c r="L8" s="7">
        <v>1400</v>
      </c>
      <c r="M8" s="7">
        <v>495</v>
      </c>
      <c r="N8" s="7">
        <v>1200</v>
      </c>
      <c r="O8" s="8">
        <v>12350</v>
      </c>
      <c r="P8" s="8">
        <v>26360</v>
      </c>
      <c r="Q8" s="7">
        <v>29</v>
      </c>
      <c r="R8" s="7">
        <v>66</v>
      </c>
      <c r="S8" s="7">
        <v>9885</v>
      </c>
      <c r="T8" s="7">
        <v>21093</v>
      </c>
      <c r="U8" s="7">
        <v>1138</v>
      </c>
      <c r="V8" s="7">
        <v>5495</v>
      </c>
      <c r="W8" s="7">
        <v>115</v>
      </c>
      <c r="X8" s="7">
        <v>610</v>
      </c>
      <c r="Y8" s="7">
        <v>30</v>
      </c>
      <c r="Z8" s="7">
        <v>50</v>
      </c>
      <c r="AA8" s="7">
        <v>15</v>
      </c>
      <c r="AB8" s="7">
        <v>15</v>
      </c>
      <c r="AC8" s="7">
        <v>2</v>
      </c>
      <c r="AD8" s="7">
        <v>50</v>
      </c>
      <c r="AE8" s="8">
        <v>1300</v>
      </c>
      <c r="AF8" s="8">
        <v>6220</v>
      </c>
      <c r="AG8" s="7">
        <v>13</v>
      </c>
      <c r="AH8" s="7">
        <v>15</v>
      </c>
      <c r="AI8" s="7">
        <v>10</v>
      </c>
      <c r="AJ8" s="7">
        <v>90</v>
      </c>
      <c r="AK8" s="7">
        <v>168</v>
      </c>
      <c r="AL8" s="7">
        <v>510</v>
      </c>
      <c r="AM8" s="7">
        <v>227</v>
      </c>
      <c r="AN8" s="7">
        <v>2290</v>
      </c>
      <c r="AO8" s="7">
        <v>70</v>
      </c>
      <c r="AP8" s="7">
        <v>140</v>
      </c>
      <c r="AQ8" s="7">
        <v>400</v>
      </c>
      <c r="AR8" s="7">
        <v>400</v>
      </c>
      <c r="AS8" s="7">
        <v>50</v>
      </c>
      <c r="AT8" s="7">
        <v>450</v>
      </c>
      <c r="AU8" s="7">
        <v>925</v>
      </c>
      <c r="AV8" s="7">
        <v>3880</v>
      </c>
      <c r="AW8" s="7">
        <v>45</v>
      </c>
      <c r="AX8" s="7">
        <v>92</v>
      </c>
      <c r="AY8" s="9">
        <v>14575</v>
      </c>
      <c r="AZ8" s="9">
        <v>36460</v>
      </c>
      <c r="BA8" s="9"/>
      <c r="BB8" s="9"/>
      <c r="BC8" s="7">
        <v>3</v>
      </c>
      <c r="BD8" s="7">
        <v>50</v>
      </c>
      <c r="BE8" s="7">
        <v>3</v>
      </c>
      <c r="BF8" s="7">
        <v>95</v>
      </c>
      <c r="BG8" s="7">
        <v>256</v>
      </c>
      <c r="BH8" s="7">
        <v>908</v>
      </c>
      <c r="BI8" s="7">
        <v>1133</v>
      </c>
      <c r="BJ8" s="7">
        <v>1247</v>
      </c>
      <c r="BK8" s="8">
        <v>1395</v>
      </c>
      <c r="BL8" s="8">
        <v>2300</v>
      </c>
      <c r="BM8" s="8">
        <v>15970</v>
      </c>
      <c r="BN8" s="8">
        <v>38760</v>
      </c>
      <c r="BO8" s="7">
        <v>4920</v>
      </c>
      <c r="BP8" s="7">
        <v>11250</v>
      </c>
      <c r="BQ8" s="7">
        <v>267</v>
      </c>
      <c r="BR8" s="7">
        <v>256</v>
      </c>
    </row>
    <row r="9" spans="1:70" s="10" customFormat="1" ht="18" customHeight="1" x14ac:dyDescent="0.25">
      <c r="A9" s="36">
        <v>3</v>
      </c>
      <c r="B9" s="12" t="s">
        <v>10</v>
      </c>
      <c r="C9" s="7">
        <v>180</v>
      </c>
      <c r="D9" s="7">
        <v>350</v>
      </c>
      <c r="E9" s="7">
        <v>66</v>
      </c>
      <c r="F9" s="7">
        <v>130</v>
      </c>
      <c r="G9" s="7">
        <v>10</v>
      </c>
      <c r="H9" s="7">
        <v>20</v>
      </c>
      <c r="I9" s="8">
        <v>256</v>
      </c>
      <c r="J9" s="8">
        <v>500</v>
      </c>
      <c r="K9" s="7">
        <v>15</v>
      </c>
      <c r="L9" s="7">
        <v>50</v>
      </c>
      <c r="M9" s="7">
        <v>35</v>
      </c>
      <c r="N9" s="7">
        <v>50</v>
      </c>
      <c r="O9" s="8">
        <v>306</v>
      </c>
      <c r="P9" s="8">
        <v>600</v>
      </c>
      <c r="Q9" s="7">
        <v>2</v>
      </c>
      <c r="R9" s="7">
        <v>3</v>
      </c>
      <c r="S9" s="7">
        <v>245</v>
      </c>
      <c r="T9" s="7">
        <v>480</v>
      </c>
      <c r="U9" s="7">
        <v>25</v>
      </c>
      <c r="V9" s="7">
        <v>245</v>
      </c>
      <c r="W9" s="7">
        <v>40</v>
      </c>
      <c r="X9" s="7">
        <v>120</v>
      </c>
      <c r="Y9" s="7">
        <v>20</v>
      </c>
      <c r="Z9" s="7">
        <v>30</v>
      </c>
      <c r="AA9" s="7">
        <v>5</v>
      </c>
      <c r="AB9" s="7">
        <v>5</v>
      </c>
      <c r="AC9" s="7"/>
      <c r="AD9" s="7"/>
      <c r="AE9" s="8">
        <v>90</v>
      </c>
      <c r="AF9" s="8">
        <v>400</v>
      </c>
      <c r="AG9" s="7">
        <v>2</v>
      </c>
      <c r="AH9" s="7">
        <v>3</v>
      </c>
      <c r="AI9" s="7"/>
      <c r="AJ9" s="7"/>
      <c r="AK9" s="7">
        <v>5</v>
      </c>
      <c r="AL9" s="7">
        <v>5</v>
      </c>
      <c r="AM9" s="7">
        <v>20</v>
      </c>
      <c r="AN9" s="7">
        <v>125</v>
      </c>
      <c r="AO9" s="7">
        <v>5</v>
      </c>
      <c r="AP9" s="7">
        <v>10</v>
      </c>
      <c r="AQ9" s="7">
        <v>10</v>
      </c>
      <c r="AR9" s="7">
        <v>10</v>
      </c>
      <c r="AS9" s="7">
        <v>10</v>
      </c>
      <c r="AT9" s="7">
        <v>50</v>
      </c>
      <c r="AU9" s="7">
        <v>50</v>
      </c>
      <c r="AV9" s="7">
        <v>200</v>
      </c>
      <c r="AW9" s="7">
        <v>1</v>
      </c>
      <c r="AX9" s="7">
        <v>2</v>
      </c>
      <c r="AY9" s="9">
        <v>446</v>
      </c>
      <c r="AZ9" s="9">
        <v>1200</v>
      </c>
      <c r="BA9" s="9"/>
      <c r="BB9" s="9"/>
      <c r="BC9" s="7"/>
      <c r="BD9" s="7"/>
      <c r="BE9" s="7"/>
      <c r="BF9" s="7"/>
      <c r="BG9" s="7">
        <v>60</v>
      </c>
      <c r="BH9" s="7">
        <v>110</v>
      </c>
      <c r="BI9" s="7">
        <v>70</v>
      </c>
      <c r="BJ9" s="7">
        <v>90</v>
      </c>
      <c r="BK9" s="8">
        <v>130</v>
      </c>
      <c r="BL9" s="8">
        <v>200</v>
      </c>
      <c r="BM9" s="8">
        <v>576</v>
      </c>
      <c r="BN9" s="8">
        <v>1400</v>
      </c>
      <c r="BO9" s="7">
        <v>80</v>
      </c>
      <c r="BP9" s="7">
        <v>320</v>
      </c>
      <c r="BQ9" s="7">
        <v>11</v>
      </c>
      <c r="BR9" s="7">
        <v>11</v>
      </c>
    </row>
    <row r="10" spans="1:70" s="10" customFormat="1" ht="18" customHeight="1" x14ac:dyDescent="0.25">
      <c r="A10" s="37">
        <v>4</v>
      </c>
      <c r="B10" s="12" t="s">
        <v>11</v>
      </c>
      <c r="C10" s="7"/>
      <c r="D10" s="7"/>
      <c r="E10" s="7"/>
      <c r="F10" s="7"/>
      <c r="G10" s="7"/>
      <c r="H10" s="7"/>
      <c r="I10" s="8">
        <v>0</v>
      </c>
      <c r="J10" s="8">
        <v>0</v>
      </c>
      <c r="K10" s="7"/>
      <c r="L10" s="7"/>
      <c r="M10" s="7"/>
      <c r="N10" s="7"/>
      <c r="O10" s="8">
        <v>0</v>
      </c>
      <c r="P10" s="8">
        <v>0</v>
      </c>
      <c r="Q10" s="7"/>
      <c r="R10" s="7"/>
      <c r="S10" s="7"/>
      <c r="T10" s="7"/>
      <c r="U10" s="7">
        <v>10</v>
      </c>
      <c r="V10" s="7">
        <v>20</v>
      </c>
      <c r="W10" s="7">
        <v>5</v>
      </c>
      <c r="X10" s="7">
        <v>20</v>
      </c>
      <c r="Y10" s="7">
        <v>5</v>
      </c>
      <c r="Z10" s="7">
        <v>10</v>
      </c>
      <c r="AA10" s="7"/>
      <c r="AB10" s="7"/>
      <c r="AC10" s="7"/>
      <c r="AD10" s="7"/>
      <c r="AE10" s="8">
        <v>20</v>
      </c>
      <c r="AF10" s="8">
        <v>50</v>
      </c>
      <c r="AG10" s="7">
        <v>1</v>
      </c>
      <c r="AH10" s="7">
        <v>1</v>
      </c>
      <c r="AI10" s="7"/>
      <c r="AJ10" s="7"/>
      <c r="AK10" s="7">
        <v>2</v>
      </c>
      <c r="AL10" s="7">
        <v>2</v>
      </c>
      <c r="AM10" s="7">
        <v>38</v>
      </c>
      <c r="AN10" s="7">
        <v>183</v>
      </c>
      <c r="AO10" s="7">
        <v>5</v>
      </c>
      <c r="AP10" s="7">
        <v>10</v>
      </c>
      <c r="AQ10" s="7">
        <v>5</v>
      </c>
      <c r="AR10" s="7">
        <v>5</v>
      </c>
      <c r="AS10" s="7">
        <v>10</v>
      </c>
      <c r="AT10" s="7">
        <v>50</v>
      </c>
      <c r="AU10" s="7">
        <v>60</v>
      </c>
      <c r="AV10" s="7">
        <v>250</v>
      </c>
      <c r="AW10" s="7">
        <v>1</v>
      </c>
      <c r="AX10" s="7">
        <v>1</v>
      </c>
      <c r="AY10" s="9">
        <v>80</v>
      </c>
      <c r="AZ10" s="9">
        <v>300</v>
      </c>
      <c r="BA10" s="9"/>
      <c r="BB10" s="9"/>
      <c r="BC10" s="7"/>
      <c r="BD10" s="7"/>
      <c r="BE10" s="7"/>
      <c r="BF10" s="7"/>
      <c r="BG10" s="7">
        <v>10</v>
      </c>
      <c r="BH10" s="7">
        <v>20</v>
      </c>
      <c r="BI10" s="7">
        <v>30</v>
      </c>
      <c r="BJ10" s="7">
        <v>30</v>
      </c>
      <c r="BK10" s="8">
        <v>40</v>
      </c>
      <c r="BL10" s="8">
        <v>50</v>
      </c>
      <c r="BM10" s="8">
        <v>120</v>
      </c>
      <c r="BN10" s="8">
        <v>350</v>
      </c>
      <c r="BO10" s="7">
        <v>16</v>
      </c>
      <c r="BP10" s="7">
        <v>20</v>
      </c>
      <c r="BQ10" s="7">
        <v>2</v>
      </c>
      <c r="BR10" s="7">
        <v>2</v>
      </c>
    </row>
    <row r="11" spans="1:70" s="10" customFormat="1" ht="18" customHeight="1" x14ac:dyDescent="0.25">
      <c r="A11" s="36">
        <v>5</v>
      </c>
      <c r="B11" s="12" t="s">
        <v>12</v>
      </c>
      <c r="C11" s="7">
        <v>1620</v>
      </c>
      <c r="D11" s="7">
        <v>2695</v>
      </c>
      <c r="E11" s="7">
        <v>526</v>
      </c>
      <c r="F11" s="7">
        <v>815</v>
      </c>
      <c r="G11" s="7">
        <v>40</v>
      </c>
      <c r="H11" s="7">
        <v>50</v>
      </c>
      <c r="I11" s="8">
        <v>2186</v>
      </c>
      <c r="J11" s="8">
        <v>3560</v>
      </c>
      <c r="K11" s="7">
        <v>60</v>
      </c>
      <c r="L11" s="7">
        <v>200</v>
      </c>
      <c r="M11" s="7">
        <v>95</v>
      </c>
      <c r="N11" s="7">
        <v>200</v>
      </c>
      <c r="O11" s="8">
        <v>2341</v>
      </c>
      <c r="P11" s="8">
        <v>3960</v>
      </c>
      <c r="Q11" s="7">
        <v>7</v>
      </c>
      <c r="R11" s="7">
        <v>13</v>
      </c>
      <c r="S11" s="7">
        <v>1875</v>
      </c>
      <c r="T11" s="7">
        <v>3170</v>
      </c>
      <c r="U11" s="7">
        <v>315</v>
      </c>
      <c r="V11" s="7">
        <v>910</v>
      </c>
      <c r="W11" s="7">
        <v>35</v>
      </c>
      <c r="X11" s="7">
        <v>140</v>
      </c>
      <c r="Y11" s="7">
        <v>20</v>
      </c>
      <c r="Z11" s="7">
        <v>40</v>
      </c>
      <c r="AA11" s="7">
        <v>10</v>
      </c>
      <c r="AB11" s="7">
        <v>10</v>
      </c>
      <c r="AC11" s="7"/>
      <c r="AD11" s="7"/>
      <c r="AE11" s="8">
        <v>380</v>
      </c>
      <c r="AF11" s="8">
        <v>1100</v>
      </c>
      <c r="AG11" s="7">
        <v>6</v>
      </c>
      <c r="AH11" s="7">
        <v>8</v>
      </c>
      <c r="AI11" s="7"/>
      <c r="AJ11" s="7"/>
      <c r="AK11" s="7">
        <v>20</v>
      </c>
      <c r="AL11" s="7">
        <v>20</v>
      </c>
      <c r="AM11" s="7">
        <v>55</v>
      </c>
      <c r="AN11" s="7">
        <v>370</v>
      </c>
      <c r="AO11" s="7">
        <v>20</v>
      </c>
      <c r="AP11" s="7">
        <v>20</v>
      </c>
      <c r="AQ11" s="7">
        <v>30</v>
      </c>
      <c r="AR11" s="7">
        <v>40</v>
      </c>
      <c r="AS11" s="7">
        <v>5</v>
      </c>
      <c r="AT11" s="7">
        <v>50</v>
      </c>
      <c r="AU11" s="7">
        <v>130</v>
      </c>
      <c r="AV11" s="7">
        <v>500</v>
      </c>
      <c r="AW11" s="7">
        <v>6</v>
      </c>
      <c r="AX11" s="7">
        <v>9</v>
      </c>
      <c r="AY11" s="9">
        <v>2851</v>
      </c>
      <c r="AZ11" s="9">
        <v>5560</v>
      </c>
      <c r="BA11" s="9"/>
      <c r="BB11" s="9"/>
      <c r="BC11" s="7"/>
      <c r="BD11" s="7"/>
      <c r="BE11" s="7"/>
      <c r="BF11" s="7"/>
      <c r="BG11" s="7">
        <v>105</v>
      </c>
      <c r="BH11" s="7">
        <v>175</v>
      </c>
      <c r="BI11" s="7">
        <v>220</v>
      </c>
      <c r="BJ11" s="7">
        <v>325</v>
      </c>
      <c r="BK11" s="8">
        <v>325</v>
      </c>
      <c r="BL11" s="8">
        <v>500</v>
      </c>
      <c r="BM11" s="8">
        <v>3176</v>
      </c>
      <c r="BN11" s="8">
        <v>6060</v>
      </c>
      <c r="BO11" s="7">
        <v>920</v>
      </c>
      <c r="BP11" s="7">
        <v>1820</v>
      </c>
      <c r="BQ11" s="7">
        <v>75</v>
      </c>
      <c r="BR11" s="7">
        <v>73</v>
      </c>
    </row>
    <row r="12" spans="1:70" s="10" customFormat="1" ht="18" customHeight="1" x14ac:dyDescent="0.25">
      <c r="A12" s="37">
        <v>6</v>
      </c>
      <c r="B12" s="12" t="s">
        <v>13</v>
      </c>
      <c r="C12" s="7">
        <v>1780</v>
      </c>
      <c r="D12" s="7">
        <v>3100</v>
      </c>
      <c r="E12" s="7">
        <v>426</v>
      </c>
      <c r="F12" s="7">
        <v>750</v>
      </c>
      <c r="G12" s="7">
        <v>45</v>
      </c>
      <c r="H12" s="7">
        <v>50</v>
      </c>
      <c r="I12" s="8">
        <v>2251</v>
      </c>
      <c r="J12" s="8">
        <v>3900</v>
      </c>
      <c r="K12" s="7">
        <v>55</v>
      </c>
      <c r="L12" s="7">
        <v>200</v>
      </c>
      <c r="M12" s="7">
        <v>90</v>
      </c>
      <c r="N12" s="7">
        <v>200</v>
      </c>
      <c r="O12" s="8">
        <v>2396</v>
      </c>
      <c r="P12" s="8">
        <v>4300</v>
      </c>
      <c r="Q12" s="7">
        <v>6</v>
      </c>
      <c r="R12" s="7">
        <v>11</v>
      </c>
      <c r="S12" s="7">
        <v>1918</v>
      </c>
      <c r="T12" s="7">
        <v>3440</v>
      </c>
      <c r="U12" s="7">
        <v>48</v>
      </c>
      <c r="V12" s="7">
        <v>350</v>
      </c>
      <c r="W12" s="7">
        <v>22</v>
      </c>
      <c r="X12" s="7">
        <v>100</v>
      </c>
      <c r="Y12" s="7">
        <v>20</v>
      </c>
      <c r="Z12" s="7">
        <v>40</v>
      </c>
      <c r="AA12" s="7">
        <v>10</v>
      </c>
      <c r="AB12" s="7">
        <v>10</v>
      </c>
      <c r="AC12" s="7"/>
      <c r="AD12" s="7"/>
      <c r="AE12" s="8">
        <v>100</v>
      </c>
      <c r="AF12" s="8">
        <v>500</v>
      </c>
      <c r="AG12" s="7">
        <v>3</v>
      </c>
      <c r="AH12" s="7">
        <v>4</v>
      </c>
      <c r="AI12" s="7"/>
      <c r="AJ12" s="7"/>
      <c r="AK12" s="7">
        <v>65</v>
      </c>
      <c r="AL12" s="7">
        <v>125</v>
      </c>
      <c r="AM12" s="7">
        <v>50</v>
      </c>
      <c r="AN12" s="7">
        <v>365</v>
      </c>
      <c r="AO12" s="7">
        <v>40</v>
      </c>
      <c r="AP12" s="7">
        <v>100</v>
      </c>
      <c r="AQ12" s="7">
        <v>40</v>
      </c>
      <c r="AR12" s="7">
        <v>80</v>
      </c>
      <c r="AS12" s="7">
        <v>45</v>
      </c>
      <c r="AT12" s="7">
        <v>350</v>
      </c>
      <c r="AU12" s="7">
        <v>240</v>
      </c>
      <c r="AV12" s="7">
        <v>1020</v>
      </c>
      <c r="AW12" s="7">
        <v>4</v>
      </c>
      <c r="AX12" s="7">
        <v>16</v>
      </c>
      <c r="AY12" s="9">
        <v>2736</v>
      </c>
      <c r="AZ12" s="9">
        <v>5820</v>
      </c>
      <c r="BA12" s="9"/>
      <c r="BB12" s="9"/>
      <c r="BC12" s="7"/>
      <c r="BD12" s="7"/>
      <c r="BE12" s="7"/>
      <c r="BF12" s="7"/>
      <c r="BG12" s="7">
        <v>95</v>
      </c>
      <c r="BH12" s="7">
        <v>240</v>
      </c>
      <c r="BI12" s="7">
        <v>235</v>
      </c>
      <c r="BJ12" s="7">
        <v>260</v>
      </c>
      <c r="BK12" s="8">
        <v>330</v>
      </c>
      <c r="BL12" s="8">
        <v>500</v>
      </c>
      <c r="BM12" s="8">
        <v>3066</v>
      </c>
      <c r="BN12" s="8">
        <v>6320</v>
      </c>
      <c r="BO12" s="7">
        <v>968</v>
      </c>
      <c r="BP12" s="7">
        <v>1810</v>
      </c>
      <c r="BQ12" s="7">
        <v>79</v>
      </c>
      <c r="BR12" s="7">
        <v>79</v>
      </c>
    </row>
    <row r="13" spans="1:70" s="10" customFormat="1" ht="18" customHeight="1" x14ac:dyDescent="0.25">
      <c r="A13" s="36">
        <v>7</v>
      </c>
      <c r="B13" s="12" t="s">
        <v>15</v>
      </c>
      <c r="C13" s="7">
        <v>320</v>
      </c>
      <c r="D13" s="7">
        <v>615</v>
      </c>
      <c r="E13" s="7">
        <v>59</v>
      </c>
      <c r="F13" s="7">
        <v>135</v>
      </c>
      <c r="G13" s="7">
        <v>10</v>
      </c>
      <c r="H13" s="7">
        <v>10</v>
      </c>
      <c r="I13" s="8">
        <v>389</v>
      </c>
      <c r="J13" s="8">
        <v>760</v>
      </c>
      <c r="K13" s="7">
        <v>20</v>
      </c>
      <c r="L13" s="7">
        <v>70</v>
      </c>
      <c r="M13" s="7">
        <v>50</v>
      </c>
      <c r="N13" s="7">
        <v>100</v>
      </c>
      <c r="O13" s="8">
        <v>459</v>
      </c>
      <c r="P13" s="8">
        <v>930</v>
      </c>
      <c r="Q13" s="7">
        <v>3</v>
      </c>
      <c r="R13" s="7">
        <v>5</v>
      </c>
      <c r="S13" s="7">
        <v>368</v>
      </c>
      <c r="T13" s="7">
        <v>744</v>
      </c>
      <c r="U13" s="7">
        <v>80</v>
      </c>
      <c r="V13" s="7">
        <v>390</v>
      </c>
      <c r="W13" s="7">
        <v>15</v>
      </c>
      <c r="X13" s="7">
        <v>65</v>
      </c>
      <c r="Y13" s="7">
        <v>20</v>
      </c>
      <c r="Z13" s="7">
        <v>40</v>
      </c>
      <c r="AA13" s="7">
        <v>5</v>
      </c>
      <c r="AB13" s="7">
        <v>5</v>
      </c>
      <c r="AC13" s="7"/>
      <c r="AD13" s="7"/>
      <c r="AE13" s="8">
        <v>120</v>
      </c>
      <c r="AF13" s="8">
        <v>500</v>
      </c>
      <c r="AG13" s="7">
        <v>3</v>
      </c>
      <c r="AH13" s="7">
        <v>5</v>
      </c>
      <c r="AI13" s="7"/>
      <c r="AJ13" s="7"/>
      <c r="AK13" s="7">
        <v>15</v>
      </c>
      <c r="AL13" s="7">
        <v>15</v>
      </c>
      <c r="AM13" s="7">
        <v>50</v>
      </c>
      <c r="AN13" s="7">
        <v>225</v>
      </c>
      <c r="AO13" s="7">
        <v>15</v>
      </c>
      <c r="AP13" s="7">
        <v>50</v>
      </c>
      <c r="AQ13" s="7">
        <v>10</v>
      </c>
      <c r="AR13" s="7">
        <v>10</v>
      </c>
      <c r="AS13" s="7">
        <v>5</v>
      </c>
      <c r="AT13" s="7">
        <v>100</v>
      </c>
      <c r="AU13" s="7">
        <v>95</v>
      </c>
      <c r="AV13" s="7">
        <v>400</v>
      </c>
      <c r="AW13" s="7">
        <v>2</v>
      </c>
      <c r="AX13" s="7">
        <v>2</v>
      </c>
      <c r="AY13" s="9">
        <v>674</v>
      </c>
      <c r="AZ13" s="9">
        <v>1830</v>
      </c>
      <c r="BA13" s="9"/>
      <c r="BB13" s="9"/>
      <c r="BC13" s="7"/>
      <c r="BD13" s="7"/>
      <c r="BE13" s="7"/>
      <c r="BF13" s="7"/>
      <c r="BG13" s="7">
        <v>75</v>
      </c>
      <c r="BH13" s="7">
        <v>105</v>
      </c>
      <c r="BI13" s="7">
        <v>117</v>
      </c>
      <c r="BJ13" s="7">
        <v>195</v>
      </c>
      <c r="BK13" s="8">
        <v>192</v>
      </c>
      <c r="BL13" s="8">
        <v>300</v>
      </c>
      <c r="BM13" s="8">
        <v>866</v>
      </c>
      <c r="BN13" s="8">
        <v>2130</v>
      </c>
      <c r="BO13" s="7">
        <v>210</v>
      </c>
      <c r="BP13" s="7">
        <v>410</v>
      </c>
      <c r="BQ13" s="7">
        <v>17</v>
      </c>
      <c r="BR13" s="7">
        <v>17</v>
      </c>
    </row>
    <row r="14" spans="1:70" s="10" customFormat="1" ht="18" customHeight="1" x14ac:dyDescent="0.25">
      <c r="A14" s="37">
        <v>8</v>
      </c>
      <c r="B14" s="12" t="s">
        <v>16</v>
      </c>
      <c r="C14" s="7">
        <v>485</v>
      </c>
      <c r="D14" s="7">
        <v>940</v>
      </c>
      <c r="E14" s="7">
        <v>185</v>
      </c>
      <c r="F14" s="7">
        <v>340</v>
      </c>
      <c r="G14" s="7">
        <v>10</v>
      </c>
      <c r="H14" s="7">
        <v>10</v>
      </c>
      <c r="I14" s="8">
        <v>680</v>
      </c>
      <c r="J14" s="8">
        <v>1290</v>
      </c>
      <c r="K14" s="7">
        <v>50</v>
      </c>
      <c r="L14" s="7">
        <v>200</v>
      </c>
      <c r="M14" s="7">
        <v>90</v>
      </c>
      <c r="N14" s="7">
        <v>250</v>
      </c>
      <c r="O14" s="8">
        <v>820</v>
      </c>
      <c r="P14" s="8">
        <v>1740</v>
      </c>
      <c r="Q14" s="7">
        <v>6</v>
      </c>
      <c r="R14" s="7">
        <v>14</v>
      </c>
      <c r="S14" s="7">
        <v>658</v>
      </c>
      <c r="T14" s="7">
        <v>1394</v>
      </c>
      <c r="U14" s="7">
        <v>142</v>
      </c>
      <c r="V14" s="7">
        <v>685</v>
      </c>
      <c r="W14" s="7">
        <v>15</v>
      </c>
      <c r="X14" s="7">
        <v>70</v>
      </c>
      <c r="Y14" s="7">
        <v>18</v>
      </c>
      <c r="Z14" s="7">
        <v>40</v>
      </c>
      <c r="AA14" s="7">
        <v>5</v>
      </c>
      <c r="AB14" s="7">
        <v>5</v>
      </c>
      <c r="AC14" s="7"/>
      <c r="AD14" s="7"/>
      <c r="AE14" s="8">
        <v>180</v>
      </c>
      <c r="AF14" s="8">
        <v>800</v>
      </c>
      <c r="AG14" s="7">
        <v>4</v>
      </c>
      <c r="AH14" s="7">
        <v>5</v>
      </c>
      <c r="AI14" s="7"/>
      <c r="AJ14" s="7"/>
      <c r="AK14" s="7">
        <v>25</v>
      </c>
      <c r="AL14" s="7">
        <v>25</v>
      </c>
      <c r="AM14" s="7">
        <v>62</v>
      </c>
      <c r="AN14" s="7">
        <v>335</v>
      </c>
      <c r="AO14" s="7">
        <v>3</v>
      </c>
      <c r="AP14" s="7">
        <v>10</v>
      </c>
      <c r="AQ14" s="7">
        <v>30</v>
      </c>
      <c r="AR14" s="7">
        <v>30</v>
      </c>
      <c r="AS14" s="7">
        <v>5</v>
      </c>
      <c r="AT14" s="7">
        <v>100</v>
      </c>
      <c r="AU14" s="7">
        <v>125</v>
      </c>
      <c r="AV14" s="7">
        <v>500</v>
      </c>
      <c r="AW14" s="7">
        <v>5</v>
      </c>
      <c r="AX14" s="7">
        <v>8</v>
      </c>
      <c r="AY14" s="9">
        <v>1125</v>
      </c>
      <c r="AZ14" s="9">
        <v>3040</v>
      </c>
      <c r="BA14" s="9"/>
      <c r="BB14" s="9"/>
      <c r="BC14" s="7"/>
      <c r="BD14" s="7"/>
      <c r="BE14" s="7"/>
      <c r="BF14" s="7"/>
      <c r="BG14" s="7">
        <v>48</v>
      </c>
      <c r="BH14" s="7">
        <v>170</v>
      </c>
      <c r="BI14" s="7">
        <v>230</v>
      </c>
      <c r="BJ14" s="7">
        <v>230</v>
      </c>
      <c r="BK14" s="8">
        <v>278</v>
      </c>
      <c r="BL14" s="8">
        <v>400</v>
      </c>
      <c r="BM14" s="8">
        <v>1403</v>
      </c>
      <c r="BN14" s="8">
        <v>3440</v>
      </c>
      <c r="BO14" s="7">
        <v>260</v>
      </c>
      <c r="BP14" s="7">
        <v>400</v>
      </c>
      <c r="BQ14" s="7">
        <v>18</v>
      </c>
      <c r="BR14" s="7">
        <v>18</v>
      </c>
    </row>
    <row r="15" spans="1:70" s="10" customFormat="1" ht="18" customHeight="1" x14ac:dyDescent="0.25">
      <c r="A15" s="36">
        <v>9</v>
      </c>
      <c r="B15" s="12" t="s">
        <v>17</v>
      </c>
      <c r="C15" s="7">
        <v>340</v>
      </c>
      <c r="D15" s="7">
        <v>500</v>
      </c>
      <c r="E15" s="7">
        <v>80</v>
      </c>
      <c r="F15" s="7">
        <v>155</v>
      </c>
      <c r="G15" s="7">
        <v>16</v>
      </c>
      <c r="H15" s="7">
        <v>25</v>
      </c>
      <c r="I15" s="8">
        <v>436</v>
      </c>
      <c r="J15" s="8">
        <v>680</v>
      </c>
      <c r="K15" s="7">
        <v>10</v>
      </c>
      <c r="L15" s="7">
        <v>25</v>
      </c>
      <c r="M15" s="7">
        <v>15</v>
      </c>
      <c r="N15" s="7">
        <v>25</v>
      </c>
      <c r="O15" s="8">
        <v>461</v>
      </c>
      <c r="P15" s="8">
        <v>730</v>
      </c>
      <c r="Q15" s="7">
        <v>2</v>
      </c>
      <c r="R15" s="7">
        <v>2</v>
      </c>
      <c r="S15" s="7">
        <v>369</v>
      </c>
      <c r="T15" s="7">
        <v>584</v>
      </c>
      <c r="U15" s="7">
        <v>85</v>
      </c>
      <c r="V15" s="7">
        <v>425</v>
      </c>
      <c r="W15" s="7">
        <v>10</v>
      </c>
      <c r="X15" s="7">
        <v>30</v>
      </c>
      <c r="Y15" s="7">
        <v>15</v>
      </c>
      <c r="Z15" s="7">
        <v>40</v>
      </c>
      <c r="AA15" s="7">
        <v>5</v>
      </c>
      <c r="AB15" s="7">
        <v>5</v>
      </c>
      <c r="AC15" s="7"/>
      <c r="AD15" s="7"/>
      <c r="AE15" s="8">
        <v>115</v>
      </c>
      <c r="AF15" s="8">
        <v>500</v>
      </c>
      <c r="AG15" s="7">
        <v>2</v>
      </c>
      <c r="AH15" s="7">
        <v>4</v>
      </c>
      <c r="AI15" s="7"/>
      <c r="AJ15" s="7"/>
      <c r="AK15" s="7">
        <v>5</v>
      </c>
      <c r="AL15" s="7">
        <v>5</v>
      </c>
      <c r="AM15" s="7">
        <v>63</v>
      </c>
      <c r="AN15" s="7">
        <v>315</v>
      </c>
      <c r="AO15" s="7">
        <v>10</v>
      </c>
      <c r="AP15" s="7">
        <v>20</v>
      </c>
      <c r="AQ15" s="7">
        <v>20</v>
      </c>
      <c r="AR15" s="7">
        <v>20</v>
      </c>
      <c r="AS15" s="7">
        <v>2</v>
      </c>
      <c r="AT15" s="7">
        <v>40</v>
      </c>
      <c r="AU15" s="7">
        <v>100</v>
      </c>
      <c r="AV15" s="7">
        <v>400</v>
      </c>
      <c r="AW15" s="7">
        <v>2</v>
      </c>
      <c r="AX15" s="7">
        <v>4</v>
      </c>
      <c r="AY15" s="9">
        <v>676</v>
      </c>
      <c r="AZ15" s="9">
        <v>1630</v>
      </c>
      <c r="BA15" s="9"/>
      <c r="BB15" s="9"/>
      <c r="BC15" s="7"/>
      <c r="BD15" s="7"/>
      <c r="BE15" s="7"/>
      <c r="BF15" s="7"/>
      <c r="BG15" s="7">
        <v>35</v>
      </c>
      <c r="BH15" s="7">
        <v>110</v>
      </c>
      <c r="BI15" s="7">
        <v>90</v>
      </c>
      <c r="BJ15" s="7">
        <v>90</v>
      </c>
      <c r="BK15" s="8">
        <v>125</v>
      </c>
      <c r="BL15" s="8">
        <v>200</v>
      </c>
      <c r="BM15" s="8">
        <v>801</v>
      </c>
      <c r="BN15" s="8">
        <v>1830</v>
      </c>
      <c r="BO15" s="7">
        <v>205</v>
      </c>
      <c r="BP15" s="7">
        <v>350</v>
      </c>
      <c r="BQ15" s="7">
        <v>18</v>
      </c>
      <c r="BR15" s="7">
        <v>17</v>
      </c>
    </row>
    <row r="16" spans="1:70" s="10" customFormat="1" ht="18" customHeight="1" x14ac:dyDescent="0.25">
      <c r="A16" s="37">
        <v>10</v>
      </c>
      <c r="B16" s="12" t="s">
        <v>18</v>
      </c>
      <c r="C16" s="7">
        <v>6120</v>
      </c>
      <c r="D16" s="7">
        <v>11730</v>
      </c>
      <c r="E16" s="7">
        <v>2937</v>
      </c>
      <c r="F16" s="7">
        <v>4970</v>
      </c>
      <c r="G16" s="7">
        <v>240</v>
      </c>
      <c r="H16" s="7">
        <v>330</v>
      </c>
      <c r="I16" s="8">
        <v>9297</v>
      </c>
      <c r="J16" s="8">
        <v>17030</v>
      </c>
      <c r="K16" s="7">
        <v>240</v>
      </c>
      <c r="L16" s="7">
        <v>1400</v>
      </c>
      <c r="M16" s="7">
        <v>480</v>
      </c>
      <c r="N16" s="7">
        <v>1120</v>
      </c>
      <c r="O16" s="8">
        <v>10017</v>
      </c>
      <c r="P16" s="8">
        <v>19550</v>
      </c>
      <c r="Q16" s="7">
        <v>29</v>
      </c>
      <c r="R16" s="7">
        <v>51</v>
      </c>
      <c r="S16" s="7">
        <v>7969</v>
      </c>
      <c r="T16" s="7">
        <v>15547</v>
      </c>
      <c r="U16" s="7">
        <v>538</v>
      </c>
      <c r="V16" s="7">
        <v>2340</v>
      </c>
      <c r="W16" s="7">
        <v>80</v>
      </c>
      <c r="X16" s="7">
        <v>420</v>
      </c>
      <c r="Y16" s="7">
        <v>125</v>
      </c>
      <c r="Z16" s="7">
        <v>500</v>
      </c>
      <c r="AA16" s="7">
        <v>55</v>
      </c>
      <c r="AB16" s="7">
        <v>90</v>
      </c>
      <c r="AC16" s="7">
        <v>2</v>
      </c>
      <c r="AD16" s="7">
        <v>50</v>
      </c>
      <c r="AE16" s="8">
        <v>800</v>
      </c>
      <c r="AF16" s="8">
        <v>3400</v>
      </c>
      <c r="AG16" s="7">
        <v>16</v>
      </c>
      <c r="AH16" s="7">
        <v>54</v>
      </c>
      <c r="AI16" s="7">
        <v>9</v>
      </c>
      <c r="AJ16" s="7">
        <v>100</v>
      </c>
      <c r="AK16" s="7">
        <v>120</v>
      </c>
      <c r="AL16" s="7">
        <v>385</v>
      </c>
      <c r="AM16" s="7">
        <v>166</v>
      </c>
      <c r="AN16" s="7">
        <v>1015</v>
      </c>
      <c r="AO16" s="7">
        <v>90</v>
      </c>
      <c r="AP16" s="7">
        <v>180</v>
      </c>
      <c r="AQ16" s="7">
        <v>350</v>
      </c>
      <c r="AR16" s="7">
        <v>350</v>
      </c>
      <c r="AS16" s="7">
        <v>65</v>
      </c>
      <c r="AT16" s="7">
        <v>380</v>
      </c>
      <c r="AU16" s="7">
        <v>800</v>
      </c>
      <c r="AV16" s="7">
        <v>2410</v>
      </c>
      <c r="AW16" s="7">
        <v>42</v>
      </c>
      <c r="AX16" s="7">
        <v>73</v>
      </c>
      <c r="AY16" s="9">
        <v>11617</v>
      </c>
      <c r="AZ16" s="9">
        <v>25360</v>
      </c>
      <c r="BA16" s="9"/>
      <c r="BB16" s="9"/>
      <c r="BC16" s="7">
        <v>1</v>
      </c>
      <c r="BD16" s="7">
        <v>15</v>
      </c>
      <c r="BE16" s="7">
        <v>1</v>
      </c>
      <c r="BF16" s="7">
        <v>30</v>
      </c>
      <c r="BG16" s="7">
        <v>225</v>
      </c>
      <c r="BH16" s="7">
        <v>567</v>
      </c>
      <c r="BI16" s="7">
        <v>533</v>
      </c>
      <c r="BJ16" s="7">
        <v>588</v>
      </c>
      <c r="BK16" s="8">
        <v>760</v>
      </c>
      <c r="BL16" s="8">
        <v>1200</v>
      </c>
      <c r="BM16" s="8">
        <v>12377</v>
      </c>
      <c r="BN16" s="8">
        <v>26560</v>
      </c>
      <c r="BO16" s="7">
        <v>3513</v>
      </c>
      <c r="BP16" s="7">
        <v>6820</v>
      </c>
      <c r="BQ16" s="7">
        <v>296</v>
      </c>
      <c r="BR16" s="7">
        <v>280</v>
      </c>
    </row>
    <row r="17" spans="1:95" s="10" customFormat="1" ht="18" customHeight="1" x14ac:dyDescent="0.25">
      <c r="A17" s="36">
        <v>11</v>
      </c>
      <c r="B17" s="12" t="s">
        <v>19</v>
      </c>
      <c r="C17" s="7">
        <v>7460</v>
      </c>
      <c r="D17" s="7">
        <v>11470</v>
      </c>
      <c r="E17" s="7">
        <v>2849</v>
      </c>
      <c r="F17" s="7">
        <v>4030</v>
      </c>
      <c r="G17" s="7">
        <v>200</v>
      </c>
      <c r="H17" s="7">
        <v>200</v>
      </c>
      <c r="I17" s="8">
        <v>10509</v>
      </c>
      <c r="J17" s="8">
        <v>15700</v>
      </c>
      <c r="K17" s="7">
        <v>380</v>
      </c>
      <c r="L17" s="7">
        <v>1200</v>
      </c>
      <c r="M17" s="7">
        <v>300</v>
      </c>
      <c r="N17" s="7">
        <v>600</v>
      </c>
      <c r="O17" s="8">
        <v>11189</v>
      </c>
      <c r="P17" s="8">
        <v>17500</v>
      </c>
      <c r="Q17" s="7">
        <v>20</v>
      </c>
      <c r="R17" s="7">
        <v>34</v>
      </c>
      <c r="S17" s="7">
        <v>9097</v>
      </c>
      <c r="T17" s="7">
        <v>14339</v>
      </c>
      <c r="U17" s="7">
        <v>1357</v>
      </c>
      <c r="V17" s="7">
        <v>4450</v>
      </c>
      <c r="W17" s="7">
        <v>65</v>
      </c>
      <c r="X17" s="7">
        <v>305</v>
      </c>
      <c r="Y17" s="7">
        <v>115</v>
      </c>
      <c r="Z17" s="7">
        <v>580</v>
      </c>
      <c r="AA17" s="7">
        <v>43</v>
      </c>
      <c r="AB17" s="7">
        <v>65</v>
      </c>
      <c r="AC17" s="7"/>
      <c r="AD17" s="7"/>
      <c r="AE17" s="8">
        <v>1580</v>
      </c>
      <c r="AF17" s="8">
        <v>5400</v>
      </c>
      <c r="AG17" s="7">
        <v>18</v>
      </c>
      <c r="AH17" s="7">
        <v>71</v>
      </c>
      <c r="AI17" s="7">
        <v>7</v>
      </c>
      <c r="AJ17" s="7">
        <v>100</v>
      </c>
      <c r="AK17" s="7">
        <v>140</v>
      </c>
      <c r="AL17" s="7">
        <v>365</v>
      </c>
      <c r="AM17" s="7">
        <v>420</v>
      </c>
      <c r="AN17" s="7">
        <v>1285</v>
      </c>
      <c r="AO17" s="7">
        <v>100</v>
      </c>
      <c r="AP17" s="7">
        <v>240</v>
      </c>
      <c r="AQ17" s="7">
        <v>405</v>
      </c>
      <c r="AR17" s="7">
        <v>190</v>
      </c>
      <c r="AS17" s="7">
        <v>48</v>
      </c>
      <c r="AT17" s="7">
        <v>320</v>
      </c>
      <c r="AU17" s="7">
        <v>1120</v>
      </c>
      <c r="AV17" s="7">
        <v>2500</v>
      </c>
      <c r="AW17" s="7">
        <v>44</v>
      </c>
      <c r="AX17" s="7">
        <v>49</v>
      </c>
      <c r="AY17" s="9">
        <v>13889</v>
      </c>
      <c r="AZ17" s="9">
        <v>25400</v>
      </c>
      <c r="BA17" s="9"/>
      <c r="BB17" s="9"/>
      <c r="BC17" s="7">
        <v>1</v>
      </c>
      <c r="BD17" s="7">
        <v>16</v>
      </c>
      <c r="BE17" s="7">
        <v>1</v>
      </c>
      <c r="BF17" s="7">
        <v>34</v>
      </c>
      <c r="BG17" s="7">
        <v>303</v>
      </c>
      <c r="BH17" s="7">
        <v>621</v>
      </c>
      <c r="BI17" s="7">
        <v>515</v>
      </c>
      <c r="BJ17" s="7">
        <v>629</v>
      </c>
      <c r="BK17" s="8">
        <v>820</v>
      </c>
      <c r="BL17" s="8">
        <v>1300</v>
      </c>
      <c r="BM17" s="8">
        <v>14709</v>
      </c>
      <c r="BN17" s="8">
        <v>26700</v>
      </c>
      <c r="BO17" s="7">
        <v>4635</v>
      </c>
      <c r="BP17" s="7">
        <v>8530</v>
      </c>
      <c r="BQ17" s="7">
        <v>388</v>
      </c>
      <c r="BR17" s="7">
        <v>361</v>
      </c>
    </row>
    <row r="18" spans="1:95" s="10" customFormat="1" ht="18" customHeight="1" x14ac:dyDescent="0.25">
      <c r="A18" s="37">
        <v>12</v>
      </c>
      <c r="B18" s="12" t="s">
        <v>20</v>
      </c>
      <c r="C18" s="7">
        <v>3520</v>
      </c>
      <c r="D18" s="7">
        <v>7635</v>
      </c>
      <c r="E18" s="7">
        <v>1338</v>
      </c>
      <c r="F18" s="7">
        <v>2135</v>
      </c>
      <c r="G18" s="7">
        <v>70</v>
      </c>
      <c r="H18" s="7">
        <v>100</v>
      </c>
      <c r="I18" s="8">
        <v>4928</v>
      </c>
      <c r="J18" s="8">
        <v>9870</v>
      </c>
      <c r="K18" s="7">
        <v>245</v>
      </c>
      <c r="L18" s="7">
        <v>1130</v>
      </c>
      <c r="M18" s="7">
        <v>180</v>
      </c>
      <c r="N18" s="7">
        <v>500</v>
      </c>
      <c r="O18" s="8">
        <v>5353</v>
      </c>
      <c r="P18" s="8">
        <v>11500</v>
      </c>
      <c r="Q18" s="7">
        <v>12</v>
      </c>
      <c r="R18" s="7">
        <v>30</v>
      </c>
      <c r="S18" s="7">
        <v>4284</v>
      </c>
      <c r="T18" s="7">
        <v>9241</v>
      </c>
      <c r="U18" s="7">
        <v>286</v>
      </c>
      <c r="V18" s="7">
        <v>1120</v>
      </c>
      <c r="W18" s="7">
        <v>60</v>
      </c>
      <c r="X18" s="7">
        <v>100</v>
      </c>
      <c r="Y18" s="7">
        <v>30</v>
      </c>
      <c r="Z18" s="7">
        <v>100</v>
      </c>
      <c r="AA18" s="7">
        <v>22</v>
      </c>
      <c r="AB18" s="7">
        <v>40</v>
      </c>
      <c r="AC18" s="7">
        <v>2</v>
      </c>
      <c r="AD18" s="7">
        <v>50</v>
      </c>
      <c r="AE18" s="8">
        <v>400</v>
      </c>
      <c r="AF18" s="8">
        <v>1410</v>
      </c>
      <c r="AG18" s="7">
        <v>6</v>
      </c>
      <c r="AH18" s="7">
        <v>17</v>
      </c>
      <c r="AI18" s="7"/>
      <c r="AJ18" s="7"/>
      <c r="AK18" s="7">
        <v>52</v>
      </c>
      <c r="AL18" s="7">
        <v>80</v>
      </c>
      <c r="AM18" s="7">
        <v>161</v>
      </c>
      <c r="AN18" s="7">
        <v>520</v>
      </c>
      <c r="AO18" s="7">
        <v>85</v>
      </c>
      <c r="AP18" s="7">
        <v>150</v>
      </c>
      <c r="AQ18" s="7">
        <v>50</v>
      </c>
      <c r="AR18" s="7">
        <v>50</v>
      </c>
      <c r="AS18" s="7">
        <v>50</v>
      </c>
      <c r="AT18" s="7">
        <v>400</v>
      </c>
      <c r="AU18" s="7">
        <v>398</v>
      </c>
      <c r="AV18" s="7">
        <v>1200</v>
      </c>
      <c r="AW18" s="7">
        <v>8</v>
      </c>
      <c r="AX18" s="7">
        <v>8</v>
      </c>
      <c r="AY18" s="9">
        <v>6151</v>
      </c>
      <c r="AZ18" s="9">
        <v>14110</v>
      </c>
      <c r="BA18" s="9"/>
      <c r="BB18" s="9"/>
      <c r="BC18" s="7"/>
      <c r="BD18" s="7"/>
      <c r="BE18" s="7">
        <v>1</v>
      </c>
      <c r="BF18" s="7">
        <v>30</v>
      </c>
      <c r="BG18" s="7">
        <v>104</v>
      </c>
      <c r="BH18" s="7">
        <v>313</v>
      </c>
      <c r="BI18" s="7">
        <v>405</v>
      </c>
      <c r="BJ18" s="7">
        <v>457</v>
      </c>
      <c r="BK18" s="8">
        <v>510</v>
      </c>
      <c r="BL18" s="8">
        <v>800</v>
      </c>
      <c r="BM18" s="8">
        <v>6661</v>
      </c>
      <c r="BN18" s="8">
        <v>14910</v>
      </c>
      <c r="BO18" s="7">
        <v>2182</v>
      </c>
      <c r="BP18" s="7">
        <v>4850</v>
      </c>
      <c r="BQ18" s="7">
        <v>192</v>
      </c>
      <c r="BR18" s="7">
        <v>174</v>
      </c>
    </row>
    <row r="19" spans="1:95" s="16" customFormat="1" ht="18" customHeight="1" x14ac:dyDescent="0.25">
      <c r="A19" s="38"/>
      <c r="B19" s="13" t="s">
        <v>67</v>
      </c>
      <c r="C19" s="8">
        <v>40985</v>
      </c>
      <c r="D19" s="8">
        <v>77245</v>
      </c>
      <c r="E19" s="8">
        <v>15948</v>
      </c>
      <c r="F19" s="8">
        <v>27400</v>
      </c>
      <c r="G19" s="8">
        <v>1121</v>
      </c>
      <c r="H19" s="8">
        <v>1405</v>
      </c>
      <c r="I19" s="8">
        <v>58054</v>
      </c>
      <c r="J19" s="8">
        <v>106050</v>
      </c>
      <c r="K19" s="8">
        <v>2160</v>
      </c>
      <c r="L19" s="8">
        <v>9075</v>
      </c>
      <c r="M19" s="8">
        <v>2330</v>
      </c>
      <c r="N19" s="8">
        <v>5445</v>
      </c>
      <c r="O19" s="8">
        <v>62544</v>
      </c>
      <c r="P19" s="8">
        <v>120570</v>
      </c>
      <c r="Q19" s="8">
        <v>147</v>
      </c>
      <c r="R19" s="8">
        <v>298</v>
      </c>
      <c r="S19" s="8">
        <v>50159</v>
      </c>
      <c r="T19" s="8">
        <v>96757</v>
      </c>
      <c r="U19" s="8">
        <v>6513</v>
      </c>
      <c r="V19" s="8">
        <v>23910</v>
      </c>
      <c r="W19" s="8">
        <v>557</v>
      </c>
      <c r="X19" s="8">
        <v>2390</v>
      </c>
      <c r="Y19" s="8">
        <v>688</v>
      </c>
      <c r="Z19" s="8">
        <v>2370</v>
      </c>
      <c r="AA19" s="8">
        <v>235</v>
      </c>
      <c r="AB19" s="8">
        <v>360</v>
      </c>
      <c r="AC19" s="8">
        <v>12</v>
      </c>
      <c r="AD19" s="8">
        <v>550</v>
      </c>
      <c r="AE19" s="8">
        <v>8005</v>
      </c>
      <c r="AF19" s="8">
        <v>29580</v>
      </c>
      <c r="AG19" s="8">
        <v>108</v>
      </c>
      <c r="AH19" s="8">
        <v>283</v>
      </c>
      <c r="AI19" s="8">
        <v>34</v>
      </c>
      <c r="AJ19" s="8">
        <v>395</v>
      </c>
      <c r="AK19" s="8">
        <v>978</v>
      </c>
      <c r="AL19" s="8">
        <v>2433</v>
      </c>
      <c r="AM19" s="8">
        <v>1795</v>
      </c>
      <c r="AN19" s="8">
        <v>10452</v>
      </c>
      <c r="AO19" s="8">
        <v>553</v>
      </c>
      <c r="AP19" s="8">
        <v>1245</v>
      </c>
      <c r="AQ19" s="8">
        <v>3250</v>
      </c>
      <c r="AR19" s="8">
        <v>2785</v>
      </c>
      <c r="AS19" s="8">
        <v>383</v>
      </c>
      <c r="AT19" s="8">
        <v>3450</v>
      </c>
      <c r="AU19" s="8">
        <v>6993</v>
      </c>
      <c r="AV19" s="8">
        <v>20760</v>
      </c>
      <c r="AW19" s="8">
        <v>358</v>
      </c>
      <c r="AX19" s="8">
        <v>604</v>
      </c>
      <c r="AY19" s="9">
        <v>77542</v>
      </c>
      <c r="AZ19" s="9">
        <v>170910</v>
      </c>
      <c r="BA19" s="8">
        <v>0</v>
      </c>
      <c r="BB19" s="8">
        <v>0</v>
      </c>
      <c r="BC19" s="8">
        <v>7</v>
      </c>
      <c r="BD19" s="8">
        <v>111</v>
      </c>
      <c r="BE19" s="8">
        <v>9</v>
      </c>
      <c r="BF19" s="8">
        <v>279</v>
      </c>
      <c r="BG19" s="8">
        <v>1639</v>
      </c>
      <c r="BH19" s="8">
        <v>4347</v>
      </c>
      <c r="BI19" s="8">
        <v>4440</v>
      </c>
      <c r="BJ19" s="8">
        <v>5013</v>
      </c>
      <c r="BK19" s="8">
        <v>6095</v>
      </c>
      <c r="BL19" s="8">
        <v>9750</v>
      </c>
      <c r="BM19" s="8">
        <v>83637</v>
      </c>
      <c r="BN19" s="8">
        <v>180660</v>
      </c>
      <c r="BO19" s="8">
        <v>25629</v>
      </c>
      <c r="BP19" s="8">
        <v>50440</v>
      </c>
      <c r="BQ19" s="8">
        <v>1980</v>
      </c>
      <c r="BR19" s="8">
        <v>1901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7"/>
      <c r="D20" s="7"/>
      <c r="E20" s="7"/>
      <c r="F20" s="7"/>
      <c r="G20" s="7"/>
      <c r="H20" s="7"/>
      <c r="I20" s="8">
        <v>0</v>
      </c>
      <c r="J20" s="8">
        <v>0</v>
      </c>
      <c r="K20" s="7"/>
      <c r="L20" s="7"/>
      <c r="M20" s="7"/>
      <c r="N20" s="7"/>
      <c r="O20" s="8">
        <v>0</v>
      </c>
      <c r="P20" s="8">
        <v>0</v>
      </c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8">
        <v>0</v>
      </c>
      <c r="AF20" s="8">
        <v>0</v>
      </c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>
        <v>0</v>
      </c>
      <c r="AV20" s="7">
        <v>0</v>
      </c>
      <c r="AW20" s="7"/>
      <c r="AX20" s="7"/>
      <c r="AY20" s="9">
        <v>0</v>
      </c>
      <c r="AZ20" s="9">
        <v>0</v>
      </c>
      <c r="BA20" s="9"/>
      <c r="BB20" s="9"/>
      <c r="BC20" s="7"/>
      <c r="BD20" s="7"/>
      <c r="BE20" s="7"/>
      <c r="BF20" s="7"/>
      <c r="BG20" s="7"/>
      <c r="BH20" s="7"/>
      <c r="BI20" s="7"/>
      <c r="BJ20" s="7"/>
      <c r="BK20" s="8">
        <v>0</v>
      </c>
      <c r="BL20" s="8">
        <v>0</v>
      </c>
      <c r="BM20" s="8">
        <v>0</v>
      </c>
      <c r="BN20" s="8">
        <v>0</v>
      </c>
      <c r="BO20" s="7"/>
      <c r="BP20" s="7"/>
      <c r="BQ20" s="7"/>
      <c r="BR20" s="7"/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7"/>
      <c r="D21" s="7"/>
      <c r="E21" s="7"/>
      <c r="F21" s="7"/>
      <c r="G21" s="7"/>
      <c r="H21" s="7"/>
      <c r="I21" s="8">
        <v>0</v>
      </c>
      <c r="J21" s="8">
        <v>0</v>
      </c>
      <c r="K21" s="7"/>
      <c r="L21" s="7"/>
      <c r="M21" s="7"/>
      <c r="N21" s="7"/>
      <c r="O21" s="8">
        <v>0</v>
      </c>
      <c r="P21" s="8">
        <v>0</v>
      </c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8">
        <v>0</v>
      </c>
      <c r="AF21" s="8">
        <v>0</v>
      </c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>
        <v>0</v>
      </c>
      <c r="AV21" s="7">
        <v>0</v>
      </c>
      <c r="AW21" s="7"/>
      <c r="AX21" s="7"/>
      <c r="AY21" s="9">
        <v>0</v>
      </c>
      <c r="AZ21" s="9">
        <v>0</v>
      </c>
      <c r="BA21" s="9"/>
      <c r="BB21" s="9"/>
      <c r="BC21" s="7"/>
      <c r="BD21" s="7"/>
      <c r="BE21" s="7"/>
      <c r="BF21" s="7"/>
      <c r="BG21" s="7"/>
      <c r="BH21" s="7"/>
      <c r="BI21" s="7"/>
      <c r="BJ21" s="7"/>
      <c r="BK21" s="8">
        <v>0</v>
      </c>
      <c r="BL21" s="8">
        <v>0</v>
      </c>
      <c r="BM21" s="8">
        <v>0</v>
      </c>
      <c r="BN21" s="8">
        <v>0</v>
      </c>
      <c r="BO21" s="7"/>
      <c r="BP21" s="7"/>
      <c r="BQ21" s="7"/>
      <c r="BR21" s="7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7"/>
      <c r="D22" s="7"/>
      <c r="E22" s="7"/>
      <c r="F22" s="7"/>
      <c r="G22" s="7"/>
      <c r="H22" s="7"/>
      <c r="I22" s="8">
        <v>0</v>
      </c>
      <c r="J22" s="8">
        <v>0</v>
      </c>
      <c r="K22" s="7"/>
      <c r="L22" s="7"/>
      <c r="M22" s="7"/>
      <c r="N22" s="7"/>
      <c r="O22" s="8">
        <v>0</v>
      </c>
      <c r="P22" s="8">
        <v>0</v>
      </c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8">
        <v>0</v>
      </c>
      <c r="AF22" s="8">
        <v>0</v>
      </c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>
        <v>0</v>
      </c>
      <c r="AV22" s="7">
        <v>0</v>
      </c>
      <c r="AW22" s="7"/>
      <c r="AX22" s="7"/>
      <c r="AY22" s="9">
        <v>0</v>
      </c>
      <c r="AZ22" s="9">
        <v>0</v>
      </c>
      <c r="BA22" s="9"/>
      <c r="BB22" s="9"/>
      <c r="BC22" s="7"/>
      <c r="BD22" s="7"/>
      <c r="BE22" s="7"/>
      <c r="BF22" s="7"/>
      <c r="BG22" s="7"/>
      <c r="BH22" s="7"/>
      <c r="BI22" s="7"/>
      <c r="BJ22" s="7"/>
      <c r="BK22" s="8">
        <v>0</v>
      </c>
      <c r="BL22" s="8">
        <v>0</v>
      </c>
      <c r="BM22" s="8">
        <v>0</v>
      </c>
      <c r="BN22" s="8">
        <v>0</v>
      </c>
      <c r="BO22" s="7"/>
      <c r="BP22" s="7"/>
      <c r="BQ22" s="7"/>
      <c r="BR22" s="7"/>
    </row>
    <row r="23" spans="1:95" s="10" customFormat="1" ht="18" customHeight="1" x14ac:dyDescent="0.25">
      <c r="A23" s="37">
        <v>16</v>
      </c>
      <c r="B23" s="12" t="s">
        <v>24</v>
      </c>
      <c r="C23" s="7"/>
      <c r="D23" s="7"/>
      <c r="E23" s="7"/>
      <c r="F23" s="7"/>
      <c r="G23" s="7"/>
      <c r="H23" s="7"/>
      <c r="I23" s="8">
        <v>0</v>
      </c>
      <c r="J23" s="8">
        <v>0</v>
      </c>
      <c r="K23" s="7"/>
      <c r="L23" s="7"/>
      <c r="M23" s="7"/>
      <c r="N23" s="7"/>
      <c r="O23" s="8">
        <v>0</v>
      </c>
      <c r="P23" s="8">
        <v>0</v>
      </c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8">
        <v>0</v>
      </c>
      <c r="AF23" s="8">
        <v>0</v>
      </c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>
        <v>0</v>
      </c>
      <c r="AV23" s="7">
        <v>0</v>
      </c>
      <c r="AW23" s="7"/>
      <c r="AX23" s="7"/>
      <c r="AY23" s="9">
        <v>0</v>
      </c>
      <c r="AZ23" s="9">
        <v>0</v>
      </c>
      <c r="BA23" s="9"/>
      <c r="BB23" s="9"/>
      <c r="BC23" s="7"/>
      <c r="BD23" s="7"/>
      <c r="BE23" s="7"/>
      <c r="BF23" s="7"/>
      <c r="BG23" s="7"/>
      <c r="BH23" s="7"/>
      <c r="BI23" s="7"/>
      <c r="BJ23" s="7"/>
      <c r="BK23" s="8">
        <v>0</v>
      </c>
      <c r="BL23" s="8">
        <v>0</v>
      </c>
      <c r="BM23" s="8">
        <v>0</v>
      </c>
      <c r="BN23" s="8">
        <v>0</v>
      </c>
      <c r="BO23" s="7"/>
      <c r="BP23" s="7"/>
      <c r="BQ23" s="7"/>
      <c r="BR23" s="7"/>
    </row>
    <row r="24" spans="1:95" s="19" customFormat="1" ht="18" customHeight="1" x14ac:dyDescent="0.25">
      <c r="A24" s="37">
        <v>17</v>
      </c>
      <c r="B24" s="6" t="s">
        <v>97</v>
      </c>
      <c r="C24" s="7"/>
      <c r="D24" s="7"/>
      <c r="E24" s="7"/>
      <c r="F24" s="7"/>
      <c r="G24" s="7"/>
      <c r="H24" s="7"/>
      <c r="I24" s="8">
        <v>0</v>
      </c>
      <c r="J24" s="8">
        <v>0</v>
      </c>
      <c r="K24" s="7"/>
      <c r="L24" s="7"/>
      <c r="M24" s="7"/>
      <c r="N24" s="7"/>
      <c r="O24" s="8">
        <v>0</v>
      </c>
      <c r="P24" s="8">
        <v>0</v>
      </c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8">
        <v>0</v>
      </c>
      <c r="AF24" s="8">
        <v>0</v>
      </c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>
        <v>0</v>
      </c>
      <c r="AV24" s="7">
        <v>0</v>
      </c>
      <c r="AW24" s="7"/>
      <c r="AX24" s="7"/>
      <c r="AY24" s="9">
        <v>0</v>
      </c>
      <c r="AZ24" s="9">
        <v>0</v>
      </c>
      <c r="BA24" s="9"/>
      <c r="BB24" s="9"/>
      <c r="BC24" s="7"/>
      <c r="BD24" s="7"/>
      <c r="BE24" s="7"/>
      <c r="BF24" s="7"/>
      <c r="BG24" s="7"/>
      <c r="BH24" s="7"/>
      <c r="BI24" s="7"/>
      <c r="BJ24" s="7"/>
      <c r="BK24" s="8">
        <v>0</v>
      </c>
      <c r="BL24" s="8">
        <v>0</v>
      </c>
      <c r="BM24" s="8">
        <v>0</v>
      </c>
      <c r="BN24" s="8">
        <v>0</v>
      </c>
      <c r="BO24" s="7"/>
      <c r="BP24" s="7"/>
      <c r="BQ24" s="7"/>
      <c r="BR24" s="7"/>
    </row>
    <row r="25" spans="1:95" s="19" customFormat="1" ht="18" customHeight="1" x14ac:dyDescent="0.25">
      <c r="A25" s="37">
        <v>18</v>
      </c>
      <c r="B25" s="6" t="s">
        <v>25</v>
      </c>
      <c r="C25" s="7"/>
      <c r="D25" s="7"/>
      <c r="E25" s="7"/>
      <c r="F25" s="7"/>
      <c r="G25" s="7"/>
      <c r="H25" s="7"/>
      <c r="I25" s="8">
        <v>0</v>
      </c>
      <c r="J25" s="8">
        <v>0</v>
      </c>
      <c r="K25" s="7"/>
      <c r="L25" s="7"/>
      <c r="M25" s="7"/>
      <c r="N25" s="7"/>
      <c r="O25" s="8">
        <v>0</v>
      </c>
      <c r="P25" s="8">
        <v>0</v>
      </c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8">
        <v>0</v>
      </c>
      <c r="AF25" s="8">
        <v>0</v>
      </c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>
        <v>0</v>
      </c>
      <c r="AV25" s="7">
        <v>0</v>
      </c>
      <c r="AW25" s="7"/>
      <c r="AX25" s="7"/>
      <c r="AY25" s="9">
        <v>0</v>
      </c>
      <c r="AZ25" s="9">
        <v>0</v>
      </c>
      <c r="BA25" s="9"/>
      <c r="BB25" s="9"/>
      <c r="BC25" s="7"/>
      <c r="BD25" s="7"/>
      <c r="BE25" s="7"/>
      <c r="BF25" s="7"/>
      <c r="BG25" s="7"/>
      <c r="BH25" s="7"/>
      <c r="BI25" s="7"/>
      <c r="BJ25" s="7"/>
      <c r="BK25" s="8">
        <v>0</v>
      </c>
      <c r="BL25" s="8">
        <v>0</v>
      </c>
      <c r="BM25" s="8">
        <v>0</v>
      </c>
      <c r="BN25" s="8">
        <v>0</v>
      </c>
      <c r="BO25" s="7"/>
      <c r="BP25" s="7"/>
      <c r="BQ25" s="7"/>
      <c r="BR25" s="7"/>
    </row>
    <row r="26" spans="1:95" s="19" customFormat="1" ht="18" customHeight="1" x14ac:dyDescent="0.25">
      <c r="A26" s="37">
        <v>19</v>
      </c>
      <c r="B26" s="6" t="s">
        <v>26</v>
      </c>
      <c r="C26" s="7"/>
      <c r="D26" s="7"/>
      <c r="E26" s="7"/>
      <c r="F26" s="7"/>
      <c r="G26" s="7"/>
      <c r="H26" s="7"/>
      <c r="I26" s="8">
        <v>0</v>
      </c>
      <c r="J26" s="8">
        <v>0</v>
      </c>
      <c r="K26" s="7"/>
      <c r="L26" s="7"/>
      <c r="M26" s="7"/>
      <c r="N26" s="7"/>
      <c r="O26" s="8">
        <v>0</v>
      </c>
      <c r="P26" s="8">
        <v>0</v>
      </c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8">
        <v>0</v>
      </c>
      <c r="AF26" s="8">
        <v>0</v>
      </c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>
        <v>0</v>
      </c>
      <c r="AV26" s="7">
        <v>0</v>
      </c>
      <c r="AW26" s="7"/>
      <c r="AX26" s="7"/>
      <c r="AY26" s="9">
        <v>0</v>
      </c>
      <c r="AZ26" s="9">
        <v>0</v>
      </c>
      <c r="BA26" s="9"/>
      <c r="BB26" s="9"/>
      <c r="BC26" s="7"/>
      <c r="BD26" s="7"/>
      <c r="BE26" s="7"/>
      <c r="BF26" s="7"/>
      <c r="BG26" s="7"/>
      <c r="BH26" s="7"/>
      <c r="BI26" s="7"/>
      <c r="BJ26" s="7"/>
      <c r="BK26" s="8">
        <v>0</v>
      </c>
      <c r="BL26" s="8">
        <v>0</v>
      </c>
      <c r="BM26" s="8">
        <v>0</v>
      </c>
      <c r="BN26" s="8">
        <v>0</v>
      </c>
      <c r="BO26" s="7"/>
      <c r="BP26" s="7"/>
      <c r="BQ26" s="7"/>
      <c r="BR26" s="7"/>
    </row>
    <row r="27" spans="1:95" s="19" customFormat="1" ht="18" customHeight="1" x14ac:dyDescent="0.25">
      <c r="A27" s="37">
        <v>20</v>
      </c>
      <c r="B27" s="6" t="s">
        <v>27</v>
      </c>
      <c r="C27" s="7"/>
      <c r="D27" s="7"/>
      <c r="E27" s="7"/>
      <c r="F27" s="7"/>
      <c r="G27" s="7"/>
      <c r="H27" s="7"/>
      <c r="I27" s="8">
        <v>0</v>
      </c>
      <c r="J27" s="8">
        <v>0</v>
      </c>
      <c r="K27" s="7"/>
      <c r="L27" s="7"/>
      <c r="M27" s="7"/>
      <c r="N27" s="7"/>
      <c r="O27" s="8">
        <v>0</v>
      </c>
      <c r="P27" s="8">
        <v>0</v>
      </c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8">
        <v>0</v>
      </c>
      <c r="AF27" s="8">
        <v>0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>
        <v>0</v>
      </c>
      <c r="AV27" s="7">
        <v>0</v>
      </c>
      <c r="AW27" s="7"/>
      <c r="AX27" s="7"/>
      <c r="AY27" s="9">
        <v>0</v>
      </c>
      <c r="AZ27" s="9">
        <v>0</v>
      </c>
      <c r="BA27" s="9"/>
      <c r="BB27" s="9"/>
      <c r="BC27" s="7"/>
      <c r="BD27" s="7"/>
      <c r="BE27" s="7"/>
      <c r="BF27" s="7"/>
      <c r="BG27" s="7"/>
      <c r="BH27" s="7"/>
      <c r="BI27" s="7"/>
      <c r="BJ27" s="7"/>
      <c r="BK27" s="8">
        <v>0</v>
      </c>
      <c r="BL27" s="8">
        <v>0</v>
      </c>
      <c r="BM27" s="8">
        <v>0</v>
      </c>
      <c r="BN27" s="8">
        <v>0</v>
      </c>
      <c r="BO27" s="7"/>
      <c r="BP27" s="7"/>
      <c r="BQ27" s="7"/>
      <c r="BR27" s="7"/>
    </row>
    <row r="28" spans="1:95" s="19" customFormat="1" ht="18" customHeight="1" x14ac:dyDescent="0.25">
      <c r="A28" s="37">
        <v>21</v>
      </c>
      <c r="B28" s="6" t="s">
        <v>59</v>
      </c>
      <c r="C28" s="7"/>
      <c r="D28" s="7"/>
      <c r="E28" s="7"/>
      <c r="F28" s="7"/>
      <c r="G28" s="7"/>
      <c r="H28" s="7"/>
      <c r="I28" s="8">
        <v>0</v>
      </c>
      <c r="J28" s="8">
        <v>0</v>
      </c>
      <c r="K28" s="7"/>
      <c r="L28" s="7"/>
      <c r="M28" s="7"/>
      <c r="N28" s="7"/>
      <c r="O28" s="8">
        <v>0</v>
      </c>
      <c r="P28" s="8">
        <v>0</v>
      </c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8">
        <v>0</v>
      </c>
      <c r="AF28" s="8">
        <v>0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>
        <v>0</v>
      </c>
      <c r="AV28" s="7">
        <v>0</v>
      </c>
      <c r="AW28" s="7"/>
      <c r="AX28" s="7"/>
      <c r="AY28" s="9">
        <v>0</v>
      </c>
      <c r="AZ28" s="9">
        <v>0</v>
      </c>
      <c r="BA28" s="9"/>
      <c r="BB28" s="9"/>
      <c r="BC28" s="7"/>
      <c r="BD28" s="7"/>
      <c r="BE28" s="7"/>
      <c r="BF28" s="7"/>
      <c r="BG28" s="7"/>
      <c r="BH28" s="7"/>
      <c r="BI28" s="7"/>
      <c r="BJ28" s="7"/>
      <c r="BK28" s="8">
        <v>0</v>
      </c>
      <c r="BL28" s="8">
        <v>0</v>
      </c>
      <c r="BM28" s="8">
        <v>0</v>
      </c>
      <c r="BN28" s="8">
        <v>0</v>
      </c>
      <c r="BO28" s="7"/>
      <c r="BP28" s="7"/>
      <c r="BQ28" s="7"/>
      <c r="BR28" s="7"/>
    </row>
    <row r="29" spans="1:95" s="19" customFormat="1" ht="18" customHeight="1" x14ac:dyDescent="0.25">
      <c r="A29" s="37">
        <v>22</v>
      </c>
      <c r="B29" s="6" t="s">
        <v>28</v>
      </c>
      <c r="C29" s="7"/>
      <c r="D29" s="7"/>
      <c r="E29" s="7"/>
      <c r="F29" s="7"/>
      <c r="G29" s="7"/>
      <c r="H29" s="7"/>
      <c r="I29" s="8">
        <v>0</v>
      </c>
      <c r="J29" s="8">
        <v>0</v>
      </c>
      <c r="K29" s="7"/>
      <c r="L29" s="7"/>
      <c r="M29" s="7"/>
      <c r="N29" s="7"/>
      <c r="O29" s="8">
        <v>0</v>
      </c>
      <c r="P29" s="8">
        <v>0</v>
      </c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8">
        <v>0</v>
      </c>
      <c r="AF29" s="8">
        <v>0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>
        <v>0</v>
      </c>
      <c r="AV29" s="7">
        <v>0</v>
      </c>
      <c r="AW29" s="7"/>
      <c r="AX29" s="7"/>
      <c r="AY29" s="9">
        <v>0</v>
      </c>
      <c r="AZ29" s="9">
        <v>0</v>
      </c>
      <c r="BA29" s="9"/>
      <c r="BB29" s="9"/>
      <c r="BC29" s="7"/>
      <c r="BD29" s="7"/>
      <c r="BE29" s="7"/>
      <c r="BF29" s="7"/>
      <c r="BG29" s="7"/>
      <c r="BH29" s="7"/>
      <c r="BI29" s="7"/>
      <c r="BJ29" s="7"/>
      <c r="BK29" s="8">
        <v>0</v>
      </c>
      <c r="BL29" s="8">
        <v>0</v>
      </c>
      <c r="BM29" s="8">
        <v>0</v>
      </c>
      <c r="BN29" s="8">
        <v>0</v>
      </c>
      <c r="BO29" s="7"/>
      <c r="BP29" s="7"/>
      <c r="BQ29" s="7"/>
      <c r="BR29" s="7"/>
    </row>
    <row r="30" spans="1:95" s="19" customFormat="1" ht="18" customHeight="1" x14ac:dyDescent="0.25">
      <c r="A30" s="37">
        <v>23</v>
      </c>
      <c r="B30" s="6" t="s">
        <v>98</v>
      </c>
      <c r="C30" s="7"/>
      <c r="D30" s="7"/>
      <c r="E30" s="7"/>
      <c r="F30" s="7"/>
      <c r="G30" s="7"/>
      <c r="H30" s="7"/>
      <c r="I30" s="8">
        <v>0</v>
      </c>
      <c r="J30" s="8">
        <v>0</v>
      </c>
      <c r="K30" s="7"/>
      <c r="L30" s="7"/>
      <c r="M30" s="7"/>
      <c r="N30" s="7"/>
      <c r="O30" s="8">
        <v>0</v>
      </c>
      <c r="P30" s="8">
        <v>0</v>
      </c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8">
        <v>0</v>
      </c>
      <c r="AF30" s="8">
        <v>0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>
        <v>0</v>
      </c>
      <c r="AV30" s="7">
        <v>0</v>
      </c>
      <c r="AW30" s="7"/>
      <c r="AX30" s="7"/>
      <c r="AY30" s="9">
        <v>0</v>
      </c>
      <c r="AZ30" s="9">
        <v>0</v>
      </c>
      <c r="BA30" s="9"/>
      <c r="BB30" s="9"/>
      <c r="BC30" s="7"/>
      <c r="BD30" s="7"/>
      <c r="BE30" s="7"/>
      <c r="BF30" s="7"/>
      <c r="BG30" s="7"/>
      <c r="BH30" s="7"/>
      <c r="BI30" s="7"/>
      <c r="BJ30" s="7"/>
      <c r="BK30" s="8">
        <v>0</v>
      </c>
      <c r="BL30" s="8">
        <v>0</v>
      </c>
      <c r="BM30" s="8">
        <v>0</v>
      </c>
      <c r="BN30" s="8">
        <v>0</v>
      </c>
      <c r="BO30" s="7"/>
      <c r="BP30" s="7"/>
      <c r="BQ30" s="7"/>
      <c r="BR30" s="7"/>
    </row>
    <row r="31" spans="1:95" s="19" customFormat="1" ht="18" customHeight="1" x14ac:dyDescent="0.25">
      <c r="A31" s="37">
        <v>24</v>
      </c>
      <c r="B31" s="6" t="s">
        <v>29</v>
      </c>
      <c r="C31" s="7"/>
      <c r="D31" s="7"/>
      <c r="E31" s="7"/>
      <c r="F31" s="7"/>
      <c r="G31" s="7"/>
      <c r="H31" s="7"/>
      <c r="I31" s="8">
        <v>0</v>
      </c>
      <c r="J31" s="8">
        <v>0</v>
      </c>
      <c r="K31" s="7"/>
      <c r="L31" s="7"/>
      <c r="M31" s="7"/>
      <c r="N31" s="7"/>
      <c r="O31" s="8">
        <v>0</v>
      </c>
      <c r="P31" s="8">
        <v>0</v>
      </c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8">
        <v>0</v>
      </c>
      <c r="AF31" s="8">
        <v>0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>
        <v>0</v>
      </c>
      <c r="AV31" s="7">
        <v>0</v>
      </c>
      <c r="AW31" s="7"/>
      <c r="AX31" s="7"/>
      <c r="AY31" s="9">
        <v>0</v>
      </c>
      <c r="AZ31" s="9">
        <v>0</v>
      </c>
      <c r="BA31" s="9"/>
      <c r="BB31" s="9"/>
      <c r="BC31" s="7"/>
      <c r="BD31" s="7"/>
      <c r="BE31" s="7"/>
      <c r="BF31" s="7"/>
      <c r="BG31" s="7"/>
      <c r="BH31" s="7"/>
      <c r="BI31" s="7"/>
      <c r="BJ31" s="7"/>
      <c r="BK31" s="8">
        <v>0</v>
      </c>
      <c r="BL31" s="8">
        <v>0</v>
      </c>
      <c r="BM31" s="8">
        <v>0</v>
      </c>
      <c r="BN31" s="8">
        <v>0</v>
      </c>
      <c r="BO31" s="7"/>
      <c r="BP31" s="7"/>
      <c r="BQ31" s="7"/>
      <c r="BR31" s="7"/>
    </row>
    <row r="32" spans="1:95" s="16" customFormat="1" ht="18" customHeight="1" x14ac:dyDescent="0.25">
      <c r="A32" s="38"/>
      <c r="B32" s="13" t="s">
        <v>30</v>
      </c>
      <c r="C32" s="8">
        <v>0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9">
        <v>0</v>
      </c>
      <c r="AZ32" s="9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8">
        <v>0</v>
      </c>
      <c r="BN32" s="8">
        <v>0</v>
      </c>
      <c r="BO32" s="8">
        <v>0</v>
      </c>
      <c r="BP32" s="8">
        <v>0</v>
      </c>
      <c r="BQ32" s="8">
        <v>0</v>
      </c>
      <c r="BR32" s="8">
        <v>0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7"/>
      <c r="D33" s="7"/>
      <c r="E33" s="7"/>
      <c r="F33" s="7"/>
      <c r="G33" s="7"/>
      <c r="H33" s="7"/>
      <c r="I33" s="8">
        <v>0</v>
      </c>
      <c r="J33" s="8">
        <v>0</v>
      </c>
      <c r="K33" s="7"/>
      <c r="L33" s="7"/>
      <c r="M33" s="7"/>
      <c r="N33" s="7"/>
      <c r="O33" s="8">
        <v>0</v>
      </c>
      <c r="P33" s="8">
        <v>0</v>
      </c>
      <c r="Q33" s="7">
        <v>0</v>
      </c>
      <c r="R33" s="7">
        <v>0</v>
      </c>
      <c r="S33" s="7">
        <v>0</v>
      </c>
      <c r="T33" s="7">
        <v>0</v>
      </c>
      <c r="U33" s="7"/>
      <c r="V33" s="7"/>
      <c r="W33" s="7"/>
      <c r="X33" s="7"/>
      <c r="Y33" s="7"/>
      <c r="Z33" s="7"/>
      <c r="AA33" s="7"/>
      <c r="AB33" s="7"/>
      <c r="AC33" s="7"/>
      <c r="AD33" s="7"/>
      <c r="AE33" s="8">
        <v>0</v>
      </c>
      <c r="AF33" s="8">
        <v>0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>
        <v>0</v>
      </c>
      <c r="AV33" s="7">
        <v>0</v>
      </c>
      <c r="AW33" s="7"/>
      <c r="AX33" s="7"/>
      <c r="AY33" s="9">
        <v>0</v>
      </c>
      <c r="AZ33" s="9">
        <v>0</v>
      </c>
      <c r="BA33" s="9"/>
      <c r="BB33" s="9"/>
      <c r="BC33" s="7"/>
      <c r="BD33" s="7"/>
      <c r="BE33" s="7"/>
      <c r="BF33" s="7"/>
      <c r="BG33" s="7"/>
      <c r="BH33" s="7"/>
      <c r="BI33" s="7"/>
      <c r="BJ33" s="7"/>
      <c r="BK33" s="8">
        <v>0</v>
      </c>
      <c r="BL33" s="8">
        <v>0</v>
      </c>
      <c r="BM33" s="8">
        <v>0</v>
      </c>
      <c r="BN33" s="8">
        <v>0</v>
      </c>
      <c r="BO33" s="7"/>
      <c r="BP33" s="7"/>
      <c r="BQ33" s="7"/>
      <c r="BR33" s="7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7">
        <v>2830</v>
      </c>
      <c r="D34" s="7">
        <v>5280</v>
      </c>
      <c r="E34" s="7">
        <v>1385</v>
      </c>
      <c r="F34" s="7">
        <v>3120</v>
      </c>
      <c r="G34" s="7">
        <v>80</v>
      </c>
      <c r="H34" s="7">
        <v>200</v>
      </c>
      <c r="I34" s="8">
        <v>4295</v>
      </c>
      <c r="J34" s="8">
        <v>8600</v>
      </c>
      <c r="K34" s="7">
        <v>320</v>
      </c>
      <c r="L34" s="7">
        <v>1300</v>
      </c>
      <c r="M34" s="7">
        <v>360</v>
      </c>
      <c r="N34" s="7">
        <v>800</v>
      </c>
      <c r="O34" s="8">
        <v>4975</v>
      </c>
      <c r="P34" s="8">
        <v>10700</v>
      </c>
      <c r="Q34" s="7">
        <v>42</v>
      </c>
      <c r="R34" s="7">
        <v>91</v>
      </c>
      <c r="S34" s="7">
        <v>4033</v>
      </c>
      <c r="T34" s="7">
        <v>8670</v>
      </c>
      <c r="U34" s="7">
        <v>1081</v>
      </c>
      <c r="V34" s="7">
        <v>5820</v>
      </c>
      <c r="W34" s="7">
        <v>135</v>
      </c>
      <c r="X34" s="7">
        <v>700</v>
      </c>
      <c r="Y34" s="7">
        <v>100</v>
      </c>
      <c r="Z34" s="7">
        <v>250</v>
      </c>
      <c r="AA34" s="7"/>
      <c r="AB34" s="7"/>
      <c r="AC34" s="7">
        <v>4</v>
      </c>
      <c r="AD34" s="7">
        <v>150</v>
      </c>
      <c r="AE34" s="8">
        <v>1320</v>
      </c>
      <c r="AF34" s="8">
        <v>6920</v>
      </c>
      <c r="AG34" s="7">
        <v>12</v>
      </c>
      <c r="AH34" s="7">
        <v>34</v>
      </c>
      <c r="AI34" s="7">
        <v>8</v>
      </c>
      <c r="AJ34" s="7">
        <v>65</v>
      </c>
      <c r="AK34" s="7">
        <v>25</v>
      </c>
      <c r="AL34" s="7">
        <v>25</v>
      </c>
      <c r="AM34" s="7">
        <v>137</v>
      </c>
      <c r="AN34" s="7">
        <v>760</v>
      </c>
      <c r="AO34" s="7">
        <v>60</v>
      </c>
      <c r="AP34" s="7">
        <v>90</v>
      </c>
      <c r="AQ34" s="7">
        <v>40</v>
      </c>
      <c r="AR34" s="7">
        <v>40</v>
      </c>
      <c r="AS34" s="7">
        <v>20</v>
      </c>
      <c r="AT34" s="7">
        <v>320</v>
      </c>
      <c r="AU34" s="7">
        <v>290</v>
      </c>
      <c r="AV34" s="7">
        <v>1300</v>
      </c>
      <c r="AW34" s="7">
        <v>11</v>
      </c>
      <c r="AX34" s="7">
        <v>11</v>
      </c>
      <c r="AY34" s="9">
        <v>6585</v>
      </c>
      <c r="AZ34" s="9">
        <v>18920</v>
      </c>
      <c r="BA34" s="9"/>
      <c r="BB34" s="9"/>
      <c r="BC34" s="7">
        <v>2</v>
      </c>
      <c r="BD34" s="7">
        <v>32</v>
      </c>
      <c r="BE34" s="7">
        <v>3</v>
      </c>
      <c r="BF34" s="7">
        <v>94</v>
      </c>
      <c r="BG34" s="7">
        <v>500</v>
      </c>
      <c r="BH34" s="7">
        <v>1199</v>
      </c>
      <c r="BI34" s="7">
        <v>875</v>
      </c>
      <c r="BJ34" s="7">
        <v>875</v>
      </c>
      <c r="BK34" s="8">
        <v>1380</v>
      </c>
      <c r="BL34" s="8">
        <v>2200</v>
      </c>
      <c r="BM34" s="8">
        <v>7965</v>
      </c>
      <c r="BN34" s="8">
        <v>21120</v>
      </c>
      <c r="BO34" s="7">
        <v>2320</v>
      </c>
      <c r="BP34" s="7">
        <v>5950</v>
      </c>
      <c r="BQ34" s="7">
        <v>208</v>
      </c>
      <c r="BR34" s="7">
        <v>203</v>
      </c>
    </row>
    <row r="35" spans="1:95" s="10" customFormat="1" ht="18" customHeight="1" x14ac:dyDescent="0.25">
      <c r="A35" s="39">
        <v>27</v>
      </c>
      <c r="B35" s="12" t="s">
        <v>14</v>
      </c>
      <c r="C35" s="7">
        <v>130</v>
      </c>
      <c r="D35" s="7">
        <v>300</v>
      </c>
      <c r="E35" s="7">
        <v>93</v>
      </c>
      <c r="F35" s="7">
        <v>190</v>
      </c>
      <c r="G35" s="7">
        <v>4</v>
      </c>
      <c r="H35" s="7">
        <v>10</v>
      </c>
      <c r="I35" s="8">
        <v>227</v>
      </c>
      <c r="J35" s="8">
        <v>500</v>
      </c>
      <c r="K35" s="7">
        <v>10</v>
      </c>
      <c r="L35" s="7">
        <v>50</v>
      </c>
      <c r="M35" s="7">
        <v>80</v>
      </c>
      <c r="N35" s="7">
        <v>250</v>
      </c>
      <c r="O35" s="8">
        <v>317</v>
      </c>
      <c r="P35" s="8">
        <v>800</v>
      </c>
      <c r="Q35" s="7">
        <v>10</v>
      </c>
      <c r="R35" s="7">
        <v>25</v>
      </c>
      <c r="S35" s="7">
        <v>270</v>
      </c>
      <c r="T35" s="7">
        <v>680</v>
      </c>
      <c r="U35" s="7">
        <v>130</v>
      </c>
      <c r="V35" s="7">
        <v>760</v>
      </c>
      <c r="W35" s="7">
        <v>40</v>
      </c>
      <c r="X35" s="7">
        <v>180</v>
      </c>
      <c r="Y35" s="7">
        <v>30</v>
      </c>
      <c r="Z35" s="7">
        <v>60</v>
      </c>
      <c r="AA35" s="7"/>
      <c r="AB35" s="7"/>
      <c r="AC35" s="7"/>
      <c r="AD35" s="7"/>
      <c r="AE35" s="8">
        <v>200</v>
      </c>
      <c r="AF35" s="8">
        <v>1000</v>
      </c>
      <c r="AG35" s="7">
        <v>4</v>
      </c>
      <c r="AH35" s="7">
        <v>8</v>
      </c>
      <c r="AI35" s="7"/>
      <c r="AJ35" s="7"/>
      <c r="AK35" s="7">
        <v>5</v>
      </c>
      <c r="AL35" s="7">
        <v>10</v>
      </c>
      <c r="AM35" s="7">
        <v>16</v>
      </c>
      <c r="AN35" s="7">
        <v>120</v>
      </c>
      <c r="AO35" s="7">
        <v>5</v>
      </c>
      <c r="AP35" s="7">
        <v>10</v>
      </c>
      <c r="AQ35" s="7">
        <v>30</v>
      </c>
      <c r="AR35" s="7">
        <v>30</v>
      </c>
      <c r="AS35" s="7">
        <v>2</v>
      </c>
      <c r="AT35" s="7">
        <v>60</v>
      </c>
      <c r="AU35" s="7">
        <v>58</v>
      </c>
      <c r="AV35" s="7">
        <v>230</v>
      </c>
      <c r="AW35" s="7">
        <v>5</v>
      </c>
      <c r="AX35" s="7">
        <v>8</v>
      </c>
      <c r="AY35" s="9">
        <v>575</v>
      </c>
      <c r="AZ35" s="9">
        <v>2030</v>
      </c>
      <c r="BA35" s="9"/>
      <c r="BB35" s="9"/>
      <c r="BC35" s="7"/>
      <c r="BD35" s="7"/>
      <c r="BE35" s="7"/>
      <c r="BF35" s="7"/>
      <c r="BG35" s="7">
        <v>25</v>
      </c>
      <c r="BH35" s="7">
        <v>80</v>
      </c>
      <c r="BI35" s="7">
        <v>120</v>
      </c>
      <c r="BJ35" s="7">
        <v>120</v>
      </c>
      <c r="BK35" s="8">
        <v>145</v>
      </c>
      <c r="BL35" s="8">
        <v>200</v>
      </c>
      <c r="BM35" s="8">
        <v>720</v>
      </c>
      <c r="BN35" s="8">
        <v>2230</v>
      </c>
      <c r="BO35" s="7">
        <v>180</v>
      </c>
      <c r="BP35" s="7">
        <v>380</v>
      </c>
      <c r="BQ35" s="7">
        <v>18</v>
      </c>
      <c r="BR35" s="7">
        <v>18</v>
      </c>
    </row>
    <row r="36" spans="1:95" s="10" customFormat="1" ht="18" customHeight="1" x14ac:dyDescent="0.25">
      <c r="A36" s="37">
        <v>28</v>
      </c>
      <c r="B36" s="6" t="s">
        <v>54</v>
      </c>
      <c r="C36" s="7"/>
      <c r="D36" s="7"/>
      <c r="E36" s="7">
        <v>78</v>
      </c>
      <c r="F36" s="7">
        <v>170</v>
      </c>
      <c r="G36" s="7">
        <v>30</v>
      </c>
      <c r="H36" s="7">
        <v>30</v>
      </c>
      <c r="I36" s="8">
        <v>108</v>
      </c>
      <c r="J36" s="8">
        <v>200</v>
      </c>
      <c r="K36" s="7">
        <v>30</v>
      </c>
      <c r="L36" s="7">
        <v>100</v>
      </c>
      <c r="M36" s="7">
        <v>150</v>
      </c>
      <c r="N36" s="7">
        <v>200</v>
      </c>
      <c r="O36" s="8">
        <v>288</v>
      </c>
      <c r="P36" s="8">
        <v>500</v>
      </c>
      <c r="Q36" s="7">
        <v>17</v>
      </c>
      <c r="R36" s="7">
        <v>20</v>
      </c>
      <c r="S36" s="7">
        <v>216</v>
      </c>
      <c r="T36" s="7">
        <v>375</v>
      </c>
      <c r="U36" s="7">
        <v>40</v>
      </c>
      <c r="V36" s="7">
        <v>180</v>
      </c>
      <c r="W36" s="7">
        <v>10</v>
      </c>
      <c r="X36" s="7">
        <v>80</v>
      </c>
      <c r="Y36" s="7">
        <v>30</v>
      </c>
      <c r="Z36" s="7">
        <v>40</v>
      </c>
      <c r="AA36" s="7"/>
      <c r="AB36" s="7"/>
      <c r="AC36" s="7"/>
      <c r="AD36" s="7"/>
      <c r="AE36" s="8">
        <v>80</v>
      </c>
      <c r="AF36" s="8">
        <v>300</v>
      </c>
      <c r="AG36" s="7">
        <v>5</v>
      </c>
      <c r="AH36" s="7">
        <v>6</v>
      </c>
      <c r="AI36" s="7"/>
      <c r="AJ36" s="7"/>
      <c r="AK36" s="7">
        <v>0</v>
      </c>
      <c r="AL36" s="7">
        <v>0</v>
      </c>
      <c r="AM36" s="7">
        <v>55</v>
      </c>
      <c r="AN36" s="7">
        <v>224</v>
      </c>
      <c r="AO36" s="7">
        <v>40</v>
      </c>
      <c r="AP36" s="7">
        <v>80</v>
      </c>
      <c r="AQ36" s="7">
        <v>1710</v>
      </c>
      <c r="AR36" s="7">
        <v>2546</v>
      </c>
      <c r="AS36" s="7">
        <v>25</v>
      </c>
      <c r="AT36" s="7">
        <v>230</v>
      </c>
      <c r="AU36" s="7">
        <v>1830</v>
      </c>
      <c r="AV36" s="7">
        <v>3080</v>
      </c>
      <c r="AW36" s="7">
        <v>257</v>
      </c>
      <c r="AX36" s="7">
        <v>357</v>
      </c>
      <c r="AY36" s="9">
        <v>2198</v>
      </c>
      <c r="AZ36" s="9">
        <v>3880</v>
      </c>
      <c r="BA36" s="9"/>
      <c r="BB36" s="9"/>
      <c r="BC36" s="7"/>
      <c r="BD36" s="7"/>
      <c r="BE36" s="7"/>
      <c r="BF36" s="7"/>
      <c r="BG36" s="7">
        <v>28</v>
      </c>
      <c r="BH36" s="7">
        <v>178</v>
      </c>
      <c r="BI36" s="7">
        <v>222</v>
      </c>
      <c r="BJ36" s="7">
        <v>222</v>
      </c>
      <c r="BK36" s="8">
        <v>250</v>
      </c>
      <c r="BL36" s="8">
        <v>400</v>
      </c>
      <c r="BM36" s="8">
        <v>2448</v>
      </c>
      <c r="BN36" s="8">
        <v>4280</v>
      </c>
      <c r="BO36" s="7">
        <v>560</v>
      </c>
      <c r="BP36" s="7">
        <v>990</v>
      </c>
      <c r="BQ36" s="7">
        <v>157</v>
      </c>
      <c r="BR36" s="7">
        <v>157</v>
      </c>
    </row>
    <row r="37" spans="1:95" s="10" customFormat="1" ht="18" customHeight="1" x14ac:dyDescent="0.25">
      <c r="A37" s="39">
        <v>29</v>
      </c>
      <c r="B37" s="12" t="s">
        <v>32</v>
      </c>
      <c r="C37" s="7">
        <v>340</v>
      </c>
      <c r="D37" s="7">
        <v>700</v>
      </c>
      <c r="E37" s="7">
        <v>995</v>
      </c>
      <c r="F37" s="7">
        <v>4280</v>
      </c>
      <c r="G37" s="7">
        <v>70</v>
      </c>
      <c r="H37" s="7">
        <v>140</v>
      </c>
      <c r="I37" s="8">
        <v>1405</v>
      </c>
      <c r="J37" s="8">
        <v>5120</v>
      </c>
      <c r="K37" s="7">
        <v>100</v>
      </c>
      <c r="L37" s="7">
        <v>580</v>
      </c>
      <c r="M37" s="7">
        <v>215</v>
      </c>
      <c r="N37" s="7">
        <v>900</v>
      </c>
      <c r="O37" s="8">
        <v>1720</v>
      </c>
      <c r="P37" s="8">
        <v>6600</v>
      </c>
      <c r="Q37" s="7">
        <v>33</v>
      </c>
      <c r="R37" s="7">
        <v>116</v>
      </c>
      <c r="S37" s="7">
        <v>1411</v>
      </c>
      <c r="T37" s="7">
        <v>5414</v>
      </c>
      <c r="U37" s="7">
        <v>253</v>
      </c>
      <c r="V37" s="7">
        <v>1945</v>
      </c>
      <c r="W37" s="7">
        <v>90</v>
      </c>
      <c r="X37" s="7">
        <v>525</v>
      </c>
      <c r="Y37" s="7">
        <v>80</v>
      </c>
      <c r="Z37" s="7">
        <v>180</v>
      </c>
      <c r="AA37" s="7"/>
      <c r="AB37" s="7"/>
      <c r="AC37" s="7">
        <v>2</v>
      </c>
      <c r="AD37" s="7">
        <v>50</v>
      </c>
      <c r="AE37" s="8">
        <v>425</v>
      </c>
      <c r="AF37" s="8">
        <v>2700</v>
      </c>
      <c r="AG37" s="7">
        <v>12</v>
      </c>
      <c r="AH37" s="7">
        <v>24</v>
      </c>
      <c r="AI37" s="7">
        <v>6</v>
      </c>
      <c r="AJ37" s="7">
        <v>40</v>
      </c>
      <c r="AK37" s="7">
        <v>5</v>
      </c>
      <c r="AL37" s="7">
        <v>10</v>
      </c>
      <c r="AM37" s="7">
        <v>59</v>
      </c>
      <c r="AN37" s="7">
        <v>360</v>
      </c>
      <c r="AO37" s="7">
        <v>25</v>
      </c>
      <c r="AP37" s="7">
        <v>50</v>
      </c>
      <c r="AQ37" s="7">
        <v>40</v>
      </c>
      <c r="AR37" s="7">
        <v>40</v>
      </c>
      <c r="AS37" s="7">
        <v>5</v>
      </c>
      <c r="AT37" s="7">
        <v>100</v>
      </c>
      <c r="AU37" s="7">
        <v>140</v>
      </c>
      <c r="AV37" s="7">
        <v>600</v>
      </c>
      <c r="AW37" s="7">
        <v>5</v>
      </c>
      <c r="AX37" s="7">
        <v>8</v>
      </c>
      <c r="AY37" s="9">
        <v>2285</v>
      </c>
      <c r="AZ37" s="9">
        <v>9900</v>
      </c>
      <c r="BA37" s="9"/>
      <c r="BB37" s="9"/>
      <c r="BC37" s="7">
        <v>2</v>
      </c>
      <c r="BD37" s="7">
        <v>30</v>
      </c>
      <c r="BE37" s="7">
        <v>5</v>
      </c>
      <c r="BF37" s="7">
        <v>155</v>
      </c>
      <c r="BG37" s="7">
        <v>438</v>
      </c>
      <c r="BH37" s="7">
        <v>900</v>
      </c>
      <c r="BI37" s="7">
        <v>715</v>
      </c>
      <c r="BJ37" s="7">
        <v>715</v>
      </c>
      <c r="BK37" s="8">
        <v>1160</v>
      </c>
      <c r="BL37" s="8">
        <v>1800</v>
      </c>
      <c r="BM37" s="8">
        <v>3445</v>
      </c>
      <c r="BN37" s="8">
        <v>11700</v>
      </c>
      <c r="BO37" s="7">
        <v>820</v>
      </c>
      <c r="BP37" s="7">
        <v>2810</v>
      </c>
      <c r="BQ37" s="7">
        <v>74</v>
      </c>
      <c r="BR37" s="7">
        <v>74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7"/>
      <c r="D38" s="7"/>
      <c r="E38" s="7">
        <v>173</v>
      </c>
      <c r="F38" s="7">
        <v>500</v>
      </c>
      <c r="G38" s="7">
        <v>100</v>
      </c>
      <c r="H38" s="7">
        <v>100</v>
      </c>
      <c r="I38" s="8">
        <v>273</v>
      </c>
      <c r="J38" s="8">
        <v>600</v>
      </c>
      <c r="K38" s="7">
        <v>90</v>
      </c>
      <c r="L38" s="7">
        <v>400</v>
      </c>
      <c r="M38" s="7">
        <v>145</v>
      </c>
      <c r="N38" s="7">
        <v>300</v>
      </c>
      <c r="O38" s="8">
        <v>508</v>
      </c>
      <c r="P38" s="8">
        <v>1300</v>
      </c>
      <c r="Q38" s="7">
        <v>8</v>
      </c>
      <c r="R38" s="7">
        <v>15</v>
      </c>
      <c r="S38" s="7">
        <v>420</v>
      </c>
      <c r="T38" s="7">
        <v>1075</v>
      </c>
      <c r="U38" s="7">
        <v>60</v>
      </c>
      <c r="V38" s="7">
        <v>490</v>
      </c>
      <c r="W38" s="7">
        <v>20</v>
      </c>
      <c r="X38" s="7">
        <v>150</v>
      </c>
      <c r="Y38" s="7">
        <v>25</v>
      </c>
      <c r="Z38" s="7">
        <v>60</v>
      </c>
      <c r="AA38" s="7"/>
      <c r="AB38" s="7"/>
      <c r="AC38" s="7"/>
      <c r="AD38" s="7"/>
      <c r="AE38" s="8">
        <v>105</v>
      </c>
      <c r="AF38" s="8">
        <v>700</v>
      </c>
      <c r="AG38" s="7">
        <v>4</v>
      </c>
      <c r="AH38" s="7">
        <v>8</v>
      </c>
      <c r="AI38" s="7"/>
      <c r="AJ38" s="7"/>
      <c r="AK38" s="7">
        <v>5</v>
      </c>
      <c r="AL38" s="7">
        <v>5</v>
      </c>
      <c r="AM38" s="7">
        <v>23</v>
      </c>
      <c r="AN38" s="7">
        <v>80</v>
      </c>
      <c r="AO38" s="7">
        <v>2</v>
      </c>
      <c r="AP38" s="7">
        <v>5</v>
      </c>
      <c r="AQ38" s="7">
        <v>10</v>
      </c>
      <c r="AR38" s="7">
        <v>10</v>
      </c>
      <c r="AS38" s="7">
        <v>5</v>
      </c>
      <c r="AT38" s="7">
        <v>100</v>
      </c>
      <c r="AU38" s="7">
        <v>45</v>
      </c>
      <c r="AV38" s="7">
        <v>200</v>
      </c>
      <c r="AW38" s="7">
        <v>2</v>
      </c>
      <c r="AX38" s="7">
        <v>2</v>
      </c>
      <c r="AY38" s="9">
        <v>658</v>
      </c>
      <c r="AZ38" s="9">
        <v>2200</v>
      </c>
      <c r="BA38" s="9"/>
      <c r="BB38" s="9"/>
      <c r="BC38" s="7"/>
      <c r="BD38" s="7"/>
      <c r="BE38" s="7"/>
      <c r="BF38" s="7"/>
      <c r="BG38" s="7">
        <v>56</v>
      </c>
      <c r="BH38" s="7">
        <v>193</v>
      </c>
      <c r="BI38" s="7">
        <v>207</v>
      </c>
      <c r="BJ38" s="7">
        <v>207</v>
      </c>
      <c r="BK38" s="8">
        <v>263</v>
      </c>
      <c r="BL38" s="8">
        <v>400</v>
      </c>
      <c r="BM38" s="8">
        <v>921</v>
      </c>
      <c r="BN38" s="8">
        <v>2600</v>
      </c>
      <c r="BO38" s="7">
        <v>180</v>
      </c>
      <c r="BP38" s="7">
        <v>310</v>
      </c>
      <c r="BQ38" s="7">
        <v>22</v>
      </c>
      <c r="BR38" s="7">
        <v>22</v>
      </c>
    </row>
    <row r="39" spans="1:95" s="10" customFormat="1" ht="18" customHeight="1" x14ac:dyDescent="0.25">
      <c r="A39" s="39">
        <v>31</v>
      </c>
      <c r="B39" s="12" t="s">
        <v>34</v>
      </c>
      <c r="C39" s="7"/>
      <c r="D39" s="7"/>
      <c r="E39" s="7">
        <v>113</v>
      </c>
      <c r="F39" s="7">
        <v>350</v>
      </c>
      <c r="G39" s="7">
        <v>65</v>
      </c>
      <c r="H39" s="7">
        <v>100</v>
      </c>
      <c r="I39" s="8">
        <v>178</v>
      </c>
      <c r="J39" s="8">
        <v>450</v>
      </c>
      <c r="K39" s="7">
        <v>20</v>
      </c>
      <c r="L39" s="7">
        <v>100</v>
      </c>
      <c r="M39" s="7">
        <v>210</v>
      </c>
      <c r="N39" s="7">
        <v>850</v>
      </c>
      <c r="O39" s="8">
        <v>408</v>
      </c>
      <c r="P39" s="8">
        <v>1400</v>
      </c>
      <c r="Q39" s="7">
        <v>11</v>
      </c>
      <c r="R39" s="7">
        <v>43</v>
      </c>
      <c r="S39" s="7">
        <v>331</v>
      </c>
      <c r="T39" s="7">
        <v>1134</v>
      </c>
      <c r="U39" s="7">
        <v>58</v>
      </c>
      <c r="V39" s="7">
        <v>490</v>
      </c>
      <c r="W39" s="7">
        <v>12</v>
      </c>
      <c r="X39" s="7">
        <v>80</v>
      </c>
      <c r="Y39" s="7">
        <v>10</v>
      </c>
      <c r="Z39" s="7">
        <v>30</v>
      </c>
      <c r="AA39" s="7"/>
      <c r="AB39" s="7"/>
      <c r="AC39" s="7"/>
      <c r="AD39" s="7"/>
      <c r="AE39" s="8">
        <v>80</v>
      </c>
      <c r="AF39" s="8">
        <v>600</v>
      </c>
      <c r="AG39" s="7">
        <v>2</v>
      </c>
      <c r="AH39" s="7">
        <v>5</v>
      </c>
      <c r="AI39" s="7"/>
      <c r="AJ39" s="7"/>
      <c r="AK39" s="7">
        <v>5</v>
      </c>
      <c r="AL39" s="7">
        <v>5</v>
      </c>
      <c r="AM39" s="7">
        <v>13</v>
      </c>
      <c r="AN39" s="7">
        <v>65</v>
      </c>
      <c r="AO39" s="7">
        <v>2</v>
      </c>
      <c r="AP39" s="7">
        <v>10</v>
      </c>
      <c r="AQ39" s="7">
        <v>10</v>
      </c>
      <c r="AR39" s="7">
        <v>10</v>
      </c>
      <c r="AS39" s="7">
        <v>5</v>
      </c>
      <c r="AT39" s="7">
        <v>50</v>
      </c>
      <c r="AU39" s="7">
        <v>35</v>
      </c>
      <c r="AV39" s="7">
        <v>140</v>
      </c>
      <c r="AW39" s="7">
        <v>2</v>
      </c>
      <c r="AX39" s="7">
        <v>2</v>
      </c>
      <c r="AY39" s="9">
        <v>523</v>
      </c>
      <c r="AZ39" s="9">
        <v>2140</v>
      </c>
      <c r="BA39" s="9"/>
      <c r="BB39" s="9"/>
      <c r="BC39" s="7"/>
      <c r="BD39" s="7"/>
      <c r="BE39" s="7"/>
      <c r="BF39" s="7"/>
      <c r="BG39" s="7">
        <v>27</v>
      </c>
      <c r="BH39" s="7">
        <v>95</v>
      </c>
      <c r="BI39" s="7">
        <v>288</v>
      </c>
      <c r="BJ39" s="7">
        <v>288</v>
      </c>
      <c r="BK39" s="8">
        <v>315</v>
      </c>
      <c r="BL39" s="8">
        <v>383</v>
      </c>
      <c r="BM39" s="8">
        <v>838</v>
      </c>
      <c r="BN39" s="8">
        <v>2523</v>
      </c>
      <c r="BO39" s="7">
        <v>160</v>
      </c>
      <c r="BP39" s="7">
        <v>640</v>
      </c>
      <c r="BQ39" s="7">
        <v>24</v>
      </c>
      <c r="BR39" s="7">
        <v>24</v>
      </c>
    </row>
    <row r="40" spans="1:95" s="10" customFormat="1" ht="18" customHeight="1" x14ac:dyDescent="0.25">
      <c r="A40" s="37">
        <v>32</v>
      </c>
      <c r="B40" s="12" t="s">
        <v>35</v>
      </c>
      <c r="C40" s="7">
        <v>600</v>
      </c>
      <c r="D40" s="7">
        <v>1080</v>
      </c>
      <c r="E40" s="7">
        <v>538</v>
      </c>
      <c r="F40" s="7">
        <v>1200</v>
      </c>
      <c r="G40" s="7">
        <v>40</v>
      </c>
      <c r="H40" s="7">
        <v>50</v>
      </c>
      <c r="I40" s="8">
        <v>1178</v>
      </c>
      <c r="J40" s="8">
        <v>2330</v>
      </c>
      <c r="K40" s="7">
        <v>105</v>
      </c>
      <c r="L40" s="7">
        <v>400</v>
      </c>
      <c r="M40" s="7">
        <v>145</v>
      </c>
      <c r="N40" s="7">
        <v>270</v>
      </c>
      <c r="O40" s="8">
        <v>1428</v>
      </c>
      <c r="P40" s="8">
        <v>3000</v>
      </c>
      <c r="Q40" s="7">
        <v>16</v>
      </c>
      <c r="R40" s="7">
        <v>28</v>
      </c>
      <c r="S40" s="7">
        <v>1172</v>
      </c>
      <c r="T40" s="7">
        <v>2462</v>
      </c>
      <c r="U40" s="7">
        <v>210</v>
      </c>
      <c r="V40" s="7">
        <v>475</v>
      </c>
      <c r="W40" s="7">
        <v>30</v>
      </c>
      <c r="X40" s="7">
        <v>140</v>
      </c>
      <c r="Y40" s="7">
        <v>20</v>
      </c>
      <c r="Z40" s="7">
        <v>85</v>
      </c>
      <c r="AA40" s="7"/>
      <c r="AB40" s="7"/>
      <c r="AC40" s="7"/>
      <c r="AD40" s="7"/>
      <c r="AE40" s="8">
        <v>260</v>
      </c>
      <c r="AF40" s="8">
        <v>700</v>
      </c>
      <c r="AG40" s="7">
        <v>4</v>
      </c>
      <c r="AH40" s="7">
        <v>11</v>
      </c>
      <c r="AI40" s="7"/>
      <c r="AJ40" s="7"/>
      <c r="AK40" s="7">
        <v>20</v>
      </c>
      <c r="AL40" s="7">
        <v>75</v>
      </c>
      <c r="AM40" s="7">
        <v>110</v>
      </c>
      <c r="AN40" s="7">
        <v>415</v>
      </c>
      <c r="AO40" s="7">
        <v>40</v>
      </c>
      <c r="AP40" s="7">
        <v>40</v>
      </c>
      <c r="AQ40" s="7">
        <v>50</v>
      </c>
      <c r="AR40" s="7">
        <v>50</v>
      </c>
      <c r="AS40" s="7">
        <v>20</v>
      </c>
      <c r="AT40" s="7">
        <v>150</v>
      </c>
      <c r="AU40" s="7">
        <v>240</v>
      </c>
      <c r="AV40" s="7">
        <v>730</v>
      </c>
      <c r="AW40" s="7">
        <v>8</v>
      </c>
      <c r="AX40" s="7">
        <v>8</v>
      </c>
      <c r="AY40" s="9">
        <v>1928</v>
      </c>
      <c r="AZ40" s="9">
        <v>4430</v>
      </c>
      <c r="BA40" s="9"/>
      <c r="BB40" s="9"/>
      <c r="BC40" s="7"/>
      <c r="BD40" s="7"/>
      <c r="BE40" s="7">
        <v>1</v>
      </c>
      <c r="BF40" s="7">
        <v>30</v>
      </c>
      <c r="BG40" s="7">
        <v>55</v>
      </c>
      <c r="BH40" s="7">
        <v>346</v>
      </c>
      <c r="BI40" s="7">
        <v>524</v>
      </c>
      <c r="BJ40" s="7">
        <v>524</v>
      </c>
      <c r="BK40" s="8">
        <v>580</v>
      </c>
      <c r="BL40" s="8">
        <v>900</v>
      </c>
      <c r="BM40" s="8">
        <v>2508</v>
      </c>
      <c r="BN40" s="8">
        <v>5330</v>
      </c>
      <c r="BO40" s="7">
        <v>325</v>
      </c>
      <c r="BP40" s="7">
        <v>1210</v>
      </c>
      <c r="BQ40" s="7">
        <v>58</v>
      </c>
      <c r="BR40" s="7">
        <v>58</v>
      </c>
    </row>
    <row r="41" spans="1:95" s="10" customFormat="1" ht="18" customHeight="1" x14ac:dyDescent="0.25">
      <c r="A41" s="39">
        <v>33</v>
      </c>
      <c r="B41" s="12" t="s">
        <v>36</v>
      </c>
      <c r="C41" s="7"/>
      <c r="D41" s="7"/>
      <c r="E41" s="7">
        <v>24</v>
      </c>
      <c r="F41" s="7">
        <v>50</v>
      </c>
      <c r="G41" s="7">
        <v>5</v>
      </c>
      <c r="H41" s="7">
        <v>10</v>
      </c>
      <c r="I41" s="8">
        <v>29</v>
      </c>
      <c r="J41" s="8">
        <v>60</v>
      </c>
      <c r="K41" s="7">
        <v>4</v>
      </c>
      <c r="L41" s="7">
        <v>10</v>
      </c>
      <c r="M41" s="7">
        <v>80</v>
      </c>
      <c r="N41" s="7">
        <v>280</v>
      </c>
      <c r="O41" s="8">
        <v>113</v>
      </c>
      <c r="P41" s="8">
        <v>350</v>
      </c>
      <c r="Q41" s="7">
        <v>9</v>
      </c>
      <c r="R41" s="7">
        <v>30</v>
      </c>
      <c r="S41" s="7">
        <v>91</v>
      </c>
      <c r="T41" s="7">
        <v>281</v>
      </c>
      <c r="U41" s="7">
        <v>130</v>
      </c>
      <c r="V41" s="7">
        <v>540</v>
      </c>
      <c r="W41" s="7">
        <v>10</v>
      </c>
      <c r="X41" s="7">
        <v>40</v>
      </c>
      <c r="Y41" s="7">
        <v>10</v>
      </c>
      <c r="Z41" s="7">
        <v>20</v>
      </c>
      <c r="AA41" s="7"/>
      <c r="AB41" s="7"/>
      <c r="AC41" s="7"/>
      <c r="AD41" s="7"/>
      <c r="AE41" s="8">
        <v>150</v>
      </c>
      <c r="AF41" s="8">
        <v>600</v>
      </c>
      <c r="AG41" s="7">
        <v>2</v>
      </c>
      <c r="AH41" s="7">
        <v>2</v>
      </c>
      <c r="AI41" s="7"/>
      <c r="AJ41" s="7"/>
      <c r="AK41" s="7">
        <v>5</v>
      </c>
      <c r="AL41" s="7">
        <v>5</v>
      </c>
      <c r="AM41" s="7">
        <v>5</v>
      </c>
      <c r="AN41" s="7">
        <v>43</v>
      </c>
      <c r="AO41" s="7">
        <v>0</v>
      </c>
      <c r="AP41" s="7">
        <v>0</v>
      </c>
      <c r="AQ41" s="7">
        <v>2</v>
      </c>
      <c r="AR41" s="7">
        <v>2</v>
      </c>
      <c r="AS41" s="7">
        <v>0</v>
      </c>
      <c r="AT41" s="7">
        <v>0</v>
      </c>
      <c r="AU41" s="7">
        <v>12</v>
      </c>
      <c r="AV41" s="7">
        <v>50</v>
      </c>
      <c r="AW41" s="7">
        <v>2</v>
      </c>
      <c r="AX41" s="7">
        <v>2</v>
      </c>
      <c r="AY41" s="9">
        <v>275</v>
      </c>
      <c r="AZ41" s="9">
        <v>1000</v>
      </c>
      <c r="BA41" s="9"/>
      <c r="BB41" s="9"/>
      <c r="BC41" s="7"/>
      <c r="BD41" s="7"/>
      <c r="BE41" s="7"/>
      <c r="BF41" s="7"/>
      <c r="BG41" s="7">
        <v>30</v>
      </c>
      <c r="BH41" s="7">
        <v>105</v>
      </c>
      <c r="BI41" s="7">
        <v>95</v>
      </c>
      <c r="BJ41" s="7">
        <v>95</v>
      </c>
      <c r="BK41" s="8">
        <v>125</v>
      </c>
      <c r="BL41" s="8">
        <v>200</v>
      </c>
      <c r="BM41" s="8">
        <v>400</v>
      </c>
      <c r="BN41" s="8">
        <v>1200</v>
      </c>
      <c r="BO41" s="7">
        <v>80</v>
      </c>
      <c r="BP41" s="7">
        <v>200</v>
      </c>
      <c r="BQ41" s="7">
        <v>7</v>
      </c>
      <c r="BR41" s="7">
        <v>7</v>
      </c>
    </row>
    <row r="42" spans="1:95" s="19" customFormat="1" ht="18" customHeight="1" x14ac:dyDescent="0.25">
      <c r="A42" s="37">
        <v>34</v>
      </c>
      <c r="B42" s="6" t="s">
        <v>82</v>
      </c>
      <c r="C42" s="7"/>
      <c r="D42" s="7"/>
      <c r="E42" s="7"/>
      <c r="F42" s="7"/>
      <c r="G42" s="7"/>
      <c r="H42" s="7"/>
      <c r="I42" s="8">
        <v>0</v>
      </c>
      <c r="J42" s="8">
        <v>0</v>
      </c>
      <c r="K42" s="7"/>
      <c r="L42" s="7"/>
      <c r="M42" s="7"/>
      <c r="N42" s="7"/>
      <c r="O42" s="8">
        <v>0</v>
      </c>
      <c r="P42" s="8">
        <v>0</v>
      </c>
      <c r="Q42" s="7">
        <v>0</v>
      </c>
      <c r="R42" s="7">
        <v>0</v>
      </c>
      <c r="S42" s="7">
        <v>0</v>
      </c>
      <c r="T42" s="7">
        <v>0</v>
      </c>
      <c r="U42" s="7"/>
      <c r="V42" s="7"/>
      <c r="W42" s="7"/>
      <c r="X42" s="7"/>
      <c r="Y42" s="7"/>
      <c r="Z42" s="7"/>
      <c r="AA42" s="7"/>
      <c r="AB42" s="7"/>
      <c r="AC42" s="7"/>
      <c r="AD42" s="7"/>
      <c r="AE42" s="8">
        <v>0</v>
      </c>
      <c r="AF42" s="8">
        <v>0</v>
      </c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v>0</v>
      </c>
      <c r="AV42" s="7">
        <v>0</v>
      </c>
      <c r="AW42" s="7"/>
      <c r="AX42" s="7"/>
      <c r="AY42" s="9">
        <v>0</v>
      </c>
      <c r="AZ42" s="9">
        <v>0</v>
      </c>
      <c r="BA42" s="9"/>
      <c r="BB42" s="9"/>
      <c r="BC42" s="7"/>
      <c r="BD42" s="7"/>
      <c r="BE42" s="7"/>
      <c r="BF42" s="7"/>
      <c r="BG42" s="7"/>
      <c r="BH42" s="7"/>
      <c r="BI42" s="7"/>
      <c r="BJ42" s="7"/>
      <c r="BK42" s="8">
        <v>0</v>
      </c>
      <c r="BL42" s="8">
        <v>0</v>
      </c>
      <c r="BM42" s="8">
        <v>0</v>
      </c>
      <c r="BN42" s="8">
        <v>0</v>
      </c>
      <c r="BO42" s="7"/>
      <c r="BP42" s="7"/>
      <c r="BQ42" s="7"/>
      <c r="BR42" s="7"/>
    </row>
    <row r="43" spans="1:95" s="16" customFormat="1" ht="18" customHeight="1" x14ac:dyDescent="0.25">
      <c r="A43" s="38" t="s">
        <v>37</v>
      </c>
      <c r="B43" s="13" t="s">
        <v>38</v>
      </c>
      <c r="C43" s="8">
        <v>3900</v>
      </c>
      <c r="D43" s="8">
        <v>7360</v>
      </c>
      <c r="E43" s="8">
        <v>3399</v>
      </c>
      <c r="F43" s="8">
        <v>9860</v>
      </c>
      <c r="G43" s="8">
        <v>394</v>
      </c>
      <c r="H43" s="8">
        <v>640</v>
      </c>
      <c r="I43" s="8">
        <v>7693</v>
      </c>
      <c r="J43" s="8">
        <v>17860</v>
      </c>
      <c r="K43" s="8">
        <v>679</v>
      </c>
      <c r="L43" s="8">
        <v>2940</v>
      </c>
      <c r="M43" s="8">
        <v>1385</v>
      </c>
      <c r="N43" s="8">
        <v>3850</v>
      </c>
      <c r="O43" s="8">
        <v>9757</v>
      </c>
      <c r="P43" s="8">
        <v>24650</v>
      </c>
      <c r="Q43" s="8">
        <v>146</v>
      </c>
      <c r="R43" s="8">
        <v>368</v>
      </c>
      <c r="S43" s="8">
        <v>7944</v>
      </c>
      <c r="T43" s="8">
        <v>20091</v>
      </c>
      <c r="U43" s="8">
        <v>1962</v>
      </c>
      <c r="V43" s="8">
        <v>10700</v>
      </c>
      <c r="W43" s="8">
        <v>347</v>
      </c>
      <c r="X43" s="8">
        <v>1895</v>
      </c>
      <c r="Y43" s="8">
        <v>305</v>
      </c>
      <c r="Z43" s="8">
        <v>725</v>
      </c>
      <c r="AA43" s="8">
        <v>0</v>
      </c>
      <c r="AB43" s="8">
        <v>0</v>
      </c>
      <c r="AC43" s="8">
        <v>6</v>
      </c>
      <c r="AD43" s="8">
        <v>200</v>
      </c>
      <c r="AE43" s="8">
        <v>2620</v>
      </c>
      <c r="AF43" s="8">
        <v>13520</v>
      </c>
      <c r="AG43" s="8">
        <v>45</v>
      </c>
      <c r="AH43" s="8">
        <v>98</v>
      </c>
      <c r="AI43" s="8">
        <v>14</v>
      </c>
      <c r="AJ43" s="8">
        <v>105</v>
      </c>
      <c r="AK43" s="8">
        <v>70</v>
      </c>
      <c r="AL43" s="8">
        <v>135</v>
      </c>
      <c r="AM43" s="8">
        <v>418</v>
      </c>
      <c r="AN43" s="8">
        <v>2067</v>
      </c>
      <c r="AO43" s="8">
        <v>174</v>
      </c>
      <c r="AP43" s="8">
        <v>285</v>
      </c>
      <c r="AQ43" s="8">
        <v>1892</v>
      </c>
      <c r="AR43" s="8">
        <v>2728</v>
      </c>
      <c r="AS43" s="8">
        <v>82</v>
      </c>
      <c r="AT43" s="8">
        <v>1010</v>
      </c>
      <c r="AU43" s="8">
        <v>2650</v>
      </c>
      <c r="AV43" s="8">
        <v>6330</v>
      </c>
      <c r="AW43" s="8">
        <v>292</v>
      </c>
      <c r="AX43" s="8">
        <v>398</v>
      </c>
      <c r="AY43" s="9">
        <v>15027</v>
      </c>
      <c r="AZ43" s="9">
        <v>44500</v>
      </c>
      <c r="BA43" s="8">
        <v>0</v>
      </c>
      <c r="BB43" s="8">
        <v>0</v>
      </c>
      <c r="BC43" s="8">
        <v>4</v>
      </c>
      <c r="BD43" s="8">
        <v>62</v>
      </c>
      <c r="BE43" s="8">
        <v>9</v>
      </c>
      <c r="BF43" s="8">
        <v>279</v>
      </c>
      <c r="BG43" s="8">
        <v>1159</v>
      </c>
      <c r="BH43" s="8">
        <v>3096</v>
      </c>
      <c r="BI43" s="8">
        <v>3046</v>
      </c>
      <c r="BJ43" s="8">
        <v>3046</v>
      </c>
      <c r="BK43" s="8">
        <v>4218</v>
      </c>
      <c r="BL43" s="8">
        <v>6483</v>
      </c>
      <c r="BM43" s="8">
        <v>19245</v>
      </c>
      <c r="BN43" s="8">
        <v>50983</v>
      </c>
      <c r="BO43" s="8">
        <v>4625</v>
      </c>
      <c r="BP43" s="8">
        <v>12490</v>
      </c>
      <c r="BQ43" s="8">
        <v>568</v>
      </c>
      <c r="BR43" s="8">
        <v>563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8">
        <v>44885</v>
      </c>
      <c r="D44" s="8">
        <v>84605</v>
      </c>
      <c r="E44" s="8">
        <v>19347</v>
      </c>
      <c r="F44" s="8">
        <v>37260</v>
      </c>
      <c r="G44" s="8">
        <v>1515</v>
      </c>
      <c r="H44" s="8">
        <v>2045</v>
      </c>
      <c r="I44" s="8">
        <v>65747</v>
      </c>
      <c r="J44" s="8">
        <v>123910</v>
      </c>
      <c r="K44" s="8">
        <v>2839</v>
      </c>
      <c r="L44" s="8">
        <v>12015</v>
      </c>
      <c r="M44" s="8">
        <v>3715</v>
      </c>
      <c r="N44" s="8">
        <v>9295</v>
      </c>
      <c r="O44" s="8">
        <v>72301</v>
      </c>
      <c r="P44" s="8">
        <v>145220</v>
      </c>
      <c r="Q44" s="8">
        <v>293</v>
      </c>
      <c r="R44" s="8">
        <v>666</v>
      </c>
      <c r="S44" s="8">
        <v>58103</v>
      </c>
      <c r="T44" s="8">
        <v>116848</v>
      </c>
      <c r="U44" s="8">
        <v>8475</v>
      </c>
      <c r="V44" s="8">
        <v>34610</v>
      </c>
      <c r="W44" s="8">
        <v>904</v>
      </c>
      <c r="X44" s="8">
        <v>4285</v>
      </c>
      <c r="Y44" s="8">
        <v>993</v>
      </c>
      <c r="Z44" s="8">
        <v>3095</v>
      </c>
      <c r="AA44" s="8">
        <v>235</v>
      </c>
      <c r="AB44" s="8">
        <v>360</v>
      </c>
      <c r="AC44" s="8">
        <v>18</v>
      </c>
      <c r="AD44" s="8">
        <v>750</v>
      </c>
      <c r="AE44" s="8">
        <v>10625</v>
      </c>
      <c r="AF44" s="8">
        <v>43100</v>
      </c>
      <c r="AG44" s="8">
        <v>153</v>
      </c>
      <c r="AH44" s="8">
        <v>381</v>
      </c>
      <c r="AI44" s="8">
        <v>48</v>
      </c>
      <c r="AJ44" s="8">
        <v>500</v>
      </c>
      <c r="AK44" s="8">
        <v>1048</v>
      </c>
      <c r="AL44" s="8">
        <v>2568</v>
      </c>
      <c r="AM44" s="8">
        <v>2213</v>
      </c>
      <c r="AN44" s="8">
        <v>12519</v>
      </c>
      <c r="AO44" s="8">
        <v>727</v>
      </c>
      <c r="AP44" s="8">
        <v>1530</v>
      </c>
      <c r="AQ44" s="8">
        <v>5142</v>
      </c>
      <c r="AR44" s="8">
        <v>5513</v>
      </c>
      <c r="AS44" s="8">
        <v>465</v>
      </c>
      <c r="AT44" s="8">
        <v>4460</v>
      </c>
      <c r="AU44" s="8">
        <v>9643</v>
      </c>
      <c r="AV44" s="8">
        <v>27090</v>
      </c>
      <c r="AW44" s="8">
        <v>650</v>
      </c>
      <c r="AX44" s="8">
        <v>1002</v>
      </c>
      <c r="AY44" s="8">
        <v>92569</v>
      </c>
      <c r="AZ44" s="8">
        <v>215410</v>
      </c>
      <c r="BA44" s="8">
        <v>0</v>
      </c>
      <c r="BB44" s="8">
        <v>0</v>
      </c>
      <c r="BC44" s="8">
        <v>11</v>
      </c>
      <c r="BD44" s="8">
        <v>173</v>
      </c>
      <c r="BE44" s="8">
        <v>18</v>
      </c>
      <c r="BF44" s="8">
        <v>558</v>
      </c>
      <c r="BG44" s="8">
        <v>2798</v>
      </c>
      <c r="BH44" s="8">
        <v>7443</v>
      </c>
      <c r="BI44" s="8">
        <v>7486</v>
      </c>
      <c r="BJ44" s="8">
        <v>8059</v>
      </c>
      <c r="BK44" s="8">
        <v>10313</v>
      </c>
      <c r="BL44" s="8">
        <v>16233</v>
      </c>
      <c r="BM44" s="8">
        <v>102882</v>
      </c>
      <c r="BN44" s="8">
        <v>231643</v>
      </c>
      <c r="BO44" s="8">
        <v>30254</v>
      </c>
      <c r="BP44" s="8">
        <v>62930</v>
      </c>
      <c r="BQ44" s="8">
        <v>2548</v>
      </c>
      <c r="BR44" s="8">
        <v>2464</v>
      </c>
    </row>
    <row r="45" spans="1:95" s="10" customFormat="1" ht="18" customHeight="1" x14ac:dyDescent="0.25">
      <c r="A45" s="37">
        <v>35</v>
      </c>
      <c r="B45" s="12" t="s">
        <v>90</v>
      </c>
      <c r="C45" s="7">
        <v>1180</v>
      </c>
      <c r="D45" s="7">
        <v>2360</v>
      </c>
      <c r="E45" s="7">
        <v>596</v>
      </c>
      <c r="F45" s="7">
        <v>740</v>
      </c>
      <c r="G45" s="7">
        <v>40</v>
      </c>
      <c r="H45" s="7">
        <v>50</v>
      </c>
      <c r="I45" s="8">
        <v>1816</v>
      </c>
      <c r="J45" s="8">
        <v>3150</v>
      </c>
      <c r="K45" s="7">
        <v>16</v>
      </c>
      <c r="L45" s="7">
        <v>50</v>
      </c>
      <c r="M45" s="7">
        <v>20</v>
      </c>
      <c r="N45" s="7">
        <v>50</v>
      </c>
      <c r="O45" s="8">
        <v>1852</v>
      </c>
      <c r="P45" s="8">
        <v>3250</v>
      </c>
      <c r="Q45" s="7">
        <v>1</v>
      </c>
      <c r="R45" s="7">
        <v>2</v>
      </c>
      <c r="S45" s="7">
        <v>1531</v>
      </c>
      <c r="T45" s="7">
        <v>2686</v>
      </c>
      <c r="U45" s="7">
        <v>70</v>
      </c>
      <c r="V45" s="7">
        <v>470</v>
      </c>
      <c r="W45" s="7">
        <v>10</v>
      </c>
      <c r="X45" s="7">
        <v>20</v>
      </c>
      <c r="Y45" s="7">
        <v>10</v>
      </c>
      <c r="Z45" s="7">
        <v>10</v>
      </c>
      <c r="AA45" s="7"/>
      <c r="AB45" s="7"/>
      <c r="AC45" s="7"/>
      <c r="AD45" s="7"/>
      <c r="AE45" s="8">
        <v>90</v>
      </c>
      <c r="AF45" s="8">
        <v>500</v>
      </c>
      <c r="AG45" s="7">
        <v>1</v>
      </c>
      <c r="AH45" s="7">
        <v>1</v>
      </c>
      <c r="AI45" s="7"/>
      <c r="AJ45" s="7"/>
      <c r="AK45" s="7">
        <v>12</v>
      </c>
      <c r="AL45" s="7">
        <v>12</v>
      </c>
      <c r="AM45" s="7">
        <v>79</v>
      </c>
      <c r="AN45" s="7">
        <v>271</v>
      </c>
      <c r="AO45" s="7">
        <v>20</v>
      </c>
      <c r="AP45" s="7">
        <v>60</v>
      </c>
      <c r="AQ45" s="7">
        <v>47</v>
      </c>
      <c r="AR45" s="7">
        <v>47</v>
      </c>
      <c r="AS45" s="7">
        <v>10</v>
      </c>
      <c r="AT45" s="7">
        <v>10</v>
      </c>
      <c r="AU45" s="7">
        <v>168</v>
      </c>
      <c r="AV45" s="7">
        <v>400</v>
      </c>
      <c r="AW45" s="7">
        <v>4</v>
      </c>
      <c r="AX45" s="7">
        <v>7</v>
      </c>
      <c r="AY45" s="9">
        <v>2110</v>
      </c>
      <c r="AZ45" s="9">
        <v>4150</v>
      </c>
      <c r="BA45" s="9"/>
      <c r="BB45" s="9"/>
      <c r="BC45" s="7"/>
      <c r="BD45" s="7"/>
      <c r="BE45" s="7"/>
      <c r="BF45" s="7"/>
      <c r="BG45" s="7">
        <v>19</v>
      </c>
      <c r="BH45" s="7">
        <v>57</v>
      </c>
      <c r="BI45" s="7">
        <v>131</v>
      </c>
      <c r="BJ45" s="7">
        <v>143</v>
      </c>
      <c r="BK45" s="8">
        <v>150</v>
      </c>
      <c r="BL45" s="8">
        <v>200</v>
      </c>
      <c r="BM45" s="8">
        <v>2260</v>
      </c>
      <c r="BN45" s="8">
        <v>4350</v>
      </c>
      <c r="BO45" s="7">
        <v>620</v>
      </c>
      <c r="BP45" s="7">
        <v>1240</v>
      </c>
      <c r="BQ45" s="7">
        <v>50</v>
      </c>
      <c r="BR45" s="7">
        <v>47</v>
      </c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7">
        <v>7520</v>
      </c>
      <c r="D46" s="7">
        <v>14920</v>
      </c>
      <c r="E46" s="7">
        <v>5275</v>
      </c>
      <c r="F46" s="7">
        <v>9090</v>
      </c>
      <c r="G46" s="7">
        <v>300</v>
      </c>
      <c r="H46" s="7">
        <v>425</v>
      </c>
      <c r="I46" s="8">
        <v>13095</v>
      </c>
      <c r="J46" s="8">
        <v>24435</v>
      </c>
      <c r="K46" s="7">
        <v>290</v>
      </c>
      <c r="L46" s="7">
        <v>1300</v>
      </c>
      <c r="M46" s="7">
        <v>468</v>
      </c>
      <c r="N46" s="7">
        <v>825</v>
      </c>
      <c r="O46" s="8">
        <v>13853</v>
      </c>
      <c r="P46" s="8">
        <v>26560</v>
      </c>
      <c r="Q46" s="7">
        <v>29</v>
      </c>
      <c r="R46" s="7">
        <v>50</v>
      </c>
      <c r="S46" s="7">
        <v>11093</v>
      </c>
      <c r="T46" s="7">
        <v>21265</v>
      </c>
      <c r="U46" s="7">
        <v>230</v>
      </c>
      <c r="V46" s="7">
        <v>1360</v>
      </c>
      <c r="W46" s="7">
        <v>25</v>
      </c>
      <c r="X46" s="7">
        <v>140</v>
      </c>
      <c r="Y46" s="7">
        <v>105</v>
      </c>
      <c r="Z46" s="7">
        <v>260</v>
      </c>
      <c r="AA46" s="7">
        <v>20</v>
      </c>
      <c r="AB46" s="7">
        <v>40</v>
      </c>
      <c r="AC46" s="7"/>
      <c r="AD46" s="7"/>
      <c r="AE46" s="8">
        <v>380</v>
      </c>
      <c r="AF46" s="8">
        <v>1800</v>
      </c>
      <c r="AG46" s="7">
        <v>16</v>
      </c>
      <c r="AH46" s="7">
        <v>25</v>
      </c>
      <c r="AI46" s="7"/>
      <c r="AJ46" s="7"/>
      <c r="AK46" s="7">
        <v>60</v>
      </c>
      <c r="AL46" s="7">
        <v>120</v>
      </c>
      <c r="AM46" s="7">
        <v>160</v>
      </c>
      <c r="AN46" s="7">
        <v>500</v>
      </c>
      <c r="AO46" s="7">
        <v>80</v>
      </c>
      <c r="AP46" s="7">
        <v>180</v>
      </c>
      <c r="AQ46" s="7">
        <v>150</v>
      </c>
      <c r="AR46" s="7">
        <v>150</v>
      </c>
      <c r="AS46" s="7">
        <v>10</v>
      </c>
      <c r="AT46" s="7">
        <v>50</v>
      </c>
      <c r="AU46" s="7">
        <v>460</v>
      </c>
      <c r="AV46" s="7">
        <v>1000</v>
      </c>
      <c r="AW46" s="7">
        <v>31</v>
      </c>
      <c r="AX46" s="7">
        <v>40</v>
      </c>
      <c r="AY46" s="9">
        <v>14693</v>
      </c>
      <c r="AZ46" s="9">
        <v>29360</v>
      </c>
      <c r="BA46" s="9"/>
      <c r="BB46" s="9"/>
      <c r="BC46" s="7">
        <v>1</v>
      </c>
      <c r="BD46" s="7">
        <v>15</v>
      </c>
      <c r="BE46" s="7">
        <v>1</v>
      </c>
      <c r="BF46" s="7">
        <v>32</v>
      </c>
      <c r="BG46" s="7">
        <v>123</v>
      </c>
      <c r="BH46" s="7">
        <v>201</v>
      </c>
      <c r="BI46" s="7">
        <v>695</v>
      </c>
      <c r="BJ46" s="7">
        <v>852</v>
      </c>
      <c r="BK46" s="8">
        <v>820</v>
      </c>
      <c r="BL46" s="8">
        <v>1100</v>
      </c>
      <c r="BM46" s="8">
        <v>15513</v>
      </c>
      <c r="BN46" s="8">
        <v>30460</v>
      </c>
      <c r="BO46" s="7">
        <v>4960</v>
      </c>
      <c r="BP46" s="7">
        <v>9135</v>
      </c>
      <c r="BQ46" s="7">
        <v>383</v>
      </c>
      <c r="BR46" s="7">
        <v>377</v>
      </c>
    </row>
    <row r="47" spans="1:95" s="16" customFormat="1" ht="18" customHeight="1" x14ac:dyDescent="0.25">
      <c r="A47" s="38"/>
      <c r="B47" s="13" t="s">
        <v>40</v>
      </c>
      <c r="C47" s="8">
        <v>8700</v>
      </c>
      <c r="D47" s="8">
        <v>17280</v>
      </c>
      <c r="E47" s="8">
        <v>5871</v>
      </c>
      <c r="F47" s="8">
        <v>9830</v>
      </c>
      <c r="G47" s="8">
        <v>340</v>
      </c>
      <c r="H47" s="8">
        <v>475</v>
      </c>
      <c r="I47" s="8">
        <v>14911</v>
      </c>
      <c r="J47" s="8">
        <v>27585</v>
      </c>
      <c r="K47" s="8">
        <v>306</v>
      </c>
      <c r="L47" s="8">
        <v>1350</v>
      </c>
      <c r="M47" s="8">
        <v>488</v>
      </c>
      <c r="N47" s="8">
        <v>875</v>
      </c>
      <c r="O47" s="8">
        <v>15705</v>
      </c>
      <c r="P47" s="8">
        <v>29810</v>
      </c>
      <c r="Q47" s="8">
        <v>30</v>
      </c>
      <c r="R47" s="8">
        <v>52</v>
      </c>
      <c r="S47" s="8">
        <v>12624</v>
      </c>
      <c r="T47" s="8">
        <v>23951</v>
      </c>
      <c r="U47" s="8">
        <v>300</v>
      </c>
      <c r="V47" s="8">
        <v>1830</v>
      </c>
      <c r="W47" s="8">
        <v>35</v>
      </c>
      <c r="X47" s="8">
        <v>160</v>
      </c>
      <c r="Y47" s="8">
        <v>115</v>
      </c>
      <c r="Z47" s="8">
        <v>270</v>
      </c>
      <c r="AA47" s="8">
        <v>20</v>
      </c>
      <c r="AB47" s="8">
        <v>40</v>
      </c>
      <c r="AC47" s="8">
        <v>0</v>
      </c>
      <c r="AD47" s="8">
        <v>0</v>
      </c>
      <c r="AE47" s="8">
        <v>470</v>
      </c>
      <c r="AF47" s="8">
        <v>2300</v>
      </c>
      <c r="AG47" s="8">
        <v>17</v>
      </c>
      <c r="AH47" s="8">
        <v>26</v>
      </c>
      <c r="AI47" s="8">
        <v>0</v>
      </c>
      <c r="AJ47" s="8">
        <v>0</v>
      </c>
      <c r="AK47" s="8">
        <v>72</v>
      </c>
      <c r="AL47" s="8">
        <v>132</v>
      </c>
      <c r="AM47" s="8">
        <v>239</v>
      </c>
      <c r="AN47" s="8">
        <v>771</v>
      </c>
      <c r="AO47" s="8">
        <v>100</v>
      </c>
      <c r="AP47" s="8">
        <v>240</v>
      </c>
      <c r="AQ47" s="8">
        <v>197</v>
      </c>
      <c r="AR47" s="8">
        <v>197</v>
      </c>
      <c r="AS47" s="8">
        <v>20</v>
      </c>
      <c r="AT47" s="8">
        <v>60</v>
      </c>
      <c r="AU47" s="8">
        <v>628</v>
      </c>
      <c r="AV47" s="8">
        <v>1400</v>
      </c>
      <c r="AW47" s="8">
        <v>35</v>
      </c>
      <c r="AX47" s="8">
        <v>47</v>
      </c>
      <c r="AY47" s="9">
        <v>16803</v>
      </c>
      <c r="AZ47" s="9">
        <v>33510</v>
      </c>
      <c r="BA47" s="8">
        <v>0</v>
      </c>
      <c r="BB47" s="8">
        <v>0</v>
      </c>
      <c r="BC47" s="8">
        <v>1</v>
      </c>
      <c r="BD47" s="8">
        <v>15</v>
      </c>
      <c r="BE47" s="8">
        <v>1</v>
      </c>
      <c r="BF47" s="8">
        <v>32</v>
      </c>
      <c r="BG47" s="8">
        <v>142</v>
      </c>
      <c r="BH47" s="8">
        <v>258</v>
      </c>
      <c r="BI47" s="8">
        <v>826</v>
      </c>
      <c r="BJ47" s="8">
        <v>995</v>
      </c>
      <c r="BK47" s="8">
        <v>970</v>
      </c>
      <c r="BL47" s="8">
        <v>1300</v>
      </c>
      <c r="BM47" s="8">
        <v>17773</v>
      </c>
      <c r="BN47" s="8">
        <v>34810</v>
      </c>
      <c r="BO47" s="8">
        <v>5580</v>
      </c>
      <c r="BP47" s="8">
        <v>10375</v>
      </c>
      <c r="BQ47" s="8">
        <v>433</v>
      </c>
      <c r="BR47" s="8">
        <v>424</v>
      </c>
    </row>
    <row r="48" spans="1:95" s="10" customFormat="1" ht="18" customHeight="1" x14ac:dyDescent="0.25">
      <c r="A48" s="37">
        <v>37</v>
      </c>
      <c r="B48" s="12" t="s">
        <v>80</v>
      </c>
      <c r="C48" s="7">
        <v>32600</v>
      </c>
      <c r="D48" s="7">
        <v>68900</v>
      </c>
      <c r="E48" s="7"/>
      <c r="F48" s="7"/>
      <c r="G48" s="7">
        <v>300</v>
      </c>
      <c r="H48" s="7">
        <v>300</v>
      </c>
      <c r="I48" s="8">
        <v>32900</v>
      </c>
      <c r="J48" s="8">
        <v>69200</v>
      </c>
      <c r="K48" s="7">
        <v>35</v>
      </c>
      <c r="L48" s="7">
        <v>100</v>
      </c>
      <c r="M48" s="7">
        <v>50</v>
      </c>
      <c r="N48" s="7">
        <v>100</v>
      </c>
      <c r="O48" s="8">
        <v>32985</v>
      </c>
      <c r="P48" s="8">
        <v>69400</v>
      </c>
      <c r="Q48" s="7"/>
      <c r="R48" s="7"/>
      <c r="S48" s="7">
        <v>28470</v>
      </c>
      <c r="T48" s="7">
        <v>59893</v>
      </c>
      <c r="U48" s="7"/>
      <c r="V48" s="7"/>
      <c r="W48" s="7"/>
      <c r="X48" s="7"/>
      <c r="Y48" s="7"/>
      <c r="Z48" s="7"/>
      <c r="AA48" s="7"/>
      <c r="AB48" s="7"/>
      <c r="AC48" s="7"/>
      <c r="AD48" s="7"/>
      <c r="AE48" s="8">
        <v>0</v>
      </c>
      <c r="AF48" s="8">
        <v>0</v>
      </c>
      <c r="AG48" s="7"/>
      <c r="AH48" s="7"/>
      <c r="AI48" s="7"/>
      <c r="AJ48" s="7"/>
      <c r="AK48" s="7"/>
      <c r="AL48" s="7"/>
      <c r="AM48" s="7">
        <v>30</v>
      </c>
      <c r="AN48" s="7">
        <v>150</v>
      </c>
      <c r="AO48" s="7"/>
      <c r="AP48" s="7"/>
      <c r="AQ48" s="7">
        <v>50</v>
      </c>
      <c r="AR48" s="7">
        <v>50</v>
      </c>
      <c r="AS48" s="7"/>
      <c r="AT48" s="7"/>
      <c r="AU48" s="7">
        <v>80</v>
      </c>
      <c r="AV48" s="7">
        <v>200</v>
      </c>
      <c r="AW48" s="7">
        <v>3</v>
      </c>
      <c r="AX48" s="7">
        <v>3</v>
      </c>
      <c r="AY48" s="9">
        <v>33065</v>
      </c>
      <c r="AZ48" s="9">
        <v>69600</v>
      </c>
      <c r="BA48" s="9"/>
      <c r="BB48" s="9"/>
      <c r="BC48" s="7"/>
      <c r="BD48" s="7"/>
      <c r="BE48" s="7"/>
      <c r="BF48" s="7"/>
      <c r="BG48" s="7">
        <v>17</v>
      </c>
      <c r="BH48" s="7">
        <v>69</v>
      </c>
      <c r="BI48" s="7">
        <v>233</v>
      </c>
      <c r="BJ48" s="7">
        <v>331</v>
      </c>
      <c r="BK48" s="8">
        <v>250</v>
      </c>
      <c r="BL48" s="8">
        <v>400</v>
      </c>
      <c r="BM48" s="8">
        <v>33315</v>
      </c>
      <c r="BN48" s="8">
        <v>70000</v>
      </c>
      <c r="BO48" s="7">
        <v>9135</v>
      </c>
      <c r="BP48" s="7">
        <v>15750</v>
      </c>
      <c r="BQ48" s="7">
        <v>187</v>
      </c>
      <c r="BR48" s="7">
        <v>182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7"/>
      <c r="D49" s="7"/>
      <c r="E49" s="7"/>
      <c r="F49" s="7"/>
      <c r="G49" s="7"/>
      <c r="H49" s="7"/>
      <c r="I49" s="8">
        <v>0</v>
      </c>
      <c r="J49" s="8">
        <v>0</v>
      </c>
      <c r="K49" s="7">
        <v>45</v>
      </c>
      <c r="L49" s="7">
        <v>250</v>
      </c>
      <c r="M49" s="7">
        <v>60</v>
      </c>
      <c r="N49" s="7">
        <v>150</v>
      </c>
      <c r="O49" s="8">
        <v>105</v>
      </c>
      <c r="P49" s="8">
        <v>400</v>
      </c>
      <c r="Q49" s="7"/>
      <c r="R49" s="7"/>
      <c r="S49" s="7">
        <v>87</v>
      </c>
      <c r="T49" s="7">
        <v>321</v>
      </c>
      <c r="U49" s="7"/>
      <c r="V49" s="7"/>
      <c r="W49" s="7"/>
      <c r="X49" s="7"/>
      <c r="Y49" s="7"/>
      <c r="Z49" s="7"/>
      <c r="AA49" s="7"/>
      <c r="AB49" s="7"/>
      <c r="AC49" s="7"/>
      <c r="AD49" s="7"/>
      <c r="AE49" s="8">
        <v>0</v>
      </c>
      <c r="AF49" s="8">
        <v>0</v>
      </c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>
        <v>0</v>
      </c>
      <c r="AV49" s="7">
        <v>0</v>
      </c>
      <c r="AW49" s="7"/>
      <c r="AX49" s="7"/>
      <c r="AY49" s="9">
        <v>105</v>
      </c>
      <c r="AZ49" s="9">
        <v>400</v>
      </c>
      <c r="BA49" s="9"/>
      <c r="BB49" s="9"/>
      <c r="BC49" s="7"/>
      <c r="BD49" s="7"/>
      <c r="BE49" s="7"/>
      <c r="BF49" s="7"/>
      <c r="BG49" s="7">
        <v>0</v>
      </c>
      <c r="BH49" s="7">
        <v>0</v>
      </c>
      <c r="BI49" s="7">
        <v>0</v>
      </c>
      <c r="BJ49" s="7">
        <v>0</v>
      </c>
      <c r="BK49" s="8">
        <v>0</v>
      </c>
      <c r="BL49" s="8">
        <v>0</v>
      </c>
      <c r="BM49" s="8">
        <v>105</v>
      </c>
      <c r="BN49" s="8">
        <v>400</v>
      </c>
      <c r="BO49" s="7">
        <v>25</v>
      </c>
      <c r="BP49" s="7">
        <v>80</v>
      </c>
      <c r="BQ49" s="7">
        <v>7</v>
      </c>
      <c r="BR49" s="7">
        <v>7</v>
      </c>
    </row>
    <row r="50" spans="1:94" s="16" customFormat="1" ht="18" customHeight="1" x14ac:dyDescent="0.25">
      <c r="A50" s="38"/>
      <c r="B50" s="13" t="s">
        <v>42</v>
      </c>
      <c r="C50" s="8">
        <v>32600</v>
      </c>
      <c r="D50" s="8">
        <v>68900</v>
      </c>
      <c r="E50" s="8">
        <v>0</v>
      </c>
      <c r="F50" s="8">
        <v>0</v>
      </c>
      <c r="G50" s="8">
        <v>300</v>
      </c>
      <c r="H50" s="8">
        <v>300</v>
      </c>
      <c r="I50" s="8">
        <v>32900</v>
      </c>
      <c r="J50" s="8">
        <v>69200</v>
      </c>
      <c r="K50" s="8">
        <v>80</v>
      </c>
      <c r="L50" s="8">
        <v>350</v>
      </c>
      <c r="M50" s="8">
        <v>110</v>
      </c>
      <c r="N50" s="8">
        <v>250</v>
      </c>
      <c r="O50" s="8">
        <v>33090</v>
      </c>
      <c r="P50" s="8">
        <v>69800</v>
      </c>
      <c r="Q50" s="8">
        <v>0</v>
      </c>
      <c r="R50" s="8">
        <v>0</v>
      </c>
      <c r="S50" s="8">
        <v>28557</v>
      </c>
      <c r="T50" s="8">
        <v>60214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30</v>
      </c>
      <c r="AN50" s="8">
        <v>150</v>
      </c>
      <c r="AO50" s="8">
        <v>0</v>
      </c>
      <c r="AP50" s="8">
        <v>0</v>
      </c>
      <c r="AQ50" s="8">
        <v>50</v>
      </c>
      <c r="AR50" s="8">
        <v>50</v>
      </c>
      <c r="AS50" s="8">
        <v>0</v>
      </c>
      <c r="AT50" s="8">
        <v>0</v>
      </c>
      <c r="AU50" s="8">
        <v>80</v>
      </c>
      <c r="AV50" s="8">
        <v>200</v>
      </c>
      <c r="AW50" s="8">
        <v>3</v>
      </c>
      <c r="AX50" s="8">
        <v>3</v>
      </c>
      <c r="AY50" s="9">
        <v>33170</v>
      </c>
      <c r="AZ50" s="9">
        <v>70000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17</v>
      </c>
      <c r="BH50" s="8">
        <v>69</v>
      </c>
      <c r="BI50" s="8">
        <v>233</v>
      </c>
      <c r="BJ50" s="8">
        <v>331</v>
      </c>
      <c r="BK50" s="8">
        <v>250</v>
      </c>
      <c r="BL50" s="8">
        <v>400</v>
      </c>
      <c r="BM50" s="8">
        <v>33420</v>
      </c>
      <c r="BN50" s="8">
        <v>70400</v>
      </c>
      <c r="BO50" s="8">
        <v>9160</v>
      </c>
      <c r="BP50" s="8">
        <v>15830</v>
      </c>
      <c r="BQ50" s="8">
        <v>194</v>
      </c>
      <c r="BR50" s="8">
        <v>189</v>
      </c>
    </row>
    <row r="51" spans="1:94" s="22" customFormat="1" ht="18" customHeight="1" x14ac:dyDescent="0.25">
      <c r="A51" s="39">
        <v>39</v>
      </c>
      <c r="B51" s="20" t="s">
        <v>68</v>
      </c>
      <c r="C51" s="7"/>
      <c r="D51" s="7"/>
      <c r="E51" s="7">
        <v>258</v>
      </c>
      <c r="F51" s="7">
        <v>760</v>
      </c>
      <c r="G51" s="7">
        <v>40</v>
      </c>
      <c r="H51" s="7">
        <v>50</v>
      </c>
      <c r="I51" s="8">
        <v>298</v>
      </c>
      <c r="J51" s="8">
        <v>810</v>
      </c>
      <c r="K51" s="7">
        <v>240</v>
      </c>
      <c r="L51" s="7">
        <v>860</v>
      </c>
      <c r="M51" s="7">
        <v>495</v>
      </c>
      <c r="N51" s="7">
        <v>1130</v>
      </c>
      <c r="O51" s="8">
        <v>1033</v>
      </c>
      <c r="P51" s="8">
        <v>2800</v>
      </c>
      <c r="Q51" s="7">
        <v>53</v>
      </c>
      <c r="R51" s="7">
        <v>119</v>
      </c>
      <c r="S51" s="7">
        <v>838</v>
      </c>
      <c r="T51" s="7">
        <v>2234</v>
      </c>
      <c r="U51" s="7">
        <v>675</v>
      </c>
      <c r="V51" s="7">
        <v>4600</v>
      </c>
      <c r="W51" s="7">
        <v>140</v>
      </c>
      <c r="X51" s="7">
        <v>550</v>
      </c>
      <c r="Y51" s="7">
        <v>110</v>
      </c>
      <c r="Z51" s="7">
        <v>250</v>
      </c>
      <c r="AA51" s="7"/>
      <c r="AB51" s="7"/>
      <c r="AC51" s="7"/>
      <c r="AD51" s="7"/>
      <c r="AE51" s="8">
        <v>925</v>
      </c>
      <c r="AF51" s="8">
        <v>5400</v>
      </c>
      <c r="AG51" s="7">
        <v>13</v>
      </c>
      <c r="AH51" s="7">
        <v>28</v>
      </c>
      <c r="AI51" s="7"/>
      <c r="AJ51" s="7"/>
      <c r="AK51" s="7">
        <v>0</v>
      </c>
      <c r="AL51" s="7">
        <v>0</v>
      </c>
      <c r="AM51" s="7">
        <v>45</v>
      </c>
      <c r="AN51" s="7">
        <v>340</v>
      </c>
      <c r="AO51" s="7">
        <v>50</v>
      </c>
      <c r="AP51" s="7">
        <v>60</v>
      </c>
      <c r="AQ51" s="7">
        <v>700</v>
      </c>
      <c r="AR51" s="7">
        <v>700</v>
      </c>
      <c r="AS51" s="7">
        <v>20</v>
      </c>
      <c r="AT51" s="7">
        <v>100</v>
      </c>
      <c r="AU51" s="7">
        <v>815</v>
      </c>
      <c r="AV51" s="7">
        <v>1200</v>
      </c>
      <c r="AW51" s="7">
        <v>64</v>
      </c>
      <c r="AX51" s="7">
        <v>141</v>
      </c>
      <c r="AY51" s="9">
        <v>2773</v>
      </c>
      <c r="AZ51" s="9">
        <v>9400</v>
      </c>
      <c r="BA51" s="7"/>
      <c r="BB51" s="7"/>
      <c r="BC51" s="7"/>
      <c r="BD51" s="7"/>
      <c r="BE51" s="7"/>
      <c r="BF51" s="7"/>
      <c r="BG51" s="7">
        <v>63</v>
      </c>
      <c r="BH51" s="7">
        <v>320</v>
      </c>
      <c r="BI51" s="7">
        <v>267</v>
      </c>
      <c r="BJ51" s="7">
        <v>380</v>
      </c>
      <c r="BK51" s="8">
        <v>330</v>
      </c>
      <c r="BL51" s="8">
        <v>700</v>
      </c>
      <c r="BM51" s="8">
        <v>3103</v>
      </c>
      <c r="BN51" s="8">
        <v>10100</v>
      </c>
      <c r="BO51" s="7">
        <v>622</v>
      </c>
      <c r="BP51" s="7">
        <v>1810</v>
      </c>
      <c r="BQ51" s="7">
        <v>63</v>
      </c>
      <c r="BR51" s="7">
        <v>55</v>
      </c>
    </row>
    <row r="52" spans="1:94" s="16" customFormat="1" ht="18" customHeight="1" x14ac:dyDescent="0.25">
      <c r="A52" s="39">
        <v>40</v>
      </c>
      <c r="B52" s="20" t="s">
        <v>73</v>
      </c>
      <c r="C52" s="7"/>
      <c r="D52" s="7"/>
      <c r="E52" s="7"/>
      <c r="F52" s="7"/>
      <c r="G52" s="7"/>
      <c r="H52" s="7"/>
      <c r="I52" s="8">
        <v>0</v>
      </c>
      <c r="J52" s="8">
        <v>0</v>
      </c>
      <c r="K52" s="7"/>
      <c r="L52" s="7"/>
      <c r="M52" s="7"/>
      <c r="N52" s="7"/>
      <c r="O52" s="8">
        <v>0</v>
      </c>
      <c r="P52" s="8">
        <v>0</v>
      </c>
      <c r="Q52" s="7">
        <v>0</v>
      </c>
      <c r="R52" s="7">
        <v>0</v>
      </c>
      <c r="S52" s="7">
        <v>0</v>
      </c>
      <c r="T52" s="7">
        <v>0</v>
      </c>
      <c r="U52" s="7"/>
      <c r="V52" s="7"/>
      <c r="W52" s="7"/>
      <c r="X52" s="7"/>
      <c r="Y52" s="7"/>
      <c r="Z52" s="7"/>
      <c r="AA52" s="7"/>
      <c r="AB52" s="7"/>
      <c r="AC52" s="7"/>
      <c r="AD52" s="7"/>
      <c r="AE52" s="8">
        <v>0</v>
      </c>
      <c r="AF52" s="8">
        <v>0</v>
      </c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>
        <v>0</v>
      </c>
      <c r="AV52" s="7">
        <v>0</v>
      </c>
      <c r="AW52" s="7"/>
      <c r="AX52" s="7"/>
      <c r="AY52" s="9">
        <v>0</v>
      </c>
      <c r="AZ52" s="9">
        <v>0</v>
      </c>
      <c r="BA52" s="9"/>
      <c r="BB52" s="9"/>
      <c r="BC52" s="7"/>
      <c r="BD52" s="7"/>
      <c r="BE52" s="7"/>
      <c r="BF52" s="7"/>
      <c r="BG52" s="7"/>
      <c r="BH52" s="7"/>
      <c r="BI52" s="7"/>
      <c r="BJ52" s="7"/>
      <c r="BK52" s="8">
        <v>0</v>
      </c>
      <c r="BL52" s="8">
        <v>0</v>
      </c>
      <c r="BM52" s="8">
        <v>0</v>
      </c>
      <c r="BN52" s="8">
        <v>0</v>
      </c>
      <c r="BO52" s="7"/>
      <c r="BP52" s="7"/>
      <c r="BQ52" s="7"/>
      <c r="BR52" s="7"/>
    </row>
    <row r="53" spans="1:94" s="16" customFormat="1" ht="18" customHeight="1" x14ac:dyDescent="0.25">
      <c r="A53" s="39">
        <v>41</v>
      </c>
      <c r="B53" s="20" t="s">
        <v>74</v>
      </c>
      <c r="C53" s="7">
        <v>0</v>
      </c>
      <c r="D53" s="7">
        <v>0</v>
      </c>
      <c r="E53" s="7">
        <v>187</v>
      </c>
      <c r="F53" s="7">
        <v>480</v>
      </c>
      <c r="G53" s="7">
        <v>30</v>
      </c>
      <c r="H53" s="7">
        <v>50</v>
      </c>
      <c r="I53" s="8">
        <v>217</v>
      </c>
      <c r="J53" s="8">
        <v>530</v>
      </c>
      <c r="K53" s="7">
        <v>40</v>
      </c>
      <c r="L53" s="7">
        <v>200</v>
      </c>
      <c r="M53" s="7">
        <v>60</v>
      </c>
      <c r="N53" s="7">
        <v>150</v>
      </c>
      <c r="O53" s="8">
        <v>317</v>
      </c>
      <c r="P53" s="8">
        <v>880</v>
      </c>
      <c r="Q53" s="7">
        <v>3</v>
      </c>
      <c r="R53" s="7">
        <v>8</v>
      </c>
      <c r="S53" s="7">
        <v>238</v>
      </c>
      <c r="T53" s="7">
        <v>660</v>
      </c>
      <c r="U53" s="7">
        <v>66</v>
      </c>
      <c r="V53" s="7">
        <v>530</v>
      </c>
      <c r="W53" s="7">
        <v>14</v>
      </c>
      <c r="X53" s="7">
        <v>70</v>
      </c>
      <c r="Y53" s="7"/>
      <c r="Z53" s="7"/>
      <c r="AA53" s="7"/>
      <c r="AB53" s="7"/>
      <c r="AC53" s="7"/>
      <c r="AD53" s="7"/>
      <c r="AE53" s="8">
        <v>80</v>
      </c>
      <c r="AF53" s="8">
        <v>600</v>
      </c>
      <c r="AG53" s="7"/>
      <c r="AH53" s="7"/>
      <c r="AI53" s="7"/>
      <c r="AJ53" s="7"/>
      <c r="AK53" s="7">
        <v>0</v>
      </c>
      <c r="AL53" s="7">
        <v>0</v>
      </c>
      <c r="AM53" s="7">
        <v>30</v>
      </c>
      <c r="AN53" s="7">
        <v>90</v>
      </c>
      <c r="AO53" s="7">
        <v>10</v>
      </c>
      <c r="AP53" s="7">
        <v>30</v>
      </c>
      <c r="AQ53" s="7">
        <v>180</v>
      </c>
      <c r="AR53" s="7">
        <v>180</v>
      </c>
      <c r="AS53" s="7"/>
      <c r="AT53" s="7"/>
      <c r="AU53" s="7">
        <v>220</v>
      </c>
      <c r="AV53" s="7">
        <v>300</v>
      </c>
      <c r="AW53" s="7">
        <v>18</v>
      </c>
      <c r="AX53" s="7">
        <v>45</v>
      </c>
      <c r="AY53" s="9">
        <v>617</v>
      </c>
      <c r="AZ53" s="9">
        <v>1780</v>
      </c>
      <c r="BA53" s="8"/>
      <c r="BB53" s="8"/>
      <c r="BC53" s="7"/>
      <c r="BD53" s="7"/>
      <c r="BE53" s="7"/>
      <c r="BF53" s="7"/>
      <c r="BG53" s="7">
        <v>0</v>
      </c>
      <c r="BH53" s="7">
        <v>0</v>
      </c>
      <c r="BI53" s="7">
        <v>65</v>
      </c>
      <c r="BJ53" s="7">
        <v>100</v>
      </c>
      <c r="BK53" s="8">
        <v>65</v>
      </c>
      <c r="BL53" s="8">
        <v>100</v>
      </c>
      <c r="BM53" s="8">
        <v>682</v>
      </c>
      <c r="BN53" s="8">
        <v>1880</v>
      </c>
      <c r="BO53" s="7">
        <v>160</v>
      </c>
      <c r="BP53" s="7">
        <v>310</v>
      </c>
      <c r="BQ53" s="7">
        <v>16</v>
      </c>
      <c r="BR53" s="7">
        <v>16</v>
      </c>
    </row>
    <row r="54" spans="1:94" s="16" customFormat="1" ht="18" customHeight="1" x14ac:dyDescent="0.25">
      <c r="A54" s="39">
        <v>42</v>
      </c>
      <c r="B54" s="20" t="s">
        <v>75</v>
      </c>
      <c r="C54" s="7"/>
      <c r="D54" s="7"/>
      <c r="E54" s="7"/>
      <c r="F54" s="7"/>
      <c r="G54" s="7"/>
      <c r="H54" s="7"/>
      <c r="I54" s="8">
        <v>0</v>
      </c>
      <c r="J54" s="8">
        <v>0</v>
      </c>
      <c r="K54" s="7"/>
      <c r="L54" s="7"/>
      <c r="M54" s="7"/>
      <c r="N54" s="7"/>
      <c r="O54" s="8">
        <v>0</v>
      </c>
      <c r="P54" s="8">
        <v>0</v>
      </c>
      <c r="Q54" s="7">
        <v>0</v>
      </c>
      <c r="R54" s="7">
        <v>0</v>
      </c>
      <c r="S54" s="7">
        <v>0</v>
      </c>
      <c r="T54" s="7">
        <v>0</v>
      </c>
      <c r="U54" s="7"/>
      <c r="V54" s="7"/>
      <c r="W54" s="7"/>
      <c r="X54" s="7"/>
      <c r="Y54" s="7"/>
      <c r="Z54" s="7"/>
      <c r="AA54" s="7"/>
      <c r="AB54" s="7"/>
      <c r="AC54" s="7"/>
      <c r="AD54" s="7"/>
      <c r="AE54" s="8">
        <v>0</v>
      </c>
      <c r="AF54" s="8">
        <v>0</v>
      </c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>
        <v>0</v>
      </c>
      <c r="AV54" s="7">
        <v>0</v>
      </c>
      <c r="AW54" s="7"/>
      <c r="AX54" s="7"/>
      <c r="AY54" s="9">
        <v>0</v>
      </c>
      <c r="AZ54" s="9">
        <v>0</v>
      </c>
      <c r="BA54" s="9"/>
      <c r="BB54" s="9"/>
      <c r="BC54" s="7"/>
      <c r="BD54" s="7"/>
      <c r="BE54" s="7"/>
      <c r="BF54" s="7"/>
      <c r="BG54" s="7"/>
      <c r="BH54" s="7"/>
      <c r="BI54" s="7"/>
      <c r="BJ54" s="7"/>
      <c r="BK54" s="8">
        <v>0</v>
      </c>
      <c r="BL54" s="8">
        <v>0</v>
      </c>
      <c r="BM54" s="8">
        <v>0</v>
      </c>
      <c r="BN54" s="8">
        <v>0</v>
      </c>
      <c r="BO54" s="7"/>
      <c r="BP54" s="7"/>
      <c r="BQ54" s="7"/>
      <c r="BR54" s="7"/>
    </row>
    <row r="55" spans="1:94" s="16" customFormat="1" ht="18" customHeight="1" x14ac:dyDescent="0.25">
      <c r="A55" s="38"/>
      <c r="B55" s="13" t="s">
        <v>69</v>
      </c>
      <c r="C55" s="8">
        <v>0</v>
      </c>
      <c r="D55" s="8">
        <v>0</v>
      </c>
      <c r="E55" s="8">
        <v>445</v>
      </c>
      <c r="F55" s="8">
        <v>1240</v>
      </c>
      <c r="G55" s="8">
        <v>70</v>
      </c>
      <c r="H55" s="8">
        <v>100</v>
      </c>
      <c r="I55" s="8">
        <v>515</v>
      </c>
      <c r="J55" s="8">
        <v>1340</v>
      </c>
      <c r="K55" s="8">
        <v>280</v>
      </c>
      <c r="L55" s="8">
        <v>1060</v>
      </c>
      <c r="M55" s="8">
        <v>555</v>
      </c>
      <c r="N55" s="8">
        <v>1280</v>
      </c>
      <c r="O55" s="8">
        <v>1350</v>
      </c>
      <c r="P55" s="8">
        <v>3680</v>
      </c>
      <c r="Q55" s="8">
        <v>56</v>
      </c>
      <c r="R55" s="8">
        <v>127</v>
      </c>
      <c r="S55" s="8">
        <v>1076</v>
      </c>
      <c r="T55" s="8">
        <v>2894</v>
      </c>
      <c r="U55" s="8">
        <v>741</v>
      </c>
      <c r="V55" s="8">
        <v>5130</v>
      </c>
      <c r="W55" s="8">
        <v>154</v>
      </c>
      <c r="X55" s="8">
        <v>620</v>
      </c>
      <c r="Y55" s="8">
        <v>110</v>
      </c>
      <c r="Z55" s="8">
        <v>250</v>
      </c>
      <c r="AA55" s="8">
        <v>0</v>
      </c>
      <c r="AB55" s="8">
        <v>0</v>
      </c>
      <c r="AC55" s="8">
        <v>0</v>
      </c>
      <c r="AD55" s="8">
        <v>0</v>
      </c>
      <c r="AE55" s="8">
        <v>1005</v>
      </c>
      <c r="AF55" s="8">
        <v>6000</v>
      </c>
      <c r="AG55" s="8">
        <v>13</v>
      </c>
      <c r="AH55" s="8">
        <v>28</v>
      </c>
      <c r="AI55" s="8">
        <v>0</v>
      </c>
      <c r="AJ55" s="8">
        <v>0</v>
      </c>
      <c r="AK55" s="8">
        <v>0</v>
      </c>
      <c r="AL55" s="8">
        <v>0</v>
      </c>
      <c r="AM55" s="8">
        <v>75</v>
      </c>
      <c r="AN55" s="8">
        <v>430</v>
      </c>
      <c r="AO55" s="8">
        <v>60</v>
      </c>
      <c r="AP55" s="8">
        <v>90</v>
      </c>
      <c r="AQ55" s="8">
        <v>880</v>
      </c>
      <c r="AR55" s="8">
        <v>880</v>
      </c>
      <c r="AS55" s="8">
        <v>20</v>
      </c>
      <c r="AT55" s="8">
        <v>100</v>
      </c>
      <c r="AU55" s="8">
        <v>1035</v>
      </c>
      <c r="AV55" s="8">
        <v>1500</v>
      </c>
      <c r="AW55" s="8">
        <v>82</v>
      </c>
      <c r="AX55" s="8">
        <v>186</v>
      </c>
      <c r="AY55" s="9">
        <v>3390</v>
      </c>
      <c r="AZ55" s="9">
        <v>11180</v>
      </c>
      <c r="BA55" s="8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63</v>
      </c>
      <c r="BH55" s="8">
        <v>320</v>
      </c>
      <c r="BI55" s="8">
        <v>332</v>
      </c>
      <c r="BJ55" s="8">
        <v>480</v>
      </c>
      <c r="BK55" s="8">
        <v>395</v>
      </c>
      <c r="BL55" s="8">
        <v>800</v>
      </c>
      <c r="BM55" s="8">
        <v>3785</v>
      </c>
      <c r="BN55" s="8">
        <v>11980</v>
      </c>
      <c r="BO55" s="8">
        <v>782</v>
      </c>
      <c r="BP55" s="8">
        <v>2120</v>
      </c>
      <c r="BQ55" s="8">
        <v>79</v>
      </c>
      <c r="BR55" s="8">
        <v>71</v>
      </c>
    </row>
    <row r="56" spans="1:94" s="10" customFormat="1" ht="18" customHeight="1" x14ac:dyDescent="0.25">
      <c r="A56" s="37">
        <v>43</v>
      </c>
      <c r="B56" s="12" t="s">
        <v>92</v>
      </c>
      <c r="C56" s="7"/>
      <c r="D56" s="7"/>
      <c r="E56" s="7"/>
      <c r="F56" s="7"/>
      <c r="G56" s="7"/>
      <c r="H56" s="7"/>
      <c r="I56" s="8">
        <v>0</v>
      </c>
      <c r="J56" s="8">
        <v>0</v>
      </c>
      <c r="K56" s="7"/>
      <c r="L56" s="7"/>
      <c r="M56" s="7"/>
      <c r="N56" s="7"/>
      <c r="O56" s="8">
        <v>0</v>
      </c>
      <c r="P56" s="8">
        <v>0</v>
      </c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8">
        <v>0</v>
      </c>
      <c r="AF56" s="8">
        <v>0</v>
      </c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>
        <v>0</v>
      </c>
      <c r="AV56" s="7">
        <v>0</v>
      </c>
      <c r="AW56" s="7"/>
      <c r="AX56" s="7"/>
      <c r="AY56" s="9">
        <v>0</v>
      </c>
      <c r="AZ56" s="9">
        <v>0</v>
      </c>
      <c r="BA56" s="9"/>
      <c r="BB56" s="9"/>
      <c r="BC56" s="7"/>
      <c r="BD56" s="7"/>
      <c r="BE56" s="7"/>
      <c r="BF56" s="7"/>
      <c r="BG56" s="7"/>
      <c r="BH56" s="7"/>
      <c r="BI56" s="7"/>
      <c r="BJ56" s="7"/>
      <c r="BK56" s="8">
        <v>0</v>
      </c>
      <c r="BL56" s="8">
        <v>0</v>
      </c>
      <c r="BM56" s="8">
        <v>0</v>
      </c>
      <c r="BN56" s="8">
        <v>0</v>
      </c>
      <c r="BO56" s="7"/>
      <c r="BP56" s="7"/>
      <c r="BQ56" s="7"/>
      <c r="BR56" s="7"/>
    </row>
    <row r="57" spans="1:94" s="16" customFormat="1" ht="18" customHeight="1" x14ac:dyDescent="0.25">
      <c r="A57" s="38"/>
      <c r="B57" s="13" t="s">
        <v>43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9">
        <v>0</v>
      </c>
      <c r="AZ57" s="9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</row>
    <row r="58" spans="1:94" s="16" customFormat="1" ht="18" customHeight="1" x14ac:dyDescent="0.25">
      <c r="A58" s="38"/>
      <c r="B58" s="13" t="s">
        <v>44</v>
      </c>
      <c r="C58" s="8">
        <v>86185</v>
      </c>
      <c r="D58" s="8">
        <v>170785</v>
      </c>
      <c r="E58" s="8">
        <v>25663</v>
      </c>
      <c r="F58" s="8">
        <v>48330</v>
      </c>
      <c r="G58" s="8">
        <v>2225</v>
      </c>
      <c r="H58" s="8">
        <v>2920</v>
      </c>
      <c r="I58" s="8">
        <v>114073</v>
      </c>
      <c r="J58" s="8">
        <v>222035</v>
      </c>
      <c r="K58" s="8">
        <v>3505</v>
      </c>
      <c r="L58" s="8">
        <v>14775</v>
      </c>
      <c r="M58" s="8">
        <v>4868</v>
      </c>
      <c r="N58" s="8">
        <v>11700</v>
      </c>
      <c r="O58" s="8">
        <v>122446</v>
      </c>
      <c r="P58" s="8">
        <v>248510</v>
      </c>
      <c r="Q58" s="8">
        <v>379</v>
      </c>
      <c r="R58" s="8">
        <v>845</v>
      </c>
      <c r="S58" s="8">
        <v>100360</v>
      </c>
      <c r="T58" s="8">
        <v>203907</v>
      </c>
      <c r="U58" s="8">
        <v>9516</v>
      </c>
      <c r="V58" s="8">
        <v>41570</v>
      </c>
      <c r="W58" s="8">
        <v>1093</v>
      </c>
      <c r="X58" s="8">
        <v>5065</v>
      </c>
      <c r="Y58" s="8">
        <v>1218</v>
      </c>
      <c r="Z58" s="8">
        <v>3615</v>
      </c>
      <c r="AA58" s="8">
        <v>255</v>
      </c>
      <c r="AB58" s="8">
        <v>400</v>
      </c>
      <c r="AC58" s="8">
        <v>18</v>
      </c>
      <c r="AD58" s="8">
        <v>750</v>
      </c>
      <c r="AE58" s="8">
        <v>12100</v>
      </c>
      <c r="AF58" s="8">
        <v>51400</v>
      </c>
      <c r="AG58" s="8">
        <v>183</v>
      </c>
      <c r="AH58" s="8">
        <v>435</v>
      </c>
      <c r="AI58" s="8">
        <v>48</v>
      </c>
      <c r="AJ58" s="8">
        <v>500</v>
      </c>
      <c r="AK58" s="8">
        <v>1120</v>
      </c>
      <c r="AL58" s="8">
        <v>2700</v>
      </c>
      <c r="AM58" s="8">
        <v>2557</v>
      </c>
      <c r="AN58" s="8">
        <v>13870</v>
      </c>
      <c r="AO58" s="8">
        <v>887</v>
      </c>
      <c r="AP58" s="8">
        <v>1860</v>
      </c>
      <c r="AQ58" s="8">
        <v>6269</v>
      </c>
      <c r="AR58" s="8">
        <v>6640</v>
      </c>
      <c r="AS58" s="8">
        <v>505</v>
      </c>
      <c r="AT58" s="8">
        <v>4620</v>
      </c>
      <c r="AU58" s="8">
        <v>11386</v>
      </c>
      <c r="AV58" s="8">
        <v>30190</v>
      </c>
      <c r="AW58" s="8">
        <v>770</v>
      </c>
      <c r="AX58" s="8">
        <v>1238</v>
      </c>
      <c r="AY58" s="9">
        <v>145932</v>
      </c>
      <c r="AZ58" s="9">
        <v>330100</v>
      </c>
      <c r="BA58" s="8">
        <v>0</v>
      </c>
      <c r="BB58" s="8">
        <v>0</v>
      </c>
      <c r="BC58" s="8">
        <v>12</v>
      </c>
      <c r="BD58" s="8">
        <v>188</v>
      </c>
      <c r="BE58" s="8">
        <v>19</v>
      </c>
      <c r="BF58" s="8">
        <v>590</v>
      </c>
      <c r="BG58" s="8">
        <v>3020</v>
      </c>
      <c r="BH58" s="8">
        <v>8090</v>
      </c>
      <c r="BI58" s="8">
        <v>8877</v>
      </c>
      <c r="BJ58" s="8">
        <v>9865</v>
      </c>
      <c r="BK58" s="8">
        <v>11928</v>
      </c>
      <c r="BL58" s="8">
        <v>18733</v>
      </c>
      <c r="BM58" s="8">
        <v>157860</v>
      </c>
      <c r="BN58" s="8">
        <v>348833</v>
      </c>
      <c r="BO58" s="8">
        <v>45776</v>
      </c>
      <c r="BP58" s="8">
        <v>91255</v>
      </c>
      <c r="BQ58" s="8">
        <v>3254</v>
      </c>
      <c r="BR58" s="8">
        <v>3148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63" spans="1:94" x14ac:dyDescent="0.25"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7"/>
      <c r="AZ63" s="27"/>
      <c r="BA63" s="27"/>
      <c r="BB63" s="27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7"/>
      <c r="BN63" s="27"/>
      <c r="BO63" s="26"/>
    </row>
  </sheetData>
  <protectedRanges>
    <protectedRange sqref="B48:B49" name="Range7_2"/>
    <protectedRange sqref="B56" name="Range8_1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Q657"/>
  <sheetViews>
    <sheetView view="pageBreakPreview" zoomScale="70" zoomScaleNormal="85" zoomScaleSheetLayoutView="70" workbookViewId="0">
      <pane xSplit="2" ySplit="6" topLeftCell="C52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8" width="8.4257812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7">
        <v>3020</v>
      </c>
      <c r="D7" s="7">
        <v>6334</v>
      </c>
      <c r="E7" s="7">
        <v>142</v>
      </c>
      <c r="F7" s="7">
        <v>387.68485799999996</v>
      </c>
      <c r="G7" s="7">
        <v>167.92052980132451</v>
      </c>
      <c r="H7" s="7">
        <v>99</v>
      </c>
      <c r="I7" s="8">
        <f>C7+E7+G7</f>
        <v>3329.9205298013244</v>
      </c>
      <c r="J7" s="8">
        <f>D7+F7+H7</f>
        <v>6820.6848579999996</v>
      </c>
      <c r="K7" s="7">
        <v>28</v>
      </c>
      <c r="L7" s="7">
        <v>150</v>
      </c>
      <c r="M7" s="7">
        <v>7</v>
      </c>
      <c r="N7" s="7">
        <v>36.238399999999999</v>
      </c>
      <c r="O7" s="8">
        <f>I7+K7+M7</f>
        <v>3364.9205298013244</v>
      </c>
      <c r="P7" s="8">
        <f>J7+L7+N7</f>
        <v>7006.9232579999998</v>
      </c>
      <c r="Q7" s="7">
        <v>22</v>
      </c>
      <c r="R7" s="7">
        <v>183</v>
      </c>
      <c r="S7" s="7">
        <v>2506</v>
      </c>
      <c r="T7" s="7">
        <v>6200</v>
      </c>
      <c r="U7" s="7">
        <v>572.48005114515524</v>
      </c>
      <c r="V7" s="7">
        <v>7118.3933637258997</v>
      </c>
      <c r="W7" s="7">
        <v>76</v>
      </c>
      <c r="X7" s="7">
        <v>898</v>
      </c>
      <c r="Y7" s="7">
        <v>5</v>
      </c>
      <c r="Z7" s="7">
        <v>15</v>
      </c>
      <c r="AA7" s="7">
        <v>44</v>
      </c>
      <c r="AB7" s="7">
        <v>50</v>
      </c>
      <c r="AC7" s="7">
        <v>0</v>
      </c>
      <c r="AD7" s="7">
        <v>0</v>
      </c>
      <c r="AE7" s="8">
        <f>U7+W7+Y7+AA7+AC7</f>
        <v>697.48005114515524</v>
      </c>
      <c r="AF7" s="8">
        <f>V7+X7+Z7+AB7+AD7</f>
        <v>8081.3933637258997</v>
      </c>
      <c r="AG7" s="7">
        <v>165</v>
      </c>
      <c r="AH7" s="7">
        <v>2020</v>
      </c>
      <c r="AI7" s="7">
        <v>0</v>
      </c>
      <c r="AJ7" s="7">
        <v>0</v>
      </c>
      <c r="AK7" s="7">
        <v>23.358024691358025</v>
      </c>
      <c r="AL7" s="7">
        <v>81.187727004999999</v>
      </c>
      <c r="AM7" s="7">
        <v>145.17073170731706</v>
      </c>
      <c r="AN7" s="7">
        <v>2377.5831473959997</v>
      </c>
      <c r="AO7" s="7">
        <v>0</v>
      </c>
      <c r="AP7" s="7">
        <v>0</v>
      </c>
      <c r="AQ7" s="7">
        <v>0</v>
      </c>
      <c r="AR7" s="7">
        <v>0</v>
      </c>
      <c r="AS7" s="7">
        <v>0</v>
      </c>
      <c r="AT7" s="7">
        <v>0</v>
      </c>
      <c r="AU7" s="7">
        <f>AI7+AK7+AM7+AO7+AQ7+AS7</f>
        <v>168.52875639867509</v>
      </c>
      <c r="AV7" s="7">
        <f>AJ7+AL7+AN7+AP7+AR7+AT7</f>
        <v>2458.7708744009997</v>
      </c>
      <c r="AW7" s="9"/>
      <c r="AX7" s="9"/>
      <c r="AY7" s="9">
        <f>O7+AE7+AU7</f>
        <v>4230.9293373451546</v>
      </c>
      <c r="AZ7" s="9">
        <f>P7+AF7+AV7</f>
        <v>17547.0874961269</v>
      </c>
      <c r="BA7" s="9"/>
      <c r="BB7" s="9"/>
      <c r="BC7" s="7">
        <v>5</v>
      </c>
      <c r="BD7" s="7">
        <v>76</v>
      </c>
      <c r="BE7" s="7">
        <v>9</v>
      </c>
      <c r="BF7" s="7">
        <v>320</v>
      </c>
      <c r="BG7" s="7">
        <v>35</v>
      </c>
      <c r="BH7" s="7">
        <v>190</v>
      </c>
      <c r="BI7" s="7">
        <v>28</v>
      </c>
      <c r="BJ7" s="7">
        <v>80</v>
      </c>
      <c r="BK7" s="8">
        <f>BA7+BC7+BE7+BG7+BI7</f>
        <v>77</v>
      </c>
      <c r="BL7" s="8">
        <f>BB7+BD7+BF7+BH7+BJ7</f>
        <v>666</v>
      </c>
      <c r="BM7" s="8">
        <f t="shared" ref="BM7:BN38" si="0">AY7+BK7</f>
        <v>4307.9293373451546</v>
      </c>
      <c r="BN7" s="8">
        <f t="shared" si="0"/>
        <v>18213.0874961269</v>
      </c>
      <c r="BO7" s="7">
        <v>3213.2370553254232</v>
      </c>
      <c r="BP7" s="7">
        <v>10353.60897722821</v>
      </c>
      <c r="BQ7" s="7">
        <v>1519</v>
      </c>
      <c r="BR7" s="7">
        <v>1519</v>
      </c>
    </row>
    <row r="8" spans="1:70" s="10" customFormat="1" ht="18" customHeight="1" x14ac:dyDescent="0.25">
      <c r="A8" s="37">
        <v>2</v>
      </c>
      <c r="B8" s="12" t="s">
        <v>9</v>
      </c>
      <c r="C8" s="7">
        <v>820</v>
      </c>
      <c r="D8" s="7">
        <v>3305</v>
      </c>
      <c r="E8" s="7">
        <v>96</v>
      </c>
      <c r="F8" s="7">
        <v>373.70980599999996</v>
      </c>
      <c r="G8" s="7">
        <v>43</v>
      </c>
      <c r="H8" s="7">
        <v>25</v>
      </c>
      <c r="I8" s="8">
        <f t="shared" ref="I8:J58" si="1">C8+E8+G8</f>
        <v>959</v>
      </c>
      <c r="J8" s="8">
        <f t="shared" si="1"/>
        <v>3703.7098059999998</v>
      </c>
      <c r="K8" s="7">
        <v>68</v>
      </c>
      <c r="L8" s="7">
        <v>450</v>
      </c>
      <c r="M8" s="7">
        <v>65</v>
      </c>
      <c r="N8" s="7">
        <v>573</v>
      </c>
      <c r="O8" s="8">
        <f t="shared" ref="O8:P58" si="2">I8+K8+M8</f>
        <v>1092</v>
      </c>
      <c r="P8" s="8">
        <f t="shared" si="2"/>
        <v>4726.7098059999998</v>
      </c>
      <c r="Q8" s="7">
        <v>6</v>
      </c>
      <c r="R8" s="7">
        <v>50</v>
      </c>
      <c r="S8" s="7">
        <v>935.78099824674314</v>
      </c>
      <c r="T8" s="7">
        <v>3981.9372858824695</v>
      </c>
      <c r="U8" s="7">
        <v>155.84715936952713</v>
      </c>
      <c r="V8" s="7">
        <v>2854.94</v>
      </c>
      <c r="W8" s="7">
        <v>47.519999999999996</v>
      </c>
      <c r="X8" s="7">
        <v>3037</v>
      </c>
      <c r="Y8" s="7">
        <v>0</v>
      </c>
      <c r="Z8" s="7">
        <v>0</v>
      </c>
      <c r="AA8" s="7">
        <v>12</v>
      </c>
      <c r="AB8" s="7">
        <v>13</v>
      </c>
      <c r="AC8" s="7">
        <v>60</v>
      </c>
      <c r="AD8" s="7">
        <v>550</v>
      </c>
      <c r="AE8" s="8">
        <f t="shared" ref="AE8:AF58" si="3">U8+W8+Y8+AA8+AC8</f>
        <v>275.36715936952714</v>
      </c>
      <c r="AF8" s="8">
        <f t="shared" si="3"/>
        <v>6454.9400000000005</v>
      </c>
      <c r="AG8" s="7">
        <v>60</v>
      </c>
      <c r="AH8" s="7">
        <v>1464</v>
      </c>
      <c r="AI8" s="7">
        <v>0</v>
      </c>
      <c r="AJ8" s="7">
        <v>0</v>
      </c>
      <c r="AK8" s="7">
        <v>6</v>
      </c>
      <c r="AL8" s="7">
        <v>11</v>
      </c>
      <c r="AM8" s="7">
        <v>30.228915662650603</v>
      </c>
      <c r="AN8" s="7">
        <v>332.13339999999999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f t="shared" ref="AU8:AV18" si="4">AI8+AK8+AM8+AO8+AQ8+AS8</f>
        <v>36.228915662650607</v>
      </c>
      <c r="AV8" s="7">
        <f t="shared" si="4"/>
        <v>343.13339999999999</v>
      </c>
      <c r="AW8" s="9"/>
      <c r="AX8" s="9"/>
      <c r="AY8" s="9">
        <f t="shared" ref="AY8:AZ23" si="5">O8+AE8+AU8</f>
        <v>1403.5960750321779</v>
      </c>
      <c r="AZ8" s="9">
        <f t="shared" si="5"/>
        <v>11524.783206000002</v>
      </c>
      <c r="BA8" s="9"/>
      <c r="BB8" s="9"/>
      <c r="BC8" s="7">
        <v>4</v>
      </c>
      <c r="BD8" s="7">
        <v>62</v>
      </c>
      <c r="BE8" s="7">
        <v>8</v>
      </c>
      <c r="BF8" s="7">
        <v>280</v>
      </c>
      <c r="BG8" s="7">
        <v>19</v>
      </c>
      <c r="BH8" s="7">
        <v>115</v>
      </c>
      <c r="BI8" s="7">
        <v>14</v>
      </c>
      <c r="BJ8" s="7">
        <v>60</v>
      </c>
      <c r="BK8" s="8">
        <f t="shared" ref="BK8:BL58" si="6">BA8+BC8+BE8+BG8+BI8</f>
        <v>45</v>
      </c>
      <c r="BL8" s="8">
        <f t="shared" si="6"/>
        <v>517</v>
      </c>
      <c r="BM8" s="8">
        <f t="shared" si="0"/>
        <v>1448.5960750321779</v>
      </c>
      <c r="BN8" s="8">
        <f t="shared" si="0"/>
        <v>12041.783206000002</v>
      </c>
      <c r="BO8" s="7">
        <v>1514.5263732399299</v>
      </c>
      <c r="BP8" s="7">
        <v>6915.0699236</v>
      </c>
      <c r="BQ8" s="7">
        <v>553</v>
      </c>
      <c r="BR8" s="7">
        <v>553</v>
      </c>
    </row>
    <row r="9" spans="1:70" s="10" customFormat="1" ht="18" customHeight="1" x14ac:dyDescent="0.25">
      <c r="A9" s="36">
        <v>3</v>
      </c>
      <c r="B9" s="12" t="s">
        <v>10</v>
      </c>
      <c r="C9" s="7">
        <v>480</v>
      </c>
      <c r="D9" s="7">
        <v>844</v>
      </c>
      <c r="E9" s="7">
        <v>394</v>
      </c>
      <c r="F9" s="7">
        <v>1869.0345174225397</v>
      </c>
      <c r="G9" s="7">
        <v>40.416666666666671</v>
      </c>
      <c r="H9" s="7">
        <v>24</v>
      </c>
      <c r="I9" s="8">
        <f t="shared" si="1"/>
        <v>914.41666666666663</v>
      </c>
      <c r="J9" s="8">
        <f t="shared" si="1"/>
        <v>2737.0345174225395</v>
      </c>
      <c r="K9" s="7"/>
      <c r="L9" s="7"/>
      <c r="M9" s="7">
        <v>10</v>
      </c>
      <c r="N9" s="7">
        <v>29.416119199999997</v>
      </c>
      <c r="O9" s="8">
        <f t="shared" si="2"/>
        <v>924.41666666666663</v>
      </c>
      <c r="P9" s="8">
        <f t="shared" si="2"/>
        <v>2766.4506366225396</v>
      </c>
      <c r="Q9" s="7">
        <v>4</v>
      </c>
      <c r="R9" s="7">
        <v>33</v>
      </c>
      <c r="S9" s="7">
        <v>747</v>
      </c>
      <c r="T9" s="7">
        <v>2210</v>
      </c>
      <c r="U9" s="7">
        <v>62.523145860465121</v>
      </c>
      <c r="V9" s="7">
        <v>731.13813500000003</v>
      </c>
      <c r="W9" s="7">
        <v>5</v>
      </c>
      <c r="X9" s="7">
        <v>23</v>
      </c>
      <c r="Y9" s="7">
        <v>0</v>
      </c>
      <c r="Z9" s="7">
        <v>0</v>
      </c>
      <c r="AA9" s="7">
        <v>0</v>
      </c>
      <c r="AB9" s="7">
        <v>0</v>
      </c>
      <c r="AC9" s="7">
        <v>1</v>
      </c>
      <c r="AD9" s="7">
        <v>2</v>
      </c>
      <c r="AE9" s="8">
        <f t="shared" si="3"/>
        <v>68.523145860465121</v>
      </c>
      <c r="AF9" s="8">
        <f t="shared" si="3"/>
        <v>756.13813500000003</v>
      </c>
      <c r="AG9" s="7">
        <v>17</v>
      </c>
      <c r="AH9" s="7">
        <v>189</v>
      </c>
      <c r="AI9" s="7">
        <v>0</v>
      </c>
      <c r="AJ9" s="7">
        <v>0</v>
      </c>
      <c r="AK9" s="7">
        <v>13</v>
      </c>
      <c r="AL9" s="7">
        <v>21</v>
      </c>
      <c r="AM9" s="7">
        <v>10</v>
      </c>
      <c r="AN9" s="7">
        <v>93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f t="shared" si="4"/>
        <v>23</v>
      </c>
      <c r="AV9" s="7">
        <f t="shared" si="4"/>
        <v>114</v>
      </c>
      <c r="AW9" s="9"/>
      <c r="AX9" s="9"/>
      <c r="AY9" s="9">
        <f t="shared" si="5"/>
        <v>1015.9398125271317</v>
      </c>
      <c r="AZ9" s="9">
        <f t="shared" si="5"/>
        <v>3636.5887716225398</v>
      </c>
      <c r="BA9" s="9"/>
      <c r="BB9" s="9"/>
      <c r="BC9" s="7">
        <v>4</v>
      </c>
      <c r="BD9" s="7">
        <v>78</v>
      </c>
      <c r="BE9" s="7">
        <v>3</v>
      </c>
      <c r="BF9" s="7">
        <v>102</v>
      </c>
      <c r="BG9" s="7">
        <v>7</v>
      </c>
      <c r="BH9" s="7">
        <v>30</v>
      </c>
      <c r="BI9" s="7">
        <v>4</v>
      </c>
      <c r="BJ9" s="7">
        <v>16</v>
      </c>
      <c r="BK9" s="8">
        <f t="shared" si="6"/>
        <v>18</v>
      </c>
      <c r="BL9" s="8">
        <f t="shared" si="6"/>
        <v>226</v>
      </c>
      <c r="BM9" s="8">
        <f t="shared" si="0"/>
        <v>1033.9398125271318</v>
      </c>
      <c r="BN9" s="8">
        <f t="shared" si="0"/>
        <v>3862.5887716225398</v>
      </c>
      <c r="BO9" s="7">
        <v>809</v>
      </c>
      <c r="BP9" s="7">
        <v>2182</v>
      </c>
      <c r="BQ9" s="7">
        <v>274</v>
      </c>
      <c r="BR9" s="7">
        <v>274</v>
      </c>
    </row>
    <row r="10" spans="1:70" s="10" customFormat="1" ht="18" customHeight="1" x14ac:dyDescent="0.25">
      <c r="A10" s="37">
        <v>4</v>
      </c>
      <c r="B10" s="12" t="s">
        <v>11</v>
      </c>
      <c r="C10" s="7">
        <v>60</v>
      </c>
      <c r="D10" s="7">
        <v>170</v>
      </c>
      <c r="E10" s="7"/>
      <c r="F10" s="7"/>
      <c r="G10" s="7"/>
      <c r="H10" s="7"/>
      <c r="I10" s="8">
        <f t="shared" si="1"/>
        <v>60</v>
      </c>
      <c r="J10" s="8">
        <f t="shared" si="1"/>
        <v>170</v>
      </c>
      <c r="K10" s="7"/>
      <c r="L10" s="7"/>
      <c r="M10" s="7"/>
      <c r="N10" s="7"/>
      <c r="O10" s="8">
        <f t="shared" si="2"/>
        <v>60</v>
      </c>
      <c r="P10" s="8">
        <f t="shared" si="2"/>
        <v>170</v>
      </c>
      <c r="Q10" s="7">
        <v>0</v>
      </c>
      <c r="R10" s="7">
        <v>0</v>
      </c>
      <c r="S10" s="7">
        <v>48</v>
      </c>
      <c r="T10" s="7">
        <v>136</v>
      </c>
      <c r="U10" s="7">
        <v>18</v>
      </c>
      <c r="V10" s="7">
        <v>40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8">
        <f t="shared" si="3"/>
        <v>18</v>
      </c>
      <c r="AF10" s="8">
        <f t="shared" si="3"/>
        <v>40</v>
      </c>
      <c r="AG10" s="7">
        <v>5</v>
      </c>
      <c r="AH10" s="7">
        <v>10</v>
      </c>
      <c r="AI10" s="7">
        <v>0</v>
      </c>
      <c r="AJ10" s="7">
        <v>0</v>
      </c>
      <c r="AK10" s="7">
        <v>5</v>
      </c>
      <c r="AL10" s="7">
        <v>11</v>
      </c>
      <c r="AM10" s="7">
        <v>4</v>
      </c>
      <c r="AN10" s="7">
        <v>19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f t="shared" si="4"/>
        <v>9</v>
      </c>
      <c r="AV10" s="7">
        <f t="shared" si="4"/>
        <v>30</v>
      </c>
      <c r="AW10" s="9"/>
      <c r="AX10" s="9"/>
      <c r="AY10" s="9">
        <f t="shared" si="5"/>
        <v>87</v>
      </c>
      <c r="AZ10" s="9">
        <f t="shared" si="5"/>
        <v>240</v>
      </c>
      <c r="BA10" s="9"/>
      <c r="BB10" s="9"/>
      <c r="BC10" s="7">
        <v>1</v>
      </c>
      <c r="BD10" s="7">
        <v>15</v>
      </c>
      <c r="BE10" s="7">
        <v>1</v>
      </c>
      <c r="BF10" s="7">
        <v>30</v>
      </c>
      <c r="BG10" s="7">
        <v>4</v>
      </c>
      <c r="BH10" s="7">
        <v>10</v>
      </c>
      <c r="BI10" s="7">
        <v>2</v>
      </c>
      <c r="BJ10" s="7">
        <v>8</v>
      </c>
      <c r="BK10" s="8">
        <f t="shared" si="6"/>
        <v>8</v>
      </c>
      <c r="BL10" s="8">
        <f t="shared" si="6"/>
        <v>63</v>
      </c>
      <c r="BM10" s="8">
        <f t="shared" si="0"/>
        <v>95</v>
      </c>
      <c r="BN10" s="8">
        <f t="shared" si="0"/>
        <v>303</v>
      </c>
      <c r="BO10" s="7">
        <v>69</v>
      </c>
      <c r="BP10" s="7">
        <v>144</v>
      </c>
      <c r="BQ10" s="7">
        <v>10</v>
      </c>
      <c r="BR10" s="7">
        <v>10</v>
      </c>
    </row>
    <row r="11" spans="1:70" s="10" customFormat="1" ht="18" customHeight="1" x14ac:dyDescent="0.25">
      <c r="A11" s="36">
        <v>5</v>
      </c>
      <c r="B11" s="12" t="s">
        <v>12</v>
      </c>
      <c r="C11" s="7">
        <v>580</v>
      </c>
      <c r="D11" s="7">
        <v>1108</v>
      </c>
      <c r="E11" s="7">
        <v>84</v>
      </c>
      <c r="F11" s="7">
        <v>303</v>
      </c>
      <c r="G11" s="7">
        <v>10</v>
      </c>
      <c r="H11" s="7">
        <v>10</v>
      </c>
      <c r="I11" s="8">
        <f t="shared" si="1"/>
        <v>674</v>
      </c>
      <c r="J11" s="8">
        <f t="shared" si="1"/>
        <v>1421</v>
      </c>
      <c r="K11" s="7"/>
      <c r="L11" s="7"/>
      <c r="M11" s="7">
        <v>5</v>
      </c>
      <c r="N11" s="7">
        <v>7</v>
      </c>
      <c r="O11" s="8">
        <f t="shared" si="2"/>
        <v>679</v>
      </c>
      <c r="P11" s="8">
        <f t="shared" si="2"/>
        <v>1428</v>
      </c>
      <c r="Q11" s="7">
        <v>4</v>
      </c>
      <c r="R11" s="7">
        <v>33</v>
      </c>
      <c r="S11" s="7">
        <v>500</v>
      </c>
      <c r="T11" s="7">
        <v>1140</v>
      </c>
      <c r="U11" s="7">
        <v>62</v>
      </c>
      <c r="V11" s="7">
        <v>173</v>
      </c>
      <c r="W11" s="7">
        <v>1</v>
      </c>
      <c r="X11" s="7">
        <v>1</v>
      </c>
      <c r="Y11" s="7">
        <v>8</v>
      </c>
      <c r="Z11" s="7">
        <v>17</v>
      </c>
      <c r="AA11" s="7">
        <v>0</v>
      </c>
      <c r="AB11" s="7">
        <v>0</v>
      </c>
      <c r="AC11" s="7">
        <v>0</v>
      </c>
      <c r="AD11" s="7">
        <v>0</v>
      </c>
      <c r="AE11" s="8">
        <f t="shared" si="3"/>
        <v>71</v>
      </c>
      <c r="AF11" s="8">
        <f t="shared" si="3"/>
        <v>191</v>
      </c>
      <c r="AG11" s="7">
        <v>18</v>
      </c>
      <c r="AH11" s="7">
        <v>48</v>
      </c>
      <c r="AI11" s="7">
        <v>0</v>
      </c>
      <c r="AJ11" s="7">
        <v>0</v>
      </c>
      <c r="AK11" s="7">
        <v>14</v>
      </c>
      <c r="AL11" s="7">
        <v>26</v>
      </c>
      <c r="AM11" s="7">
        <v>22</v>
      </c>
      <c r="AN11" s="7">
        <v>333</v>
      </c>
      <c r="AO11" s="7">
        <v>0</v>
      </c>
      <c r="AP11" s="7">
        <v>0</v>
      </c>
      <c r="AQ11" s="7">
        <v>2</v>
      </c>
      <c r="AR11" s="7">
        <v>7.2334499999999995</v>
      </c>
      <c r="AS11" s="7">
        <v>0</v>
      </c>
      <c r="AT11" s="7">
        <v>0</v>
      </c>
      <c r="AU11" s="7">
        <f t="shared" si="4"/>
        <v>38</v>
      </c>
      <c r="AV11" s="7">
        <f t="shared" si="4"/>
        <v>366.23345</v>
      </c>
      <c r="AW11" s="9"/>
      <c r="AX11" s="9"/>
      <c r="AY11" s="9">
        <f t="shared" si="5"/>
        <v>788</v>
      </c>
      <c r="AZ11" s="9">
        <f t="shared" si="5"/>
        <v>1985.2334499999999</v>
      </c>
      <c r="BA11" s="9"/>
      <c r="BB11" s="9"/>
      <c r="BC11" s="7">
        <v>4</v>
      </c>
      <c r="BD11" s="7">
        <v>62</v>
      </c>
      <c r="BE11" s="7">
        <v>2</v>
      </c>
      <c r="BF11" s="7">
        <v>82</v>
      </c>
      <c r="BG11" s="7">
        <v>6</v>
      </c>
      <c r="BH11" s="7">
        <v>20</v>
      </c>
      <c r="BI11" s="7">
        <v>3</v>
      </c>
      <c r="BJ11" s="7">
        <v>10</v>
      </c>
      <c r="BK11" s="8">
        <f t="shared" si="6"/>
        <v>15</v>
      </c>
      <c r="BL11" s="8">
        <f t="shared" si="6"/>
        <v>174</v>
      </c>
      <c r="BM11" s="8">
        <f t="shared" si="0"/>
        <v>803</v>
      </c>
      <c r="BN11" s="8">
        <f t="shared" si="0"/>
        <v>2159.2334499999997</v>
      </c>
      <c r="BO11" s="7">
        <v>521</v>
      </c>
      <c r="BP11" s="7">
        <v>1191</v>
      </c>
      <c r="BQ11" s="7">
        <v>302</v>
      </c>
      <c r="BR11" s="7">
        <v>302</v>
      </c>
    </row>
    <row r="12" spans="1:70" s="10" customFormat="1" ht="18" customHeight="1" x14ac:dyDescent="0.25">
      <c r="A12" s="37">
        <v>6</v>
      </c>
      <c r="B12" s="12" t="s">
        <v>13</v>
      </c>
      <c r="C12" s="7">
        <v>150</v>
      </c>
      <c r="D12" s="7">
        <v>133</v>
      </c>
      <c r="E12" s="7">
        <v>86</v>
      </c>
      <c r="F12" s="7">
        <v>133</v>
      </c>
      <c r="G12" s="7">
        <v>10</v>
      </c>
      <c r="H12" s="7">
        <v>10</v>
      </c>
      <c r="I12" s="8">
        <f t="shared" si="1"/>
        <v>246</v>
      </c>
      <c r="J12" s="8">
        <f t="shared" si="1"/>
        <v>276</v>
      </c>
      <c r="K12" s="7"/>
      <c r="L12" s="7"/>
      <c r="M12" s="7"/>
      <c r="N12" s="7"/>
      <c r="O12" s="8">
        <f t="shared" si="2"/>
        <v>246</v>
      </c>
      <c r="P12" s="8">
        <f t="shared" si="2"/>
        <v>276</v>
      </c>
      <c r="Q12" s="7">
        <v>2</v>
      </c>
      <c r="R12" s="7">
        <v>17</v>
      </c>
      <c r="S12" s="7">
        <v>197</v>
      </c>
      <c r="T12" s="7">
        <v>221</v>
      </c>
      <c r="U12" s="7">
        <v>92</v>
      </c>
      <c r="V12" s="7">
        <v>399</v>
      </c>
      <c r="W12" s="7">
        <v>28</v>
      </c>
      <c r="X12" s="7">
        <v>205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  <c r="AD12" s="7">
        <v>0</v>
      </c>
      <c r="AE12" s="8">
        <f t="shared" si="3"/>
        <v>120</v>
      </c>
      <c r="AF12" s="8">
        <f t="shared" si="3"/>
        <v>604</v>
      </c>
      <c r="AG12" s="7">
        <v>8</v>
      </c>
      <c r="AH12" s="7">
        <v>151</v>
      </c>
      <c r="AI12" s="7">
        <v>0</v>
      </c>
      <c r="AJ12" s="7">
        <v>0</v>
      </c>
      <c r="AK12" s="7">
        <v>0</v>
      </c>
      <c r="AL12" s="7">
        <v>0</v>
      </c>
      <c r="AM12" s="7">
        <v>20</v>
      </c>
      <c r="AN12" s="7">
        <v>208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f t="shared" si="4"/>
        <v>20</v>
      </c>
      <c r="AV12" s="7">
        <f t="shared" si="4"/>
        <v>208</v>
      </c>
      <c r="AW12" s="9"/>
      <c r="AX12" s="9"/>
      <c r="AY12" s="9">
        <f t="shared" si="5"/>
        <v>386</v>
      </c>
      <c r="AZ12" s="9">
        <f t="shared" si="5"/>
        <v>1088</v>
      </c>
      <c r="BA12" s="9"/>
      <c r="BB12" s="9"/>
      <c r="BC12" s="7">
        <v>1</v>
      </c>
      <c r="BD12" s="7">
        <v>15</v>
      </c>
      <c r="BE12" s="7">
        <v>1</v>
      </c>
      <c r="BF12" s="7">
        <v>32</v>
      </c>
      <c r="BG12" s="7">
        <v>4</v>
      </c>
      <c r="BH12" s="7">
        <v>15</v>
      </c>
      <c r="BI12" s="7">
        <v>4</v>
      </c>
      <c r="BJ12" s="7">
        <v>12</v>
      </c>
      <c r="BK12" s="8">
        <f t="shared" si="6"/>
        <v>10</v>
      </c>
      <c r="BL12" s="8">
        <f t="shared" si="6"/>
        <v>74</v>
      </c>
      <c r="BM12" s="8">
        <f t="shared" si="0"/>
        <v>396</v>
      </c>
      <c r="BN12" s="8">
        <f t="shared" si="0"/>
        <v>1162</v>
      </c>
      <c r="BO12" s="7">
        <v>227</v>
      </c>
      <c r="BP12" s="7">
        <v>653</v>
      </c>
      <c r="BQ12" s="7">
        <v>128</v>
      </c>
      <c r="BR12" s="7">
        <v>128</v>
      </c>
    </row>
    <row r="13" spans="1:70" s="10" customFormat="1" ht="18" customHeight="1" x14ac:dyDescent="0.25">
      <c r="A13" s="36">
        <v>7</v>
      </c>
      <c r="B13" s="12" t="s">
        <v>15</v>
      </c>
      <c r="C13" s="7"/>
      <c r="D13" s="7"/>
      <c r="E13" s="7"/>
      <c r="F13" s="7"/>
      <c r="G13" s="7"/>
      <c r="H13" s="7"/>
      <c r="I13" s="8">
        <f t="shared" si="1"/>
        <v>0</v>
      </c>
      <c r="J13" s="8">
        <f t="shared" si="1"/>
        <v>0</v>
      </c>
      <c r="K13" s="7"/>
      <c r="L13" s="7"/>
      <c r="M13" s="7"/>
      <c r="N13" s="7"/>
      <c r="O13" s="8">
        <f t="shared" si="2"/>
        <v>0</v>
      </c>
      <c r="P13" s="8">
        <f t="shared" si="2"/>
        <v>0</v>
      </c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8">
        <f t="shared" si="3"/>
        <v>0</v>
      </c>
      <c r="AF13" s="8">
        <f t="shared" si="3"/>
        <v>0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>
        <f t="shared" si="4"/>
        <v>0</v>
      </c>
      <c r="AV13" s="7">
        <f t="shared" si="4"/>
        <v>0</v>
      </c>
      <c r="AW13" s="9"/>
      <c r="AX13" s="9"/>
      <c r="AY13" s="9">
        <f t="shared" si="5"/>
        <v>0</v>
      </c>
      <c r="AZ13" s="9">
        <f t="shared" si="5"/>
        <v>0</v>
      </c>
      <c r="BA13" s="9"/>
      <c r="BB13" s="9"/>
      <c r="BC13" s="7"/>
      <c r="BD13" s="7"/>
      <c r="BE13" s="7"/>
      <c r="BF13" s="7"/>
      <c r="BG13" s="7"/>
      <c r="BH13" s="7"/>
      <c r="BI13" s="7"/>
      <c r="BJ13" s="7"/>
      <c r="BK13" s="8">
        <f t="shared" si="6"/>
        <v>0</v>
      </c>
      <c r="BL13" s="8">
        <f t="shared" si="6"/>
        <v>0</v>
      </c>
      <c r="BM13" s="8">
        <f t="shared" si="0"/>
        <v>0</v>
      </c>
      <c r="BN13" s="8">
        <f t="shared" si="0"/>
        <v>0</v>
      </c>
      <c r="BO13" s="7"/>
      <c r="BP13" s="7"/>
      <c r="BQ13" s="7"/>
      <c r="BR13" s="7"/>
    </row>
    <row r="14" spans="1:70" s="10" customFormat="1" ht="18" customHeight="1" x14ac:dyDescent="0.25">
      <c r="A14" s="37">
        <v>8</v>
      </c>
      <c r="B14" s="12" t="s">
        <v>16</v>
      </c>
      <c r="C14" s="7"/>
      <c r="D14" s="7"/>
      <c r="E14" s="7"/>
      <c r="F14" s="7"/>
      <c r="G14" s="7"/>
      <c r="H14" s="7"/>
      <c r="I14" s="8">
        <f t="shared" si="1"/>
        <v>0</v>
      </c>
      <c r="J14" s="8">
        <f t="shared" si="1"/>
        <v>0</v>
      </c>
      <c r="K14" s="7"/>
      <c r="L14" s="7"/>
      <c r="M14" s="7"/>
      <c r="N14" s="7"/>
      <c r="O14" s="8">
        <f t="shared" si="2"/>
        <v>0</v>
      </c>
      <c r="P14" s="8">
        <f t="shared" si="2"/>
        <v>0</v>
      </c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8">
        <f t="shared" si="3"/>
        <v>0</v>
      </c>
      <c r="AF14" s="8">
        <f t="shared" si="3"/>
        <v>0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>
        <f t="shared" si="4"/>
        <v>0</v>
      </c>
      <c r="AV14" s="7">
        <f t="shared" si="4"/>
        <v>0</v>
      </c>
      <c r="AW14" s="9"/>
      <c r="AX14" s="9"/>
      <c r="AY14" s="9">
        <f t="shared" si="5"/>
        <v>0</v>
      </c>
      <c r="AZ14" s="9">
        <f t="shared" si="5"/>
        <v>0</v>
      </c>
      <c r="BA14" s="9"/>
      <c r="BB14" s="9"/>
      <c r="BC14" s="7"/>
      <c r="BD14" s="7"/>
      <c r="BE14" s="7"/>
      <c r="BF14" s="7"/>
      <c r="BG14" s="7"/>
      <c r="BH14" s="7"/>
      <c r="BI14" s="7"/>
      <c r="BJ14" s="7"/>
      <c r="BK14" s="8">
        <f t="shared" si="6"/>
        <v>0</v>
      </c>
      <c r="BL14" s="8">
        <f t="shared" si="6"/>
        <v>0</v>
      </c>
      <c r="BM14" s="8">
        <f t="shared" si="0"/>
        <v>0</v>
      </c>
      <c r="BN14" s="8">
        <f t="shared" si="0"/>
        <v>0</v>
      </c>
      <c r="BO14" s="7"/>
      <c r="BP14" s="7"/>
      <c r="BQ14" s="7"/>
      <c r="BR14" s="7"/>
    </row>
    <row r="15" spans="1:70" s="10" customFormat="1" ht="18" customHeight="1" x14ac:dyDescent="0.25">
      <c r="A15" s="36">
        <v>9</v>
      </c>
      <c r="B15" s="12" t="s">
        <v>17</v>
      </c>
      <c r="C15" s="7"/>
      <c r="D15" s="7"/>
      <c r="E15" s="7"/>
      <c r="F15" s="7"/>
      <c r="G15" s="7"/>
      <c r="H15" s="7"/>
      <c r="I15" s="8">
        <f t="shared" si="1"/>
        <v>0</v>
      </c>
      <c r="J15" s="8">
        <f t="shared" si="1"/>
        <v>0</v>
      </c>
      <c r="K15" s="7"/>
      <c r="L15" s="7"/>
      <c r="M15" s="7"/>
      <c r="N15" s="7"/>
      <c r="O15" s="8">
        <f t="shared" si="2"/>
        <v>0</v>
      </c>
      <c r="P15" s="8">
        <f t="shared" si="2"/>
        <v>0</v>
      </c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8">
        <f t="shared" si="3"/>
        <v>0</v>
      </c>
      <c r="AF15" s="8">
        <f t="shared" si="3"/>
        <v>0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>
        <f t="shared" si="4"/>
        <v>0</v>
      </c>
      <c r="AV15" s="7">
        <f t="shared" si="4"/>
        <v>0</v>
      </c>
      <c r="AW15" s="9"/>
      <c r="AX15" s="9"/>
      <c r="AY15" s="9">
        <f t="shared" si="5"/>
        <v>0</v>
      </c>
      <c r="AZ15" s="9">
        <f t="shared" si="5"/>
        <v>0</v>
      </c>
      <c r="BA15" s="9"/>
      <c r="BB15" s="9"/>
      <c r="BC15" s="7"/>
      <c r="BD15" s="7"/>
      <c r="BE15" s="7"/>
      <c r="BF15" s="7"/>
      <c r="BG15" s="7"/>
      <c r="BH15" s="7"/>
      <c r="BI15" s="7"/>
      <c r="BJ15" s="7"/>
      <c r="BK15" s="8">
        <f t="shared" si="6"/>
        <v>0</v>
      </c>
      <c r="BL15" s="8">
        <f t="shared" si="6"/>
        <v>0</v>
      </c>
      <c r="BM15" s="8">
        <f t="shared" si="0"/>
        <v>0</v>
      </c>
      <c r="BN15" s="8">
        <f t="shared" si="0"/>
        <v>0</v>
      </c>
      <c r="BO15" s="7"/>
      <c r="BP15" s="7"/>
      <c r="BQ15" s="7"/>
      <c r="BR15" s="7"/>
    </row>
    <row r="16" spans="1:70" s="10" customFormat="1" ht="18" customHeight="1" x14ac:dyDescent="0.25">
      <c r="A16" s="37">
        <v>10</v>
      </c>
      <c r="B16" s="12" t="s">
        <v>18</v>
      </c>
      <c r="C16" s="7">
        <v>5120</v>
      </c>
      <c r="D16" s="7">
        <v>11304</v>
      </c>
      <c r="E16" s="7">
        <v>220</v>
      </c>
      <c r="F16" s="7">
        <v>489.51501453999992</v>
      </c>
      <c r="G16" s="7">
        <v>168.90625</v>
      </c>
      <c r="H16" s="7">
        <v>149</v>
      </c>
      <c r="I16" s="8">
        <f t="shared" si="1"/>
        <v>5508.90625</v>
      </c>
      <c r="J16" s="8">
        <f t="shared" si="1"/>
        <v>11942.51501454</v>
      </c>
      <c r="K16" s="7">
        <v>22</v>
      </c>
      <c r="L16" s="7">
        <v>199.43124797825999</v>
      </c>
      <c r="M16" s="7">
        <v>173</v>
      </c>
      <c r="N16" s="7">
        <v>1001.3176838000001</v>
      </c>
      <c r="O16" s="8">
        <f t="shared" si="2"/>
        <v>5703.90625</v>
      </c>
      <c r="P16" s="8">
        <f t="shared" si="2"/>
        <v>13143.26394631826</v>
      </c>
      <c r="Q16" s="7">
        <v>36</v>
      </c>
      <c r="R16" s="7">
        <v>300</v>
      </c>
      <c r="S16" s="7">
        <v>4581</v>
      </c>
      <c r="T16" s="7">
        <v>9816</v>
      </c>
      <c r="U16" s="7">
        <v>887.50575710917315</v>
      </c>
      <c r="V16" s="7">
        <v>4595.6309344279998</v>
      </c>
      <c r="W16" s="7">
        <v>379.43</v>
      </c>
      <c r="X16" s="7">
        <v>9205.5</v>
      </c>
      <c r="Y16" s="7">
        <v>0</v>
      </c>
      <c r="Z16" s="7">
        <v>0</v>
      </c>
      <c r="AA16" s="7">
        <v>0</v>
      </c>
      <c r="AB16" s="7">
        <v>0</v>
      </c>
      <c r="AC16" s="7">
        <v>18</v>
      </c>
      <c r="AD16" s="7">
        <v>298.78499999999997</v>
      </c>
      <c r="AE16" s="8">
        <f t="shared" si="3"/>
        <v>1284.9357571091732</v>
      </c>
      <c r="AF16" s="8">
        <f t="shared" si="3"/>
        <v>14099.915934428</v>
      </c>
      <c r="AG16" s="7">
        <v>262</v>
      </c>
      <c r="AH16" s="7">
        <v>3555</v>
      </c>
      <c r="AI16" s="7">
        <v>0</v>
      </c>
      <c r="AJ16" s="7">
        <v>0</v>
      </c>
      <c r="AK16" s="7">
        <v>35.829787234042556</v>
      </c>
      <c r="AL16" s="7">
        <v>47.449300000000001</v>
      </c>
      <c r="AM16" s="7">
        <v>36.132075471698116</v>
      </c>
      <c r="AN16" s="7">
        <v>318.01210155799998</v>
      </c>
      <c r="AO16" s="7">
        <v>0</v>
      </c>
      <c r="AP16" s="7">
        <v>0</v>
      </c>
      <c r="AQ16" s="7">
        <v>8</v>
      </c>
      <c r="AR16" s="7">
        <v>20.366849999999999</v>
      </c>
      <c r="AS16" s="7">
        <v>5</v>
      </c>
      <c r="AT16" s="7">
        <v>0</v>
      </c>
      <c r="AU16" s="7">
        <f t="shared" si="4"/>
        <v>84.961862705740671</v>
      </c>
      <c r="AV16" s="7">
        <f t="shared" si="4"/>
        <v>385.82825155799998</v>
      </c>
      <c r="AW16" s="9"/>
      <c r="AX16" s="9"/>
      <c r="AY16" s="9">
        <f t="shared" si="5"/>
        <v>7073.8038698149139</v>
      </c>
      <c r="AZ16" s="9">
        <f t="shared" si="5"/>
        <v>27629.008132304261</v>
      </c>
      <c r="BA16" s="9"/>
      <c r="BB16" s="9"/>
      <c r="BC16" s="7">
        <v>7</v>
      </c>
      <c r="BD16" s="7">
        <v>111</v>
      </c>
      <c r="BE16" s="7">
        <v>12</v>
      </c>
      <c r="BF16" s="7">
        <v>385</v>
      </c>
      <c r="BG16" s="7">
        <v>65</v>
      </c>
      <c r="BH16" s="7">
        <v>255</v>
      </c>
      <c r="BI16" s="7">
        <v>33</v>
      </c>
      <c r="BJ16" s="7">
        <v>106</v>
      </c>
      <c r="BK16" s="8">
        <f t="shared" si="6"/>
        <v>117</v>
      </c>
      <c r="BL16" s="8">
        <f t="shared" si="6"/>
        <v>857</v>
      </c>
      <c r="BM16" s="8">
        <f t="shared" si="0"/>
        <v>7190.8038698149139</v>
      </c>
      <c r="BN16" s="8">
        <f t="shared" si="0"/>
        <v>28486.008132304261</v>
      </c>
      <c r="BO16" s="7">
        <v>4790.1474483425309</v>
      </c>
      <c r="BP16" s="7">
        <v>15234.307965469081</v>
      </c>
      <c r="BQ16" s="7">
        <v>2448</v>
      </c>
      <c r="BR16" s="7">
        <v>2448</v>
      </c>
    </row>
    <row r="17" spans="1:95" s="10" customFormat="1" ht="18" customHeight="1" x14ac:dyDescent="0.25">
      <c r="A17" s="36">
        <v>11</v>
      </c>
      <c r="B17" s="12" t="s">
        <v>19</v>
      </c>
      <c r="C17" s="7">
        <v>10</v>
      </c>
      <c r="D17" s="7">
        <v>10</v>
      </c>
      <c r="E17" s="7"/>
      <c r="F17" s="7"/>
      <c r="G17" s="7">
        <v>10</v>
      </c>
      <c r="H17" s="7">
        <v>9</v>
      </c>
      <c r="I17" s="8">
        <f t="shared" si="1"/>
        <v>20</v>
      </c>
      <c r="J17" s="8">
        <f t="shared" si="1"/>
        <v>19</v>
      </c>
      <c r="K17" s="7"/>
      <c r="L17" s="7"/>
      <c r="M17" s="7"/>
      <c r="N17" s="7"/>
      <c r="O17" s="8">
        <f t="shared" si="2"/>
        <v>20</v>
      </c>
      <c r="P17" s="8">
        <f t="shared" si="2"/>
        <v>19</v>
      </c>
      <c r="Q17" s="7">
        <v>0</v>
      </c>
      <c r="R17" s="7">
        <v>0</v>
      </c>
      <c r="S17" s="7">
        <v>16</v>
      </c>
      <c r="T17" s="7">
        <v>16</v>
      </c>
      <c r="U17" s="7">
        <v>20</v>
      </c>
      <c r="V17" s="7">
        <v>42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8">
        <f t="shared" si="3"/>
        <v>20</v>
      </c>
      <c r="AF17" s="8">
        <f t="shared" si="3"/>
        <v>42</v>
      </c>
      <c r="AG17" s="7">
        <v>5</v>
      </c>
      <c r="AH17" s="7">
        <v>11</v>
      </c>
      <c r="AI17" s="7">
        <v>0</v>
      </c>
      <c r="AJ17" s="7">
        <v>0</v>
      </c>
      <c r="AK17" s="7">
        <v>4</v>
      </c>
      <c r="AL17" s="7">
        <v>10</v>
      </c>
      <c r="AM17" s="7">
        <v>4</v>
      </c>
      <c r="AN17" s="7">
        <v>15</v>
      </c>
      <c r="AO17" s="7">
        <v>0</v>
      </c>
      <c r="AP17" s="7">
        <v>0</v>
      </c>
      <c r="AQ17" s="7">
        <v>0</v>
      </c>
      <c r="AR17" s="7">
        <v>0</v>
      </c>
      <c r="AS17" s="7">
        <v>0</v>
      </c>
      <c r="AT17" s="7">
        <v>0</v>
      </c>
      <c r="AU17" s="7">
        <f t="shared" si="4"/>
        <v>8</v>
      </c>
      <c r="AV17" s="7">
        <f t="shared" si="4"/>
        <v>25</v>
      </c>
      <c r="AW17" s="9"/>
      <c r="AX17" s="9"/>
      <c r="AY17" s="9">
        <f t="shared" si="5"/>
        <v>48</v>
      </c>
      <c r="AZ17" s="9">
        <f t="shared" si="5"/>
        <v>86</v>
      </c>
      <c r="BA17" s="9"/>
      <c r="BB17" s="9"/>
      <c r="BC17" s="7">
        <v>0</v>
      </c>
      <c r="BD17" s="7">
        <v>0</v>
      </c>
      <c r="BE17" s="7">
        <v>0</v>
      </c>
      <c r="BF17" s="7">
        <v>0</v>
      </c>
      <c r="BG17" s="7">
        <v>4</v>
      </c>
      <c r="BH17" s="7">
        <v>10</v>
      </c>
      <c r="BI17" s="7">
        <v>4</v>
      </c>
      <c r="BJ17" s="7">
        <v>15</v>
      </c>
      <c r="BK17" s="8">
        <f t="shared" si="6"/>
        <v>8</v>
      </c>
      <c r="BL17" s="8">
        <f t="shared" si="6"/>
        <v>25</v>
      </c>
      <c r="BM17" s="8">
        <f t="shared" si="0"/>
        <v>56</v>
      </c>
      <c r="BN17" s="8">
        <f t="shared" si="0"/>
        <v>111</v>
      </c>
      <c r="BO17" s="7">
        <v>38</v>
      </c>
      <c r="BP17" s="7">
        <v>52</v>
      </c>
      <c r="BQ17" s="7">
        <v>5</v>
      </c>
      <c r="BR17" s="7">
        <v>5</v>
      </c>
    </row>
    <row r="18" spans="1:95" s="10" customFormat="1" ht="18" customHeight="1" x14ac:dyDescent="0.25">
      <c r="A18" s="37">
        <v>12</v>
      </c>
      <c r="B18" s="12" t="s">
        <v>20</v>
      </c>
      <c r="C18" s="7">
        <v>320</v>
      </c>
      <c r="D18" s="7">
        <v>507</v>
      </c>
      <c r="E18" s="7">
        <v>12</v>
      </c>
      <c r="F18" s="7">
        <v>15</v>
      </c>
      <c r="G18" s="7">
        <v>10</v>
      </c>
      <c r="H18" s="7">
        <v>11</v>
      </c>
      <c r="I18" s="8">
        <f t="shared" si="1"/>
        <v>342</v>
      </c>
      <c r="J18" s="8">
        <f t="shared" si="1"/>
        <v>533</v>
      </c>
      <c r="K18" s="7"/>
      <c r="L18" s="7"/>
      <c r="M18" s="7">
        <v>42</v>
      </c>
      <c r="N18" s="7">
        <v>428</v>
      </c>
      <c r="O18" s="8">
        <f t="shared" si="2"/>
        <v>384</v>
      </c>
      <c r="P18" s="8">
        <f t="shared" si="2"/>
        <v>961</v>
      </c>
      <c r="Q18" s="7">
        <v>0</v>
      </c>
      <c r="R18" s="7">
        <v>0</v>
      </c>
      <c r="S18" s="7">
        <v>285</v>
      </c>
      <c r="T18" s="7">
        <v>770</v>
      </c>
      <c r="U18" s="7">
        <v>50</v>
      </c>
      <c r="V18" s="7">
        <v>589</v>
      </c>
      <c r="W18" s="7">
        <v>10</v>
      </c>
      <c r="X18" s="7">
        <v>36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8">
        <f t="shared" si="3"/>
        <v>60</v>
      </c>
      <c r="AF18" s="8">
        <f t="shared" si="3"/>
        <v>625</v>
      </c>
      <c r="AG18" s="7">
        <v>13</v>
      </c>
      <c r="AH18" s="7">
        <v>157</v>
      </c>
      <c r="AI18" s="7">
        <v>0</v>
      </c>
      <c r="AJ18" s="7">
        <v>0</v>
      </c>
      <c r="AK18" s="7">
        <v>2</v>
      </c>
      <c r="AL18" s="7">
        <v>6</v>
      </c>
      <c r="AM18" s="7">
        <v>6</v>
      </c>
      <c r="AN18" s="7">
        <v>51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f t="shared" si="4"/>
        <v>8</v>
      </c>
      <c r="AV18" s="7">
        <f t="shared" si="4"/>
        <v>57</v>
      </c>
      <c r="AW18" s="9"/>
      <c r="AX18" s="9"/>
      <c r="AY18" s="9">
        <f t="shared" si="5"/>
        <v>452</v>
      </c>
      <c r="AZ18" s="9">
        <f t="shared" si="5"/>
        <v>1643</v>
      </c>
      <c r="BA18" s="9"/>
      <c r="BB18" s="9"/>
      <c r="BC18" s="7">
        <v>1</v>
      </c>
      <c r="BD18" s="7">
        <v>18</v>
      </c>
      <c r="BE18" s="7">
        <v>2</v>
      </c>
      <c r="BF18" s="7">
        <v>65</v>
      </c>
      <c r="BG18" s="7">
        <v>4</v>
      </c>
      <c r="BH18" s="7">
        <v>15</v>
      </c>
      <c r="BI18" s="7">
        <v>4</v>
      </c>
      <c r="BJ18" s="7">
        <v>15</v>
      </c>
      <c r="BK18" s="8">
        <f t="shared" si="6"/>
        <v>11</v>
      </c>
      <c r="BL18" s="8">
        <f t="shared" si="6"/>
        <v>113</v>
      </c>
      <c r="BM18" s="8">
        <f t="shared" si="0"/>
        <v>463</v>
      </c>
      <c r="BN18" s="8">
        <f t="shared" si="0"/>
        <v>1756</v>
      </c>
      <c r="BO18" s="7">
        <v>357</v>
      </c>
      <c r="BP18" s="7">
        <v>1002</v>
      </c>
      <c r="BQ18" s="7">
        <v>120</v>
      </c>
      <c r="BR18" s="7">
        <v>120</v>
      </c>
    </row>
    <row r="19" spans="1:95" s="16" customFormat="1" ht="18" customHeight="1" x14ac:dyDescent="0.25">
      <c r="A19" s="38"/>
      <c r="B19" s="13" t="s">
        <v>67</v>
      </c>
      <c r="C19" s="8">
        <f t="shared" ref="C19:H19" si="7">SUM(C7:C18)</f>
        <v>10560</v>
      </c>
      <c r="D19" s="8">
        <f t="shared" si="7"/>
        <v>23715</v>
      </c>
      <c r="E19" s="8">
        <f t="shared" si="7"/>
        <v>1034</v>
      </c>
      <c r="F19" s="8">
        <f t="shared" si="7"/>
        <v>3570.9441959625397</v>
      </c>
      <c r="G19" s="8">
        <f t="shared" si="7"/>
        <v>460.24344646799119</v>
      </c>
      <c r="H19" s="8">
        <f t="shared" si="7"/>
        <v>337</v>
      </c>
      <c r="I19" s="8">
        <f t="shared" si="1"/>
        <v>12054.243446467992</v>
      </c>
      <c r="J19" s="8">
        <f t="shared" si="1"/>
        <v>27622.94419596254</v>
      </c>
      <c r="K19" s="8">
        <f>SUM(K7:K18)</f>
        <v>118</v>
      </c>
      <c r="L19" s="8">
        <f>SUM(L7:L18)</f>
        <v>799.43124797825999</v>
      </c>
      <c r="M19" s="8">
        <f>SUM(M7:M18)</f>
        <v>302</v>
      </c>
      <c r="N19" s="8">
        <f>SUM(N7:N18)</f>
        <v>2074.9722030000003</v>
      </c>
      <c r="O19" s="8">
        <f t="shared" si="2"/>
        <v>12474.243446467992</v>
      </c>
      <c r="P19" s="8">
        <f t="shared" si="2"/>
        <v>30497.347646940801</v>
      </c>
      <c r="Q19" s="8">
        <f t="shared" ref="Q19:AD19" si="8">SUM(Q7:Q18)</f>
        <v>74</v>
      </c>
      <c r="R19" s="8">
        <f t="shared" si="8"/>
        <v>616</v>
      </c>
      <c r="S19" s="8">
        <f t="shared" si="8"/>
        <v>9815.7809982467443</v>
      </c>
      <c r="T19" s="8">
        <f t="shared" si="8"/>
        <v>24490.937285882472</v>
      </c>
      <c r="U19" s="8">
        <f t="shared" si="8"/>
        <v>1920.3561134843208</v>
      </c>
      <c r="V19" s="8">
        <f t="shared" si="8"/>
        <v>16543.102433153901</v>
      </c>
      <c r="W19" s="8">
        <f t="shared" si="8"/>
        <v>546.95000000000005</v>
      </c>
      <c r="X19" s="8">
        <f t="shared" si="8"/>
        <v>13405.5</v>
      </c>
      <c r="Y19" s="8">
        <f t="shared" si="8"/>
        <v>13</v>
      </c>
      <c r="Z19" s="8">
        <f t="shared" si="8"/>
        <v>32</v>
      </c>
      <c r="AA19" s="8">
        <f t="shared" si="8"/>
        <v>56</v>
      </c>
      <c r="AB19" s="8">
        <f t="shared" si="8"/>
        <v>63</v>
      </c>
      <c r="AC19" s="8">
        <f t="shared" si="8"/>
        <v>79</v>
      </c>
      <c r="AD19" s="8">
        <f t="shared" si="8"/>
        <v>850.78499999999997</v>
      </c>
      <c r="AE19" s="8">
        <f t="shared" si="3"/>
        <v>2615.306113484321</v>
      </c>
      <c r="AF19" s="8">
        <f t="shared" si="3"/>
        <v>30894.387433153901</v>
      </c>
      <c r="AG19" s="8">
        <f t="shared" ref="AG19:AX19" si="9">SUM(AG7:AG18)</f>
        <v>553</v>
      </c>
      <c r="AH19" s="8">
        <f t="shared" si="9"/>
        <v>7605</v>
      </c>
      <c r="AI19" s="8">
        <f t="shared" si="9"/>
        <v>0</v>
      </c>
      <c r="AJ19" s="8">
        <f t="shared" si="9"/>
        <v>0</v>
      </c>
      <c r="AK19" s="8">
        <f t="shared" si="9"/>
        <v>103.18781192540058</v>
      </c>
      <c r="AL19" s="8">
        <f t="shared" si="9"/>
        <v>213.63702700499999</v>
      </c>
      <c r="AM19" s="8">
        <f t="shared" si="9"/>
        <v>277.53172284166578</v>
      </c>
      <c r="AN19" s="8">
        <f t="shared" si="9"/>
        <v>3746.7286489539997</v>
      </c>
      <c r="AO19" s="8">
        <f t="shared" si="9"/>
        <v>0</v>
      </c>
      <c r="AP19" s="8">
        <f t="shared" si="9"/>
        <v>0</v>
      </c>
      <c r="AQ19" s="8">
        <f t="shared" si="9"/>
        <v>10</v>
      </c>
      <c r="AR19" s="8">
        <f t="shared" si="9"/>
        <v>27.600299999999997</v>
      </c>
      <c r="AS19" s="8">
        <f t="shared" si="9"/>
        <v>5</v>
      </c>
      <c r="AT19" s="8">
        <f t="shared" si="9"/>
        <v>0</v>
      </c>
      <c r="AU19" s="8">
        <f t="shared" si="9"/>
        <v>395.71953476706636</v>
      </c>
      <c r="AV19" s="8">
        <f t="shared" si="9"/>
        <v>3987.9659759589999</v>
      </c>
      <c r="AW19" s="8">
        <f t="shared" si="9"/>
        <v>0</v>
      </c>
      <c r="AX19" s="8">
        <f t="shared" si="9"/>
        <v>0</v>
      </c>
      <c r="AY19" s="9">
        <f t="shared" si="5"/>
        <v>15485.269094719379</v>
      </c>
      <c r="AZ19" s="9">
        <f t="shared" si="5"/>
        <v>65379.701056053702</v>
      </c>
      <c r="BA19" s="8">
        <f t="shared" ref="BA19:BJ19" si="10">SUM(BA7:BA18)</f>
        <v>0</v>
      </c>
      <c r="BB19" s="8">
        <f t="shared" si="10"/>
        <v>0</v>
      </c>
      <c r="BC19" s="8">
        <f t="shared" si="10"/>
        <v>27</v>
      </c>
      <c r="BD19" s="8">
        <f t="shared" si="10"/>
        <v>437</v>
      </c>
      <c r="BE19" s="8">
        <f t="shared" si="10"/>
        <v>38</v>
      </c>
      <c r="BF19" s="8">
        <f t="shared" si="10"/>
        <v>1296</v>
      </c>
      <c r="BG19" s="8">
        <f t="shared" si="10"/>
        <v>148</v>
      </c>
      <c r="BH19" s="8">
        <f t="shared" si="10"/>
        <v>660</v>
      </c>
      <c r="BI19" s="8">
        <f t="shared" si="10"/>
        <v>96</v>
      </c>
      <c r="BJ19" s="8">
        <f t="shared" si="10"/>
        <v>322</v>
      </c>
      <c r="BK19" s="8">
        <f t="shared" si="6"/>
        <v>309</v>
      </c>
      <c r="BL19" s="8">
        <f t="shared" si="6"/>
        <v>2715</v>
      </c>
      <c r="BM19" s="8">
        <f t="shared" si="0"/>
        <v>15794.269094719379</v>
      </c>
      <c r="BN19" s="8">
        <f t="shared" si="0"/>
        <v>68094.701056053702</v>
      </c>
      <c r="BO19" s="8">
        <f>SUM(BO7:BO18)</f>
        <v>11538.910876907885</v>
      </c>
      <c r="BP19" s="8">
        <f>SUM(BP7:BP18)</f>
        <v>37726.986866297288</v>
      </c>
      <c r="BQ19" s="8">
        <f>SUM(BQ7:BQ18)</f>
        <v>5359</v>
      </c>
      <c r="BR19" s="8">
        <f>SUM(BR7:BR18)</f>
        <v>5359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7"/>
      <c r="D20" s="7"/>
      <c r="E20" s="7"/>
      <c r="F20" s="7"/>
      <c r="G20" s="7"/>
      <c r="H20" s="7"/>
      <c r="I20" s="8">
        <f t="shared" si="1"/>
        <v>0</v>
      </c>
      <c r="J20" s="8">
        <f t="shared" si="1"/>
        <v>0</v>
      </c>
      <c r="K20" s="7"/>
      <c r="L20" s="7"/>
      <c r="M20" s="7"/>
      <c r="N20" s="7"/>
      <c r="O20" s="8">
        <f t="shared" si="2"/>
        <v>0</v>
      </c>
      <c r="P20" s="8">
        <f t="shared" si="2"/>
        <v>0</v>
      </c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8">
        <f t="shared" si="3"/>
        <v>0</v>
      </c>
      <c r="AF20" s="8">
        <f t="shared" si="3"/>
        <v>0</v>
      </c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>
        <f t="shared" ref="AU20:AV31" si="11">AI20+AK20+AM20+AO20+AQ20+AS20</f>
        <v>0</v>
      </c>
      <c r="AV20" s="7">
        <f t="shared" si="11"/>
        <v>0</v>
      </c>
      <c r="AW20" s="9"/>
      <c r="AX20" s="9"/>
      <c r="AY20" s="9">
        <f t="shared" si="5"/>
        <v>0</v>
      </c>
      <c r="AZ20" s="9">
        <f t="shared" si="5"/>
        <v>0</v>
      </c>
      <c r="BA20" s="9"/>
      <c r="BB20" s="9"/>
      <c r="BC20" s="7"/>
      <c r="BD20" s="7"/>
      <c r="BE20" s="7"/>
      <c r="BF20" s="7"/>
      <c r="BG20" s="7"/>
      <c r="BH20" s="7"/>
      <c r="BI20" s="7"/>
      <c r="BJ20" s="7"/>
      <c r="BK20" s="8">
        <f t="shared" si="6"/>
        <v>0</v>
      </c>
      <c r="BL20" s="8">
        <f t="shared" si="6"/>
        <v>0</v>
      </c>
      <c r="BM20" s="8">
        <f t="shared" si="0"/>
        <v>0</v>
      </c>
      <c r="BN20" s="8">
        <f t="shared" si="0"/>
        <v>0</v>
      </c>
      <c r="BO20" s="7"/>
      <c r="BP20" s="7"/>
      <c r="BQ20" s="7"/>
      <c r="BR20" s="7"/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7"/>
      <c r="D21" s="7"/>
      <c r="E21" s="7"/>
      <c r="F21" s="7"/>
      <c r="G21" s="7"/>
      <c r="H21" s="7"/>
      <c r="I21" s="8">
        <f t="shared" si="1"/>
        <v>0</v>
      </c>
      <c r="J21" s="8">
        <f t="shared" si="1"/>
        <v>0</v>
      </c>
      <c r="K21" s="7"/>
      <c r="L21" s="7"/>
      <c r="M21" s="7"/>
      <c r="N21" s="7"/>
      <c r="O21" s="8">
        <f t="shared" si="2"/>
        <v>0</v>
      </c>
      <c r="P21" s="8">
        <f t="shared" si="2"/>
        <v>0</v>
      </c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8">
        <f t="shared" si="3"/>
        <v>0</v>
      </c>
      <c r="AF21" s="8">
        <f t="shared" si="3"/>
        <v>0</v>
      </c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>
        <f t="shared" si="11"/>
        <v>0</v>
      </c>
      <c r="AV21" s="7">
        <f t="shared" si="11"/>
        <v>0</v>
      </c>
      <c r="AW21" s="9"/>
      <c r="AX21" s="9"/>
      <c r="AY21" s="9">
        <f t="shared" si="5"/>
        <v>0</v>
      </c>
      <c r="AZ21" s="9">
        <f t="shared" si="5"/>
        <v>0</v>
      </c>
      <c r="BA21" s="9"/>
      <c r="BB21" s="9"/>
      <c r="BC21" s="7"/>
      <c r="BD21" s="7"/>
      <c r="BE21" s="7"/>
      <c r="BF21" s="7"/>
      <c r="BG21" s="7"/>
      <c r="BH21" s="7"/>
      <c r="BI21" s="7"/>
      <c r="BJ21" s="7"/>
      <c r="BK21" s="8">
        <f t="shared" si="6"/>
        <v>0</v>
      </c>
      <c r="BL21" s="8">
        <f t="shared" si="6"/>
        <v>0</v>
      </c>
      <c r="BM21" s="8">
        <f t="shared" si="0"/>
        <v>0</v>
      </c>
      <c r="BN21" s="8">
        <f t="shared" si="0"/>
        <v>0</v>
      </c>
      <c r="BO21" s="7"/>
      <c r="BP21" s="7"/>
      <c r="BQ21" s="7"/>
      <c r="BR21" s="7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7"/>
      <c r="D22" s="7"/>
      <c r="E22" s="7"/>
      <c r="F22" s="7"/>
      <c r="G22" s="7"/>
      <c r="H22" s="7"/>
      <c r="I22" s="8">
        <f t="shared" si="1"/>
        <v>0</v>
      </c>
      <c r="J22" s="8">
        <f t="shared" si="1"/>
        <v>0</v>
      </c>
      <c r="K22" s="7"/>
      <c r="L22" s="7"/>
      <c r="M22" s="7"/>
      <c r="N22" s="7"/>
      <c r="O22" s="8">
        <f t="shared" si="2"/>
        <v>0</v>
      </c>
      <c r="P22" s="8">
        <f t="shared" si="2"/>
        <v>0</v>
      </c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8">
        <f t="shared" si="3"/>
        <v>0</v>
      </c>
      <c r="AF22" s="8">
        <f t="shared" si="3"/>
        <v>0</v>
      </c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>
        <f t="shared" si="11"/>
        <v>0</v>
      </c>
      <c r="AV22" s="7">
        <f t="shared" si="11"/>
        <v>0</v>
      </c>
      <c r="AW22" s="9"/>
      <c r="AX22" s="9"/>
      <c r="AY22" s="9">
        <f>O22+AE22+AU22</f>
        <v>0</v>
      </c>
      <c r="AZ22" s="9">
        <f t="shared" si="5"/>
        <v>0</v>
      </c>
      <c r="BA22" s="9"/>
      <c r="BB22" s="9"/>
      <c r="BC22" s="7"/>
      <c r="BD22" s="7"/>
      <c r="BE22" s="7"/>
      <c r="BF22" s="7"/>
      <c r="BG22" s="7"/>
      <c r="BH22" s="7"/>
      <c r="BI22" s="7"/>
      <c r="BJ22" s="7"/>
      <c r="BK22" s="8">
        <f t="shared" si="6"/>
        <v>0</v>
      </c>
      <c r="BL22" s="8">
        <f t="shared" si="6"/>
        <v>0</v>
      </c>
      <c r="BM22" s="8">
        <f t="shared" si="0"/>
        <v>0</v>
      </c>
      <c r="BN22" s="8">
        <f t="shared" si="0"/>
        <v>0</v>
      </c>
      <c r="BO22" s="7"/>
      <c r="BP22" s="7"/>
      <c r="BQ22" s="7"/>
      <c r="BR22" s="7"/>
    </row>
    <row r="23" spans="1:95" s="10" customFormat="1" ht="18" customHeight="1" x14ac:dyDescent="0.25">
      <c r="A23" s="37">
        <v>16</v>
      </c>
      <c r="B23" s="12" t="s">
        <v>24</v>
      </c>
      <c r="C23" s="7"/>
      <c r="D23" s="7"/>
      <c r="E23" s="7"/>
      <c r="F23" s="7"/>
      <c r="G23" s="7"/>
      <c r="H23" s="7"/>
      <c r="I23" s="8">
        <f t="shared" si="1"/>
        <v>0</v>
      </c>
      <c r="J23" s="8">
        <f t="shared" si="1"/>
        <v>0</v>
      </c>
      <c r="K23" s="7"/>
      <c r="L23" s="7"/>
      <c r="M23" s="7"/>
      <c r="N23" s="7"/>
      <c r="O23" s="8">
        <f t="shared" si="2"/>
        <v>0</v>
      </c>
      <c r="P23" s="8">
        <f t="shared" si="2"/>
        <v>0</v>
      </c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8">
        <f t="shared" si="3"/>
        <v>0</v>
      </c>
      <c r="AF23" s="8">
        <f t="shared" si="3"/>
        <v>0</v>
      </c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>
        <f t="shared" si="11"/>
        <v>0</v>
      </c>
      <c r="AV23" s="7">
        <f t="shared" si="11"/>
        <v>0</v>
      </c>
      <c r="AW23" s="9"/>
      <c r="AX23" s="9"/>
      <c r="AY23" s="9">
        <f t="shared" si="5"/>
        <v>0</v>
      </c>
      <c r="AZ23" s="9">
        <f t="shared" si="5"/>
        <v>0</v>
      </c>
      <c r="BA23" s="9"/>
      <c r="BB23" s="9"/>
      <c r="BC23" s="7"/>
      <c r="BD23" s="7"/>
      <c r="BE23" s="7"/>
      <c r="BF23" s="7"/>
      <c r="BG23" s="7"/>
      <c r="BH23" s="7"/>
      <c r="BI23" s="7"/>
      <c r="BJ23" s="7"/>
      <c r="BK23" s="8">
        <f t="shared" si="6"/>
        <v>0</v>
      </c>
      <c r="BL23" s="8">
        <f t="shared" si="6"/>
        <v>0</v>
      </c>
      <c r="BM23" s="8">
        <f t="shared" si="0"/>
        <v>0</v>
      </c>
      <c r="BN23" s="8">
        <f t="shared" si="0"/>
        <v>0</v>
      </c>
      <c r="BO23" s="7"/>
      <c r="BP23" s="7"/>
      <c r="BQ23" s="7"/>
      <c r="BR23" s="7"/>
    </row>
    <row r="24" spans="1:95" s="19" customFormat="1" ht="18" customHeight="1" x14ac:dyDescent="0.25">
      <c r="A24" s="37">
        <v>17</v>
      </c>
      <c r="B24" s="6" t="s">
        <v>97</v>
      </c>
      <c r="C24" s="7"/>
      <c r="D24" s="7"/>
      <c r="E24" s="7"/>
      <c r="F24" s="7"/>
      <c r="G24" s="7"/>
      <c r="H24" s="7"/>
      <c r="I24" s="8">
        <f t="shared" si="1"/>
        <v>0</v>
      </c>
      <c r="J24" s="8">
        <f t="shared" si="1"/>
        <v>0</v>
      </c>
      <c r="K24" s="7"/>
      <c r="L24" s="7"/>
      <c r="M24" s="7"/>
      <c r="N24" s="7"/>
      <c r="O24" s="8">
        <f t="shared" si="2"/>
        <v>0</v>
      </c>
      <c r="P24" s="8">
        <f t="shared" si="2"/>
        <v>0</v>
      </c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8">
        <f t="shared" si="3"/>
        <v>0</v>
      </c>
      <c r="AF24" s="8">
        <f t="shared" si="3"/>
        <v>0</v>
      </c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>
        <f t="shared" si="11"/>
        <v>0</v>
      </c>
      <c r="AV24" s="7">
        <f t="shared" si="11"/>
        <v>0</v>
      </c>
      <c r="AW24" s="9"/>
      <c r="AX24" s="9"/>
      <c r="AY24" s="9">
        <f t="shared" ref="AY24:AZ39" si="12">O24+AE24+AU24</f>
        <v>0</v>
      </c>
      <c r="AZ24" s="9">
        <f t="shared" si="12"/>
        <v>0</v>
      </c>
      <c r="BA24" s="9"/>
      <c r="BB24" s="9"/>
      <c r="BC24" s="7"/>
      <c r="BD24" s="7"/>
      <c r="BE24" s="7"/>
      <c r="BF24" s="7"/>
      <c r="BG24" s="7"/>
      <c r="BH24" s="7"/>
      <c r="BI24" s="7"/>
      <c r="BJ24" s="7"/>
      <c r="BK24" s="8">
        <f t="shared" si="6"/>
        <v>0</v>
      </c>
      <c r="BL24" s="8">
        <f t="shared" si="6"/>
        <v>0</v>
      </c>
      <c r="BM24" s="8">
        <f t="shared" si="0"/>
        <v>0</v>
      </c>
      <c r="BN24" s="8">
        <f t="shared" si="0"/>
        <v>0</v>
      </c>
      <c r="BO24" s="7"/>
      <c r="BP24" s="7"/>
      <c r="BQ24" s="7"/>
      <c r="BR24" s="7"/>
    </row>
    <row r="25" spans="1:95" s="19" customFormat="1" ht="18" customHeight="1" x14ac:dyDescent="0.25">
      <c r="A25" s="37">
        <v>18</v>
      </c>
      <c r="B25" s="6" t="s">
        <v>25</v>
      </c>
      <c r="C25" s="7"/>
      <c r="D25" s="7"/>
      <c r="E25" s="7"/>
      <c r="F25" s="7"/>
      <c r="G25" s="7"/>
      <c r="H25" s="7"/>
      <c r="I25" s="8">
        <f t="shared" si="1"/>
        <v>0</v>
      </c>
      <c r="J25" s="8">
        <f t="shared" si="1"/>
        <v>0</v>
      </c>
      <c r="K25" s="7"/>
      <c r="L25" s="7"/>
      <c r="M25" s="7"/>
      <c r="N25" s="7"/>
      <c r="O25" s="8">
        <f t="shared" si="2"/>
        <v>0</v>
      </c>
      <c r="P25" s="8">
        <f t="shared" si="2"/>
        <v>0</v>
      </c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8">
        <f t="shared" si="3"/>
        <v>0</v>
      </c>
      <c r="AF25" s="8">
        <f t="shared" si="3"/>
        <v>0</v>
      </c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>
        <f t="shared" si="11"/>
        <v>0</v>
      </c>
      <c r="AV25" s="7">
        <f t="shared" si="11"/>
        <v>0</v>
      </c>
      <c r="AW25" s="9"/>
      <c r="AX25" s="9"/>
      <c r="AY25" s="9">
        <f t="shared" si="12"/>
        <v>0</v>
      </c>
      <c r="AZ25" s="9">
        <f t="shared" si="12"/>
        <v>0</v>
      </c>
      <c r="BA25" s="9"/>
      <c r="BB25" s="9"/>
      <c r="BC25" s="7"/>
      <c r="BD25" s="7"/>
      <c r="BE25" s="7"/>
      <c r="BF25" s="7"/>
      <c r="BG25" s="7"/>
      <c r="BH25" s="7"/>
      <c r="BI25" s="7"/>
      <c r="BJ25" s="7"/>
      <c r="BK25" s="8">
        <f t="shared" si="6"/>
        <v>0</v>
      </c>
      <c r="BL25" s="8">
        <f t="shared" si="6"/>
        <v>0</v>
      </c>
      <c r="BM25" s="8">
        <f t="shared" si="0"/>
        <v>0</v>
      </c>
      <c r="BN25" s="8">
        <f t="shared" si="0"/>
        <v>0</v>
      </c>
      <c r="BO25" s="7"/>
      <c r="BP25" s="7"/>
      <c r="BQ25" s="7"/>
      <c r="BR25" s="7"/>
    </row>
    <row r="26" spans="1:95" s="19" customFormat="1" ht="18" customHeight="1" x14ac:dyDescent="0.25">
      <c r="A26" s="37">
        <v>19</v>
      </c>
      <c r="B26" s="6" t="s">
        <v>26</v>
      </c>
      <c r="C26" s="7"/>
      <c r="D26" s="7"/>
      <c r="E26" s="7"/>
      <c r="F26" s="7"/>
      <c r="G26" s="7"/>
      <c r="H26" s="7"/>
      <c r="I26" s="8">
        <f t="shared" si="1"/>
        <v>0</v>
      </c>
      <c r="J26" s="8">
        <f t="shared" si="1"/>
        <v>0</v>
      </c>
      <c r="K26" s="7"/>
      <c r="L26" s="7"/>
      <c r="M26" s="7"/>
      <c r="N26" s="7"/>
      <c r="O26" s="8">
        <f t="shared" si="2"/>
        <v>0</v>
      </c>
      <c r="P26" s="8">
        <f t="shared" si="2"/>
        <v>0</v>
      </c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8">
        <f t="shared" si="3"/>
        <v>0</v>
      </c>
      <c r="AF26" s="8">
        <f t="shared" si="3"/>
        <v>0</v>
      </c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>
        <f t="shared" si="11"/>
        <v>0</v>
      </c>
      <c r="AV26" s="7">
        <f t="shared" si="11"/>
        <v>0</v>
      </c>
      <c r="AW26" s="9"/>
      <c r="AX26" s="9"/>
      <c r="AY26" s="9">
        <f t="shared" si="12"/>
        <v>0</v>
      </c>
      <c r="AZ26" s="9">
        <f t="shared" si="12"/>
        <v>0</v>
      </c>
      <c r="BA26" s="9"/>
      <c r="BB26" s="9"/>
      <c r="BC26" s="7"/>
      <c r="BD26" s="7"/>
      <c r="BE26" s="7"/>
      <c r="BF26" s="7"/>
      <c r="BG26" s="7"/>
      <c r="BH26" s="7"/>
      <c r="BI26" s="7"/>
      <c r="BJ26" s="7"/>
      <c r="BK26" s="8">
        <f t="shared" si="6"/>
        <v>0</v>
      </c>
      <c r="BL26" s="8">
        <f t="shared" si="6"/>
        <v>0</v>
      </c>
      <c r="BM26" s="8">
        <f t="shared" si="0"/>
        <v>0</v>
      </c>
      <c r="BN26" s="8">
        <f t="shared" si="0"/>
        <v>0</v>
      </c>
      <c r="BO26" s="7"/>
      <c r="BP26" s="7"/>
      <c r="BQ26" s="7"/>
      <c r="BR26" s="7"/>
    </row>
    <row r="27" spans="1:95" s="19" customFormat="1" ht="18" customHeight="1" x14ac:dyDescent="0.25">
      <c r="A27" s="37">
        <v>20</v>
      </c>
      <c r="B27" s="6" t="s">
        <v>27</v>
      </c>
      <c r="C27" s="7"/>
      <c r="D27" s="7"/>
      <c r="E27" s="7"/>
      <c r="F27" s="7"/>
      <c r="G27" s="7"/>
      <c r="H27" s="7"/>
      <c r="I27" s="8">
        <f t="shared" si="1"/>
        <v>0</v>
      </c>
      <c r="J27" s="8">
        <f t="shared" si="1"/>
        <v>0</v>
      </c>
      <c r="K27" s="7"/>
      <c r="L27" s="7"/>
      <c r="M27" s="7"/>
      <c r="N27" s="7"/>
      <c r="O27" s="8">
        <f t="shared" si="2"/>
        <v>0</v>
      </c>
      <c r="P27" s="8">
        <f t="shared" si="2"/>
        <v>0</v>
      </c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8">
        <f t="shared" si="3"/>
        <v>0</v>
      </c>
      <c r="AF27" s="8">
        <f t="shared" si="3"/>
        <v>0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>
        <f t="shared" si="11"/>
        <v>0</v>
      </c>
      <c r="AV27" s="7">
        <f t="shared" si="11"/>
        <v>0</v>
      </c>
      <c r="AW27" s="9"/>
      <c r="AX27" s="9"/>
      <c r="AY27" s="9">
        <f t="shared" si="12"/>
        <v>0</v>
      </c>
      <c r="AZ27" s="9">
        <f t="shared" si="12"/>
        <v>0</v>
      </c>
      <c r="BA27" s="9"/>
      <c r="BB27" s="9"/>
      <c r="BC27" s="7"/>
      <c r="BD27" s="7"/>
      <c r="BE27" s="7"/>
      <c r="BF27" s="7"/>
      <c r="BG27" s="7"/>
      <c r="BH27" s="7"/>
      <c r="BI27" s="7"/>
      <c r="BJ27" s="7"/>
      <c r="BK27" s="8">
        <f t="shared" si="6"/>
        <v>0</v>
      </c>
      <c r="BL27" s="8">
        <f t="shared" si="6"/>
        <v>0</v>
      </c>
      <c r="BM27" s="8">
        <f t="shared" si="0"/>
        <v>0</v>
      </c>
      <c r="BN27" s="8">
        <f t="shared" si="0"/>
        <v>0</v>
      </c>
      <c r="BO27" s="7"/>
      <c r="BP27" s="7"/>
      <c r="BQ27" s="7"/>
      <c r="BR27" s="7"/>
    </row>
    <row r="28" spans="1:95" s="19" customFormat="1" ht="18" customHeight="1" x14ac:dyDescent="0.25">
      <c r="A28" s="37">
        <v>21</v>
      </c>
      <c r="B28" s="6" t="s">
        <v>59</v>
      </c>
      <c r="C28" s="7"/>
      <c r="D28" s="7"/>
      <c r="E28" s="7"/>
      <c r="F28" s="7"/>
      <c r="G28" s="7"/>
      <c r="H28" s="7"/>
      <c r="I28" s="8">
        <f t="shared" si="1"/>
        <v>0</v>
      </c>
      <c r="J28" s="8">
        <f t="shared" si="1"/>
        <v>0</v>
      </c>
      <c r="K28" s="7"/>
      <c r="L28" s="7"/>
      <c r="M28" s="7"/>
      <c r="N28" s="7"/>
      <c r="O28" s="8">
        <f t="shared" si="2"/>
        <v>0</v>
      </c>
      <c r="P28" s="8">
        <f t="shared" si="2"/>
        <v>0</v>
      </c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8">
        <f t="shared" si="3"/>
        <v>0</v>
      </c>
      <c r="AF28" s="8">
        <f t="shared" si="3"/>
        <v>0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>
        <f t="shared" si="11"/>
        <v>0</v>
      </c>
      <c r="AV28" s="7">
        <f t="shared" si="11"/>
        <v>0</v>
      </c>
      <c r="AW28" s="9"/>
      <c r="AX28" s="9"/>
      <c r="AY28" s="9">
        <f t="shared" si="12"/>
        <v>0</v>
      </c>
      <c r="AZ28" s="9">
        <f t="shared" si="12"/>
        <v>0</v>
      </c>
      <c r="BA28" s="9"/>
      <c r="BB28" s="9"/>
      <c r="BC28" s="7"/>
      <c r="BD28" s="7"/>
      <c r="BE28" s="7"/>
      <c r="BF28" s="7"/>
      <c r="BG28" s="7"/>
      <c r="BH28" s="7"/>
      <c r="BI28" s="7"/>
      <c r="BJ28" s="7"/>
      <c r="BK28" s="8">
        <f t="shared" si="6"/>
        <v>0</v>
      </c>
      <c r="BL28" s="8">
        <f t="shared" si="6"/>
        <v>0</v>
      </c>
      <c r="BM28" s="8">
        <f t="shared" si="0"/>
        <v>0</v>
      </c>
      <c r="BN28" s="8">
        <f t="shared" si="0"/>
        <v>0</v>
      </c>
      <c r="BO28" s="7"/>
      <c r="BP28" s="7"/>
      <c r="BQ28" s="7"/>
      <c r="BR28" s="7"/>
    </row>
    <row r="29" spans="1:95" s="19" customFormat="1" ht="18" customHeight="1" x14ac:dyDescent="0.25">
      <c r="A29" s="37">
        <v>22</v>
      </c>
      <c r="B29" s="6" t="s">
        <v>28</v>
      </c>
      <c r="C29" s="7"/>
      <c r="D29" s="7"/>
      <c r="E29" s="7"/>
      <c r="F29" s="7"/>
      <c r="G29" s="7"/>
      <c r="H29" s="7"/>
      <c r="I29" s="8">
        <f t="shared" si="1"/>
        <v>0</v>
      </c>
      <c r="J29" s="8">
        <f t="shared" si="1"/>
        <v>0</v>
      </c>
      <c r="K29" s="7"/>
      <c r="L29" s="7"/>
      <c r="M29" s="7"/>
      <c r="N29" s="7"/>
      <c r="O29" s="8">
        <f t="shared" si="2"/>
        <v>0</v>
      </c>
      <c r="P29" s="8">
        <f t="shared" si="2"/>
        <v>0</v>
      </c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8">
        <f t="shared" si="3"/>
        <v>0</v>
      </c>
      <c r="AF29" s="8">
        <f t="shared" si="3"/>
        <v>0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>
        <f t="shared" si="11"/>
        <v>0</v>
      </c>
      <c r="AV29" s="7">
        <f t="shared" si="11"/>
        <v>0</v>
      </c>
      <c r="AW29" s="9"/>
      <c r="AX29" s="9"/>
      <c r="AY29" s="9">
        <f t="shared" si="12"/>
        <v>0</v>
      </c>
      <c r="AZ29" s="9">
        <f t="shared" si="12"/>
        <v>0</v>
      </c>
      <c r="BA29" s="9"/>
      <c r="BB29" s="9"/>
      <c r="BC29" s="7"/>
      <c r="BD29" s="7"/>
      <c r="BE29" s="7"/>
      <c r="BF29" s="7"/>
      <c r="BG29" s="7"/>
      <c r="BH29" s="7"/>
      <c r="BI29" s="7"/>
      <c r="BJ29" s="7"/>
      <c r="BK29" s="8">
        <f t="shared" si="6"/>
        <v>0</v>
      </c>
      <c r="BL29" s="8">
        <f t="shared" si="6"/>
        <v>0</v>
      </c>
      <c r="BM29" s="8">
        <f t="shared" si="0"/>
        <v>0</v>
      </c>
      <c r="BN29" s="8">
        <f t="shared" si="0"/>
        <v>0</v>
      </c>
      <c r="BO29" s="7"/>
      <c r="BP29" s="7"/>
      <c r="BQ29" s="7"/>
      <c r="BR29" s="7"/>
    </row>
    <row r="30" spans="1:95" s="19" customFormat="1" ht="18" customHeight="1" x14ac:dyDescent="0.25">
      <c r="A30" s="37">
        <v>23</v>
      </c>
      <c r="B30" s="6" t="s">
        <v>98</v>
      </c>
      <c r="C30" s="7"/>
      <c r="D30" s="7"/>
      <c r="E30" s="7"/>
      <c r="F30" s="7"/>
      <c r="G30" s="7"/>
      <c r="H30" s="7"/>
      <c r="I30" s="8">
        <f t="shared" si="1"/>
        <v>0</v>
      </c>
      <c r="J30" s="8">
        <f t="shared" si="1"/>
        <v>0</v>
      </c>
      <c r="K30" s="7"/>
      <c r="L30" s="7"/>
      <c r="M30" s="7"/>
      <c r="N30" s="7"/>
      <c r="O30" s="8">
        <f t="shared" si="2"/>
        <v>0</v>
      </c>
      <c r="P30" s="8">
        <f t="shared" si="2"/>
        <v>0</v>
      </c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8">
        <f t="shared" si="3"/>
        <v>0</v>
      </c>
      <c r="AF30" s="8">
        <f t="shared" si="3"/>
        <v>0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>
        <f t="shared" si="11"/>
        <v>0</v>
      </c>
      <c r="AV30" s="7">
        <f t="shared" si="11"/>
        <v>0</v>
      </c>
      <c r="AW30" s="9"/>
      <c r="AX30" s="9"/>
      <c r="AY30" s="9">
        <f t="shared" si="12"/>
        <v>0</v>
      </c>
      <c r="AZ30" s="9">
        <f t="shared" si="12"/>
        <v>0</v>
      </c>
      <c r="BA30" s="9"/>
      <c r="BB30" s="9"/>
      <c r="BC30" s="7"/>
      <c r="BD30" s="7"/>
      <c r="BE30" s="7"/>
      <c r="BF30" s="7"/>
      <c r="BG30" s="7"/>
      <c r="BH30" s="7"/>
      <c r="BI30" s="7"/>
      <c r="BJ30" s="7"/>
      <c r="BK30" s="8">
        <f t="shared" si="6"/>
        <v>0</v>
      </c>
      <c r="BL30" s="8">
        <f t="shared" si="6"/>
        <v>0</v>
      </c>
      <c r="BM30" s="8">
        <f t="shared" si="0"/>
        <v>0</v>
      </c>
      <c r="BN30" s="8">
        <f t="shared" si="0"/>
        <v>0</v>
      </c>
      <c r="BO30" s="7"/>
      <c r="BP30" s="7"/>
      <c r="BQ30" s="7"/>
      <c r="BR30" s="7"/>
    </row>
    <row r="31" spans="1:95" s="19" customFormat="1" ht="18" customHeight="1" x14ac:dyDescent="0.25">
      <c r="A31" s="37">
        <v>24</v>
      </c>
      <c r="B31" s="6" t="s">
        <v>29</v>
      </c>
      <c r="C31" s="7"/>
      <c r="D31" s="7"/>
      <c r="E31" s="7"/>
      <c r="F31" s="7"/>
      <c r="G31" s="7"/>
      <c r="H31" s="7"/>
      <c r="I31" s="8">
        <f t="shared" si="1"/>
        <v>0</v>
      </c>
      <c r="J31" s="8">
        <f t="shared" si="1"/>
        <v>0</v>
      </c>
      <c r="K31" s="7"/>
      <c r="L31" s="7"/>
      <c r="M31" s="7"/>
      <c r="N31" s="7"/>
      <c r="O31" s="8">
        <f t="shared" si="2"/>
        <v>0</v>
      </c>
      <c r="P31" s="8">
        <f t="shared" si="2"/>
        <v>0</v>
      </c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8">
        <f t="shared" si="3"/>
        <v>0</v>
      </c>
      <c r="AF31" s="8">
        <f t="shared" si="3"/>
        <v>0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>
        <f t="shared" si="11"/>
        <v>0</v>
      </c>
      <c r="AV31" s="7">
        <f t="shared" si="11"/>
        <v>0</v>
      </c>
      <c r="AW31" s="9"/>
      <c r="AX31" s="9"/>
      <c r="AY31" s="9">
        <f t="shared" si="12"/>
        <v>0</v>
      </c>
      <c r="AZ31" s="9">
        <f t="shared" si="12"/>
        <v>0</v>
      </c>
      <c r="BA31" s="9"/>
      <c r="BB31" s="9"/>
      <c r="BC31" s="7"/>
      <c r="BD31" s="7"/>
      <c r="BE31" s="7"/>
      <c r="BF31" s="7"/>
      <c r="BG31" s="7"/>
      <c r="BH31" s="7"/>
      <c r="BI31" s="7"/>
      <c r="BJ31" s="7"/>
      <c r="BK31" s="8">
        <f t="shared" si="6"/>
        <v>0</v>
      </c>
      <c r="BL31" s="8">
        <f t="shared" si="6"/>
        <v>0</v>
      </c>
      <c r="BM31" s="8">
        <f t="shared" si="0"/>
        <v>0</v>
      </c>
      <c r="BN31" s="8">
        <f t="shared" si="0"/>
        <v>0</v>
      </c>
      <c r="BO31" s="7"/>
      <c r="BP31" s="7"/>
      <c r="BQ31" s="7"/>
      <c r="BR31" s="7"/>
    </row>
    <row r="32" spans="1:95" s="16" customFormat="1" ht="18" customHeight="1" x14ac:dyDescent="0.25">
      <c r="A32" s="38"/>
      <c r="B32" s="13" t="s">
        <v>30</v>
      </c>
      <c r="C32" s="8">
        <f>SUM(C20:C31)</f>
        <v>0</v>
      </c>
      <c r="D32" s="8">
        <f t="shared" ref="D32:BQ32" si="13">SUM(D20:D31)</f>
        <v>0</v>
      </c>
      <c r="E32" s="8">
        <f t="shared" si="13"/>
        <v>0</v>
      </c>
      <c r="F32" s="8">
        <f t="shared" si="13"/>
        <v>0</v>
      </c>
      <c r="G32" s="8">
        <f t="shared" si="13"/>
        <v>0</v>
      </c>
      <c r="H32" s="8">
        <f t="shared" si="13"/>
        <v>0</v>
      </c>
      <c r="I32" s="8">
        <f t="shared" si="1"/>
        <v>0</v>
      </c>
      <c r="J32" s="8">
        <f t="shared" si="1"/>
        <v>0</v>
      </c>
      <c r="K32" s="8">
        <f t="shared" si="13"/>
        <v>0</v>
      </c>
      <c r="L32" s="8">
        <f t="shared" si="13"/>
        <v>0</v>
      </c>
      <c r="M32" s="8">
        <f t="shared" si="13"/>
        <v>0</v>
      </c>
      <c r="N32" s="8">
        <f t="shared" si="13"/>
        <v>0</v>
      </c>
      <c r="O32" s="8">
        <f t="shared" si="2"/>
        <v>0</v>
      </c>
      <c r="P32" s="8">
        <f t="shared" si="2"/>
        <v>0</v>
      </c>
      <c r="Q32" s="8">
        <f t="shared" si="13"/>
        <v>0</v>
      </c>
      <c r="R32" s="8">
        <f t="shared" si="13"/>
        <v>0</v>
      </c>
      <c r="S32" s="8">
        <f t="shared" si="13"/>
        <v>0</v>
      </c>
      <c r="T32" s="8">
        <f t="shared" si="13"/>
        <v>0</v>
      </c>
      <c r="U32" s="8">
        <f t="shared" si="13"/>
        <v>0</v>
      </c>
      <c r="V32" s="8">
        <f t="shared" si="13"/>
        <v>0</v>
      </c>
      <c r="W32" s="8">
        <f t="shared" si="13"/>
        <v>0</v>
      </c>
      <c r="X32" s="8">
        <f t="shared" si="13"/>
        <v>0</v>
      </c>
      <c r="Y32" s="8">
        <f t="shared" si="13"/>
        <v>0</v>
      </c>
      <c r="Z32" s="8">
        <f t="shared" si="13"/>
        <v>0</v>
      </c>
      <c r="AA32" s="8">
        <f t="shared" si="13"/>
        <v>0</v>
      </c>
      <c r="AB32" s="8">
        <f t="shared" si="13"/>
        <v>0</v>
      </c>
      <c r="AC32" s="8">
        <f t="shared" si="13"/>
        <v>0</v>
      </c>
      <c r="AD32" s="8">
        <f t="shared" si="13"/>
        <v>0</v>
      </c>
      <c r="AE32" s="8">
        <f t="shared" si="3"/>
        <v>0</v>
      </c>
      <c r="AF32" s="8">
        <f t="shared" si="3"/>
        <v>0</v>
      </c>
      <c r="AG32" s="8">
        <f t="shared" si="13"/>
        <v>0</v>
      </c>
      <c r="AH32" s="8">
        <f t="shared" si="13"/>
        <v>0</v>
      </c>
      <c r="AI32" s="8">
        <f t="shared" si="13"/>
        <v>0</v>
      </c>
      <c r="AJ32" s="8">
        <f t="shared" si="13"/>
        <v>0</v>
      </c>
      <c r="AK32" s="8">
        <f t="shared" si="13"/>
        <v>0</v>
      </c>
      <c r="AL32" s="8">
        <f t="shared" si="13"/>
        <v>0</v>
      </c>
      <c r="AM32" s="8">
        <f t="shared" si="13"/>
        <v>0</v>
      </c>
      <c r="AN32" s="8">
        <f t="shared" si="13"/>
        <v>0</v>
      </c>
      <c r="AO32" s="8">
        <f t="shared" si="13"/>
        <v>0</v>
      </c>
      <c r="AP32" s="8">
        <f t="shared" si="13"/>
        <v>0</v>
      </c>
      <c r="AQ32" s="8">
        <f t="shared" si="13"/>
        <v>0</v>
      </c>
      <c r="AR32" s="8">
        <f t="shared" si="13"/>
        <v>0</v>
      </c>
      <c r="AS32" s="8">
        <f t="shared" si="13"/>
        <v>0</v>
      </c>
      <c r="AT32" s="8">
        <f t="shared" si="13"/>
        <v>0</v>
      </c>
      <c r="AU32" s="8">
        <f t="shared" si="13"/>
        <v>0</v>
      </c>
      <c r="AV32" s="8">
        <f t="shared" si="13"/>
        <v>0</v>
      </c>
      <c r="AW32" s="8">
        <f t="shared" si="13"/>
        <v>0</v>
      </c>
      <c r="AX32" s="8">
        <f t="shared" si="13"/>
        <v>0</v>
      </c>
      <c r="AY32" s="9">
        <f t="shared" si="12"/>
        <v>0</v>
      </c>
      <c r="AZ32" s="9">
        <f t="shared" si="12"/>
        <v>0</v>
      </c>
      <c r="BA32" s="8">
        <f t="shared" si="13"/>
        <v>0</v>
      </c>
      <c r="BB32" s="8">
        <f t="shared" si="13"/>
        <v>0</v>
      </c>
      <c r="BC32" s="8">
        <f t="shared" si="13"/>
        <v>0</v>
      </c>
      <c r="BD32" s="8">
        <f t="shared" si="13"/>
        <v>0</v>
      </c>
      <c r="BE32" s="8">
        <f t="shared" si="13"/>
        <v>0</v>
      </c>
      <c r="BF32" s="8">
        <f t="shared" si="13"/>
        <v>0</v>
      </c>
      <c r="BG32" s="8">
        <f t="shared" si="13"/>
        <v>0</v>
      </c>
      <c r="BH32" s="8">
        <f t="shared" si="13"/>
        <v>0</v>
      </c>
      <c r="BI32" s="8">
        <f t="shared" si="13"/>
        <v>0</v>
      </c>
      <c r="BJ32" s="8">
        <f t="shared" si="13"/>
        <v>0</v>
      </c>
      <c r="BK32" s="8">
        <f t="shared" si="6"/>
        <v>0</v>
      </c>
      <c r="BL32" s="8">
        <f t="shared" si="6"/>
        <v>0</v>
      </c>
      <c r="BM32" s="8">
        <f t="shared" si="0"/>
        <v>0</v>
      </c>
      <c r="BN32" s="8">
        <f t="shared" si="0"/>
        <v>0</v>
      </c>
      <c r="BO32" s="8">
        <f t="shared" si="13"/>
        <v>0</v>
      </c>
      <c r="BP32" s="8">
        <f t="shared" si="13"/>
        <v>0</v>
      </c>
      <c r="BQ32" s="8">
        <f t="shared" si="13"/>
        <v>0</v>
      </c>
      <c r="BR32" s="8">
        <f t="shared" ref="BR32" si="14">SUM(BR20:BR31)</f>
        <v>0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7"/>
      <c r="D33" s="7"/>
      <c r="E33" s="7"/>
      <c r="F33" s="7"/>
      <c r="G33" s="7"/>
      <c r="H33" s="7"/>
      <c r="I33" s="8">
        <f t="shared" si="1"/>
        <v>0</v>
      </c>
      <c r="J33" s="8">
        <f t="shared" si="1"/>
        <v>0</v>
      </c>
      <c r="K33" s="7"/>
      <c r="L33" s="7"/>
      <c r="M33" s="7"/>
      <c r="N33" s="7"/>
      <c r="O33" s="8">
        <f t="shared" si="2"/>
        <v>0</v>
      </c>
      <c r="P33" s="8">
        <f t="shared" si="2"/>
        <v>0</v>
      </c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8">
        <f t="shared" si="3"/>
        <v>0</v>
      </c>
      <c r="AF33" s="8">
        <f t="shared" si="3"/>
        <v>0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>
        <f t="shared" ref="AU33:AV42" si="15">AI33+AK33+AM33+AO33+AQ33+AS33</f>
        <v>0</v>
      </c>
      <c r="AV33" s="7">
        <f t="shared" si="15"/>
        <v>0</v>
      </c>
      <c r="AW33" s="7"/>
      <c r="AX33" s="7"/>
      <c r="AY33" s="9">
        <f t="shared" si="12"/>
        <v>0</v>
      </c>
      <c r="AZ33" s="9">
        <f t="shared" si="12"/>
        <v>0</v>
      </c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8">
        <f t="shared" si="6"/>
        <v>0</v>
      </c>
      <c r="BL33" s="8">
        <f t="shared" si="6"/>
        <v>0</v>
      </c>
      <c r="BM33" s="8">
        <f t="shared" si="0"/>
        <v>0</v>
      </c>
      <c r="BN33" s="8">
        <f t="shared" si="0"/>
        <v>0</v>
      </c>
      <c r="BO33" s="7"/>
      <c r="BP33" s="7"/>
      <c r="BQ33" s="7"/>
      <c r="BR33" s="7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7">
        <v>180</v>
      </c>
      <c r="D34" s="7">
        <v>359</v>
      </c>
      <c r="E34" s="7">
        <v>11</v>
      </c>
      <c r="F34" s="7">
        <v>51.726865989999993</v>
      </c>
      <c r="G34" s="7">
        <v>104.66666666666666</v>
      </c>
      <c r="H34" s="7">
        <v>32</v>
      </c>
      <c r="I34" s="8">
        <f t="shared" si="1"/>
        <v>295.66666666666663</v>
      </c>
      <c r="J34" s="8">
        <f t="shared" si="1"/>
        <v>442.72686598999996</v>
      </c>
      <c r="K34" s="7">
        <v>1</v>
      </c>
      <c r="L34" s="7">
        <v>1</v>
      </c>
      <c r="M34" s="7">
        <v>0</v>
      </c>
      <c r="N34" s="7">
        <v>0</v>
      </c>
      <c r="O34" s="8">
        <f t="shared" si="2"/>
        <v>296.66666666666663</v>
      </c>
      <c r="P34" s="8">
        <f t="shared" si="2"/>
        <v>443.72686598999996</v>
      </c>
      <c r="Q34" s="7">
        <v>0</v>
      </c>
      <c r="R34" s="7">
        <v>0</v>
      </c>
      <c r="S34" s="7">
        <v>186.27298850574712</v>
      </c>
      <c r="T34" s="7">
        <v>344.6823401428785</v>
      </c>
      <c r="U34" s="7">
        <v>192.9736544680851</v>
      </c>
      <c r="V34" s="7">
        <v>1833.2021999999999</v>
      </c>
      <c r="W34" s="7">
        <v>71.849999999999994</v>
      </c>
      <c r="X34" s="7">
        <v>1672</v>
      </c>
      <c r="Y34" s="7">
        <v>0</v>
      </c>
      <c r="Z34" s="7">
        <v>0</v>
      </c>
      <c r="AA34" s="7">
        <v>0</v>
      </c>
      <c r="AB34" s="7">
        <v>0</v>
      </c>
      <c r="AC34" s="7">
        <v>2</v>
      </c>
      <c r="AD34" s="7">
        <v>20</v>
      </c>
      <c r="AE34" s="8">
        <f t="shared" si="3"/>
        <v>266.82365446808512</v>
      </c>
      <c r="AF34" s="8">
        <f t="shared" si="3"/>
        <v>3525.2021999999997</v>
      </c>
      <c r="AG34" s="7">
        <v>10</v>
      </c>
      <c r="AH34" s="7">
        <v>881</v>
      </c>
      <c r="AI34" s="7">
        <v>0</v>
      </c>
      <c r="AJ34" s="7">
        <v>0</v>
      </c>
      <c r="AK34" s="7">
        <v>2</v>
      </c>
      <c r="AL34" s="7">
        <v>10</v>
      </c>
      <c r="AM34" s="7">
        <v>11.691588785046729</v>
      </c>
      <c r="AN34" s="7">
        <v>95.334000000000003</v>
      </c>
      <c r="AO34" s="7">
        <v>0</v>
      </c>
      <c r="AP34" s="7">
        <v>0</v>
      </c>
      <c r="AQ34" s="7">
        <v>225</v>
      </c>
      <c r="AR34" s="7">
        <v>1492.6182741000002</v>
      </c>
      <c r="AS34" s="7">
        <v>0</v>
      </c>
      <c r="AT34" s="7">
        <v>0</v>
      </c>
      <c r="AU34" s="7">
        <f t="shared" si="15"/>
        <v>238.69158878504672</v>
      </c>
      <c r="AV34" s="7">
        <f t="shared" si="15"/>
        <v>1597.9522741000003</v>
      </c>
      <c r="AW34" s="9"/>
      <c r="AX34" s="9"/>
      <c r="AY34" s="9">
        <f t="shared" si="12"/>
        <v>802.1819099197985</v>
      </c>
      <c r="AZ34" s="9">
        <f t="shared" si="12"/>
        <v>5566.8813400899999</v>
      </c>
      <c r="BA34" s="9"/>
      <c r="BB34" s="9"/>
      <c r="BC34" s="7">
        <v>0</v>
      </c>
      <c r="BD34" s="7">
        <v>0</v>
      </c>
      <c r="BE34" s="7">
        <v>10</v>
      </c>
      <c r="BF34" s="7">
        <v>380</v>
      </c>
      <c r="BG34" s="7">
        <v>34</v>
      </c>
      <c r="BH34" s="7">
        <v>325</v>
      </c>
      <c r="BI34" s="7">
        <v>16</v>
      </c>
      <c r="BJ34" s="7">
        <v>62</v>
      </c>
      <c r="BK34" s="8">
        <f t="shared" si="6"/>
        <v>60</v>
      </c>
      <c r="BL34" s="8">
        <f t="shared" si="6"/>
        <v>767</v>
      </c>
      <c r="BM34" s="8">
        <f t="shared" si="0"/>
        <v>862.1819099197985</v>
      </c>
      <c r="BN34" s="8">
        <f t="shared" si="0"/>
        <v>6333.8813400899999</v>
      </c>
      <c r="BO34" s="7">
        <v>653.66629814089833</v>
      </c>
      <c r="BP34" s="7">
        <v>3228.8274469741996</v>
      </c>
      <c r="BQ34" s="7">
        <v>128</v>
      </c>
      <c r="BR34" s="7">
        <v>128</v>
      </c>
    </row>
    <row r="35" spans="1:95" s="10" customFormat="1" ht="18" customHeight="1" x14ac:dyDescent="0.25">
      <c r="A35" s="39">
        <v>27</v>
      </c>
      <c r="B35" s="12" t="s">
        <v>14</v>
      </c>
      <c r="C35" s="7">
        <v>320</v>
      </c>
      <c r="D35" s="7">
        <v>607</v>
      </c>
      <c r="E35" s="7">
        <v>12</v>
      </c>
      <c r="F35" s="7">
        <v>44</v>
      </c>
      <c r="G35" s="7">
        <v>40</v>
      </c>
      <c r="H35" s="7">
        <v>20</v>
      </c>
      <c r="I35" s="8">
        <f t="shared" si="1"/>
        <v>372</v>
      </c>
      <c r="J35" s="8">
        <f t="shared" si="1"/>
        <v>671</v>
      </c>
      <c r="K35" s="7"/>
      <c r="L35" s="7"/>
      <c r="M35" s="7">
        <v>36</v>
      </c>
      <c r="N35" s="7">
        <v>914</v>
      </c>
      <c r="O35" s="8">
        <f t="shared" si="2"/>
        <v>408</v>
      </c>
      <c r="P35" s="8">
        <f t="shared" si="2"/>
        <v>1585</v>
      </c>
      <c r="Q35" s="7">
        <v>0</v>
      </c>
      <c r="R35" s="7">
        <v>0</v>
      </c>
      <c r="S35" s="7">
        <v>302</v>
      </c>
      <c r="T35" s="7">
        <v>998</v>
      </c>
      <c r="U35" s="7">
        <v>150</v>
      </c>
      <c r="V35" s="7">
        <v>876</v>
      </c>
      <c r="W35" s="7">
        <v>32</v>
      </c>
      <c r="X35" s="7">
        <v>343</v>
      </c>
      <c r="Y35" s="7">
        <v>0</v>
      </c>
      <c r="Z35" s="7">
        <v>0</v>
      </c>
      <c r="AA35" s="7">
        <v>0</v>
      </c>
      <c r="AB35" s="7">
        <v>0</v>
      </c>
      <c r="AC35" s="7">
        <v>2</v>
      </c>
      <c r="AD35" s="7">
        <v>20</v>
      </c>
      <c r="AE35" s="8">
        <f>U35+W35+Y35+AA35+AC35</f>
        <v>184</v>
      </c>
      <c r="AF35" s="8">
        <f>V35+X35+Z35+AB35+AD35</f>
        <v>1239</v>
      </c>
      <c r="AG35" s="7">
        <v>9</v>
      </c>
      <c r="AH35" s="7">
        <v>310</v>
      </c>
      <c r="AI35" s="7">
        <v>0</v>
      </c>
      <c r="AJ35" s="7">
        <v>0</v>
      </c>
      <c r="AK35" s="7">
        <v>2</v>
      </c>
      <c r="AL35" s="7">
        <v>7</v>
      </c>
      <c r="AM35" s="7">
        <v>4</v>
      </c>
      <c r="AN35" s="7">
        <v>29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f t="shared" si="15"/>
        <v>6</v>
      </c>
      <c r="AV35" s="7">
        <f t="shared" si="15"/>
        <v>36</v>
      </c>
      <c r="AW35" s="9"/>
      <c r="AX35" s="9"/>
      <c r="AY35" s="9">
        <f t="shared" si="12"/>
        <v>598</v>
      </c>
      <c r="AZ35" s="9">
        <f t="shared" si="12"/>
        <v>2860</v>
      </c>
      <c r="BA35" s="9"/>
      <c r="BB35" s="9"/>
      <c r="BC35" s="7">
        <v>0</v>
      </c>
      <c r="BD35" s="7">
        <v>0</v>
      </c>
      <c r="BE35" s="7">
        <v>3</v>
      </c>
      <c r="BF35" s="7">
        <v>102</v>
      </c>
      <c r="BG35" s="7">
        <v>16</v>
      </c>
      <c r="BH35" s="7">
        <v>60</v>
      </c>
      <c r="BI35" s="7">
        <v>5</v>
      </c>
      <c r="BJ35" s="7">
        <v>50</v>
      </c>
      <c r="BK35" s="8">
        <f t="shared" si="6"/>
        <v>24</v>
      </c>
      <c r="BL35" s="8">
        <f t="shared" si="6"/>
        <v>212</v>
      </c>
      <c r="BM35" s="8">
        <f t="shared" si="0"/>
        <v>622</v>
      </c>
      <c r="BN35" s="8">
        <f t="shared" si="0"/>
        <v>3072</v>
      </c>
      <c r="BO35" s="7">
        <v>379</v>
      </c>
      <c r="BP35" s="7">
        <v>1773</v>
      </c>
      <c r="BQ35" s="7">
        <v>128</v>
      </c>
      <c r="BR35" s="7">
        <v>128</v>
      </c>
    </row>
    <row r="36" spans="1:95" s="10" customFormat="1" ht="18" customHeight="1" x14ac:dyDescent="0.25">
      <c r="A36" s="37">
        <v>28</v>
      </c>
      <c r="B36" s="6" t="s">
        <v>54</v>
      </c>
      <c r="C36" s="7"/>
      <c r="D36" s="7"/>
      <c r="E36" s="7"/>
      <c r="F36" s="7"/>
      <c r="G36" s="7"/>
      <c r="H36" s="7"/>
      <c r="I36" s="8">
        <f t="shared" si="1"/>
        <v>0</v>
      </c>
      <c r="J36" s="8">
        <f t="shared" si="1"/>
        <v>0</v>
      </c>
      <c r="K36" s="7"/>
      <c r="L36" s="7"/>
      <c r="M36" s="7"/>
      <c r="N36" s="7"/>
      <c r="O36" s="8">
        <f t="shared" si="2"/>
        <v>0</v>
      </c>
      <c r="P36" s="8">
        <f t="shared" si="2"/>
        <v>0</v>
      </c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8">
        <f t="shared" si="3"/>
        <v>0</v>
      </c>
      <c r="AF36" s="8">
        <f t="shared" si="3"/>
        <v>0</v>
      </c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>
        <f t="shared" si="15"/>
        <v>0</v>
      </c>
      <c r="AV36" s="7">
        <f t="shared" si="15"/>
        <v>0</v>
      </c>
      <c r="AW36" s="9"/>
      <c r="AX36" s="9"/>
      <c r="AY36" s="9">
        <f t="shared" si="12"/>
        <v>0</v>
      </c>
      <c r="AZ36" s="9">
        <f t="shared" si="12"/>
        <v>0</v>
      </c>
      <c r="BA36" s="9"/>
      <c r="BB36" s="9"/>
      <c r="BC36" s="7"/>
      <c r="BD36" s="7"/>
      <c r="BE36" s="7"/>
      <c r="BF36" s="7"/>
      <c r="BG36" s="7"/>
      <c r="BH36" s="7"/>
      <c r="BI36" s="7"/>
      <c r="BJ36" s="7"/>
      <c r="BK36" s="8">
        <f t="shared" si="6"/>
        <v>0</v>
      </c>
      <c r="BL36" s="8">
        <f t="shared" si="6"/>
        <v>0</v>
      </c>
      <c r="BM36" s="8">
        <f t="shared" si="0"/>
        <v>0</v>
      </c>
      <c r="BN36" s="8">
        <f t="shared" si="0"/>
        <v>0</v>
      </c>
      <c r="BO36" s="7"/>
      <c r="BP36" s="7"/>
      <c r="BQ36" s="7"/>
      <c r="BR36" s="7"/>
    </row>
    <row r="37" spans="1:95" s="10" customFormat="1" ht="18" customHeight="1" x14ac:dyDescent="0.25">
      <c r="A37" s="39">
        <v>29</v>
      </c>
      <c r="B37" s="12" t="s">
        <v>32</v>
      </c>
      <c r="C37" s="7">
        <v>140</v>
      </c>
      <c r="D37" s="7">
        <v>356</v>
      </c>
      <c r="E37" s="7">
        <v>122</v>
      </c>
      <c r="F37" s="7">
        <v>786</v>
      </c>
      <c r="G37" s="7">
        <v>40</v>
      </c>
      <c r="H37" s="7">
        <v>20</v>
      </c>
      <c r="I37" s="8">
        <f t="shared" si="1"/>
        <v>302</v>
      </c>
      <c r="J37" s="8">
        <f t="shared" si="1"/>
        <v>1162</v>
      </c>
      <c r="K37" s="7"/>
      <c r="L37" s="7"/>
      <c r="M37" s="7">
        <v>16</v>
      </c>
      <c r="N37" s="7">
        <v>128</v>
      </c>
      <c r="O37" s="8">
        <f t="shared" si="2"/>
        <v>318</v>
      </c>
      <c r="P37" s="8">
        <f t="shared" si="2"/>
        <v>1290</v>
      </c>
      <c r="Q37" s="7">
        <v>0</v>
      </c>
      <c r="R37" s="7">
        <v>0</v>
      </c>
      <c r="S37" s="7">
        <v>311.99460916442047</v>
      </c>
      <c r="T37" s="7">
        <v>898.04879365908891</v>
      </c>
      <c r="U37" s="7">
        <v>161</v>
      </c>
      <c r="V37" s="7">
        <v>2631</v>
      </c>
      <c r="W37" s="7">
        <v>36</v>
      </c>
      <c r="X37" s="7">
        <v>741</v>
      </c>
      <c r="Y37" s="7">
        <v>0</v>
      </c>
      <c r="Z37" s="7">
        <v>0</v>
      </c>
      <c r="AA37" s="7">
        <v>2</v>
      </c>
      <c r="AB37" s="7">
        <v>10</v>
      </c>
      <c r="AC37" s="7">
        <v>7</v>
      </c>
      <c r="AD37" s="7">
        <v>76</v>
      </c>
      <c r="AE37" s="8">
        <f t="shared" si="3"/>
        <v>206</v>
      </c>
      <c r="AF37" s="8">
        <f t="shared" si="3"/>
        <v>3458</v>
      </c>
      <c r="AG37" s="7">
        <v>11</v>
      </c>
      <c r="AH37" s="7">
        <v>865</v>
      </c>
      <c r="AI37" s="7">
        <v>0</v>
      </c>
      <c r="AJ37" s="7">
        <v>0</v>
      </c>
      <c r="AK37" s="7">
        <v>25</v>
      </c>
      <c r="AL37" s="7">
        <v>69</v>
      </c>
      <c r="AM37" s="7">
        <v>10</v>
      </c>
      <c r="AN37" s="7">
        <v>79</v>
      </c>
      <c r="AO37" s="7">
        <v>0</v>
      </c>
      <c r="AP37" s="7">
        <v>0</v>
      </c>
      <c r="AQ37" s="7">
        <v>16</v>
      </c>
      <c r="AR37" s="7">
        <v>97.121342447999993</v>
      </c>
      <c r="AS37" s="7">
        <v>0</v>
      </c>
      <c r="AT37" s="7">
        <v>0</v>
      </c>
      <c r="AU37" s="7">
        <f t="shared" si="15"/>
        <v>51</v>
      </c>
      <c r="AV37" s="7">
        <f t="shared" si="15"/>
        <v>245.12134244800001</v>
      </c>
      <c r="AW37" s="9"/>
      <c r="AX37" s="9"/>
      <c r="AY37" s="9">
        <f t="shared" si="12"/>
        <v>575</v>
      </c>
      <c r="AZ37" s="9">
        <f t="shared" si="12"/>
        <v>4993.1213424480002</v>
      </c>
      <c r="BA37" s="9"/>
      <c r="BB37" s="9"/>
      <c r="BC37" s="7">
        <v>0</v>
      </c>
      <c r="BD37" s="7">
        <v>0</v>
      </c>
      <c r="BE37" s="7">
        <v>6</v>
      </c>
      <c r="BF37" s="7">
        <v>282</v>
      </c>
      <c r="BG37" s="7">
        <v>30</v>
      </c>
      <c r="BH37" s="7">
        <v>310</v>
      </c>
      <c r="BI37" s="7">
        <v>10</v>
      </c>
      <c r="BJ37" s="7">
        <v>40</v>
      </c>
      <c r="BK37" s="8">
        <f t="shared" si="6"/>
        <v>46</v>
      </c>
      <c r="BL37" s="8">
        <f t="shared" si="6"/>
        <v>632</v>
      </c>
      <c r="BM37" s="8">
        <f t="shared" si="0"/>
        <v>621</v>
      </c>
      <c r="BN37" s="8">
        <f t="shared" si="0"/>
        <v>5625.1213424480002</v>
      </c>
      <c r="BO37" s="7">
        <v>348</v>
      </c>
      <c r="BP37" s="7">
        <v>2996</v>
      </c>
      <c r="BQ37" s="7">
        <v>128</v>
      </c>
      <c r="BR37" s="7">
        <v>128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7">
        <v>60</v>
      </c>
      <c r="D38" s="7">
        <v>60</v>
      </c>
      <c r="E38" s="7">
        <v>12</v>
      </c>
      <c r="F38" s="7">
        <v>10</v>
      </c>
      <c r="G38" s="7">
        <v>40</v>
      </c>
      <c r="H38" s="7">
        <v>20</v>
      </c>
      <c r="I38" s="8">
        <f t="shared" si="1"/>
        <v>112</v>
      </c>
      <c r="J38" s="8">
        <f t="shared" si="1"/>
        <v>90</v>
      </c>
      <c r="K38" s="7"/>
      <c r="L38" s="7"/>
      <c r="M38" s="7"/>
      <c r="N38" s="7"/>
      <c r="O38" s="8">
        <f t="shared" si="2"/>
        <v>112</v>
      </c>
      <c r="P38" s="8">
        <f t="shared" si="2"/>
        <v>90</v>
      </c>
      <c r="Q38" s="7">
        <v>0</v>
      </c>
      <c r="R38" s="7">
        <v>0</v>
      </c>
      <c r="S38" s="7">
        <v>90</v>
      </c>
      <c r="T38" s="7">
        <v>72</v>
      </c>
      <c r="U38" s="7">
        <v>8</v>
      </c>
      <c r="V38" s="7">
        <v>15</v>
      </c>
      <c r="W38" s="7">
        <v>10</v>
      </c>
      <c r="X38" s="7">
        <v>15</v>
      </c>
      <c r="Y38" s="7">
        <v>0</v>
      </c>
      <c r="Z38" s="7">
        <v>0</v>
      </c>
      <c r="AA38" s="7">
        <v>2</v>
      </c>
      <c r="AB38" s="7">
        <v>12</v>
      </c>
      <c r="AC38" s="7">
        <v>0</v>
      </c>
      <c r="AD38" s="7">
        <v>0</v>
      </c>
      <c r="AE38" s="8">
        <f t="shared" si="3"/>
        <v>20</v>
      </c>
      <c r="AF38" s="8">
        <f t="shared" si="3"/>
        <v>42</v>
      </c>
      <c r="AG38" s="7">
        <v>3</v>
      </c>
      <c r="AH38" s="7">
        <v>11</v>
      </c>
      <c r="AI38" s="7">
        <v>0</v>
      </c>
      <c r="AJ38" s="7">
        <v>0</v>
      </c>
      <c r="AK38" s="7">
        <v>5</v>
      </c>
      <c r="AL38" s="7">
        <v>18</v>
      </c>
      <c r="AM38" s="7">
        <v>5</v>
      </c>
      <c r="AN38" s="7">
        <v>30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f t="shared" si="15"/>
        <v>10</v>
      </c>
      <c r="AV38" s="7">
        <f t="shared" si="15"/>
        <v>48</v>
      </c>
      <c r="AW38" s="9"/>
      <c r="AX38" s="9"/>
      <c r="AY38" s="9">
        <f t="shared" si="12"/>
        <v>142</v>
      </c>
      <c r="AZ38" s="9">
        <f t="shared" si="12"/>
        <v>180</v>
      </c>
      <c r="BA38" s="9"/>
      <c r="BB38" s="9"/>
      <c r="BC38" s="7">
        <v>0</v>
      </c>
      <c r="BD38" s="7">
        <v>0</v>
      </c>
      <c r="BE38" s="7">
        <v>2</v>
      </c>
      <c r="BF38" s="7">
        <v>92</v>
      </c>
      <c r="BG38" s="7">
        <v>8</v>
      </c>
      <c r="BH38" s="7">
        <v>60</v>
      </c>
      <c r="BI38" s="7">
        <v>5</v>
      </c>
      <c r="BJ38" s="7">
        <v>20</v>
      </c>
      <c r="BK38" s="8">
        <f t="shared" si="6"/>
        <v>15</v>
      </c>
      <c r="BL38" s="8">
        <f t="shared" si="6"/>
        <v>172</v>
      </c>
      <c r="BM38" s="8">
        <f t="shared" si="0"/>
        <v>157</v>
      </c>
      <c r="BN38" s="8">
        <f t="shared" si="0"/>
        <v>352</v>
      </c>
      <c r="BO38" s="7">
        <v>110</v>
      </c>
      <c r="BP38" s="7">
        <v>120</v>
      </c>
      <c r="BQ38" s="7">
        <v>128</v>
      </c>
      <c r="BR38" s="7">
        <v>128</v>
      </c>
    </row>
    <row r="39" spans="1:95" s="10" customFormat="1" ht="18" customHeight="1" x14ac:dyDescent="0.25">
      <c r="A39" s="39">
        <v>31</v>
      </c>
      <c r="B39" s="12" t="s">
        <v>34</v>
      </c>
      <c r="C39" s="7"/>
      <c r="D39" s="7"/>
      <c r="E39" s="7"/>
      <c r="F39" s="7"/>
      <c r="G39" s="7"/>
      <c r="H39" s="7"/>
      <c r="I39" s="8">
        <f t="shared" si="1"/>
        <v>0</v>
      </c>
      <c r="J39" s="8">
        <f t="shared" si="1"/>
        <v>0</v>
      </c>
      <c r="K39" s="7"/>
      <c r="L39" s="7"/>
      <c r="M39" s="7"/>
      <c r="N39" s="7"/>
      <c r="O39" s="8">
        <f t="shared" si="2"/>
        <v>0</v>
      </c>
      <c r="P39" s="8">
        <f t="shared" si="2"/>
        <v>0</v>
      </c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8">
        <f t="shared" si="3"/>
        <v>0</v>
      </c>
      <c r="AF39" s="8">
        <f t="shared" si="3"/>
        <v>0</v>
      </c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>
        <f t="shared" si="15"/>
        <v>0</v>
      </c>
      <c r="AV39" s="7">
        <f t="shared" si="15"/>
        <v>0</v>
      </c>
      <c r="AW39" s="9"/>
      <c r="AX39" s="9"/>
      <c r="AY39" s="9">
        <f t="shared" si="12"/>
        <v>0</v>
      </c>
      <c r="AZ39" s="9">
        <f t="shared" si="12"/>
        <v>0</v>
      </c>
      <c r="BA39" s="9"/>
      <c r="BB39" s="9"/>
      <c r="BC39" s="7"/>
      <c r="BD39" s="7"/>
      <c r="BE39" s="7"/>
      <c r="BF39" s="7"/>
      <c r="BG39" s="7"/>
      <c r="BH39" s="7"/>
      <c r="BI39" s="7"/>
      <c r="BJ39" s="7"/>
      <c r="BK39" s="8">
        <f t="shared" si="6"/>
        <v>0</v>
      </c>
      <c r="BL39" s="8">
        <f t="shared" si="6"/>
        <v>0</v>
      </c>
      <c r="BM39" s="8">
        <f t="shared" ref="BM39:BN58" si="16">AY39+BK39</f>
        <v>0</v>
      </c>
      <c r="BN39" s="8">
        <f t="shared" si="16"/>
        <v>0</v>
      </c>
      <c r="BO39" s="7"/>
      <c r="BP39" s="7"/>
      <c r="BQ39" s="7"/>
      <c r="BR39" s="7"/>
    </row>
    <row r="40" spans="1:95" s="10" customFormat="1" ht="18" customHeight="1" x14ac:dyDescent="0.25">
      <c r="A40" s="37">
        <v>32</v>
      </c>
      <c r="B40" s="12" t="s">
        <v>35</v>
      </c>
      <c r="C40" s="7">
        <v>90</v>
      </c>
      <c r="D40" s="7">
        <v>106</v>
      </c>
      <c r="E40" s="7">
        <v>12</v>
      </c>
      <c r="F40" s="7">
        <v>24</v>
      </c>
      <c r="G40" s="7">
        <v>40</v>
      </c>
      <c r="H40" s="7">
        <v>20</v>
      </c>
      <c r="I40" s="8">
        <f t="shared" si="1"/>
        <v>142</v>
      </c>
      <c r="J40" s="8">
        <f t="shared" si="1"/>
        <v>150</v>
      </c>
      <c r="K40" s="7"/>
      <c r="L40" s="7"/>
      <c r="M40" s="7">
        <v>10</v>
      </c>
      <c r="N40" s="7">
        <v>67</v>
      </c>
      <c r="O40" s="8">
        <f t="shared" si="2"/>
        <v>152</v>
      </c>
      <c r="P40" s="8">
        <f t="shared" si="2"/>
        <v>217</v>
      </c>
      <c r="Q40" s="7">
        <v>0</v>
      </c>
      <c r="R40" s="7">
        <v>0</v>
      </c>
      <c r="S40" s="7">
        <v>122</v>
      </c>
      <c r="T40" s="7">
        <v>174</v>
      </c>
      <c r="U40" s="7">
        <v>31.2</v>
      </c>
      <c r="V40" s="7">
        <v>845</v>
      </c>
      <c r="W40" s="7">
        <v>5</v>
      </c>
      <c r="X40" s="7">
        <v>12</v>
      </c>
      <c r="Y40" s="7">
        <v>0</v>
      </c>
      <c r="Z40" s="7">
        <v>0</v>
      </c>
      <c r="AA40" s="7">
        <v>2.4</v>
      </c>
      <c r="AB40" s="7">
        <v>20</v>
      </c>
      <c r="AC40" s="7">
        <v>0</v>
      </c>
      <c r="AD40" s="7">
        <v>0</v>
      </c>
      <c r="AE40" s="8">
        <f t="shared" si="3"/>
        <v>38.6</v>
      </c>
      <c r="AF40" s="8">
        <f t="shared" si="3"/>
        <v>877</v>
      </c>
      <c r="AG40" s="7">
        <v>9</v>
      </c>
      <c r="AH40" s="7">
        <v>219</v>
      </c>
      <c r="AI40" s="7">
        <v>0</v>
      </c>
      <c r="AJ40" s="7">
        <v>0</v>
      </c>
      <c r="AK40" s="7">
        <v>4</v>
      </c>
      <c r="AL40" s="7">
        <v>10</v>
      </c>
      <c r="AM40" s="7">
        <v>4</v>
      </c>
      <c r="AN40" s="7">
        <v>12</v>
      </c>
      <c r="AO40" s="7">
        <v>0</v>
      </c>
      <c r="AP40" s="7">
        <v>0</v>
      </c>
      <c r="AQ40" s="7">
        <v>0</v>
      </c>
      <c r="AR40" s="7">
        <v>0</v>
      </c>
      <c r="AS40" s="7">
        <v>0</v>
      </c>
      <c r="AT40" s="7">
        <v>0</v>
      </c>
      <c r="AU40" s="7">
        <f t="shared" si="15"/>
        <v>8</v>
      </c>
      <c r="AV40" s="7">
        <f t="shared" si="15"/>
        <v>22</v>
      </c>
      <c r="AW40" s="9"/>
      <c r="AX40" s="9"/>
      <c r="AY40" s="9">
        <f t="shared" ref="AY40:AZ43" si="17">O40+AE40+AU40</f>
        <v>198.6</v>
      </c>
      <c r="AZ40" s="9">
        <f t="shared" si="17"/>
        <v>1116</v>
      </c>
      <c r="BA40" s="9"/>
      <c r="BB40" s="9"/>
      <c r="BC40" s="7">
        <v>0</v>
      </c>
      <c r="BD40" s="7">
        <v>0</v>
      </c>
      <c r="BE40" s="7">
        <v>3</v>
      </c>
      <c r="BF40" s="7">
        <v>90</v>
      </c>
      <c r="BG40" s="7">
        <v>4</v>
      </c>
      <c r="BH40" s="7">
        <v>20</v>
      </c>
      <c r="BI40" s="7">
        <v>2</v>
      </c>
      <c r="BJ40" s="7">
        <v>10</v>
      </c>
      <c r="BK40" s="8">
        <f t="shared" si="6"/>
        <v>9</v>
      </c>
      <c r="BL40" s="8">
        <f t="shared" si="6"/>
        <v>120</v>
      </c>
      <c r="BM40" s="8">
        <f t="shared" si="16"/>
        <v>207.6</v>
      </c>
      <c r="BN40" s="8">
        <f t="shared" si="16"/>
        <v>1236</v>
      </c>
      <c r="BO40" s="7">
        <v>155</v>
      </c>
      <c r="BP40" s="7">
        <v>692</v>
      </c>
      <c r="BQ40" s="7">
        <v>108</v>
      </c>
      <c r="BR40" s="7">
        <v>108</v>
      </c>
    </row>
    <row r="41" spans="1:95" s="10" customFormat="1" ht="18" customHeight="1" x14ac:dyDescent="0.25">
      <c r="A41" s="39">
        <v>33</v>
      </c>
      <c r="B41" s="12" t="s">
        <v>36</v>
      </c>
      <c r="C41" s="7">
        <v>2</v>
      </c>
      <c r="D41" s="7">
        <v>2</v>
      </c>
      <c r="E41" s="7">
        <v>5</v>
      </c>
      <c r="F41" s="7">
        <v>5</v>
      </c>
      <c r="G41" s="7">
        <v>40</v>
      </c>
      <c r="H41" s="7">
        <v>20</v>
      </c>
      <c r="I41" s="8">
        <f t="shared" si="1"/>
        <v>47</v>
      </c>
      <c r="J41" s="8">
        <f t="shared" si="1"/>
        <v>27</v>
      </c>
      <c r="K41" s="7"/>
      <c r="L41" s="7"/>
      <c r="M41" s="7"/>
      <c r="N41" s="7"/>
      <c r="O41" s="8">
        <f t="shared" si="2"/>
        <v>47</v>
      </c>
      <c r="P41" s="8">
        <f t="shared" si="2"/>
        <v>27</v>
      </c>
      <c r="Q41" s="7">
        <v>0</v>
      </c>
      <c r="R41" s="7">
        <v>0</v>
      </c>
      <c r="S41" s="7">
        <v>43</v>
      </c>
      <c r="T41" s="7">
        <v>22</v>
      </c>
      <c r="U41" s="7">
        <v>10</v>
      </c>
      <c r="V41" s="7">
        <v>20</v>
      </c>
      <c r="W41" s="7">
        <v>10</v>
      </c>
      <c r="X41" s="7">
        <v>50</v>
      </c>
      <c r="Y41" s="7">
        <v>0</v>
      </c>
      <c r="Z41" s="7">
        <v>0</v>
      </c>
      <c r="AA41" s="7">
        <v>2.4</v>
      </c>
      <c r="AB41" s="7">
        <v>20</v>
      </c>
      <c r="AC41" s="7">
        <v>0</v>
      </c>
      <c r="AD41" s="7">
        <v>0</v>
      </c>
      <c r="AE41" s="8">
        <f t="shared" si="3"/>
        <v>22.4</v>
      </c>
      <c r="AF41" s="8">
        <f t="shared" si="3"/>
        <v>90</v>
      </c>
      <c r="AG41" s="7">
        <v>4</v>
      </c>
      <c r="AH41" s="7">
        <v>23</v>
      </c>
      <c r="AI41" s="7">
        <v>0</v>
      </c>
      <c r="AJ41" s="7">
        <v>0</v>
      </c>
      <c r="AK41" s="7">
        <v>4</v>
      </c>
      <c r="AL41" s="7">
        <v>10</v>
      </c>
      <c r="AM41" s="7">
        <v>6</v>
      </c>
      <c r="AN41" s="7">
        <v>14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f t="shared" si="15"/>
        <v>10</v>
      </c>
      <c r="AV41" s="7">
        <f t="shared" si="15"/>
        <v>24</v>
      </c>
      <c r="AW41" s="9"/>
      <c r="AX41" s="9"/>
      <c r="AY41" s="9">
        <f t="shared" si="17"/>
        <v>79.400000000000006</v>
      </c>
      <c r="AZ41" s="9">
        <f t="shared" si="17"/>
        <v>141</v>
      </c>
      <c r="BA41" s="9"/>
      <c r="BB41" s="9"/>
      <c r="BC41" s="7">
        <v>0</v>
      </c>
      <c r="BD41" s="7">
        <v>0</v>
      </c>
      <c r="BE41" s="7">
        <v>2</v>
      </c>
      <c r="BF41" s="7">
        <v>62</v>
      </c>
      <c r="BG41" s="7">
        <v>2</v>
      </c>
      <c r="BH41" s="7">
        <v>10</v>
      </c>
      <c r="BI41" s="7">
        <v>2</v>
      </c>
      <c r="BJ41" s="7">
        <v>5</v>
      </c>
      <c r="BK41" s="8">
        <f t="shared" si="6"/>
        <v>6</v>
      </c>
      <c r="BL41" s="8">
        <f t="shared" si="6"/>
        <v>77</v>
      </c>
      <c r="BM41" s="8">
        <f t="shared" si="16"/>
        <v>85.4</v>
      </c>
      <c r="BN41" s="8">
        <f t="shared" si="16"/>
        <v>218</v>
      </c>
      <c r="BO41" s="7">
        <v>67</v>
      </c>
      <c r="BP41" s="7">
        <v>85</v>
      </c>
      <c r="BQ41" s="7">
        <v>50</v>
      </c>
      <c r="BR41" s="7">
        <v>50</v>
      </c>
    </row>
    <row r="42" spans="1:95" s="19" customFormat="1" ht="18" customHeight="1" x14ac:dyDescent="0.25">
      <c r="A42" s="37">
        <v>34</v>
      </c>
      <c r="B42" s="6" t="s">
        <v>82</v>
      </c>
      <c r="C42" s="7"/>
      <c r="D42" s="7"/>
      <c r="E42" s="7"/>
      <c r="F42" s="7"/>
      <c r="G42" s="7"/>
      <c r="H42" s="7"/>
      <c r="I42" s="8">
        <f t="shared" si="1"/>
        <v>0</v>
      </c>
      <c r="J42" s="8">
        <f t="shared" si="1"/>
        <v>0</v>
      </c>
      <c r="K42" s="7"/>
      <c r="L42" s="7"/>
      <c r="M42" s="7"/>
      <c r="N42" s="7"/>
      <c r="O42" s="8">
        <f t="shared" si="2"/>
        <v>0</v>
      </c>
      <c r="P42" s="8">
        <f t="shared" si="2"/>
        <v>0</v>
      </c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8">
        <f t="shared" si="3"/>
        <v>0</v>
      </c>
      <c r="AF42" s="8">
        <f t="shared" si="3"/>
        <v>0</v>
      </c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f t="shared" si="15"/>
        <v>0</v>
      </c>
      <c r="AV42" s="7">
        <f t="shared" si="15"/>
        <v>0</v>
      </c>
      <c r="AW42" s="9"/>
      <c r="AX42" s="9"/>
      <c r="AY42" s="9">
        <f t="shared" si="17"/>
        <v>0</v>
      </c>
      <c r="AZ42" s="9">
        <f t="shared" si="17"/>
        <v>0</v>
      </c>
      <c r="BA42" s="9"/>
      <c r="BB42" s="9"/>
      <c r="BC42" s="7"/>
      <c r="BD42" s="7"/>
      <c r="BE42" s="7"/>
      <c r="BF42" s="7"/>
      <c r="BG42" s="7"/>
      <c r="BH42" s="7"/>
      <c r="BI42" s="7"/>
      <c r="BJ42" s="7"/>
      <c r="BK42" s="8">
        <f t="shared" si="6"/>
        <v>0</v>
      </c>
      <c r="BL42" s="8">
        <f t="shared" si="6"/>
        <v>0</v>
      </c>
      <c r="BM42" s="8">
        <f t="shared" si="16"/>
        <v>0</v>
      </c>
      <c r="BN42" s="8">
        <f t="shared" si="16"/>
        <v>0</v>
      </c>
      <c r="BO42" s="7"/>
      <c r="BP42" s="7"/>
      <c r="BQ42" s="7"/>
      <c r="BR42" s="7"/>
    </row>
    <row r="43" spans="1:95" s="16" customFormat="1" ht="18" customHeight="1" x14ac:dyDescent="0.25">
      <c r="A43" s="38" t="s">
        <v>37</v>
      </c>
      <c r="B43" s="13" t="s">
        <v>38</v>
      </c>
      <c r="C43" s="8">
        <f>SUM(C33:C42)</f>
        <v>792</v>
      </c>
      <c r="D43" s="8">
        <f t="shared" ref="D43:BQ43" si="18">SUM(D33:D42)</f>
        <v>1490</v>
      </c>
      <c r="E43" s="8">
        <f t="shared" si="18"/>
        <v>174</v>
      </c>
      <c r="F43" s="8">
        <f t="shared" si="18"/>
        <v>920.72686598999996</v>
      </c>
      <c r="G43" s="8">
        <f t="shared" si="18"/>
        <v>304.66666666666663</v>
      </c>
      <c r="H43" s="8">
        <f t="shared" si="18"/>
        <v>132</v>
      </c>
      <c r="I43" s="8">
        <f t="shared" si="1"/>
        <v>1270.6666666666665</v>
      </c>
      <c r="J43" s="8">
        <f t="shared" si="1"/>
        <v>2542.7268659900001</v>
      </c>
      <c r="K43" s="8">
        <f t="shared" si="18"/>
        <v>1</v>
      </c>
      <c r="L43" s="8">
        <f t="shared" si="18"/>
        <v>1</v>
      </c>
      <c r="M43" s="8">
        <f t="shared" si="18"/>
        <v>62</v>
      </c>
      <c r="N43" s="8">
        <f t="shared" si="18"/>
        <v>1109</v>
      </c>
      <c r="O43" s="8">
        <f t="shared" si="2"/>
        <v>1333.6666666666665</v>
      </c>
      <c r="P43" s="8">
        <f t="shared" si="2"/>
        <v>3652.7268659900001</v>
      </c>
      <c r="Q43" s="8">
        <f t="shared" si="18"/>
        <v>0</v>
      </c>
      <c r="R43" s="8">
        <f t="shared" si="18"/>
        <v>0</v>
      </c>
      <c r="S43" s="8">
        <f t="shared" si="18"/>
        <v>1055.2675976701676</v>
      </c>
      <c r="T43" s="8">
        <f t="shared" si="18"/>
        <v>2508.7311338019672</v>
      </c>
      <c r="U43" s="8">
        <f t="shared" si="18"/>
        <v>553.17365446808515</v>
      </c>
      <c r="V43" s="8">
        <f t="shared" si="18"/>
        <v>6220.2021999999997</v>
      </c>
      <c r="W43" s="8">
        <f t="shared" si="18"/>
        <v>164.85</v>
      </c>
      <c r="X43" s="8">
        <f t="shared" si="18"/>
        <v>2833</v>
      </c>
      <c r="Y43" s="8">
        <f t="shared" si="18"/>
        <v>0</v>
      </c>
      <c r="Z43" s="8">
        <f t="shared" si="18"/>
        <v>0</v>
      </c>
      <c r="AA43" s="8">
        <f t="shared" si="18"/>
        <v>8.8000000000000007</v>
      </c>
      <c r="AB43" s="8">
        <f t="shared" si="18"/>
        <v>62</v>
      </c>
      <c r="AC43" s="8">
        <f t="shared" si="18"/>
        <v>11</v>
      </c>
      <c r="AD43" s="8">
        <f t="shared" si="18"/>
        <v>116</v>
      </c>
      <c r="AE43" s="8">
        <f t="shared" si="3"/>
        <v>737.82365446808512</v>
      </c>
      <c r="AF43" s="8">
        <f t="shared" si="3"/>
        <v>9231.2021999999997</v>
      </c>
      <c r="AG43" s="8">
        <f t="shared" si="18"/>
        <v>46</v>
      </c>
      <c r="AH43" s="8">
        <f t="shared" si="18"/>
        <v>2309</v>
      </c>
      <c r="AI43" s="8">
        <f t="shared" si="18"/>
        <v>0</v>
      </c>
      <c r="AJ43" s="8">
        <f t="shared" si="18"/>
        <v>0</v>
      </c>
      <c r="AK43" s="8">
        <f t="shared" si="18"/>
        <v>42</v>
      </c>
      <c r="AL43" s="8">
        <f t="shared" si="18"/>
        <v>124</v>
      </c>
      <c r="AM43" s="8">
        <f t="shared" si="18"/>
        <v>40.691588785046733</v>
      </c>
      <c r="AN43" s="8">
        <f t="shared" si="18"/>
        <v>259.334</v>
      </c>
      <c r="AO43" s="8">
        <f t="shared" si="18"/>
        <v>0</v>
      </c>
      <c r="AP43" s="8">
        <f t="shared" si="18"/>
        <v>0</v>
      </c>
      <c r="AQ43" s="8">
        <f t="shared" si="18"/>
        <v>241</v>
      </c>
      <c r="AR43" s="8">
        <f t="shared" si="18"/>
        <v>1589.7396165480002</v>
      </c>
      <c r="AS43" s="8">
        <f t="shared" si="18"/>
        <v>0</v>
      </c>
      <c r="AT43" s="8">
        <f t="shared" si="18"/>
        <v>0</v>
      </c>
      <c r="AU43" s="8">
        <f t="shared" si="18"/>
        <v>323.69158878504675</v>
      </c>
      <c r="AV43" s="8">
        <f t="shared" si="18"/>
        <v>1973.0736165480002</v>
      </c>
      <c r="AW43" s="8">
        <f t="shared" si="18"/>
        <v>0</v>
      </c>
      <c r="AX43" s="8">
        <f t="shared" si="18"/>
        <v>0</v>
      </c>
      <c r="AY43" s="9">
        <f t="shared" si="17"/>
        <v>2395.1819099197987</v>
      </c>
      <c r="AZ43" s="9">
        <f t="shared" si="17"/>
        <v>14857.002682538001</v>
      </c>
      <c r="BA43" s="8">
        <f t="shared" si="18"/>
        <v>0</v>
      </c>
      <c r="BB43" s="8">
        <f t="shared" si="18"/>
        <v>0</v>
      </c>
      <c r="BC43" s="8">
        <f t="shared" si="18"/>
        <v>0</v>
      </c>
      <c r="BD43" s="8">
        <f t="shared" si="18"/>
        <v>0</v>
      </c>
      <c r="BE43" s="8">
        <f t="shared" si="18"/>
        <v>26</v>
      </c>
      <c r="BF43" s="8">
        <f t="shared" si="18"/>
        <v>1008</v>
      </c>
      <c r="BG43" s="8">
        <f t="shared" si="18"/>
        <v>94</v>
      </c>
      <c r="BH43" s="8">
        <f t="shared" si="18"/>
        <v>785</v>
      </c>
      <c r="BI43" s="8">
        <f t="shared" si="18"/>
        <v>40</v>
      </c>
      <c r="BJ43" s="8">
        <f t="shared" si="18"/>
        <v>187</v>
      </c>
      <c r="BK43" s="8">
        <f t="shared" si="6"/>
        <v>160</v>
      </c>
      <c r="BL43" s="8">
        <f t="shared" si="6"/>
        <v>1980</v>
      </c>
      <c r="BM43" s="8">
        <f t="shared" si="16"/>
        <v>2555.1819099197987</v>
      </c>
      <c r="BN43" s="8">
        <f t="shared" si="16"/>
        <v>16837.002682538001</v>
      </c>
      <c r="BO43" s="8">
        <f t="shared" si="18"/>
        <v>1712.6662981408983</v>
      </c>
      <c r="BP43" s="8">
        <f t="shared" si="18"/>
        <v>8894.8274469741991</v>
      </c>
      <c r="BQ43" s="8">
        <f t="shared" si="18"/>
        <v>670</v>
      </c>
      <c r="BR43" s="8">
        <f t="shared" ref="BR43" si="19">SUM(BR33:BR42)</f>
        <v>670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8">
        <f>C43+C32+C19</f>
        <v>11352</v>
      </c>
      <c r="D44" s="8">
        <f t="shared" ref="D44:BO44" si="20">D43+D32+D19</f>
        <v>25205</v>
      </c>
      <c r="E44" s="8">
        <f t="shared" si="20"/>
        <v>1208</v>
      </c>
      <c r="F44" s="8">
        <f t="shared" si="20"/>
        <v>4491.6710619525393</v>
      </c>
      <c r="G44" s="8">
        <f t="shared" si="20"/>
        <v>764.91011313465788</v>
      </c>
      <c r="H44" s="8">
        <f t="shared" si="20"/>
        <v>469</v>
      </c>
      <c r="I44" s="8">
        <f t="shared" si="20"/>
        <v>13324.910113134658</v>
      </c>
      <c r="J44" s="8">
        <f t="shared" si="20"/>
        <v>30165.67106195254</v>
      </c>
      <c r="K44" s="8">
        <f t="shared" si="20"/>
        <v>119</v>
      </c>
      <c r="L44" s="8">
        <f t="shared" si="20"/>
        <v>800.43124797825999</v>
      </c>
      <c r="M44" s="8">
        <f t="shared" si="20"/>
        <v>364</v>
      </c>
      <c r="N44" s="8">
        <f t="shared" si="20"/>
        <v>3183.9722030000003</v>
      </c>
      <c r="O44" s="8">
        <f t="shared" si="20"/>
        <v>13807.910113134658</v>
      </c>
      <c r="P44" s="8">
        <f t="shared" si="20"/>
        <v>34150.074512930805</v>
      </c>
      <c r="Q44" s="8">
        <f t="shared" si="20"/>
        <v>74</v>
      </c>
      <c r="R44" s="8">
        <f t="shared" si="20"/>
        <v>616</v>
      </c>
      <c r="S44" s="8">
        <f t="shared" si="20"/>
        <v>10871.048595916913</v>
      </c>
      <c r="T44" s="8">
        <f t="shared" si="20"/>
        <v>26999.66841968444</v>
      </c>
      <c r="U44" s="8">
        <f t="shared" si="20"/>
        <v>2473.529767952406</v>
      </c>
      <c r="V44" s="8">
        <f t="shared" si="20"/>
        <v>22763.304633153901</v>
      </c>
      <c r="W44" s="8">
        <f t="shared" si="20"/>
        <v>711.80000000000007</v>
      </c>
      <c r="X44" s="8">
        <f t="shared" si="20"/>
        <v>16238.5</v>
      </c>
      <c r="Y44" s="8">
        <f t="shared" si="20"/>
        <v>13</v>
      </c>
      <c r="Z44" s="8">
        <f t="shared" si="20"/>
        <v>32</v>
      </c>
      <c r="AA44" s="8">
        <f t="shared" si="20"/>
        <v>64.8</v>
      </c>
      <c r="AB44" s="8">
        <f t="shared" si="20"/>
        <v>125</v>
      </c>
      <c r="AC44" s="8">
        <f t="shared" si="20"/>
        <v>90</v>
      </c>
      <c r="AD44" s="8">
        <f t="shared" si="20"/>
        <v>966.78499999999997</v>
      </c>
      <c r="AE44" s="8">
        <f t="shared" si="20"/>
        <v>3353.1297679524059</v>
      </c>
      <c r="AF44" s="8">
        <f t="shared" si="20"/>
        <v>40125.589633153897</v>
      </c>
      <c r="AG44" s="8">
        <f t="shared" si="20"/>
        <v>599</v>
      </c>
      <c r="AH44" s="8">
        <f t="shared" si="20"/>
        <v>9914</v>
      </c>
      <c r="AI44" s="8">
        <f t="shared" si="20"/>
        <v>0</v>
      </c>
      <c r="AJ44" s="8">
        <f t="shared" si="20"/>
        <v>0</v>
      </c>
      <c r="AK44" s="8">
        <f t="shared" si="20"/>
        <v>145.18781192540058</v>
      </c>
      <c r="AL44" s="8">
        <f t="shared" si="20"/>
        <v>337.63702700499999</v>
      </c>
      <c r="AM44" s="8">
        <f t="shared" si="20"/>
        <v>318.22331162671253</v>
      </c>
      <c r="AN44" s="8">
        <f t="shared" si="20"/>
        <v>4006.0626489539995</v>
      </c>
      <c r="AO44" s="8">
        <f t="shared" si="20"/>
        <v>0</v>
      </c>
      <c r="AP44" s="8">
        <f t="shared" si="20"/>
        <v>0</v>
      </c>
      <c r="AQ44" s="8">
        <f t="shared" si="20"/>
        <v>251</v>
      </c>
      <c r="AR44" s="8">
        <f t="shared" si="20"/>
        <v>1617.3399165480002</v>
      </c>
      <c r="AS44" s="8">
        <f t="shared" si="20"/>
        <v>5</v>
      </c>
      <c r="AT44" s="8">
        <f t="shared" si="20"/>
        <v>0</v>
      </c>
      <c r="AU44" s="8">
        <f t="shared" si="20"/>
        <v>719.41112355211317</v>
      </c>
      <c r="AV44" s="8">
        <f t="shared" si="20"/>
        <v>5961.0395925070006</v>
      </c>
      <c r="AW44" s="8">
        <f t="shared" si="20"/>
        <v>0</v>
      </c>
      <c r="AX44" s="8">
        <f t="shared" si="20"/>
        <v>0</v>
      </c>
      <c r="AY44" s="8">
        <f t="shared" si="20"/>
        <v>17880.451004639177</v>
      </c>
      <c r="AZ44" s="8">
        <f t="shared" si="20"/>
        <v>80236.703738591706</v>
      </c>
      <c r="BA44" s="8">
        <f t="shared" si="20"/>
        <v>0</v>
      </c>
      <c r="BB44" s="8">
        <f t="shared" si="20"/>
        <v>0</v>
      </c>
      <c r="BC44" s="8">
        <f t="shared" si="20"/>
        <v>27</v>
      </c>
      <c r="BD44" s="8">
        <f t="shared" si="20"/>
        <v>437</v>
      </c>
      <c r="BE44" s="8">
        <f t="shared" si="20"/>
        <v>64</v>
      </c>
      <c r="BF44" s="8">
        <f t="shared" si="20"/>
        <v>2304</v>
      </c>
      <c r="BG44" s="8">
        <f t="shared" si="20"/>
        <v>242</v>
      </c>
      <c r="BH44" s="8">
        <f t="shared" si="20"/>
        <v>1445</v>
      </c>
      <c r="BI44" s="8">
        <f t="shared" si="20"/>
        <v>136</v>
      </c>
      <c r="BJ44" s="8">
        <f t="shared" si="20"/>
        <v>509</v>
      </c>
      <c r="BK44" s="8">
        <f t="shared" si="20"/>
        <v>469</v>
      </c>
      <c r="BL44" s="8">
        <f t="shared" si="20"/>
        <v>4695</v>
      </c>
      <c r="BM44" s="8">
        <f t="shared" si="20"/>
        <v>18349.451004639177</v>
      </c>
      <c r="BN44" s="8">
        <f t="shared" si="20"/>
        <v>84931.703738591706</v>
      </c>
      <c r="BO44" s="8">
        <f t="shared" si="20"/>
        <v>13251.577175048784</v>
      </c>
      <c r="BP44" s="8">
        <f t="shared" ref="BP44:BR44" si="21">BP43+BP32+BP19</f>
        <v>46621.81431327149</v>
      </c>
      <c r="BQ44" s="8">
        <f t="shared" si="21"/>
        <v>6029</v>
      </c>
      <c r="BR44" s="8">
        <f t="shared" si="21"/>
        <v>6029</v>
      </c>
    </row>
    <row r="45" spans="1:95" s="10" customFormat="1" ht="18" customHeight="1" x14ac:dyDescent="0.25">
      <c r="A45" s="37">
        <v>35</v>
      </c>
      <c r="B45" s="12" t="s">
        <v>90</v>
      </c>
      <c r="C45" s="7">
        <v>4620</v>
      </c>
      <c r="D45" s="7">
        <v>15757</v>
      </c>
      <c r="E45" s="7">
        <v>5</v>
      </c>
      <c r="F45" s="7">
        <v>2</v>
      </c>
      <c r="G45" s="7">
        <v>244.41125541125541</v>
      </c>
      <c r="H45" s="7">
        <v>161</v>
      </c>
      <c r="I45" s="8">
        <f t="shared" si="1"/>
        <v>4869.4112554112553</v>
      </c>
      <c r="J45" s="8">
        <f t="shared" si="1"/>
        <v>15920</v>
      </c>
      <c r="K45" s="7">
        <v>5</v>
      </c>
      <c r="L45" s="7">
        <v>80</v>
      </c>
      <c r="M45" s="7">
        <v>0</v>
      </c>
      <c r="N45" s="7">
        <v>0</v>
      </c>
      <c r="O45" s="8">
        <f t="shared" si="2"/>
        <v>4874.4112554112553</v>
      </c>
      <c r="P45" s="8">
        <f t="shared" si="2"/>
        <v>16000</v>
      </c>
      <c r="Q45" s="7">
        <v>0</v>
      </c>
      <c r="R45" s="7">
        <v>0</v>
      </c>
      <c r="S45" s="7">
        <v>3806</v>
      </c>
      <c r="T45" s="7">
        <v>13808</v>
      </c>
      <c r="U45" s="7">
        <v>467.5045011220285</v>
      </c>
      <c r="V45" s="7">
        <v>2732.8299725780003</v>
      </c>
      <c r="W45" s="7">
        <v>15</v>
      </c>
      <c r="X45" s="7">
        <v>15</v>
      </c>
      <c r="Y45" s="7">
        <v>0</v>
      </c>
      <c r="Z45" s="7">
        <v>0</v>
      </c>
      <c r="AA45" s="7">
        <v>36</v>
      </c>
      <c r="AB45" s="7">
        <v>81</v>
      </c>
      <c r="AC45" s="7">
        <v>0</v>
      </c>
      <c r="AD45" s="7">
        <v>0</v>
      </c>
      <c r="AE45" s="8">
        <f t="shared" si="3"/>
        <v>518.5045011220285</v>
      </c>
      <c r="AF45" s="8">
        <f t="shared" si="3"/>
        <v>2828.8299725780003</v>
      </c>
      <c r="AG45" s="7">
        <v>135</v>
      </c>
      <c r="AH45" s="7">
        <v>695</v>
      </c>
      <c r="AI45" s="7">
        <v>0</v>
      </c>
      <c r="AJ45" s="7">
        <v>0</v>
      </c>
      <c r="AK45" s="7">
        <v>14</v>
      </c>
      <c r="AL45" s="7">
        <v>27</v>
      </c>
      <c r="AM45" s="7">
        <v>60</v>
      </c>
      <c r="AN45" s="7">
        <v>574.96007999999995</v>
      </c>
      <c r="AO45" s="7">
        <v>0</v>
      </c>
      <c r="AP45" s="7">
        <v>0</v>
      </c>
      <c r="AQ45" s="7">
        <v>120</v>
      </c>
      <c r="AR45" s="7">
        <v>710.5797554940001</v>
      </c>
      <c r="AS45" s="7">
        <v>0</v>
      </c>
      <c r="AT45" s="7">
        <v>0</v>
      </c>
      <c r="AU45" s="7">
        <f t="shared" ref="AU45:AV46" si="22">AI45+AK45+AM45+AO45+AQ45+AS45</f>
        <v>194</v>
      </c>
      <c r="AV45" s="7">
        <f t="shared" si="22"/>
        <v>1312.539835494</v>
      </c>
      <c r="AW45" s="9"/>
      <c r="AX45" s="9"/>
      <c r="AY45" s="9">
        <f t="shared" ref="AY45:AZ55" si="23">O45+AE45+AU45</f>
        <v>5586.9157565332835</v>
      </c>
      <c r="AZ45" s="9">
        <f t="shared" si="23"/>
        <v>20141.369808072002</v>
      </c>
      <c r="BA45" s="9"/>
      <c r="BB45" s="9"/>
      <c r="BC45" s="7">
        <v>2</v>
      </c>
      <c r="BD45" s="7">
        <v>32</v>
      </c>
      <c r="BE45" s="7">
        <v>2</v>
      </c>
      <c r="BF45" s="7">
        <v>82</v>
      </c>
      <c r="BG45" s="7">
        <v>35</v>
      </c>
      <c r="BH45" s="7">
        <v>200</v>
      </c>
      <c r="BI45" s="7">
        <v>28</v>
      </c>
      <c r="BJ45" s="7">
        <v>155</v>
      </c>
      <c r="BK45" s="8">
        <f t="shared" si="6"/>
        <v>67</v>
      </c>
      <c r="BL45" s="8">
        <f t="shared" si="6"/>
        <v>469</v>
      </c>
      <c r="BM45" s="8">
        <f t="shared" si="16"/>
        <v>5653.9157565332835</v>
      </c>
      <c r="BN45" s="8">
        <f t="shared" si="16"/>
        <v>20610.369808072002</v>
      </c>
      <c r="BO45" s="7">
        <v>4426.4885558864025</v>
      </c>
      <c r="BP45" s="7">
        <v>12067.40128089748</v>
      </c>
      <c r="BQ45" s="7">
        <v>1717</v>
      </c>
      <c r="BR45" s="7">
        <v>1717</v>
      </c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7"/>
      <c r="D46" s="7"/>
      <c r="E46" s="7"/>
      <c r="F46" s="7"/>
      <c r="G46" s="7"/>
      <c r="H46" s="7"/>
      <c r="I46" s="8">
        <f t="shared" si="1"/>
        <v>0</v>
      </c>
      <c r="J46" s="8">
        <f t="shared" si="1"/>
        <v>0</v>
      </c>
      <c r="K46" s="7"/>
      <c r="L46" s="7"/>
      <c r="M46" s="7"/>
      <c r="N46" s="7"/>
      <c r="O46" s="8">
        <f t="shared" si="2"/>
        <v>0</v>
      </c>
      <c r="P46" s="8">
        <f t="shared" si="2"/>
        <v>0</v>
      </c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8">
        <f t="shared" si="3"/>
        <v>0</v>
      </c>
      <c r="AF46" s="8">
        <f t="shared" si="3"/>
        <v>0</v>
      </c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>
        <f t="shared" si="22"/>
        <v>0</v>
      </c>
      <c r="AV46" s="7">
        <f t="shared" si="22"/>
        <v>0</v>
      </c>
      <c r="AW46" s="9"/>
      <c r="AX46" s="9"/>
      <c r="AY46" s="9">
        <f t="shared" si="23"/>
        <v>0</v>
      </c>
      <c r="AZ46" s="9">
        <f t="shared" si="23"/>
        <v>0</v>
      </c>
      <c r="BA46" s="9"/>
      <c r="BB46" s="9"/>
      <c r="BC46" s="7"/>
      <c r="BD46" s="7"/>
      <c r="BE46" s="7"/>
      <c r="BF46" s="7"/>
      <c r="BG46" s="7"/>
      <c r="BH46" s="7"/>
      <c r="BI46" s="7"/>
      <c r="BJ46" s="7"/>
      <c r="BK46" s="8">
        <f t="shared" si="6"/>
        <v>0</v>
      </c>
      <c r="BL46" s="8">
        <f t="shared" si="6"/>
        <v>0</v>
      </c>
      <c r="BM46" s="8">
        <f t="shared" si="16"/>
        <v>0</v>
      </c>
      <c r="BN46" s="8">
        <f t="shared" si="16"/>
        <v>0</v>
      </c>
      <c r="BO46" s="7"/>
      <c r="BP46" s="7"/>
      <c r="BQ46" s="7"/>
      <c r="BR46" s="7"/>
    </row>
    <row r="47" spans="1:95" s="16" customFormat="1" ht="18" customHeight="1" x14ac:dyDescent="0.25">
      <c r="A47" s="38"/>
      <c r="B47" s="13" t="s">
        <v>40</v>
      </c>
      <c r="C47" s="8">
        <f>SUM(C45:C46)</f>
        <v>4620</v>
      </c>
      <c r="D47" s="8">
        <f t="shared" ref="D47:BQ47" si="24">SUM(D45:D46)</f>
        <v>15757</v>
      </c>
      <c r="E47" s="8">
        <f t="shared" si="24"/>
        <v>5</v>
      </c>
      <c r="F47" s="8">
        <f t="shared" si="24"/>
        <v>2</v>
      </c>
      <c r="G47" s="8">
        <f t="shared" si="24"/>
        <v>244.41125541125541</v>
      </c>
      <c r="H47" s="8">
        <f t="shared" si="24"/>
        <v>161</v>
      </c>
      <c r="I47" s="8">
        <f t="shared" si="1"/>
        <v>4869.4112554112553</v>
      </c>
      <c r="J47" s="8">
        <f t="shared" si="1"/>
        <v>15920</v>
      </c>
      <c r="K47" s="8">
        <f t="shared" si="24"/>
        <v>5</v>
      </c>
      <c r="L47" s="8">
        <f t="shared" si="24"/>
        <v>80</v>
      </c>
      <c r="M47" s="8">
        <f t="shared" si="24"/>
        <v>0</v>
      </c>
      <c r="N47" s="8">
        <f t="shared" si="24"/>
        <v>0</v>
      </c>
      <c r="O47" s="8">
        <f t="shared" si="2"/>
        <v>4874.4112554112553</v>
      </c>
      <c r="P47" s="8">
        <f t="shared" si="2"/>
        <v>16000</v>
      </c>
      <c r="Q47" s="8">
        <f t="shared" si="24"/>
        <v>0</v>
      </c>
      <c r="R47" s="8">
        <f t="shared" si="24"/>
        <v>0</v>
      </c>
      <c r="S47" s="8">
        <f t="shared" si="24"/>
        <v>3806</v>
      </c>
      <c r="T47" s="8">
        <f t="shared" si="24"/>
        <v>13808</v>
      </c>
      <c r="U47" s="8">
        <f t="shared" si="24"/>
        <v>467.5045011220285</v>
      </c>
      <c r="V47" s="8">
        <f t="shared" si="24"/>
        <v>2732.8299725780003</v>
      </c>
      <c r="W47" s="8">
        <f t="shared" si="24"/>
        <v>15</v>
      </c>
      <c r="X47" s="8">
        <f t="shared" si="24"/>
        <v>15</v>
      </c>
      <c r="Y47" s="8">
        <f t="shared" si="24"/>
        <v>0</v>
      </c>
      <c r="Z47" s="8">
        <f t="shared" si="24"/>
        <v>0</v>
      </c>
      <c r="AA47" s="8">
        <f t="shared" si="24"/>
        <v>36</v>
      </c>
      <c r="AB47" s="8">
        <f t="shared" si="24"/>
        <v>81</v>
      </c>
      <c r="AC47" s="8">
        <f t="shared" si="24"/>
        <v>0</v>
      </c>
      <c r="AD47" s="8">
        <f t="shared" si="24"/>
        <v>0</v>
      </c>
      <c r="AE47" s="8">
        <f t="shared" si="3"/>
        <v>518.5045011220285</v>
      </c>
      <c r="AF47" s="8">
        <f t="shared" si="3"/>
        <v>2828.8299725780003</v>
      </c>
      <c r="AG47" s="8">
        <f t="shared" si="24"/>
        <v>135</v>
      </c>
      <c r="AH47" s="8">
        <f t="shared" si="24"/>
        <v>695</v>
      </c>
      <c r="AI47" s="8">
        <f t="shared" si="24"/>
        <v>0</v>
      </c>
      <c r="AJ47" s="8">
        <f t="shared" si="24"/>
        <v>0</v>
      </c>
      <c r="AK47" s="8">
        <f t="shared" si="24"/>
        <v>14</v>
      </c>
      <c r="AL47" s="8">
        <f t="shared" si="24"/>
        <v>27</v>
      </c>
      <c r="AM47" s="8">
        <f t="shared" si="24"/>
        <v>60</v>
      </c>
      <c r="AN47" s="8">
        <f t="shared" si="24"/>
        <v>574.96007999999995</v>
      </c>
      <c r="AO47" s="8">
        <f t="shared" si="24"/>
        <v>0</v>
      </c>
      <c r="AP47" s="8">
        <f t="shared" si="24"/>
        <v>0</v>
      </c>
      <c r="AQ47" s="8">
        <f t="shared" si="24"/>
        <v>120</v>
      </c>
      <c r="AR47" s="8">
        <f t="shared" si="24"/>
        <v>710.5797554940001</v>
      </c>
      <c r="AS47" s="8">
        <f t="shared" si="24"/>
        <v>0</v>
      </c>
      <c r="AT47" s="8">
        <f t="shared" si="24"/>
        <v>0</v>
      </c>
      <c r="AU47" s="8">
        <f t="shared" si="24"/>
        <v>194</v>
      </c>
      <c r="AV47" s="8">
        <f t="shared" si="24"/>
        <v>1312.539835494</v>
      </c>
      <c r="AW47" s="8">
        <f t="shared" si="24"/>
        <v>0</v>
      </c>
      <c r="AX47" s="8">
        <f t="shared" si="24"/>
        <v>0</v>
      </c>
      <c r="AY47" s="9">
        <f t="shared" si="23"/>
        <v>5586.9157565332835</v>
      </c>
      <c r="AZ47" s="9">
        <f t="shared" si="23"/>
        <v>20141.369808072002</v>
      </c>
      <c r="BA47" s="8">
        <f t="shared" si="24"/>
        <v>0</v>
      </c>
      <c r="BB47" s="8">
        <f t="shared" si="24"/>
        <v>0</v>
      </c>
      <c r="BC47" s="8">
        <f t="shared" si="24"/>
        <v>2</v>
      </c>
      <c r="BD47" s="8">
        <f t="shared" si="24"/>
        <v>32</v>
      </c>
      <c r="BE47" s="8">
        <f t="shared" si="24"/>
        <v>2</v>
      </c>
      <c r="BF47" s="8">
        <f t="shared" si="24"/>
        <v>82</v>
      </c>
      <c r="BG47" s="8">
        <f t="shared" si="24"/>
        <v>35</v>
      </c>
      <c r="BH47" s="8">
        <f t="shared" si="24"/>
        <v>200</v>
      </c>
      <c r="BI47" s="8">
        <f t="shared" si="24"/>
        <v>28</v>
      </c>
      <c r="BJ47" s="8">
        <f t="shared" si="24"/>
        <v>155</v>
      </c>
      <c r="BK47" s="8">
        <f t="shared" si="6"/>
        <v>67</v>
      </c>
      <c r="BL47" s="8">
        <f t="shared" si="6"/>
        <v>469</v>
      </c>
      <c r="BM47" s="8">
        <f t="shared" si="16"/>
        <v>5653.9157565332835</v>
      </c>
      <c r="BN47" s="8">
        <f t="shared" si="16"/>
        <v>20610.369808072002</v>
      </c>
      <c r="BO47" s="8">
        <f t="shared" si="24"/>
        <v>4426.4885558864025</v>
      </c>
      <c r="BP47" s="8">
        <f t="shared" si="24"/>
        <v>12067.40128089748</v>
      </c>
      <c r="BQ47" s="8">
        <f t="shared" si="24"/>
        <v>1717</v>
      </c>
      <c r="BR47" s="8">
        <f t="shared" ref="BR47" si="25">SUM(BR45:BR46)</f>
        <v>1717</v>
      </c>
    </row>
    <row r="48" spans="1:95" s="10" customFormat="1" ht="18" customHeight="1" x14ac:dyDescent="0.25">
      <c r="A48" s="37">
        <v>37</v>
      </c>
      <c r="B48" s="12" t="s">
        <v>80</v>
      </c>
      <c r="C48" s="7">
        <v>3700</v>
      </c>
      <c r="D48" s="7">
        <v>7026</v>
      </c>
      <c r="E48" s="7"/>
      <c r="F48" s="7"/>
      <c r="G48" s="7"/>
      <c r="H48" s="7"/>
      <c r="I48" s="8">
        <f t="shared" si="1"/>
        <v>3700</v>
      </c>
      <c r="J48" s="8">
        <f t="shared" si="1"/>
        <v>7026</v>
      </c>
      <c r="K48" s="7"/>
      <c r="L48" s="7"/>
      <c r="M48" s="7"/>
      <c r="N48" s="7"/>
      <c r="O48" s="8">
        <f t="shared" si="2"/>
        <v>3700</v>
      </c>
      <c r="P48" s="8">
        <f t="shared" si="2"/>
        <v>7026</v>
      </c>
      <c r="Q48" s="7">
        <v>0</v>
      </c>
      <c r="R48" s="7">
        <v>0</v>
      </c>
      <c r="S48" s="7">
        <v>3266.762162162162</v>
      </c>
      <c r="T48" s="7">
        <v>5455.5653287788218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8">
        <f t="shared" si="3"/>
        <v>0</v>
      </c>
      <c r="AF48" s="8">
        <f t="shared" si="3"/>
        <v>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f t="shared" ref="AU48:AV49" si="26">AI48+AK48+AM48+AO48+AQ48+AS48</f>
        <v>0</v>
      </c>
      <c r="AV48" s="7">
        <f t="shared" si="26"/>
        <v>0</v>
      </c>
      <c r="AW48" s="9"/>
      <c r="AX48" s="9"/>
      <c r="AY48" s="9">
        <f t="shared" si="23"/>
        <v>3700</v>
      </c>
      <c r="AZ48" s="9">
        <f t="shared" si="23"/>
        <v>7026</v>
      </c>
      <c r="BA48" s="9"/>
      <c r="BB48" s="9"/>
      <c r="BC48" s="7">
        <v>0</v>
      </c>
      <c r="BD48" s="7">
        <v>0</v>
      </c>
      <c r="BE48" s="7">
        <v>0</v>
      </c>
      <c r="BF48" s="7">
        <v>0</v>
      </c>
      <c r="BG48" s="7">
        <v>10</v>
      </c>
      <c r="BH48" s="7">
        <v>50</v>
      </c>
      <c r="BI48" s="7">
        <v>15</v>
      </c>
      <c r="BJ48" s="7">
        <v>30</v>
      </c>
      <c r="BK48" s="8">
        <f t="shared" si="6"/>
        <v>25</v>
      </c>
      <c r="BL48" s="8">
        <f t="shared" si="6"/>
        <v>80</v>
      </c>
      <c r="BM48" s="8">
        <f t="shared" si="16"/>
        <v>3725</v>
      </c>
      <c r="BN48" s="8">
        <f t="shared" si="16"/>
        <v>7106</v>
      </c>
      <c r="BO48" s="7">
        <v>2923.46</v>
      </c>
      <c r="BP48" s="7">
        <v>3864.45</v>
      </c>
      <c r="BQ48" s="7">
        <v>0</v>
      </c>
      <c r="BR48" s="7">
        <v>0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7"/>
      <c r="D49" s="7"/>
      <c r="E49" s="7"/>
      <c r="F49" s="7"/>
      <c r="G49" s="7"/>
      <c r="H49" s="7"/>
      <c r="I49" s="8">
        <f t="shared" si="1"/>
        <v>0</v>
      </c>
      <c r="J49" s="8">
        <f t="shared" si="1"/>
        <v>0</v>
      </c>
      <c r="K49" s="7"/>
      <c r="L49" s="7"/>
      <c r="M49" s="7"/>
      <c r="N49" s="7"/>
      <c r="O49" s="8">
        <f t="shared" si="2"/>
        <v>0</v>
      </c>
      <c r="P49" s="8">
        <f t="shared" si="2"/>
        <v>0</v>
      </c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8">
        <f t="shared" si="3"/>
        <v>0</v>
      </c>
      <c r="AF49" s="8">
        <f t="shared" si="3"/>
        <v>0</v>
      </c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>
        <f t="shared" si="26"/>
        <v>0</v>
      </c>
      <c r="AV49" s="7">
        <f t="shared" si="26"/>
        <v>0</v>
      </c>
      <c r="AW49" s="9"/>
      <c r="AX49" s="9"/>
      <c r="AY49" s="9">
        <f t="shared" si="23"/>
        <v>0</v>
      </c>
      <c r="AZ49" s="9">
        <f t="shared" si="23"/>
        <v>0</v>
      </c>
      <c r="BA49" s="9"/>
      <c r="BB49" s="9"/>
      <c r="BC49" s="7"/>
      <c r="BD49" s="7"/>
      <c r="BE49" s="7"/>
      <c r="BF49" s="7"/>
      <c r="BG49" s="7"/>
      <c r="BH49" s="7"/>
      <c r="BI49" s="7"/>
      <c r="BJ49" s="7"/>
      <c r="BK49" s="8">
        <f t="shared" si="6"/>
        <v>0</v>
      </c>
      <c r="BL49" s="8">
        <f t="shared" si="6"/>
        <v>0</v>
      </c>
      <c r="BM49" s="8">
        <f t="shared" si="16"/>
        <v>0</v>
      </c>
      <c r="BN49" s="8">
        <f t="shared" si="16"/>
        <v>0</v>
      </c>
      <c r="BO49" s="7"/>
      <c r="BP49" s="7"/>
      <c r="BQ49" s="7"/>
      <c r="BR49" s="7"/>
    </row>
    <row r="50" spans="1:94" s="16" customFormat="1" ht="18" customHeight="1" x14ac:dyDescent="0.25">
      <c r="A50" s="38"/>
      <c r="B50" s="13" t="s">
        <v>42</v>
      </c>
      <c r="C50" s="8">
        <f t="shared" ref="C50:H50" si="27">SUM(C48:C49)</f>
        <v>3700</v>
      </c>
      <c r="D50" s="8">
        <f t="shared" si="27"/>
        <v>7026</v>
      </c>
      <c r="E50" s="8">
        <f t="shared" si="27"/>
        <v>0</v>
      </c>
      <c r="F50" s="8">
        <f t="shared" si="27"/>
        <v>0</v>
      </c>
      <c r="G50" s="8">
        <f t="shared" si="27"/>
        <v>0</v>
      </c>
      <c r="H50" s="8">
        <f t="shared" si="27"/>
        <v>0</v>
      </c>
      <c r="I50" s="8">
        <f t="shared" si="1"/>
        <v>3700</v>
      </c>
      <c r="J50" s="8">
        <f t="shared" si="1"/>
        <v>7026</v>
      </c>
      <c r="K50" s="8">
        <f>SUM(K48:K49)</f>
        <v>0</v>
      </c>
      <c r="L50" s="8">
        <f>SUM(L48:L49)</f>
        <v>0</v>
      </c>
      <c r="M50" s="8">
        <f>SUM(M48:M49)</f>
        <v>0</v>
      </c>
      <c r="N50" s="8">
        <f>SUM(N48:N49)</f>
        <v>0</v>
      </c>
      <c r="O50" s="8">
        <f t="shared" si="2"/>
        <v>3700</v>
      </c>
      <c r="P50" s="8">
        <f t="shared" si="2"/>
        <v>7026</v>
      </c>
      <c r="Q50" s="8">
        <f t="shared" ref="Q50:AD50" si="28">SUM(Q48:Q49)</f>
        <v>0</v>
      </c>
      <c r="R50" s="8">
        <f t="shared" si="28"/>
        <v>0</v>
      </c>
      <c r="S50" s="8">
        <f t="shared" si="28"/>
        <v>3266.762162162162</v>
      </c>
      <c r="T50" s="8">
        <f t="shared" si="28"/>
        <v>5455.5653287788218</v>
      </c>
      <c r="U50" s="8">
        <f t="shared" si="28"/>
        <v>0</v>
      </c>
      <c r="V50" s="8">
        <f t="shared" si="28"/>
        <v>0</v>
      </c>
      <c r="W50" s="8">
        <f t="shared" si="28"/>
        <v>0</v>
      </c>
      <c r="X50" s="8">
        <f t="shared" si="28"/>
        <v>0</v>
      </c>
      <c r="Y50" s="8">
        <f t="shared" si="28"/>
        <v>0</v>
      </c>
      <c r="Z50" s="8">
        <f t="shared" si="28"/>
        <v>0</v>
      </c>
      <c r="AA50" s="8">
        <f t="shared" si="28"/>
        <v>0</v>
      </c>
      <c r="AB50" s="8">
        <f t="shared" si="28"/>
        <v>0</v>
      </c>
      <c r="AC50" s="8">
        <f t="shared" si="28"/>
        <v>0</v>
      </c>
      <c r="AD50" s="8">
        <f t="shared" si="28"/>
        <v>0</v>
      </c>
      <c r="AE50" s="8">
        <f t="shared" si="3"/>
        <v>0</v>
      </c>
      <c r="AF50" s="8">
        <f t="shared" si="3"/>
        <v>0</v>
      </c>
      <c r="AG50" s="8">
        <f t="shared" ref="AG50:AX50" si="29">SUM(AG48:AG49)</f>
        <v>0</v>
      </c>
      <c r="AH50" s="8">
        <f t="shared" si="29"/>
        <v>0</v>
      </c>
      <c r="AI50" s="8">
        <f t="shared" si="29"/>
        <v>0</v>
      </c>
      <c r="AJ50" s="8">
        <f t="shared" si="29"/>
        <v>0</v>
      </c>
      <c r="AK50" s="8">
        <f t="shared" si="29"/>
        <v>0</v>
      </c>
      <c r="AL50" s="8">
        <f t="shared" si="29"/>
        <v>0</v>
      </c>
      <c r="AM50" s="8">
        <f t="shared" si="29"/>
        <v>0</v>
      </c>
      <c r="AN50" s="8">
        <f t="shared" si="29"/>
        <v>0</v>
      </c>
      <c r="AO50" s="8">
        <f t="shared" si="29"/>
        <v>0</v>
      </c>
      <c r="AP50" s="8">
        <f t="shared" si="29"/>
        <v>0</v>
      </c>
      <c r="AQ50" s="8">
        <f t="shared" si="29"/>
        <v>0</v>
      </c>
      <c r="AR50" s="8">
        <f t="shared" si="29"/>
        <v>0</v>
      </c>
      <c r="AS50" s="8">
        <f t="shared" si="29"/>
        <v>0</v>
      </c>
      <c r="AT50" s="8">
        <f t="shared" si="29"/>
        <v>0</v>
      </c>
      <c r="AU50" s="8">
        <f t="shared" si="29"/>
        <v>0</v>
      </c>
      <c r="AV50" s="8">
        <f t="shared" si="29"/>
        <v>0</v>
      </c>
      <c r="AW50" s="8">
        <f t="shared" si="29"/>
        <v>0</v>
      </c>
      <c r="AX50" s="8">
        <f t="shared" si="29"/>
        <v>0</v>
      </c>
      <c r="AY50" s="9">
        <f t="shared" si="23"/>
        <v>3700</v>
      </c>
      <c r="AZ50" s="9">
        <f t="shared" si="23"/>
        <v>7026</v>
      </c>
      <c r="BA50" s="8">
        <f t="shared" ref="BA50:BJ50" si="30">SUM(BA48:BA49)</f>
        <v>0</v>
      </c>
      <c r="BB50" s="8">
        <f t="shared" si="30"/>
        <v>0</v>
      </c>
      <c r="BC50" s="8">
        <f t="shared" si="30"/>
        <v>0</v>
      </c>
      <c r="BD50" s="8">
        <f t="shared" si="30"/>
        <v>0</v>
      </c>
      <c r="BE50" s="8">
        <f t="shared" si="30"/>
        <v>0</v>
      </c>
      <c r="BF50" s="8">
        <f t="shared" si="30"/>
        <v>0</v>
      </c>
      <c r="BG50" s="8">
        <f t="shared" si="30"/>
        <v>10</v>
      </c>
      <c r="BH50" s="8">
        <f t="shared" si="30"/>
        <v>50</v>
      </c>
      <c r="BI50" s="8">
        <f t="shared" si="30"/>
        <v>15</v>
      </c>
      <c r="BJ50" s="8">
        <f t="shared" si="30"/>
        <v>30</v>
      </c>
      <c r="BK50" s="8">
        <f t="shared" si="6"/>
        <v>25</v>
      </c>
      <c r="BL50" s="8">
        <f t="shared" si="6"/>
        <v>80</v>
      </c>
      <c r="BM50" s="8">
        <f t="shared" si="16"/>
        <v>3725</v>
      </c>
      <c r="BN50" s="8">
        <f t="shared" si="16"/>
        <v>7106</v>
      </c>
      <c r="BO50" s="8">
        <f>SUM(BO48:BO49)</f>
        <v>2923.46</v>
      </c>
      <c r="BP50" s="8">
        <f>SUM(BP48:BP49)</f>
        <v>3864.45</v>
      </c>
      <c r="BQ50" s="8">
        <f>SUM(BQ48:BQ49)</f>
        <v>0</v>
      </c>
      <c r="BR50" s="8">
        <f>SUM(BR48:BR49)</f>
        <v>0</v>
      </c>
    </row>
    <row r="51" spans="1:94" s="22" customFormat="1" ht="18" customHeight="1" x14ac:dyDescent="0.25">
      <c r="A51" s="39">
        <v>39</v>
      </c>
      <c r="B51" s="20" t="s">
        <v>68</v>
      </c>
      <c r="C51" s="7">
        <v>10</v>
      </c>
      <c r="D51" s="7">
        <v>10</v>
      </c>
      <c r="E51" s="7">
        <v>22</v>
      </c>
      <c r="F51" s="7">
        <v>83</v>
      </c>
      <c r="G51" s="7">
        <v>10</v>
      </c>
      <c r="H51" s="7">
        <v>5</v>
      </c>
      <c r="I51" s="8">
        <f t="shared" si="1"/>
        <v>42</v>
      </c>
      <c r="J51" s="8">
        <f t="shared" si="1"/>
        <v>98</v>
      </c>
      <c r="K51" s="7"/>
      <c r="L51" s="7"/>
      <c r="M51" s="7">
        <v>8</v>
      </c>
      <c r="N51" s="7">
        <v>38</v>
      </c>
      <c r="O51" s="8">
        <f t="shared" si="2"/>
        <v>50</v>
      </c>
      <c r="P51" s="8">
        <f t="shared" si="2"/>
        <v>136</v>
      </c>
      <c r="Q51" s="7">
        <v>0</v>
      </c>
      <c r="R51" s="7">
        <v>0</v>
      </c>
      <c r="S51" s="7">
        <v>0</v>
      </c>
      <c r="T51" s="7">
        <v>0</v>
      </c>
      <c r="U51" s="7">
        <v>245</v>
      </c>
      <c r="V51" s="7">
        <v>2820</v>
      </c>
      <c r="W51" s="7">
        <v>18</v>
      </c>
      <c r="X51" s="7">
        <v>123</v>
      </c>
      <c r="Y51" s="7">
        <v>0</v>
      </c>
      <c r="Z51" s="7">
        <v>0</v>
      </c>
      <c r="AA51" s="7">
        <v>2</v>
      </c>
      <c r="AB51" s="7">
        <v>5</v>
      </c>
      <c r="AC51" s="7">
        <v>0</v>
      </c>
      <c r="AD51" s="7">
        <v>0</v>
      </c>
      <c r="AE51" s="8">
        <f t="shared" si="3"/>
        <v>265</v>
      </c>
      <c r="AF51" s="8">
        <f t="shared" si="3"/>
        <v>2948</v>
      </c>
      <c r="AG51" s="7">
        <v>9</v>
      </c>
      <c r="AH51" s="7">
        <v>40</v>
      </c>
      <c r="AI51" s="7">
        <v>0</v>
      </c>
      <c r="AJ51" s="7">
        <v>0</v>
      </c>
      <c r="AK51" s="7">
        <v>2</v>
      </c>
      <c r="AL51" s="7">
        <v>5</v>
      </c>
      <c r="AM51" s="7">
        <v>25</v>
      </c>
      <c r="AN51" s="7">
        <v>257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f t="shared" ref="AU51:AV54" si="31">AI51+AK51+AM51+AO51+AQ51+AS51</f>
        <v>27</v>
      </c>
      <c r="AV51" s="7">
        <f t="shared" si="31"/>
        <v>262</v>
      </c>
      <c r="AW51" s="7"/>
      <c r="AX51" s="7"/>
      <c r="AY51" s="9">
        <f t="shared" si="23"/>
        <v>342</v>
      </c>
      <c r="AZ51" s="9">
        <f t="shared" si="23"/>
        <v>3346</v>
      </c>
      <c r="BA51" s="7"/>
      <c r="BB51" s="7"/>
      <c r="BC51" s="7">
        <v>0</v>
      </c>
      <c r="BD51" s="7">
        <v>0</v>
      </c>
      <c r="BE51" s="7">
        <v>0</v>
      </c>
      <c r="BF51" s="7">
        <v>0</v>
      </c>
      <c r="BG51" s="7">
        <v>4</v>
      </c>
      <c r="BH51" s="7">
        <v>10</v>
      </c>
      <c r="BI51" s="7">
        <v>4</v>
      </c>
      <c r="BJ51" s="7">
        <v>20</v>
      </c>
      <c r="BK51" s="8">
        <f t="shared" si="6"/>
        <v>8</v>
      </c>
      <c r="BL51" s="8">
        <f t="shared" si="6"/>
        <v>30</v>
      </c>
      <c r="BM51" s="8">
        <f t="shared" si="16"/>
        <v>350</v>
      </c>
      <c r="BN51" s="8">
        <f t="shared" si="16"/>
        <v>3376</v>
      </c>
      <c r="BO51" s="7">
        <v>380</v>
      </c>
      <c r="BP51" s="7">
        <v>1840</v>
      </c>
      <c r="BQ51" s="7">
        <v>160</v>
      </c>
      <c r="BR51" s="7">
        <v>160</v>
      </c>
    </row>
    <row r="52" spans="1:94" s="16" customFormat="1" ht="18" customHeight="1" x14ac:dyDescent="0.25">
      <c r="A52" s="39">
        <v>40</v>
      </c>
      <c r="B52" s="20" t="s">
        <v>73</v>
      </c>
      <c r="C52" s="8"/>
      <c r="D52" s="8"/>
      <c r="E52" s="8"/>
      <c r="F52" s="8"/>
      <c r="G52" s="8"/>
      <c r="H52" s="8"/>
      <c r="I52" s="8">
        <f t="shared" si="1"/>
        <v>0</v>
      </c>
      <c r="J52" s="8">
        <f t="shared" si="1"/>
        <v>0</v>
      </c>
      <c r="K52" s="8"/>
      <c r="L52" s="8"/>
      <c r="M52" s="8"/>
      <c r="N52" s="8"/>
      <c r="O52" s="8">
        <f t="shared" si="2"/>
        <v>0</v>
      </c>
      <c r="P52" s="8">
        <f t="shared" si="2"/>
        <v>0</v>
      </c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>
        <f t="shared" si="3"/>
        <v>0</v>
      </c>
      <c r="AF52" s="8">
        <f t="shared" si="3"/>
        <v>0</v>
      </c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7">
        <f t="shared" si="31"/>
        <v>0</v>
      </c>
      <c r="AV52" s="7">
        <f t="shared" si="31"/>
        <v>0</v>
      </c>
      <c r="AW52" s="8"/>
      <c r="AX52" s="8"/>
      <c r="AY52" s="9">
        <f t="shared" si="23"/>
        <v>0</v>
      </c>
      <c r="AZ52" s="9">
        <f t="shared" si="23"/>
        <v>0</v>
      </c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>
        <f t="shared" si="6"/>
        <v>0</v>
      </c>
      <c r="BL52" s="8">
        <f t="shared" si="6"/>
        <v>0</v>
      </c>
      <c r="BM52" s="8">
        <f t="shared" si="16"/>
        <v>0</v>
      </c>
      <c r="BN52" s="8">
        <f t="shared" si="16"/>
        <v>0</v>
      </c>
      <c r="BO52" s="8"/>
      <c r="BP52" s="8"/>
      <c r="BQ52" s="8"/>
      <c r="BR52" s="8"/>
    </row>
    <row r="53" spans="1:94" s="16" customFormat="1" ht="18" customHeight="1" x14ac:dyDescent="0.25">
      <c r="A53" s="39">
        <v>41</v>
      </c>
      <c r="B53" s="20" t="s">
        <v>74</v>
      </c>
      <c r="C53" s="8"/>
      <c r="D53" s="8"/>
      <c r="E53" s="8"/>
      <c r="F53" s="8"/>
      <c r="G53" s="8"/>
      <c r="H53" s="8"/>
      <c r="I53" s="8">
        <f t="shared" si="1"/>
        <v>0</v>
      </c>
      <c r="J53" s="8">
        <f t="shared" si="1"/>
        <v>0</v>
      </c>
      <c r="K53" s="8"/>
      <c r="L53" s="8"/>
      <c r="M53" s="8"/>
      <c r="N53" s="8"/>
      <c r="O53" s="8">
        <f t="shared" si="2"/>
        <v>0</v>
      </c>
      <c r="P53" s="8">
        <f t="shared" si="2"/>
        <v>0</v>
      </c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>
        <f t="shared" si="3"/>
        <v>0</v>
      </c>
      <c r="AF53" s="8">
        <f t="shared" si="3"/>
        <v>0</v>
      </c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7">
        <f t="shared" si="31"/>
        <v>0</v>
      </c>
      <c r="AV53" s="7">
        <f t="shared" si="31"/>
        <v>0</v>
      </c>
      <c r="AW53" s="8"/>
      <c r="AX53" s="8"/>
      <c r="AY53" s="9">
        <f t="shared" si="23"/>
        <v>0</v>
      </c>
      <c r="AZ53" s="9">
        <f t="shared" si="23"/>
        <v>0</v>
      </c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>
        <f t="shared" si="6"/>
        <v>0</v>
      </c>
      <c r="BL53" s="8">
        <f t="shared" si="6"/>
        <v>0</v>
      </c>
      <c r="BM53" s="8">
        <f t="shared" si="16"/>
        <v>0</v>
      </c>
      <c r="BN53" s="8">
        <f t="shared" si="16"/>
        <v>0</v>
      </c>
      <c r="BO53" s="8"/>
      <c r="BP53" s="8"/>
      <c r="BQ53" s="8"/>
      <c r="BR53" s="8"/>
    </row>
    <row r="54" spans="1:94" s="16" customFormat="1" ht="18" customHeight="1" x14ac:dyDescent="0.25">
      <c r="A54" s="39">
        <v>42</v>
      </c>
      <c r="B54" s="20" t="s">
        <v>75</v>
      </c>
      <c r="C54" s="8"/>
      <c r="D54" s="8"/>
      <c r="E54" s="8"/>
      <c r="F54" s="8"/>
      <c r="G54" s="8"/>
      <c r="H54" s="8"/>
      <c r="I54" s="8">
        <f t="shared" si="1"/>
        <v>0</v>
      </c>
      <c r="J54" s="8">
        <f t="shared" si="1"/>
        <v>0</v>
      </c>
      <c r="K54" s="8"/>
      <c r="L54" s="8"/>
      <c r="M54" s="8"/>
      <c r="N54" s="8"/>
      <c r="O54" s="8">
        <f t="shared" si="2"/>
        <v>0</v>
      </c>
      <c r="P54" s="8">
        <f t="shared" si="2"/>
        <v>0</v>
      </c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>
        <f t="shared" si="3"/>
        <v>0</v>
      </c>
      <c r="AF54" s="8">
        <f t="shared" si="3"/>
        <v>0</v>
      </c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7">
        <f t="shared" si="31"/>
        <v>0</v>
      </c>
      <c r="AV54" s="7">
        <f t="shared" si="31"/>
        <v>0</v>
      </c>
      <c r="AW54" s="8"/>
      <c r="AX54" s="8"/>
      <c r="AY54" s="9">
        <f t="shared" si="23"/>
        <v>0</v>
      </c>
      <c r="AZ54" s="9">
        <f t="shared" si="23"/>
        <v>0</v>
      </c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>
        <f t="shared" si="6"/>
        <v>0</v>
      </c>
      <c r="BL54" s="8">
        <f t="shared" si="6"/>
        <v>0</v>
      </c>
      <c r="BM54" s="8">
        <f t="shared" si="16"/>
        <v>0</v>
      </c>
      <c r="BN54" s="8">
        <f t="shared" si="16"/>
        <v>0</v>
      </c>
      <c r="BO54" s="8"/>
      <c r="BP54" s="8"/>
      <c r="BQ54" s="8"/>
      <c r="BR54" s="8"/>
    </row>
    <row r="55" spans="1:94" s="16" customFormat="1" ht="18" customHeight="1" x14ac:dyDescent="0.25">
      <c r="A55" s="38"/>
      <c r="B55" s="13" t="s">
        <v>69</v>
      </c>
      <c r="C55" s="8">
        <f t="shared" ref="C55:H55" si="32">SUM(C51:C54)</f>
        <v>10</v>
      </c>
      <c r="D55" s="8">
        <f t="shared" si="32"/>
        <v>10</v>
      </c>
      <c r="E55" s="8">
        <f t="shared" si="32"/>
        <v>22</v>
      </c>
      <c r="F55" s="8">
        <f t="shared" si="32"/>
        <v>83</v>
      </c>
      <c r="G55" s="8">
        <f t="shared" si="32"/>
        <v>10</v>
      </c>
      <c r="H55" s="8">
        <f t="shared" si="32"/>
        <v>5</v>
      </c>
      <c r="I55" s="8">
        <f t="shared" si="1"/>
        <v>42</v>
      </c>
      <c r="J55" s="8">
        <f t="shared" si="1"/>
        <v>98</v>
      </c>
      <c r="K55" s="8">
        <f t="shared" ref="K55:N55" si="33">SUM(K51:K54)</f>
        <v>0</v>
      </c>
      <c r="L55" s="8">
        <f t="shared" si="33"/>
        <v>0</v>
      </c>
      <c r="M55" s="8">
        <f t="shared" si="33"/>
        <v>8</v>
      </c>
      <c r="N55" s="8">
        <f t="shared" si="33"/>
        <v>38</v>
      </c>
      <c r="O55" s="8">
        <f t="shared" si="2"/>
        <v>50</v>
      </c>
      <c r="P55" s="8">
        <f t="shared" si="2"/>
        <v>136</v>
      </c>
      <c r="Q55" s="8">
        <f t="shared" ref="Q55:T55" si="34">SUM(Q51:Q54)</f>
        <v>0</v>
      </c>
      <c r="R55" s="8">
        <f t="shared" si="34"/>
        <v>0</v>
      </c>
      <c r="S55" s="8">
        <f t="shared" si="34"/>
        <v>0</v>
      </c>
      <c r="T55" s="8">
        <f t="shared" si="34"/>
        <v>0</v>
      </c>
      <c r="U55" s="8">
        <f>SUM(U51:U54)</f>
        <v>245</v>
      </c>
      <c r="V55" s="8">
        <f t="shared" ref="V55:AD55" si="35">SUM(V51:V54)</f>
        <v>2820</v>
      </c>
      <c r="W55" s="8">
        <f t="shared" si="35"/>
        <v>18</v>
      </c>
      <c r="X55" s="8">
        <f t="shared" si="35"/>
        <v>123</v>
      </c>
      <c r="Y55" s="8">
        <f t="shared" si="35"/>
        <v>0</v>
      </c>
      <c r="Z55" s="8">
        <f t="shared" si="35"/>
        <v>0</v>
      </c>
      <c r="AA55" s="8">
        <f t="shared" si="35"/>
        <v>2</v>
      </c>
      <c r="AB55" s="8">
        <f t="shared" si="35"/>
        <v>5</v>
      </c>
      <c r="AC55" s="8">
        <f t="shared" si="35"/>
        <v>0</v>
      </c>
      <c r="AD55" s="8">
        <f t="shared" si="35"/>
        <v>0</v>
      </c>
      <c r="AE55" s="8">
        <f t="shared" si="3"/>
        <v>265</v>
      </c>
      <c r="AF55" s="8">
        <f t="shared" si="3"/>
        <v>2948</v>
      </c>
      <c r="AG55" s="8">
        <f t="shared" ref="AG55:AH55" si="36">SUM(AG51:AG54)</f>
        <v>9</v>
      </c>
      <c r="AH55" s="8">
        <f t="shared" si="36"/>
        <v>40</v>
      </c>
      <c r="AI55" s="8">
        <f>SUM(AI51:AI54)</f>
        <v>0</v>
      </c>
      <c r="AJ55" s="8">
        <f t="shared" ref="AJ55:AX55" si="37">SUM(AJ51:AJ54)</f>
        <v>0</v>
      </c>
      <c r="AK55" s="8">
        <f t="shared" si="37"/>
        <v>2</v>
      </c>
      <c r="AL55" s="8">
        <f t="shared" si="37"/>
        <v>5</v>
      </c>
      <c r="AM55" s="8">
        <f t="shared" si="37"/>
        <v>25</v>
      </c>
      <c r="AN55" s="8">
        <f t="shared" si="37"/>
        <v>257</v>
      </c>
      <c r="AO55" s="8">
        <f t="shared" si="37"/>
        <v>0</v>
      </c>
      <c r="AP55" s="8">
        <f t="shared" si="37"/>
        <v>0</v>
      </c>
      <c r="AQ55" s="8">
        <f t="shared" si="37"/>
        <v>0</v>
      </c>
      <c r="AR55" s="8">
        <f t="shared" si="37"/>
        <v>0</v>
      </c>
      <c r="AS55" s="8">
        <f t="shared" si="37"/>
        <v>0</v>
      </c>
      <c r="AT55" s="8">
        <f t="shared" si="37"/>
        <v>0</v>
      </c>
      <c r="AU55" s="8">
        <f t="shared" si="37"/>
        <v>27</v>
      </c>
      <c r="AV55" s="8">
        <f t="shared" si="37"/>
        <v>262</v>
      </c>
      <c r="AW55" s="8">
        <f t="shared" si="37"/>
        <v>0</v>
      </c>
      <c r="AX55" s="8">
        <f t="shared" si="37"/>
        <v>0</v>
      </c>
      <c r="AY55" s="9">
        <f t="shared" si="23"/>
        <v>342</v>
      </c>
      <c r="AZ55" s="9">
        <f t="shared" si="23"/>
        <v>3346</v>
      </c>
      <c r="BA55" s="8">
        <f>SUM(BA51:BA54)</f>
        <v>0</v>
      </c>
      <c r="BB55" s="8">
        <f t="shared" ref="BB55:BJ55" si="38">SUM(BB51:BB54)</f>
        <v>0</v>
      </c>
      <c r="BC55" s="8">
        <f t="shared" si="38"/>
        <v>0</v>
      </c>
      <c r="BD55" s="8">
        <f t="shared" si="38"/>
        <v>0</v>
      </c>
      <c r="BE55" s="8">
        <f t="shared" si="38"/>
        <v>0</v>
      </c>
      <c r="BF55" s="8">
        <f t="shared" si="38"/>
        <v>0</v>
      </c>
      <c r="BG55" s="8">
        <f t="shared" si="38"/>
        <v>4</v>
      </c>
      <c r="BH55" s="8">
        <f t="shared" si="38"/>
        <v>10</v>
      </c>
      <c r="BI55" s="8">
        <f t="shared" si="38"/>
        <v>4</v>
      </c>
      <c r="BJ55" s="8">
        <f t="shared" si="38"/>
        <v>20</v>
      </c>
      <c r="BK55" s="8">
        <f t="shared" si="6"/>
        <v>8</v>
      </c>
      <c r="BL55" s="8">
        <f t="shared" si="6"/>
        <v>30</v>
      </c>
      <c r="BM55" s="8">
        <f t="shared" si="16"/>
        <v>350</v>
      </c>
      <c r="BN55" s="8">
        <f t="shared" si="16"/>
        <v>3376</v>
      </c>
      <c r="BO55" s="8">
        <f>SUM(BO51:BO54)</f>
        <v>380</v>
      </c>
      <c r="BP55" s="8">
        <f>SUM(BP51:BP54)</f>
        <v>1840</v>
      </c>
      <c r="BQ55" s="8">
        <f>SUM(BQ51:BQ54)</f>
        <v>160</v>
      </c>
      <c r="BR55" s="8">
        <f>SUM(BR51:BR54)</f>
        <v>160</v>
      </c>
    </row>
    <row r="56" spans="1:94" s="10" customFormat="1" ht="18" customHeight="1" x14ac:dyDescent="0.25">
      <c r="A56" s="37">
        <v>43</v>
      </c>
      <c r="B56" s="12" t="s">
        <v>92</v>
      </c>
      <c r="C56" s="7"/>
      <c r="D56" s="7"/>
      <c r="E56" s="7"/>
      <c r="F56" s="7"/>
      <c r="G56" s="7"/>
      <c r="H56" s="7"/>
      <c r="I56" s="8">
        <f t="shared" si="1"/>
        <v>0</v>
      </c>
      <c r="J56" s="8">
        <f t="shared" si="1"/>
        <v>0</v>
      </c>
      <c r="K56" s="7"/>
      <c r="L56" s="7"/>
      <c r="M56" s="7"/>
      <c r="N56" s="7"/>
      <c r="O56" s="8">
        <f t="shared" si="2"/>
        <v>0</v>
      </c>
      <c r="P56" s="8">
        <f t="shared" si="2"/>
        <v>0</v>
      </c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8">
        <f t="shared" si="3"/>
        <v>0</v>
      </c>
      <c r="AF56" s="8">
        <f t="shared" si="3"/>
        <v>0</v>
      </c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>
        <f>AI56+AK56+AM56+AO56+AQ56+AS56</f>
        <v>0</v>
      </c>
      <c r="AV56" s="7">
        <f>AJ56+AL56+AN56+AP56+AR56+AT56</f>
        <v>0</v>
      </c>
      <c r="AW56" s="9"/>
      <c r="AX56" s="9"/>
      <c r="AY56" s="9">
        <f>O56+AE56+AU56</f>
        <v>0</v>
      </c>
      <c r="AZ56" s="9">
        <f>P56+AF56+AV56</f>
        <v>0</v>
      </c>
      <c r="BA56" s="9"/>
      <c r="BB56" s="9"/>
      <c r="BC56" s="7"/>
      <c r="BD56" s="7"/>
      <c r="BE56" s="7"/>
      <c r="BF56" s="7"/>
      <c r="BG56" s="7"/>
      <c r="BH56" s="7"/>
      <c r="BI56" s="7"/>
      <c r="BJ56" s="7"/>
      <c r="BK56" s="8">
        <f t="shared" si="6"/>
        <v>0</v>
      </c>
      <c r="BL56" s="8">
        <f t="shared" si="6"/>
        <v>0</v>
      </c>
      <c r="BM56" s="8">
        <f t="shared" si="16"/>
        <v>0</v>
      </c>
      <c r="BN56" s="8">
        <f t="shared" si="16"/>
        <v>0</v>
      </c>
      <c r="BO56" s="7"/>
      <c r="BP56" s="7"/>
      <c r="BQ56" s="7"/>
      <c r="BR56" s="7"/>
    </row>
    <row r="57" spans="1:94" s="16" customFormat="1" ht="18" customHeight="1" x14ac:dyDescent="0.25">
      <c r="A57" s="38"/>
      <c r="B57" s="13" t="s">
        <v>43</v>
      </c>
      <c r="C57" s="8">
        <f>C56</f>
        <v>0</v>
      </c>
      <c r="D57" s="8">
        <f t="shared" ref="D57:BP57" si="39">D56</f>
        <v>0</v>
      </c>
      <c r="E57" s="8">
        <f t="shared" si="39"/>
        <v>0</v>
      </c>
      <c r="F57" s="8">
        <f t="shared" si="39"/>
        <v>0</v>
      </c>
      <c r="G57" s="8">
        <f t="shared" si="39"/>
        <v>0</v>
      </c>
      <c r="H57" s="8">
        <f t="shared" si="39"/>
        <v>0</v>
      </c>
      <c r="I57" s="8">
        <f t="shared" si="1"/>
        <v>0</v>
      </c>
      <c r="J57" s="8">
        <f t="shared" si="1"/>
        <v>0</v>
      </c>
      <c r="K57" s="8">
        <f t="shared" si="39"/>
        <v>0</v>
      </c>
      <c r="L57" s="8">
        <f t="shared" si="39"/>
        <v>0</v>
      </c>
      <c r="M57" s="8">
        <f t="shared" si="39"/>
        <v>0</v>
      </c>
      <c r="N57" s="8">
        <f t="shared" si="39"/>
        <v>0</v>
      </c>
      <c r="O57" s="8">
        <f t="shared" si="2"/>
        <v>0</v>
      </c>
      <c r="P57" s="8">
        <f t="shared" si="2"/>
        <v>0</v>
      </c>
      <c r="Q57" s="8">
        <f t="shared" ref="Q57:T57" si="40">Q56</f>
        <v>0</v>
      </c>
      <c r="R57" s="8">
        <f t="shared" si="40"/>
        <v>0</v>
      </c>
      <c r="S57" s="8">
        <f t="shared" si="40"/>
        <v>0</v>
      </c>
      <c r="T57" s="8">
        <f t="shared" si="40"/>
        <v>0</v>
      </c>
      <c r="U57" s="8">
        <f t="shared" si="39"/>
        <v>0</v>
      </c>
      <c r="V57" s="8">
        <f t="shared" si="39"/>
        <v>0</v>
      </c>
      <c r="W57" s="8">
        <f t="shared" si="39"/>
        <v>0</v>
      </c>
      <c r="X57" s="8">
        <f t="shared" si="39"/>
        <v>0</v>
      </c>
      <c r="Y57" s="8">
        <f t="shared" si="39"/>
        <v>0</v>
      </c>
      <c r="Z57" s="8">
        <f t="shared" si="39"/>
        <v>0</v>
      </c>
      <c r="AA57" s="8">
        <f t="shared" si="39"/>
        <v>0</v>
      </c>
      <c r="AB57" s="8">
        <f t="shared" si="39"/>
        <v>0</v>
      </c>
      <c r="AC57" s="8">
        <f t="shared" si="39"/>
        <v>0</v>
      </c>
      <c r="AD57" s="8">
        <f t="shared" si="39"/>
        <v>0</v>
      </c>
      <c r="AE57" s="8">
        <f t="shared" si="3"/>
        <v>0</v>
      </c>
      <c r="AF57" s="8">
        <f t="shared" si="3"/>
        <v>0</v>
      </c>
      <c r="AG57" s="8">
        <f t="shared" ref="AG57:AH57" si="41">AG56</f>
        <v>0</v>
      </c>
      <c r="AH57" s="8">
        <f t="shared" si="41"/>
        <v>0</v>
      </c>
      <c r="AI57" s="8">
        <f t="shared" si="39"/>
        <v>0</v>
      </c>
      <c r="AJ57" s="8">
        <f t="shared" si="39"/>
        <v>0</v>
      </c>
      <c r="AK57" s="8">
        <f t="shared" si="39"/>
        <v>0</v>
      </c>
      <c r="AL57" s="8">
        <f t="shared" si="39"/>
        <v>0</v>
      </c>
      <c r="AM57" s="8">
        <f t="shared" si="39"/>
        <v>0</v>
      </c>
      <c r="AN57" s="8">
        <f t="shared" si="39"/>
        <v>0</v>
      </c>
      <c r="AO57" s="8">
        <f t="shared" si="39"/>
        <v>0</v>
      </c>
      <c r="AP57" s="8">
        <f t="shared" si="39"/>
        <v>0</v>
      </c>
      <c r="AQ57" s="8">
        <f t="shared" si="39"/>
        <v>0</v>
      </c>
      <c r="AR57" s="8">
        <f t="shared" si="39"/>
        <v>0</v>
      </c>
      <c r="AS57" s="8">
        <f t="shared" si="39"/>
        <v>0</v>
      </c>
      <c r="AT57" s="8">
        <f t="shared" si="39"/>
        <v>0</v>
      </c>
      <c r="AU57" s="8">
        <f t="shared" si="39"/>
        <v>0</v>
      </c>
      <c r="AV57" s="8">
        <f t="shared" si="39"/>
        <v>0</v>
      </c>
      <c r="AW57" s="8">
        <f t="shared" si="39"/>
        <v>0</v>
      </c>
      <c r="AX57" s="8">
        <f t="shared" si="39"/>
        <v>0</v>
      </c>
      <c r="AY57" s="9">
        <f t="shared" ref="AY57:AZ58" si="42">O57+AE57+AU57</f>
        <v>0</v>
      </c>
      <c r="AZ57" s="9">
        <f t="shared" si="42"/>
        <v>0</v>
      </c>
      <c r="BA57" s="8">
        <f t="shared" si="39"/>
        <v>0</v>
      </c>
      <c r="BB57" s="8">
        <f t="shared" si="39"/>
        <v>0</v>
      </c>
      <c r="BC57" s="8">
        <f t="shared" si="39"/>
        <v>0</v>
      </c>
      <c r="BD57" s="8">
        <f t="shared" si="39"/>
        <v>0</v>
      </c>
      <c r="BE57" s="8">
        <f t="shared" si="39"/>
        <v>0</v>
      </c>
      <c r="BF57" s="8">
        <f t="shared" si="39"/>
        <v>0</v>
      </c>
      <c r="BG57" s="8">
        <f t="shared" si="39"/>
        <v>0</v>
      </c>
      <c r="BH57" s="8">
        <f t="shared" si="39"/>
        <v>0</v>
      </c>
      <c r="BI57" s="8">
        <f t="shared" si="39"/>
        <v>0</v>
      </c>
      <c r="BJ57" s="8">
        <f t="shared" si="39"/>
        <v>0</v>
      </c>
      <c r="BK57" s="8">
        <f t="shared" si="6"/>
        <v>0</v>
      </c>
      <c r="BL57" s="8">
        <f t="shared" si="6"/>
        <v>0</v>
      </c>
      <c r="BM57" s="8">
        <f t="shared" si="16"/>
        <v>0</v>
      </c>
      <c r="BN57" s="8">
        <f t="shared" si="16"/>
        <v>0</v>
      </c>
      <c r="BO57" s="8">
        <f t="shared" si="39"/>
        <v>0</v>
      </c>
      <c r="BP57" s="8">
        <f t="shared" si="39"/>
        <v>0</v>
      </c>
      <c r="BQ57" s="8">
        <f t="shared" ref="BQ57:BR57" si="43">BQ56</f>
        <v>0</v>
      </c>
      <c r="BR57" s="8">
        <f t="shared" si="43"/>
        <v>0</v>
      </c>
    </row>
    <row r="58" spans="1:94" s="16" customFormat="1" ht="18" customHeight="1" x14ac:dyDescent="0.25">
      <c r="A58" s="38"/>
      <c r="B58" s="13" t="s">
        <v>44</v>
      </c>
      <c r="C58" s="8">
        <f t="shared" ref="C58:H58" si="44">C57+C55+C50+C47+C44</f>
        <v>19682</v>
      </c>
      <c r="D58" s="8">
        <f t="shared" si="44"/>
        <v>47998</v>
      </c>
      <c r="E58" s="8">
        <f t="shared" si="44"/>
        <v>1235</v>
      </c>
      <c r="F58" s="8">
        <f t="shared" si="44"/>
        <v>4576.6710619525393</v>
      </c>
      <c r="G58" s="8">
        <f t="shared" si="44"/>
        <v>1019.3213685459133</v>
      </c>
      <c r="H58" s="8">
        <f t="shared" si="44"/>
        <v>635</v>
      </c>
      <c r="I58" s="8">
        <f t="shared" si="1"/>
        <v>21936.321368545912</v>
      </c>
      <c r="J58" s="8">
        <f t="shared" si="1"/>
        <v>53209.67106195254</v>
      </c>
      <c r="K58" s="8">
        <f>K57+K55+K50+K47+K44</f>
        <v>124</v>
      </c>
      <c r="L58" s="8">
        <f>L57+L55+L50+L47+L44</f>
        <v>880.43124797825999</v>
      </c>
      <c r="M58" s="8">
        <f>M57+M55+M50+M47+M44</f>
        <v>372</v>
      </c>
      <c r="N58" s="8">
        <f>N57+N55+N50+N47+N44</f>
        <v>3221.9722030000003</v>
      </c>
      <c r="O58" s="8">
        <f t="shared" si="2"/>
        <v>22432.321368545912</v>
      </c>
      <c r="P58" s="8">
        <f t="shared" si="2"/>
        <v>57312.074512930798</v>
      </c>
      <c r="Q58" s="8">
        <f t="shared" ref="Q58:AD58" si="45">Q57+Q55+Q50+Q47+Q44</f>
        <v>74</v>
      </c>
      <c r="R58" s="8">
        <f t="shared" si="45"/>
        <v>616</v>
      </c>
      <c r="S58" s="8">
        <f t="shared" si="45"/>
        <v>17943.810758079075</v>
      </c>
      <c r="T58" s="8">
        <f t="shared" si="45"/>
        <v>46263.233748463259</v>
      </c>
      <c r="U58" s="8">
        <f t="shared" si="45"/>
        <v>3186.0342690744346</v>
      </c>
      <c r="V58" s="8">
        <f t="shared" si="45"/>
        <v>28316.134605731902</v>
      </c>
      <c r="W58" s="8">
        <f t="shared" si="45"/>
        <v>744.80000000000007</v>
      </c>
      <c r="X58" s="8">
        <f t="shared" si="45"/>
        <v>16376.5</v>
      </c>
      <c r="Y58" s="8">
        <f t="shared" si="45"/>
        <v>13</v>
      </c>
      <c r="Z58" s="8">
        <f t="shared" si="45"/>
        <v>32</v>
      </c>
      <c r="AA58" s="8">
        <f t="shared" si="45"/>
        <v>102.8</v>
      </c>
      <c r="AB58" s="8">
        <f t="shared" si="45"/>
        <v>211</v>
      </c>
      <c r="AC58" s="8">
        <f t="shared" si="45"/>
        <v>90</v>
      </c>
      <c r="AD58" s="8">
        <f t="shared" si="45"/>
        <v>966.78499999999997</v>
      </c>
      <c r="AE58" s="8">
        <f t="shared" si="3"/>
        <v>4136.634269074435</v>
      </c>
      <c r="AF58" s="8">
        <f t="shared" si="3"/>
        <v>45902.419605731906</v>
      </c>
      <c r="AG58" s="8">
        <f t="shared" ref="AG58:AX58" si="46">AG57+AG55+AG50+AG47+AG44</f>
        <v>743</v>
      </c>
      <c r="AH58" s="8">
        <f t="shared" si="46"/>
        <v>10649</v>
      </c>
      <c r="AI58" s="8">
        <f t="shared" si="46"/>
        <v>0</v>
      </c>
      <c r="AJ58" s="8">
        <f t="shared" si="46"/>
        <v>0</v>
      </c>
      <c r="AK58" s="8">
        <f t="shared" si="46"/>
        <v>161.18781192540058</v>
      </c>
      <c r="AL58" s="8">
        <f t="shared" si="46"/>
        <v>369.63702700499999</v>
      </c>
      <c r="AM58" s="8">
        <f t="shared" si="46"/>
        <v>403.22331162671253</v>
      </c>
      <c r="AN58" s="8">
        <f t="shared" si="46"/>
        <v>4838.0227289539998</v>
      </c>
      <c r="AO58" s="8">
        <f t="shared" si="46"/>
        <v>0</v>
      </c>
      <c r="AP58" s="8">
        <f t="shared" si="46"/>
        <v>0</v>
      </c>
      <c r="AQ58" s="8">
        <f t="shared" si="46"/>
        <v>371</v>
      </c>
      <c r="AR58" s="8">
        <f t="shared" si="46"/>
        <v>2327.9196720420005</v>
      </c>
      <c r="AS58" s="8">
        <f t="shared" si="46"/>
        <v>5</v>
      </c>
      <c r="AT58" s="8">
        <f t="shared" si="46"/>
        <v>0</v>
      </c>
      <c r="AU58" s="8">
        <f t="shared" si="46"/>
        <v>940.41112355211317</v>
      </c>
      <c r="AV58" s="8">
        <f t="shared" si="46"/>
        <v>7535.5794280010005</v>
      </c>
      <c r="AW58" s="8">
        <f t="shared" si="46"/>
        <v>0</v>
      </c>
      <c r="AX58" s="8">
        <f t="shared" si="46"/>
        <v>0</v>
      </c>
      <c r="AY58" s="9">
        <f t="shared" si="42"/>
        <v>27509.36676117246</v>
      </c>
      <c r="AZ58" s="9">
        <f t="shared" si="42"/>
        <v>110750.0735466637</v>
      </c>
      <c r="BA58" s="8">
        <f t="shared" ref="BA58:BJ58" si="47">BA57+BA55+BA50+BA47+BA44</f>
        <v>0</v>
      </c>
      <c r="BB58" s="8">
        <f t="shared" si="47"/>
        <v>0</v>
      </c>
      <c r="BC58" s="8">
        <f t="shared" si="47"/>
        <v>29</v>
      </c>
      <c r="BD58" s="8">
        <f t="shared" si="47"/>
        <v>469</v>
      </c>
      <c r="BE58" s="8">
        <f t="shared" si="47"/>
        <v>66</v>
      </c>
      <c r="BF58" s="8">
        <f t="shared" si="47"/>
        <v>2386</v>
      </c>
      <c r="BG58" s="8">
        <f t="shared" si="47"/>
        <v>291</v>
      </c>
      <c r="BH58" s="8">
        <f t="shared" si="47"/>
        <v>1705</v>
      </c>
      <c r="BI58" s="8">
        <f t="shared" si="47"/>
        <v>183</v>
      </c>
      <c r="BJ58" s="8">
        <f t="shared" si="47"/>
        <v>714</v>
      </c>
      <c r="BK58" s="8">
        <f t="shared" si="6"/>
        <v>569</v>
      </c>
      <c r="BL58" s="8">
        <f t="shared" si="6"/>
        <v>5274</v>
      </c>
      <c r="BM58" s="8">
        <f t="shared" si="16"/>
        <v>28078.36676117246</v>
      </c>
      <c r="BN58" s="8">
        <f t="shared" si="16"/>
        <v>116024.0735466637</v>
      </c>
      <c r="BO58" s="8">
        <f>BO57+BO55+BO50+BO47+BO44</f>
        <v>20981.525730935187</v>
      </c>
      <c r="BP58" s="8">
        <f>BP57+BP55+BP50+BP47+BP44</f>
        <v>64393.665594168968</v>
      </c>
      <c r="BQ58" s="8">
        <f>BQ57+BQ55+BQ50+BQ47+BQ44</f>
        <v>7906</v>
      </c>
      <c r="BR58" s="8">
        <f>BR57+BR55+BR50+BR47+BR44</f>
        <v>7906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65" spans="1:95" s="25" customFormat="1" x14ac:dyDescent="0.25">
      <c r="A65" s="40"/>
      <c r="B65" s="23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</row>
    <row r="66" spans="1:95" s="25" customFormat="1" x14ac:dyDescent="0.25">
      <c r="A66" s="40"/>
      <c r="B66" s="23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</row>
    <row r="67" spans="1:95" s="25" customFormat="1" x14ac:dyDescent="0.25">
      <c r="A67" s="40"/>
      <c r="B67" s="23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</row>
    <row r="68" spans="1:95" s="25" customFormat="1" x14ac:dyDescent="0.25">
      <c r="A68" s="40"/>
      <c r="B68" s="23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</row>
    <row r="69" spans="1:95" s="25" customFormat="1" x14ac:dyDescent="0.25">
      <c r="A69" s="40"/>
      <c r="B69" s="23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</row>
    <row r="70" spans="1:95" s="25" customFormat="1" x14ac:dyDescent="0.25">
      <c r="A70" s="40"/>
      <c r="B70" s="23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</row>
    <row r="71" spans="1:95" s="25" customFormat="1" x14ac:dyDescent="0.25">
      <c r="A71" s="40"/>
      <c r="B71" s="23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</row>
    <row r="72" spans="1:95" s="25" customFormat="1" x14ac:dyDescent="0.25">
      <c r="A72" s="40"/>
      <c r="B72" s="23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</row>
    <row r="73" spans="1:95" s="25" customFormat="1" x14ac:dyDescent="0.25">
      <c r="A73" s="40"/>
      <c r="B73" s="23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</row>
    <row r="74" spans="1:95" s="25" customFormat="1" x14ac:dyDescent="0.25">
      <c r="A74" s="40"/>
      <c r="B74" s="23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</row>
    <row r="75" spans="1:95" s="25" customFormat="1" x14ac:dyDescent="0.25">
      <c r="A75" s="40"/>
      <c r="B75" s="23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</row>
    <row r="76" spans="1:95" s="25" customFormat="1" x14ac:dyDescent="0.25">
      <c r="A76" s="40"/>
      <c r="B76" s="23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</row>
    <row r="77" spans="1:95" s="25" customFormat="1" x14ac:dyDescent="0.25">
      <c r="A77" s="40"/>
      <c r="B77" s="23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</row>
    <row r="78" spans="1:95" s="25" customFormat="1" x14ac:dyDescent="0.25">
      <c r="A78" s="40"/>
      <c r="B78" s="23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</row>
    <row r="79" spans="1:95" s="25" customFormat="1" x14ac:dyDescent="0.25">
      <c r="A79" s="40"/>
      <c r="B79" s="23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</row>
    <row r="80" spans="1:95" s="25" customFormat="1" x14ac:dyDescent="0.25">
      <c r="A80" s="40"/>
      <c r="B80" s="23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</row>
    <row r="81" spans="1:95" s="25" customFormat="1" x14ac:dyDescent="0.25">
      <c r="A81" s="40"/>
      <c r="B81" s="23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</row>
    <row r="82" spans="1:95" s="25" customFormat="1" x14ac:dyDescent="0.25">
      <c r="A82" s="40"/>
      <c r="B82" s="23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</row>
    <row r="83" spans="1:95" s="25" customFormat="1" x14ac:dyDescent="0.25">
      <c r="A83" s="40"/>
      <c r="B83" s="23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</row>
    <row r="84" spans="1:95" s="25" customFormat="1" x14ac:dyDescent="0.25">
      <c r="A84" s="40"/>
      <c r="B84" s="23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</row>
    <row r="85" spans="1:95" s="25" customFormat="1" x14ac:dyDescent="0.25">
      <c r="A85" s="40"/>
      <c r="B85" s="23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</row>
    <row r="86" spans="1:95" s="25" customFormat="1" x14ac:dyDescent="0.25">
      <c r="A86" s="40"/>
      <c r="B86" s="23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</row>
    <row r="87" spans="1:95" s="25" customFormat="1" x14ac:dyDescent="0.25">
      <c r="A87" s="40"/>
      <c r="B87" s="23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</row>
    <row r="88" spans="1:95" s="25" customFormat="1" x14ac:dyDescent="0.25">
      <c r="A88" s="40"/>
      <c r="B88" s="23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</row>
    <row r="89" spans="1:95" s="25" customFormat="1" x14ac:dyDescent="0.25">
      <c r="A89" s="40"/>
      <c r="B89" s="23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</row>
    <row r="90" spans="1:95" s="25" customFormat="1" x14ac:dyDescent="0.25">
      <c r="A90" s="40"/>
      <c r="B90" s="23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</row>
    <row r="91" spans="1:95" s="25" customFormat="1" x14ac:dyDescent="0.25">
      <c r="A91" s="40"/>
      <c r="B91" s="23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</row>
    <row r="92" spans="1:95" s="25" customFormat="1" x14ac:dyDescent="0.25">
      <c r="A92" s="40"/>
      <c r="B92" s="23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</row>
    <row r="93" spans="1:95" s="25" customFormat="1" x14ac:dyDescent="0.25">
      <c r="A93" s="40"/>
      <c r="B93" s="23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</row>
    <row r="94" spans="1:95" s="25" customFormat="1" x14ac:dyDescent="0.25">
      <c r="A94" s="40"/>
      <c r="B94" s="23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</row>
    <row r="95" spans="1:95" s="25" customFormat="1" x14ac:dyDescent="0.25">
      <c r="A95" s="40"/>
      <c r="B95" s="23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</row>
    <row r="96" spans="1:95" s="25" customFormat="1" x14ac:dyDescent="0.25">
      <c r="A96" s="40"/>
      <c r="B96" s="23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</row>
    <row r="97" spans="1:95" s="25" customFormat="1" x14ac:dyDescent="0.25">
      <c r="A97" s="40"/>
      <c r="B97" s="23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</row>
    <row r="98" spans="1:95" s="25" customFormat="1" x14ac:dyDescent="0.25">
      <c r="A98" s="40"/>
      <c r="B98" s="23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</row>
    <row r="99" spans="1:95" s="25" customFormat="1" x14ac:dyDescent="0.25">
      <c r="A99" s="40"/>
      <c r="B99" s="23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</row>
    <row r="100" spans="1:95" s="25" customFormat="1" x14ac:dyDescent="0.25">
      <c r="A100" s="40"/>
      <c r="B100" s="23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</row>
    <row r="101" spans="1:95" s="25" customFormat="1" x14ac:dyDescent="0.25">
      <c r="A101" s="40"/>
      <c r="B101" s="23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</row>
    <row r="102" spans="1:95" s="25" customFormat="1" x14ac:dyDescent="0.25">
      <c r="A102" s="40"/>
      <c r="B102" s="23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</row>
    <row r="103" spans="1:95" s="25" customFormat="1" x14ac:dyDescent="0.25">
      <c r="A103" s="40"/>
      <c r="B103" s="23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</row>
    <row r="104" spans="1:95" s="25" customFormat="1" x14ac:dyDescent="0.25">
      <c r="A104" s="40"/>
      <c r="B104" s="23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</row>
    <row r="105" spans="1:95" s="25" customFormat="1" x14ac:dyDescent="0.25">
      <c r="A105" s="40"/>
      <c r="B105" s="23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</row>
    <row r="106" spans="1:95" s="25" customFormat="1" x14ac:dyDescent="0.25">
      <c r="A106" s="40"/>
      <c r="B106" s="23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</row>
    <row r="107" spans="1:95" s="25" customFormat="1" x14ac:dyDescent="0.25">
      <c r="A107" s="40"/>
      <c r="B107" s="23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</row>
    <row r="108" spans="1:95" s="25" customFormat="1" x14ac:dyDescent="0.25">
      <c r="A108" s="40"/>
      <c r="B108" s="23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</row>
    <row r="109" spans="1:95" s="25" customFormat="1" x14ac:dyDescent="0.25">
      <c r="A109" s="40"/>
      <c r="B109" s="23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</row>
    <row r="110" spans="1:95" s="25" customFormat="1" x14ac:dyDescent="0.25">
      <c r="A110" s="40"/>
      <c r="B110" s="23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</row>
    <row r="111" spans="1:95" s="25" customFormat="1" x14ac:dyDescent="0.25">
      <c r="A111" s="40"/>
      <c r="B111" s="23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</row>
    <row r="112" spans="1:95" s="25" customFormat="1" x14ac:dyDescent="0.25">
      <c r="A112" s="40"/>
      <c r="B112" s="23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</row>
    <row r="113" spans="1:95" s="25" customFormat="1" x14ac:dyDescent="0.25">
      <c r="A113" s="40"/>
      <c r="B113" s="23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</row>
    <row r="114" spans="1:95" s="25" customFormat="1" x14ac:dyDescent="0.25">
      <c r="A114" s="40"/>
      <c r="B114" s="23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</row>
    <row r="115" spans="1:95" s="25" customFormat="1" x14ac:dyDescent="0.25">
      <c r="A115" s="40"/>
      <c r="B115" s="23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</row>
    <row r="116" spans="1:95" s="25" customFormat="1" x14ac:dyDescent="0.25">
      <c r="A116" s="40"/>
      <c r="B116" s="23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</row>
    <row r="117" spans="1:95" s="25" customFormat="1" x14ac:dyDescent="0.25">
      <c r="A117" s="40"/>
      <c r="B117" s="23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</row>
    <row r="118" spans="1:95" s="25" customFormat="1" x14ac:dyDescent="0.25">
      <c r="A118" s="40"/>
      <c r="B118" s="23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</row>
    <row r="119" spans="1:95" s="25" customFormat="1" x14ac:dyDescent="0.25">
      <c r="A119" s="40"/>
      <c r="B119" s="23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</row>
    <row r="120" spans="1:95" s="25" customFormat="1" x14ac:dyDescent="0.25">
      <c r="A120" s="40"/>
      <c r="B120" s="23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</row>
    <row r="121" spans="1:95" s="25" customFormat="1" x14ac:dyDescent="0.25">
      <c r="A121" s="40"/>
      <c r="B121" s="23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</row>
    <row r="122" spans="1:95" s="25" customFormat="1" x14ac:dyDescent="0.25">
      <c r="A122" s="40"/>
      <c r="B122" s="23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</row>
    <row r="123" spans="1:95" s="25" customFormat="1" x14ac:dyDescent="0.25">
      <c r="A123" s="40"/>
      <c r="B123" s="23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</row>
    <row r="124" spans="1:95" s="25" customFormat="1" x14ac:dyDescent="0.25">
      <c r="A124" s="40"/>
      <c r="B124" s="23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</row>
    <row r="125" spans="1:95" s="25" customFormat="1" x14ac:dyDescent="0.25">
      <c r="A125" s="40"/>
      <c r="B125" s="23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</row>
    <row r="126" spans="1:95" s="25" customFormat="1" x14ac:dyDescent="0.25">
      <c r="A126" s="40"/>
      <c r="B126" s="23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</row>
    <row r="127" spans="1:95" s="25" customFormat="1" x14ac:dyDescent="0.25">
      <c r="A127" s="40"/>
      <c r="B127" s="23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</row>
    <row r="128" spans="1:95" s="25" customFormat="1" x14ac:dyDescent="0.25">
      <c r="A128" s="40"/>
      <c r="B128" s="23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</row>
    <row r="129" spans="1:95" s="25" customFormat="1" x14ac:dyDescent="0.25">
      <c r="A129" s="40"/>
      <c r="B129" s="23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</row>
    <row r="130" spans="1:95" s="25" customFormat="1" x14ac:dyDescent="0.25">
      <c r="A130" s="40"/>
      <c r="B130" s="23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</row>
    <row r="131" spans="1:95" s="25" customFormat="1" x14ac:dyDescent="0.25">
      <c r="A131" s="40"/>
      <c r="B131" s="23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</row>
    <row r="132" spans="1:95" s="25" customFormat="1" x14ac:dyDescent="0.25">
      <c r="A132" s="40"/>
      <c r="B132" s="23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</row>
    <row r="133" spans="1:95" s="25" customFormat="1" x14ac:dyDescent="0.25">
      <c r="A133" s="40"/>
      <c r="B133" s="23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</row>
    <row r="134" spans="1:95" s="25" customFormat="1" x14ac:dyDescent="0.25">
      <c r="A134" s="40"/>
      <c r="B134" s="23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</row>
    <row r="135" spans="1:95" s="25" customFormat="1" x14ac:dyDescent="0.25">
      <c r="A135" s="40"/>
      <c r="B135" s="23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</row>
    <row r="136" spans="1:95" s="25" customFormat="1" x14ac:dyDescent="0.25">
      <c r="A136" s="40"/>
      <c r="B136" s="23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</row>
    <row r="137" spans="1:95" s="25" customFormat="1" x14ac:dyDescent="0.25">
      <c r="A137" s="40"/>
      <c r="B137" s="23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</row>
    <row r="138" spans="1:95" s="25" customFormat="1" x14ac:dyDescent="0.25">
      <c r="A138" s="40"/>
      <c r="B138" s="23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</row>
    <row r="139" spans="1:95" s="25" customFormat="1" x14ac:dyDescent="0.25">
      <c r="A139" s="40"/>
      <c r="B139" s="23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</row>
    <row r="140" spans="1:95" s="25" customFormat="1" x14ac:dyDescent="0.25">
      <c r="A140" s="40"/>
      <c r="B140" s="23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</row>
    <row r="141" spans="1:95" s="25" customFormat="1" x14ac:dyDescent="0.25">
      <c r="A141" s="40"/>
      <c r="B141" s="23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</row>
    <row r="142" spans="1:95" s="25" customFormat="1" x14ac:dyDescent="0.25">
      <c r="A142" s="40"/>
      <c r="B142" s="23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</row>
    <row r="143" spans="1:95" s="25" customFormat="1" x14ac:dyDescent="0.25">
      <c r="A143" s="40"/>
      <c r="B143" s="23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</row>
    <row r="144" spans="1:95" s="25" customFormat="1" x14ac:dyDescent="0.25">
      <c r="A144" s="40"/>
      <c r="B144" s="23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</row>
    <row r="145" spans="1:95" s="25" customFormat="1" x14ac:dyDescent="0.25">
      <c r="A145" s="40"/>
      <c r="B145" s="23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</row>
    <row r="146" spans="1:95" s="25" customFormat="1" x14ac:dyDescent="0.25">
      <c r="A146" s="40"/>
      <c r="B146" s="23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</row>
    <row r="147" spans="1:95" s="25" customFormat="1" x14ac:dyDescent="0.25">
      <c r="A147" s="40"/>
      <c r="B147" s="23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</row>
    <row r="148" spans="1:95" s="25" customFormat="1" x14ac:dyDescent="0.25">
      <c r="A148" s="40"/>
      <c r="B148" s="23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</row>
    <row r="149" spans="1:95" s="25" customFormat="1" x14ac:dyDescent="0.25">
      <c r="A149" s="40"/>
      <c r="B149" s="23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</row>
    <row r="150" spans="1:95" s="25" customFormat="1" x14ac:dyDescent="0.25">
      <c r="A150" s="40"/>
      <c r="B150" s="23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</row>
    <row r="151" spans="1:95" s="25" customFormat="1" x14ac:dyDescent="0.25">
      <c r="A151" s="40"/>
      <c r="B151" s="23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</row>
    <row r="152" spans="1:95" s="25" customFormat="1" x14ac:dyDescent="0.25">
      <c r="A152" s="40"/>
      <c r="B152" s="23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</row>
    <row r="153" spans="1:95" s="25" customFormat="1" x14ac:dyDescent="0.25">
      <c r="A153" s="40"/>
      <c r="B153" s="23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</row>
    <row r="154" spans="1:95" s="25" customFormat="1" x14ac:dyDescent="0.25">
      <c r="A154" s="40"/>
      <c r="B154" s="23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</row>
    <row r="155" spans="1:95" s="25" customFormat="1" x14ac:dyDescent="0.25">
      <c r="A155" s="40"/>
      <c r="B155" s="23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</row>
    <row r="156" spans="1:95" s="25" customFormat="1" x14ac:dyDescent="0.25">
      <c r="A156" s="40"/>
      <c r="B156" s="23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</row>
    <row r="157" spans="1:95" s="25" customFormat="1" x14ac:dyDescent="0.25">
      <c r="A157" s="40"/>
      <c r="B157" s="23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</row>
    <row r="158" spans="1:95" s="25" customFormat="1" x14ac:dyDescent="0.25">
      <c r="A158" s="40"/>
      <c r="B158" s="23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</row>
    <row r="159" spans="1:95" s="25" customFormat="1" x14ac:dyDescent="0.25">
      <c r="A159" s="40"/>
      <c r="B159" s="23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</row>
    <row r="160" spans="1:95" s="25" customFormat="1" x14ac:dyDescent="0.25">
      <c r="A160" s="40"/>
      <c r="B160" s="23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</row>
    <row r="161" spans="1:95" s="25" customFormat="1" x14ac:dyDescent="0.25">
      <c r="A161" s="40"/>
      <c r="B161" s="23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</row>
    <row r="162" spans="1:95" s="25" customFormat="1" x14ac:dyDescent="0.25">
      <c r="A162" s="40"/>
      <c r="B162" s="23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</row>
    <row r="163" spans="1:95" s="25" customFormat="1" x14ac:dyDescent="0.25">
      <c r="A163" s="40"/>
      <c r="B163" s="23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</row>
    <row r="164" spans="1:95" s="25" customFormat="1" x14ac:dyDescent="0.25">
      <c r="A164" s="40"/>
      <c r="B164" s="23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</row>
    <row r="165" spans="1:95" s="25" customFormat="1" x14ac:dyDescent="0.25">
      <c r="A165" s="40"/>
      <c r="B165" s="23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</row>
    <row r="166" spans="1:95" s="25" customFormat="1" x14ac:dyDescent="0.25">
      <c r="A166" s="40"/>
      <c r="B166" s="23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</row>
    <row r="167" spans="1:95" s="25" customFormat="1" x14ac:dyDescent="0.25">
      <c r="A167" s="40"/>
      <c r="B167" s="23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</row>
    <row r="168" spans="1:95" s="25" customFormat="1" x14ac:dyDescent="0.25">
      <c r="A168" s="40"/>
      <c r="B168" s="23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</row>
    <row r="169" spans="1:95" s="25" customFormat="1" x14ac:dyDescent="0.25">
      <c r="A169" s="40"/>
      <c r="B169" s="23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</row>
    <row r="170" spans="1:95" s="25" customFormat="1" x14ac:dyDescent="0.25">
      <c r="A170" s="40"/>
      <c r="B170" s="23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</row>
    <row r="171" spans="1:95" s="25" customFormat="1" x14ac:dyDescent="0.25">
      <c r="A171" s="40"/>
      <c r="B171" s="23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</row>
    <row r="172" spans="1:95" s="25" customFormat="1" x14ac:dyDescent="0.25">
      <c r="A172" s="40"/>
      <c r="B172" s="23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</row>
    <row r="173" spans="1:95" s="25" customFormat="1" x14ac:dyDescent="0.25">
      <c r="A173" s="40"/>
      <c r="B173" s="23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</row>
    <row r="174" spans="1:95" s="25" customFormat="1" x14ac:dyDescent="0.25">
      <c r="A174" s="40"/>
      <c r="B174" s="23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</row>
    <row r="175" spans="1:95" s="25" customFormat="1" x14ac:dyDescent="0.25">
      <c r="A175" s="40"/>
      <c r="B175" s="23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</row>
    <row r="176" spans="1:95" s="25" customFormat="1" x14ac:dyDescent="0.25">
      <c r="A176" s="40"/>
      <c r="B176" s="23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</row>
    <row r="177" spans="1:95" s="25" customFormat="1" x14ac:dyDescent="0.25">
      <c r="A177" s="40"/>
      <c r="B177" s="23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</row>
    <row r="178" spans="1:95" s="25" customFormat="1" x14ac:dyDescent="0.25">
      <c r="A178" s="40"/>
      <c r="B178" s="23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</row>
    <row r="179" spans="1:95" s="25" customFormat="1" x14ac:dyDescent="0.25">
      <c r="A179" s="40"/>
      <c r="B179" s="23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</row>
    <row r="180" spans="1:95" s="25" customFormat="1" x14ac:dyDescent="0.25">
      <c r="A180" s="40"/>
      <c r="B180" s="23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</row>
    <row r="181" spans="1:95" s="25" customFormat="1" x14ac:dyDescent="0.25">
      <c r="A181" s="40"/>
      <c r="B181" s="23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</row>
    <row r="182" spans="1:95" s="25" customFormat="1" x14ac:dyDescent="0.25">
      <c r="A182" s="40"/>
      <c r="B182" s="23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</row>
    <row r="183" spans="1:95" s="25" customFormat="1" x14ac:dyDescent="0.25">
      <c r="A183" s="40"/>
      <c r="B183" s="23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</row>
    <row r="184" spans="1:95" s="25" customFormat="1" x14ac:dyDescent="0.25">
      <c r="A184" s="40"/>
      <c r="B184" s="23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</row>
    <row r="185" spans="1:95" s="25" customFormat="1" x14ac:dyDescent="0.25">
      <c r="A185" s="40"/>
      <c r="B185" s="23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</row>
    <row r="186" spans="1:95" s="25" customFormat="1" x14ac:dyDescent="0.25">
      <c r="A186" s="40"/>
      <c r="B186" s="23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</row>
    <row r="187" spans="1:95" s="25" customFormat="1" x14ac:dyDescent="0.25">
      <c r="A187" s="40"/>
      <c r="B187" s="23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</row>
    <row r="188" spans="1:95" s="25" customFormat="1" x14ac:dyDescent="0.25">
      <c r="A188" s="40"/>
      <c r="B188" s="23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</row>
    <row r="189" spans="1:95" s="25" customFormat="1" x14ac:dyDescent="0.25">
      <c r="A189" s="40"/>
      <c r="B189" s="23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</row>
    <row r="190" spans="1:95" s="25" customFormat="1" x14ac:dyDescent="0.25">
      <c r="A190" s="40"/>
      <c r="B190" s="23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</row>
    <row r="191" spans="1:95" s="25" customFormat="1" x14ac:dyDescent="0.25">
      <c r="A191" s="40"/>
      <c r="B191" s="23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</row>
    <row r="192" spans="1:95" s="25" customFormat="1" x14ac:dyDescent="0.25">
      <c r="A192" s="40"/>
      <c r="B192" s="23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</row>
    <row r="193" spans="1:95" s="25" customFormat="1" x14ac:dyDescent="0.25">
      <c r="A193" s="40"/>
      <c r="B193" s="23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</row>
    <row r="194" spans="1:95" s="25" customFormat="1" x14ac:dyDescent="0.25">
      <c r="A194" s="40"/>
      <c r="B194" s="23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</row>
    <row r="195" spans="1:95" s="25" customFormat="1" x14ac:dyDescent="0.25">
      <c r="A195" s="40"/>
      <c r="B195" s="23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</row>
    <row r="196" spans="1:95" s="25" customFormat="1" x14ac:dyDescent="0.25">
      <c r="A196" s="40"/>
      <c r="B196" s="23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</row>
    <row r="197" spans="1:95" s="25" customFormat="1" x14ac:dyDescent="0.25">
      <c r="A197" s="40"/>
      <c r="B197" s="23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</row>
    <row r="198" spans="1:95" s="25" customFormat="1" x14ac:dyDescent="0.25">
      <c r="A198" s="40"/>
      <c r="B198" s="23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</row>
    <row r="199" spans="1:95" s="25" customFormat="1" x14ac:dyDescent="0.25">
      <c r="A199" s="40"/>
      <c r="B199" s="23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</row>
    <row r="200" spans="1:95" s="25" customFormat="1" x14ac:dyDescent="0.25">
      <c r="A200" s="40"/>
      <c r="B200" s="23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</row>
    <row r="201" spans="1:95" s="25" customFormat="1" x14ac:dyDescent="0.25">
      <c r="A201" s="40"/>
      <c r="B201" s="23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</row>
    <row r="202" spans="1:95" s="25" customFormat="1" x14ac:dyDescent="0.25">
      <c r="A202" s="40"/>
      <c r="B202" s="23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</row>
    <row r="203" spans="1:95" s="25" customFormat="1" x14ac:dyDescent="0.25">
      <c r="A203" s="40"/>
      <c r="B203" s="23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</row>
    <row r="204" spans="1:95" s="25" customFormat="1" x14ac:dyDescent="0.25">
      <c r="A204" s="40"/>
      <c r="B204" s="23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</row>
    <row r="205" spans="1:95" s="25" customFormat="1" x14ac:dyDescent="0.25">
      <c r="A205" s="40"/>
      <c r="B205" s="23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</row>
    <row r="206" spans="1:95" s="25" customFormat="1" x14ac:dyDescent="0.25">
      <c r="A206" s="40"/>
      <c r="B206" s="23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</row>
    <row r="207" spans="1:95" s="25" customFormat="1" x14ac:dyDescent="0.25">
      <c r="A207" s="40"/>
      <c r="B207" s="23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</row>
    <row r="208" spans="1:95" s="25" customFormat="1" x14ac:dyDescent="0.25">
      <c r="A208" s="40"/>
      <c r="B208" s="23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</row>
    <row r="209" spans="1:95" s="25" customFormat="1" x14ac:dyDescent="0.25">
      <c r="A209" s="40"/>
      <c r="B209" s="23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</row>
    <row r="210" spans="1:95" s="25" customFormat="1" x14ac:dyDescent="0.25">
      <c r="A210" s="40"/>
      <c r="B210" s="23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</row>
    <row r="211" spans="1:95" s="25" customFormat="1" x14ac:dyDescent="0.25">
      <c r="A211" s="40"/>
      <c r="B211" s="23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</row>
    <row r="212" spans="1:95" s="25" customFormat="1" x14ac:dyDescent="0.25">
      <c r="A212" s="40"/>
      <c r="B212" s="23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</row>
    <row r="213" spans="1:95" s="25" customFormat="1" x14ac:dyDescent="0.25">
      <c r="A213" s="40"/>
      <c r="B213" s="23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</row>
    <row r="214" spans="1:95" s="25" customFormat="1" x14ac:dyDescent="0.25">
      <c r="A214" s="40"/>
      <c r="B214" s="23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</row>
    <row r="215" spans="1:95" s="25" customFormat="1" x14ac:dyDescent="0.25">
      <c r="A215" s="40"/>
      <c r="B215" s="23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</row>
    <row r="216" spans="1:95" s="25" customFormat="1" x14ac:dyDescent="0.25">
      <c r="A216" s="40"/>
      <c r="B216" s="23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</row>
    <row r="217" spans="1:95" s="25" customFormat="1" x14ac:dyDescent="0.25">
      <c r="A217" s="40"/>
      <c r="B217" s="23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</row>
    <row r="218" spans="1:95" s="25" customFormat="1" x14ac:dyDescent="0.25">
      <c r="A218" s="40"/>
      <c r="B218" s="23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</row>
    <row r="219" spans="1:95" s="25" customFormat="1" x14ac:dyDescent="0.25">
      <c r="A219" s="40"/>
      <c r="B219" s="23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</row>
    <row r="220" spans="1:95" s="25" customFormat="1" x14ac:dyDescent="0.25">
      <c r="A220" s="40"/>
      <c r="B220" s="23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</row>
    <row r="221" spans="1:95" s="25" customFormat="1" x14ac:dyDescent="0.25">
      <c r="A221" s="40"/>
      <c r="B221" s="23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</row>
    <row r="222" spans="1:95" s="25" customFormat="1" x14ac:dyDescent="0.25">
      <c r="A222" s="40"/>
      <c r="B222" s="23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</row>
    <row r="223" spans="1:95" s="25" customFormat="1" x14ac:dyDescent="0.25">
      <c r="A223" s="40"/>
      <c r="B223" s="23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</row>
    <row r="224" spans="1:95" s="25" customFormat="1" x14ac:dyDescent="0.25">
      <c r="A224" s="40"/>
      <c r="B224" s="23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</row>
    <row r="225" spans="1:95" s="25" customFormat="1" x14ac:dyDescent="0.25">
      <c r="A225" s="40"/>
      <c r="B225" s="23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</row>
    <row r="226" spans="1:95" s="25" customFormat="1" x14ac:dyDescent="0.25">
      <c r="A226" s="40"/>
      <c r="B226" s="23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</row>
    <row r="227" spans="1:95" s="25" customFormat="1" x14ac:dyDescent="0.25">
      <c r="A227" s="40"/>
      <c r="B227" s="23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</row>
    <row r="228" spans="1:95" s="25" customFormat="1" x14ac:dyDescent="0.25">
      <c r="A228" s="40"/>
      <c r="B228" s="23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</row>
    <row r="229" spans="1:95" s="25" customFormat="1" x14ac:dyDescent="0.25">
      <c r="A229" s="40"/>
      <c r="B229" s="23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</row>
    <row r="230" spans="1:95" s="25" customFormat="1" x14ac:dyDescent="0.25">
      <c r="A230" s="40"/>
      <c r="B230" s="23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</row>
    <row r="231" spans="1:95" s="25" customFormat="1" x14ac:dyDescent="0.25">
      <c r="A231" s="40"/>
      <c r="B231" s="23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</row>
    <row r="232" spans="1:95" s="25" customFormat="1" x14ac:dyDescent="0.25">
      <c r="A232" s="40"/>
      <c r="B232" s="23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</row>
    <row r="233" spans="1:95" s="25" customFormat="1" x14ac:dyDescent="0.25">
      <c r="A233" s="40"/>
      <c r="B233" s="23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</row>
    <row r="234" spans="1:95" s="25" customFormat="1" x14ac:dyDescent="0.25">
      <c r="A234" s="40"/>
      <c r="B234" s="23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</row>
    <row r="235" spans="1:95" s="25" customFormat="1" x14ac:dyDescent="0.25">
      <c r="A235" s="40"/>
      <c r="B235" s="23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</row>
    <row r="236" spans="1:95" s="25" customFormat="1" x14ac:dyDescent="0.25">
      <c r="A236" s="40"/>
      <c r="B236" s="23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</row>
    <row r="237" spans="1:95" s="25" customFormat="1" x14ac:dyDescent="0.25">
      <c r="A237" s="40"/>
      <c r="B237" s="23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</row>
    <row r="238" spans="1:95" s="25" customFormat="1" x14ac:dyDescent="0.25">
      <c r="A238" s="40"/>
      <c r="B238" s="23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</row>
    <row r="239" spans="1:95" s="25" customFormat="1" x14ac:dyDescent="0.25">
      <c r="A239" s="40"/>
      <c r="B239" s="23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</row>
    <row r="240" spans="1:95" s="25" customFormat="1" x14ac:dyDescent="0.25">
      <c r="A240" s="40"/>
      <c r="B240" s="23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</row>
    <row r="241" spans="1:95" s="25" customFormat="1" x14ac:dyDescent="0.25">
      <c r="A241" s="40"/>
      <c r="B241" s="23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</row>
    <row r="242" spans="1:95" s="25" customFormat="1" x14ac:dyDescent="0.25">
      <c r="A242" s="40"/>
      <c r="B242" s="23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</row>
    <row r="243" spans="1:95" s="25" customFormat="1" x14ac:dyDescent="0.25">
      <c r="A243" s="40"/>
      <c r="B243" s="23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</row>
    <row r="244" spans="1:95" s="25" customFormat="1" x14ac:dyDescent="0.25">
      <c r="A244" s="40"/>
      <c r="B244" s="23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</row>
    <row r="245" spans="1:95" s="25" customFormat="1" x14ac:dyDescent="0.25">
      <c r="A245" s="40"/>
      <c r="B245" s="23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</row>
    <row r="246" spans="1:95" s="25" customFormat="1" x14ac:dyDescent="0.25">
      <c r="A246" s="40"/>
      <c r="B246" s="23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</row>
    <row r="247" spans="1:95" s="25" customFormat="1" x14ac:dyDescent="0.25">
      <c r="A247" s="40"/>
      <c r="B247" s="23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</row>
    <row r="248" spans="1:95" s="25" customFormat="1" x14ac:dyDescent="0.25">
      <c r="A248" s="40"/>
      <c r="B248" s="23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4"/>
      <c r="CP248" s="24"/>
      <c r="CQ248" s="24"/>
    </row>
    <row r="249" spans="1:95" s="25" customFormat="1" x14ac:dyDescent="0.25">
      <c r="A249" s="40"/>
      <c r="B249" s="23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  <c r="CO249" s="24"/>
      <c r="CP249" s="24"/>
      <c r="CQ249" s="24"/>
    </row>
    <row r="250" spans="1:95" s="25" customFormat="1" x14ac:dyDescent="0.25">
      <c r="A250" s="40"/>
      <c r="B250" s="23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4"/>
      <c r="CP250" s="24"/>
      <c r="CQ250" s="24"/>
    </row>
    <row r="251" spans="1:95" s="25" customFormat="1" x14ac:dyDescent="0.25">
      <c r="A251" s="40"/>
      <c r="B251" s="23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  <c r="CD251" s="24"/>
      <c r="CE251" s="24"/>
      <c r="CF251" s="24"/>
      <c r="CG251" s="24"/>
      <c r="CH251" s="24"/>
      <c r="CI251" s="24"/>
      <c r="CJ251" s="24"/>
      <c r="CK251" s="24"/>
      <c r="CL251" s="24"/>
      <c r="CM251" s="24"/>
      <c r="CN251" s="24"/>
      <c r="CO251" s="24"/>
      <c r="CP251" s="24"/>
      <c r="CQ251" s="24"/>
    </row>
    <row r="252" spans="1:95" s="25" customFormat="1" x14ac:dyDescent="0.25">
      <c r="A252" s="40"/>
      <c r="B252" s="23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</row>
    <row r="253" spans="1:95" s="25" customFormat="1" x14ac:dyDescent="0.25">
      <c r="A253" s="40"/>
      <c r="B253" s="23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  <c r="CH253" s="24"/>
      <c r="CI253" s="24"/>
      <c r="CJ253" s="24"/>
      <c r="CK253" s="24"/>
      <c r="CL253" s="24"/>
      <c r="CM253" s="24"/>
      <c r="CN253" s="24"/>
      <c r="CO253" s="24"/>
      <c r="CP253" s="24"/>
      <c r="CQ253" s="24"/>
    </row>
    <row r="254" spans="1:95" s="25" customFormat="1" x14ac:dyDescent="0.25">
      <c r="A254" s="40"/>
      <c r="B254" s="23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</row>
    <row r="255" spans="1:95" s="25" customFormat="1" x14ac:dyDescent="0.25">
      <c r="A255" s="40"/>
      <c r="B255" s="23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  <c r="CH255" s="24"/>
      <c r="CI255" s="24"/>
      <c r="CJ255" s="24"/>
      <c r="CK255" s="24"/>
      <c r="CL255" s="24"/>
      <c r="CM255" s="24"/>
      <c r="CN255" s="24"/>
      <c r="CO255" s="24"/>
      <c r="CP255" s="24"/>
      <c r="CQ255" s="24"/>
    </row>
    <row r="256" spans="1:95" s="25" customFormat="1" x14ac:dyDescent="0.25">
      <c r="A256" s="40"/>
      <c r="B256" s="23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4"/>
      <c r="CP256" s="24"/>
      <c r="CQ256" s="24"/>
    </row>
    <row r="257" spans="1:95" s="25" customFormat="1" x14ac:dyDescent="0.25">
      <c r="A257" s="40"/>
      <c r="B257" s="23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  <c r="CH257" s="24"/>
      <c r="CI257" s="24"/>
      <c r="CJ257" s="24"/>
      <c r="CK257" s="24"/>
      <c r="CL257" s="24"/>
      <c r="CM257" s="24"/>
      <c r="CN257" s="24"/>
      <c r="CO257" s="24"/>
      <c r="CP257" s="24"/>
      <c r="CQ257" s="24"/>
    </row>
    <row r="258" spans="1:95" s="25" customFormat="1" x14ac:dyDescent="0.25">
      <c r="A258" s="40"/>
      <c r="B258" s="23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24"/>
      <c r="CE258" s="24"/>
      <c r="CF258" s="24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24"/>
    </row>
    <row r="259" spans="1:95" s="25" customFormat="1" x14ac:dyDescent="0.25">
      <c r="A259" s="40"/>
      <c r="B259" s="23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  <c r="CD259" s="24"/>
      <c r="CE259" s="24"/>
      <c r="CF259" s="24"/>
      <c r="CG259" s="24"/>
      <c r="CH259" s="24"/>
      <c r="CI259" s="24"/>
      <c r="CJ259" s="24"/>
      <c r="CK259" s="24"/>
      <c r="CL259" s="24"/>
      <c r="CM259" s="24"/>
      <c r="CN259" s="24"/>
      <c r="CO259" s="24"/>
      <c r="CP259" s="24"/>
      <c r="CQ259" s="24"/>
    </row>
    <row r="260" spans="1:95" s="25" customFormat="1" x14ac:dyDescent="0.25">
      <c r="A260" s="40"/>
      <c r="B260" s="23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  <c r="CD260" s="24"/>
      <c r="CE260" s="24"/>
      <c r="CF260" s="24"/>
      <c r="CG260" s="24"/>
      <c r="CH260" s="24"/>
      <c r="CI260" s="24"/>
      <c r="CJ260" s="24"/>
      <c r="CK260" s="24"/>
      <c r="CL260" s="24"/>
      <c r="CM260" s="24"/>
      <c r="CN260" s="24"/>
      <c r="CO260" s="24"/>
      <c r="CP260" s="24"/>
      <c r="CQ260" s="24"/>
    </row>
    <row r="261" spans="1:95" s="25" customFormat="1" x14ac:dyDescent="0.25">
      <c r="A261" s="40"/>
      <c r="B261" s="23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  <c r="BZ261" s="24"/>
      <c r="CA261" s="24"/>
      <c r="CB261" s="24"/>
      <c r="CC261" s="24"/>
      <c r="CD261" s="24"/>
      <c r="CE261" s="24"/>
      <c r="CF261" s="24"/>
      <c r="CG261" s="24"/>
      <c r="CH261" s="24"/>
      <c r="CI261" s="24"/>
      <c r="CJ261" s="24"/>
      <c r="CK261" s="24"/>
      <c r="CL261" s="24"/>
      <c r="CM261" s="24"/>
      <c r="CN261" s="24"/>
      <c r="CO261" s="24"/>
      <c r="CP261" s="24"/>
      <c r="CQ261" s="24"/>
    </row>
    <row r="262" spans="1:95" s="25" customFormat="1" x14ac:dyDescent="0.25">
      <c r="A262" s="40"/>
      <c r="B262" s="23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O262" s="24"/>
      <c r="BP262" s="24"/>
      <c r="BQ262" s="24"/>
      <c r="BR262" s="24"/>
      <c r="BS262" s="24"/>
      <c r="BT262" s="24"/>
      <c r="BU262" s="24"/>
      <c r="BV262" s="24"/>
      <c r="BW262" s="24"/>
      <c r="BX262" s="24"/>
      <c r="BY262" s="24"/>
      <c r="BZ262" s="24"/>
      <c r="CA262" s="24"/>
      <c r="CB262" s="24"/>
      <c r="CC262" s="24"/>
      <c r="CD262" s="24"/>
      <c r="CE262" s="24"/>
      <c r="CF262" s="24"/>
      <c r="CG262" s="24"/>
      <c r="CH262" s="24"/>
      <c r="CI262" s="24"/>
      <c r="CJ262" s="24"/>
      <c r="CK262" s="24"/>
      <c r="CL262" s="24"/>
      <c r="CM262" s="24"/>
      <c r="CN262" s="24"/>
      <c r="CO262" s="24"/>
      <c r="CP262" s="24"/>
      <c r="CQ262" s="24"/>
    </row>
    <row r="263" spans="1:95" s="25" customFormat="1" x14ac:dyDescent="0.25">
      <c r="A263" s="40"/>
      <c r="B263" s="23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  <c r="BZ263" s="24"/>
      <c r="CA263" s="24"/>
      <c r="CB263" s="24"/>
      <c r="CC263" s="24"/>
      <c r="CD263" s="24"/>
      <c r="CE263" s="24"/>
      <c r="CF263" s="24"/>
      <c r="CG263" s="24"/>
      <c r="CH263" s="24"/>
      <c r="CI263" s="24"/>
      <c r="CJ263" s="24"/>
      <c r="CK263" s="24"/>
      <c r="CL263" s="24"/>
      <c r="CM263" s="24"/>
      <c r="CN263" s="24"/>
      <c r="CO263" s="24"/>
      <c r="CP263" s="24"/>
      <c r="CQ263" s="24"/>
    </row>
    <row r="264" spans="1:95" s="25" customFormat="1" x14ac:dyDescent="0.25">
      <c r="A264" s="40"/>
      <c r="B264" s="23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  <c r="CH264" s="24"/>
      <c r="CI264" s="24"/>
      <c r="CJ264" s="24"/>
      <c r="CK264" s="24"/>
      <c r="CL264" s="24"/>
      <c r="CM264" s="24"/>
      <c r="CN264" s="24"/>
      <c r="CO264" s="24"/>
      <c r="CP264" s="24"/>
      <c r="CQ264" s="24"/>
    </row>
    <row r="265" spans="1:95" s="25" customFormat="1" x14ac:dyDescent="0.25">
      <c r="A265" s="40"/>
      <c r="B265" s="23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O265" s="24"/>
      <c r="BP265" s="24"/>
      <c r="BQ265" s="24"/>
      <c r="BR265" s="24"/>
      <c r="BS265" s="24"/>
      <c r="BT265" s="24"/>
      <c r="BU265" s="24"/>
      <c r="BV265" s="24"/>
      <c r="BW265" s="24"/>
      <c r="BX265" s="24"/>
      <c r="BY265" s="24"/>
      <c r="BZ265" s="24"/>
      <c r="CA265" s="24"/>
      <c r="CB265" s="24"/>
      <c r="CC265" s="24"/>
      <c r="CD265" s="24"/>
      <c r="CE265" s="24"/>
      <c r="CF265" s="24"/>
      <c r="CG265" s="24"/>
      <c r="CH265" s="24"/>
      <c r="CI265" s="24"/>
      <c r="CJ265" s="24"/>
      <c r="CK265" s="24"/>
      <c r="CL265" s="24"/>
      <c r="CM265" s="24"/>
      <c r="CN265" s="24"/>
      <c r="CO265" s="24"/>
      <c r="CP265" s="24"/>
      <c r="CQ265" s="24"/>
    </row>
    <row r="266" spans="1:95" s="25" customFormat="1" x14ac:dyDescent="0.25">
      <c r="A266" s="40"/>
      <c r="B266" s="23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  <c r="CH266" s="24"/>
      <c r="CI266" s="24"/>
      <c r="CJ266" s="24"/>
      <c r="CK266" s="24"/>
      <c r="CL266" s="24"/>
      <c r="CM266" s="24"/>
      <c r="CN266" s="24"/>
      <c r="CO266" s="24"/>
      <c r="CP266" s="24"/>
      <c r="CQ266" s="24"/>
    </row>
    <row r="267" spans="1:95" s="25" customFormat="1" x14ac:dyDescent="0.25">
      <c r="A267" s="40"/>
      <c r="B267" s="23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  <c r="CD267" s="24"/>
      <c r="CE267" s="24"/>
      <c r="CF267" s="24"/>
      <c r="CG267" s="24"/>
      <c r="CH267" s="24"/>
      <c r="CI267" s="24"/>
      <c r="CJ267" s="24"/>
      <c r="CK267" s="24"/>
      <c r="CL267" s="24"/>
      <c r="CM267" s="24"/>
      <c r="CN267" s="24"/>
      <c r="CO267" s="24"/>
      <c r="CP267" s="24"/>
      <c r="CQ267" s="24"/>
    </row>
    <row r="268" spans="1:95" s="25" customFormat="1" x14ac:dyDescent="0.25">
      <c r="A268" s="40"/>
      <c r="B268" s="23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  <c r="CH268" s="24"/>
      <c r="CI268" s="24"/>
      <c r="CJ268" s="24"/>
      <c r="CK268" s="24"/>
      <c r="CL268" s="24"/>
      <c r="CM268" s="24"/>
      <c r="CN268" s="24"/>
      <c r="CO268" s="24"/>
      <c r="CP268" s="24"/>
      <c r="CQ268" s="24"/>
    </row>
    <row r="269" spans="1:95" s="25" customFormat="1" x14ac:dyDescent="0.25">
      <c r="A269" s="40"/>
      <c r="B269" s="23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  <c r="CD269" s="24"/>
      <c r="CE269" s="24"/>
      <c r="CF269" s="24"/>
      <c r="CG269" s="24"/>
      <c r="CH269" s="24"/>
      <c r="CI269" s="24"/>
      <c r="CJ269" s="24"/>
      <c r="CK269" s="24"/>
      <c r="CL269" s="24"/>
      <c r="CM269" s="24"/>
      <c r="CN269" s="24"/>
      <c r="CO269" s="24"/>
      <c r="CP269" s="24"/>
      <c r="CQ269" s="24"/>
    </row>
    <row r="270" spans="1:95" s="25" customFormat="1" x14ac:dyDescent="0.25">
      <c r="A270" s="40"/>
      <c r="B270" s="23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  <c r="CH270" s="24"/>
      <c r="CI270" s="24"/>
      <c r="CJ270" s="24"/>
      <c r="CK270" s="24"/>
      <c r="CL270" s="24"/>
      <c r="CM270" s="24"/>
      <c r="CN270" s="24"/>
      <c r="CO270" s="24"/>
      <c r="CP270" s="24"/>
      <c r="CQ270" s="24"/>
    </row>
    <row r="271" spans="1:95" s="25" customFormat="1" x14ac:dyDescent="0.25">
      <c r="A271" s="40"/>
      <c r="B271" s="23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  <c r="CD271" s="24"/>
      <c r="CE271" s="24"/>
      <c r="CF271" s="24"/>
      <c r="CG271" s="24"/>
      <c r="CH271" s="24"/>
      <c r="CI271" s="24"/>
      <c r="CJ271" s="24"/>
      <c r="CK271" s="24"/>
      <c r="CL271" s="24"/>
      <c r="CM271" s="24"/>
      <c r="CN271" s="24"/>
      <c r="CO271" s="24"/>
      <c r="CP271" s="24"/>
      <c r="CQ271" s="24"/>
    </row>
    <row r="272" spans="1:95" s="25" customFormat="1" x14ac:dyDescent="0.25">
      <c r="A272" s="40"/>
      <c r="B272" s="23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  <c r="BZ272" s="24"/>
      <c r="CA272" s="24"/>
      <c r="CB272" s="24"/>
      <c r="CC272" s="24"/>
      <c r="CD272" s="24"/>
      <c r="CE272" s="24"/>
      <c r="CF272" s="24"/>
      <c r="CG272" s="24"/>
      <c r="CH272" s="24"/>
      <c r="CI272" s="24"/>
      <c r="CJ272" s="24"/>
      <c r="CK272" s="24"/>
      <c r="CL272" s="24"/>
      <c r="CM272" s="24"/>
      <c r="CN272" s="24"/>
      <c r="CO272" s="24"/>
      <c r="CP272" s="24"/>
      <c r="CQ272" s="24"/>
    </row>
    <row r="273" spans="1:95" s="25" customFormat="1" x14ac:dyDescent="0.25">
      <c r="A273" s="40"/>
      <c r="B273" s="23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  <c r="CD273" s="24"/>
      <c r="CE273" s="24"/>
      <c r="CF273" s="24"/>
      <c r="CG273" s="24"/>
      <c r="CH273" s="24"/>
      <c r="CI273" s="24"/>
      <c r="CJ273" s="24"/>
      <c r="CK273" s="24"/>
      <c r="CL273" s="24"/>
      <c r="CM273" s="24"/>
      <c r="CN273" s="24"/>
      <c r="CO273" s="24"/>
      <c r="CP273" s="24"/>
      <c r="CQ273" s="24"/>
    </row>
    <row r="274" spans="1:95" s="25" customFormat="1" x14ac:dyDescent="0.25">
      <c r="A274" s="40"/>
      <c r="B274" s="23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  <c r="CH274" s="24"/>
      <c r="CI274" s="24"/>
      <c r="CJ274" s="24"/>
      <c r="CK274" s="24"/>
      <c r="CL274" s="24"/>
      <c r="CM274" s="24"/>
      <c r="CN274" s="24"/>
      <c r="CO274" s="24"/>
      <c r="CP274" s="24"/>
      <c r="CQ274" s="24"/>
    </row>
    <row r="275" spans="1:95" s="25" customFormat="1" x14ac:dyDescent="0.25">
      <c r="A275" s="40"/>
      <c r="B275" s="23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  <c r="CD275" s="24"/>
      <c r="CE275" s="24"/>
      <c r="CF275" s="24"/>
      <c r="CG275" s="24"/>
      <c r="CH275" s="24"/>
      <c r="CI275" s="24"/>
      <c r="CJ275" s="24"/>
      <c r="CK275" s="24"/>
      <c r="CL275" s="24"/>
      <c r="CM275" s="24"/>
      <c r="CN275" s="24"/>
      <c r="CO275" s="24"/>
      <c r="CP275" s="24"/>
      <c r="CQ275" s="24"/>
    </row>
    <row r="276" spans="1:95" s="25" customFormat="1" x14ac:dyDescent="0.25">
      <c r="A276" s="40"/>
      <c r="B276" s="23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24"/>
    </row>
    <row r="277" spans="1:95" s="25" customFormat="1" x14ac:dyDescent="0.25">
      <c r="A277" s="40"/>
      <c r="B277" s="23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  <c r="CH277" s="24"/>
      <c r="CI277" s="24"/>
      <c r="CJ277" s="24"/>
      <c r="CK277" s="24"/>
      <c r="CL277" s="24"/>
      <c r="CM277" s="24"/>
      <c r="CN277" s="24"/>
      <c r="CO277" s="24"/>
      <c r="CP277" s="24"/>
      <c r="CQ277" s="24"/>
    </row>
    <row r="278" spans="1:95" s="25" customFormat="1" x14ac:dyDescent="0.25">
      <c r="A278" s="40"/>
      <c r="B278" s="23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  <c r="CD278" s="24"/>
      <c r="CE278" s="24"/>
      <c r="CF278" s="24"/>
      <c r="CG278" s="24"/>
      <c r="CH278" s="24"/>
      <c r="CI278" s="24"/>
      <c r="CJ278" s="24"/>
      <c r="CK278" s="24"/>
      <c r="CL278" s="24"/>
      <c r="CM278" s="24"/>
      <c r="CN278" s="24"/>
      <c r="CO278" s="24"/>
      <c r="CP278" s="24"/>
      <c r="CQ278" s="24"/>
    </row>
    <row r="279" spans="1:95" s="25" customFormat="1" x14ac:dyDescent="0.25">
      <c r="A279" s="40"/>
      <c r="B279" s="23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  <c r="BZ279" s="24"/>
      <c r="CA279" s="24"/>
      <c r="CB279" s="24"/>
      <c r="CC279" s="24"/>
      <c r="CD279" s="24"/>
      <c r="CE279" s="24"/>
      <c r="CF279" s="24"/>
      <c r="CG279" s="24"/>
      <c r="CH279" s="24"/>
      <c r="CI279" s="24"/>
      <c r="CJ279" s="24"/>
      <c r="CK279" s="24"/>
      <c r="CL279" s="24"/>
      <c r="CM279" s="24"/>
      <c r="CN279" s="24"/>
      <c r="CO279" s="24"/>
      <c r="CP279" s="24"/>
      <c r="CQ279" s="24"/>
    </row>
    <row r="280" spans="1:95" s="25" customFormat="1" x14ac:dyDescent="0.25">
      <c r="A280" s="40"/>
      <c r="B280" s="23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  <c r="CD280" s="24"/>
      <c r="CE280" s="24"/>
      <c r="CF280" s="24"/>
      <c r="CG280" s="24"/>
      <c r="CH280" s="24"/>
      <c r="CI280" s="24"/>
      <c r="CJ280" s="24"/>
      <c r="CK280" s="24"/>
      <c r="CL280" s="24"/>
      <c r="CM280" s="24"/>
      <c r="CN280" s="24"/>
      <c r="CO280" s="24"/>
      <c r="CP280" s="24"/>
      <c r="CQ280" s="24"/>
    </row>
    <row r="281" spans="1:95" s="25" customFormat="1" x14ac:dyDescent="0.25">
      <c r="A281" s="40"/>
      <c r="B281" s="23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  <c r="CD281" s="24"/>
      <c r="CE281" s="24"/>
      <c r="CF281" s="24"/>
      <c r="CG281" s="24"/>
      <c r="CH281" s="24"/>
      <c r="CI281" s="24"/>
      <c r="CJ281" s="24"/>
      <c r="CK281" s="24"/>
      <c r="CL281" s="24"/>
      <c r="CM281" s="24"/>
      <c r="CN281" s="24"/>
      <c r="CO281" s="24"/>
      <c r="CP281" s="24"/>
      <c r="CQ281" s="24"/>
    </row>
    <row r="282" spans="1:95" s="25" customFormat="1" x14ac:dyDescent="0.25">
      <c r="A282" s="40"/>
      <c r="B282" s="23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O282" s="24"/>
      <c r="BP282" s="24"/>
      <c r="BQ282" s="24"/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  <c r="CD282" s="24"/>
      <c r="CE282" s="24"/>
      <c r="CF282" s="24"/>
      <c r="CG282" s="24"/>
      <c r="CH282" s="24"/>
      <c r="CI282" s="24"/>
      <c r="CJ282" s="24"/>
      <c r="CK282" s="24"/>
      <c r="CL282" s="24"/>
      <c r="CM282" s="24"/>
      <c r="CN282" s="24"/>
      <c r="CO282" s="24"/>
      <c r="CP282" s="24"/>
      <c r="CQ282" s="24"/>
    </row>
    <row r="283" spans="1:95" s="25" customFormat="1" x14ac:dyDescent="0.25">
      <c r="A283" s="40"/>
      <c r="B283" s="23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  <c r="CH283" s="24"/>
      <c r="CI283" s="24"/>
      <c r="CJ283" s="24"/>
      <c r="CK283" s="24"/>
      <c r="CL283" s="24"/>
      <c r="CM283" s="24"/>
      <c r="CN283" s="24"/>
      <c r="CO283" s="24"/>
      <c r="CP283" s="24"/>
      <c r="CQ283" s="24"/>
    </row>
    <row r="284" spans="1:95" s="25" customFormat="1" x14ac:dyDescent="0.25">
      <c r="A284" s="40"/>
      <c r="B284" s="23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  <c r="CH284" s="24"/>
      <c r="CI284" s="24"/>
      <c r="CJ284" s="24"/>
      <c r="CK284" s="24"/>
      <c r="CL284" s="24"/>
      <c r="CM284" s="24"/>
      <c r="CN284" s="24"/>
      <c r="CO284" s="24"/>
      <c r="CP284" s="24"/>
      <c r="CQ284" s="24"/>
    </row>
    <row r="285" spans="1:95" s="25" customFormat="1" x14ac:dyDescent="0.25">
      <c r="A285" s="40"/>
      <c r="B285" s="23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</row>
    <row r="286" spans="1:95" s="25" customFormat="1" x14ac:dyDescent="0.25">
      <c r="A286" s="40"/>
      <c r="B286" s="23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  <c r="CH286" s="24"/>
      <c r="CI286" s="24"/>
      <c r="CJ286" s="24"/>
      <c r="CK286" s="24"/>
      <c r="CL286" s="24"/>
      <c r="CM286" s="24"/>
      <c r="CN286" s="24"/>
      <c r="CO286" s="24"/>
      <c r="CP286" s="24"/>
      <c r="CQ286" s="24"/>
    </row>
    <row r="287" spans="1:95" s="25" customFormat="1" x14ac:dyDescent="0.25">
      <c r="A287" s="40"/>
      <c r="B287" s="23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24"/>
      <c r="CE287" s="24"/>
      <c r="CF287" s="24"/>
      <c r="CG287" s="24"/>
      <c r="CH287" s="24"/>
      <c r="CI287" s="24"/>
      <c r="CJ287" s="24"/>
      <c r="CK287" s="24"/>
      <c r="CL287" s="24"/>
      <c r="CM287" s="24"/>
      <c r="CN287" s="24"/>
      <c r="CO287" s="24"/>
      <c r="CP287" s="24"/>
      <c r="CQ287" s="24"/>
    </row>
    <row r="288" spans="1:95" s="25" customFormat="1" x14ac:dyDescent="0.25">
      <c r="A288" s="40"/>
      <c r="B288" s="23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24"/>
      <c r="CE288" s="24"/>
      <c r="CF288" s="24"/>
      <c r="CG288" s="24"/>
      <c r="CH288" s="24"/>
      <c r="CI288" s="24"/>
      <c r="CJ288" s="24"/>
      <c r="CK288" s="24"/>
      <c r="CL288" s="24"/>
      <c r="CM288" s="24"/>
      <c r="CN288" s="24"/>
      <c r="CO288" s="24"/>
      <c r="CP288" s="24"/>
      <c r="CQ288" s="24"/>
    </row>
    <row r="289" spans="1:95" s="25" customFormat="1" x14ac:dyDescent="0.25">
      <c r="A289" s="40"/>
      <c r="B289" s="23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  <c r="CH289" s="24"/>
      <c r="CI289" s="24"/>
      <c r="CJ289" s="24"/>
      <c r="CK289" s="24"/>
      <c r="CL289" s="24"/>
      <c r="CM289" s="24"/>
      <c r="CN289" s="24"/>
      <c r="CO289" s="24"/>
      <c r="CP289" s="24"/>
      <c r="CQ289" s="24"/>
    </row>
    <row r="290" spans="1:95" s="25" customFormat="1" x14ac:dyDescent="0.25">
      <c r="A290" s="40"/>
      <c r="B290" s="23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  <c r="CO290" s="24"/>
      <c r="CP290" s="24"/>
      <c r="CQ290" s="24"/>
    </row>
    <row r="291" spans="1:95" s="25" customFormat="1" x14ac:dyDescent="0.25">
      <c r="A291" s="40"/>
      <c r="B291" s="23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  <c r="CD291" s="24"/>
      <c r="CE291" s="24"/>
      <c r="CF291" s="24"/>
      <c r="CG291" s="24"/>
      <c r="CH291" s="24"/>
      <c r="CI291" s="24"/>
      <c r="CJ291" s="24"/>
      <c r="CK291" s="24"/>
      <c r="CL291" s="24"/>
      <c r="CM291" s="24"/>
      <c r="CN291" s="24"/>
      <c r="CO291" s="24"/>
      <c r="CP291" s="24"/>
      <c r="CQ291" s="24"/>
    </row>
    <row r="292" spans="1:95" s="25" customFormat="1" x14ac:dyDescent="0.25">
      <c r="A292" s="40"/>
      <c r="B292" s="23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  <c r="BZ292" s="24"/>
      <c r="CA292" s="24"/>
      <c r="CB292" s="24"/>
      <c r="CC292" s="24"/>
      <c r="CD292" s="24"/>
      <c r="CE292" s="24"/>
      <c r="CF292" s="24"/>
      <c r="CG292" s="24"/>
      <c r="CH292" s="24"/>
      <c r="CI292" s="24"/>
      <c r="CJ292" s="24"/>
      <c r="CK292" s="24"/>
      <c r="CL292" s="24"/>
      <c r="CM292" s="24"/>
      <c r="CN292" s="24"/>
      <c r="CO292" s="24"/>
      <c r="CP292" s="24"/>
      <c r="CQ292" s="24"/>
    </row>
    <row r="293" spans="1:95" s="25" customFormat="1" x14ac:dyDescent="0.25">
      <c r="A293" s="40"/>
      <c r="B293" s="23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O293" s="24"/>
      <c r="BP293" s="24"/>
      <c r="BQ293" s="24"/>
      <c r="BR293" s="24"/>
      <c r="BS293" s="24"/>
      <c r="BT293" s="24"/>
      <c r="BU293" s="24"/>
      <c r="BV293" s="24"/>
      <c r="BW293" s="24"/>
      <c r="BX293" s="24"/>
      <c r="BY293" s="24"/>
      <c r="BZ293" s="24"/>
      <c r="CA293" s="24"/>
      <c r="CB293" s="24"/>
      <c r="CC293" s="24"/>
      <c r="CD293" s="24"/>
      <c r="CE293" s="24"/>
      <c r="CF293" s="24"/>
      <c r="CG293" s="24"/>
      <c r="CH293" s="24"/>
      <c r="CI293" s="24"/>
      <c r="CJ293" s="24"/>
      <c r="CK293" s="24"/>
      <c r="CL293" s="24"/>
      <c r="CM293" s="24"/>
      <c r="CN293" s="24"/>
      <c r="CO293" s="24"/>
      <c r="CP293" s="24"/>
      <c r="CQ293" s="24"/>
    </row>
    <row r="294" spans="1:95" s="25" customFormat="1" x14ac:dyDescent="0.25">
      <c r="A294" s="40"/>
      <c r="B294" s="23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O294" s="24"/>
      <c r="BP294" s="24"/>
      <c r="BQ294" s="24"/>
      <c r="BR294" s="24"/>
      <c r="BS294" s="24"/>
      <c r="BT294" s="24"/>
      <c r="BU294" s="24"/>
      <c r="BV294" s="24"/>
      <c r="BW294" s="24"/>
      <c r="BX294" s="24"/>
      <c r="BY294" s="24"/>
      <c r="BZ294" s="24"/>
      <c r="CA294" s="24"/>
      <c r="CB294" s="24"/>
      <c r="CC294" s="24"/>
      <c r="CD294" s="24"/>
      <c r="CE294" s="24"/>
      <c r="CF294" s="24"/>
      <c r="CG294" s="24"/>
      <c r="CH294" s="24"/>
      <c r="CI294" s="24"/>
      <c r="CJ294" s="24"/>
      <c r="CK294" s="24"/>
      <c r="CL294" s="24"/>
      <c r="CM294" s="24"/>
      <c r="CN294" s="24"/>
      <c r="CO294" s="24"/>
      <c r="CP294" s="24"/>
      <c r="CQ294" s="24"/>
    </row>
    <row r="295" spans="1:95" s="25" customFormat="1" x14ac:dyDescent="0.25">
      <c r="A295" s="40"/>
      <c r="B295" s="23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O295" s="24"/>
      <c r="BP295" s="24"/>
      <c r="BQ295" s="24"/>
      <c r="BR295" s="24"/>
      <c r="BS295" s="24"/>
      <c r="BT295" s="24"/>
      <c r="BU295" s="24"/>
      <c r="BV295" s="24"/>
      <c r="BW295" s="24"/>
      <c r="BX295" s="24"/>
      <c r="BY295" s="24"/>
      <c r="BZ295" s="24"/>
      <c r="CA295" s="24"/>
      <c r="CB295" s="24"/>
      <c r="CC295" s="24"/>
      <c r="CD295" s="24"/>
      <c r="CE295" s="24"/>
      <c r="CF295" s="24"/>
      <c r="CG295" s="24"/>
      <c r="CH295" s="24"/>
      <c r="CI295" s="24"/>
      <c r="CJ295" s="24"/>
      <c r="CK295" s="24"/>
      <c r="CL295" s="24"/>
      <c r="CM295" s="24"/>
      <c r="CN295" s="24"/>
      <c r="CO295" s="24"/>
      <c r="CP295" s="24"/>
      <c r="CQ295" s="24"/>
    </row>
    <row r="296" spans="1:95" s="25" customFormat="1" x14ac:dyDescent="0.25">
      <c r="A296" s="40"/>
      <c r="B296" s="23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O296" s="24"/>
      <c r="BP296" s="24"/>
      <c r="BQ296" s="24"/>
      <c r="BR296" s="24"/>
      <c r="BS296" s="24"/>
      <c r="BT296" s="24"/>
      <c r="BU296" s="24"/>
      <c r="BV296" s="24"/>
      <c r="BW296" s="24"/>
      <c r="BX296" s="24"/>
      <c r="BY296" s="24"/>
      <c r="BZ296" s="24"/>
      <c r="CA296" s="24"/>
      <c r="CB296" s="24"/>
      <c r="CC296" s="24"/>
      <c r="CD296" s="24"/>
      <c r="CE296" s="24"/>
      <c r="CF296" s="24"/>
      <c r="CG296" s="24"/>
      <c r="CH296" s="24"/>
      <c r="CI296" s="24"/>
      <c r="CJ296" s="24"/>
      <c r="CK296" s="24"/>
      <c r="CL296" s="24"/>
      <c r="CM296" s="24"/>
      <c r="CN296" s="24"/>
      <c r="CO296" s="24"/>
      <c r="CP296" s="24"/>
      <c r="CQ296" s="24"/>
    </row>
    <row r="297" spans="1:95" s="25" customFormat="1" x14ac:dyDescent="0.25">
      <c r="A297" s="40"/>
      <c r="B297" s="23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O297" s="24"/>
      <c r="BP297" s="24"/>
      <c r="BQ297" s="24"/>
      <c r="BR297" s="24"/>
      <c r="BS297" s="24"/>
      <c r="BT297" s="24"/>
      <c r="BU297" s="24"/>
      <c r="BV297" s="24"/>
      <c r="BW297" s="24"/>
      <c r="BX297" s="24"/>
      <c r="BY297" s="24"/>
      <c r="BZ297" s="24"/>
      <c r="CA297" s="24"/>
      <c r="CB297" s="24"/>
      <c r="CC297" s="24"/>
      <c r="CD297" s="24"/>
      <c r="CE297" s="24"/>
      <c r="CF297" s="24"/>
      <c r="CG297" s="24"/>
      <c r="CH297" s="24"/>
      <c r="CI297" s="24"/>
      <c r="CJ297" s="24"/>
      <c r="CK297" s="24"/>
      <c r="CL297" s="24"/>
      <c r="CM297" s="24"/>
      <c r="CN297" s="24"/>
      <c r="CO297" s="24"/>
      <c r="CP297" s="24"/>
      <c r="CQ297" s="24"/>
    </row>
    <row r="298" spans="1:95" s="25" customFormat="1" x14ac:dyDescent="0.25">
      <c r="A298" s="40"/>
      <c r="B298" s="23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O298" s="24"/>
      <c r="BP298" s="24"/>
      <c r="BQ298" s="24"/>
      <c r="BR298" s="24"/>
      <c r="BS298" s="24"/>
      <c r="BT298" s="24"/>
      <c r="BU298" s="24"/>
      <c r="BV298" s="24"/>
      <c r="BW298" s="24"/>
      <c r="BX298" s="24"/>
      <c r="BY298" s="24"/>
      <c r="BZ298" s="24"/>
      <c r="CA298" s="24"/>
      <c r="CB298" s="24"/>
      <c r="CC298" s="24"/>
      <c r="CD298" s="24"/>
      <c r="CE298" s="24"/>
      <c r="CF298" s="24"/>
      <c r="CG298" s="24"/>
      <c r="CH298" s="24"/>
      <c r="CI298" s="24"/>
      <c r="CJ298" s="24"/>
      <c r="CK298" s="24"/>
      <c r="CL298" s="24"/>
      <c r="CM298" s="24"/>
      <c r="CN298" s="24"/>
      <c r="CO298" s="24"/>
      <c r="CP298" s="24"/>
      <c r="CQ298" s="24"/>
    </row>
    <row r="299" spans="1:95" s="25" customFormat="1" x14ac:dyDescent="0.25">
      <c r="A299" s="40"/>
      <c r="B299" s="23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O299" s="24"/>
      <c r="BP299" s="24"/>
      <c r="BQ299" s="24"/>
      <c r="BR299" s="24"/>
      <c r="BS299" s="24"/>
      <c r="BT299" s="24"/>
      <c r="BU299" s="24"/>
      <c r="BV299" s="24"/>
      <c r="BW299" s="24"/>
      <c r="BX299" s="24"/>
      <c r="BY299" s="24"/>
      <c r="BZ299" s="24"/>
      <c r="CA299" s="24"/>
      <c r="CB299" s="24"/>
      <c r="CC299" s="24"/>
      <c r="CD299" s="24"/>
      <c r="CE299" s="24"/>
      <c r="CF299" s="24"/>
      <c r="CG299" s="24"/>
      <c r="CH299" s="24"/>
      <c r="CI299" s="24"/>
      <c r="CJ299" s="24"/>
      <c r="CK299" s="24"/>
      <c r="CL299" s="24"/>
      <c r="CM299" s="24"/>
      <c r="CN299" s="24"/>
      <c r="CO299" s="24"/>
      <c r="CP299" s="24"/>
      <c r="CQ299" s="24"/>
    </row>
    <row r="300" spans="1:95" s="25" customFormat="1" x14ac:dyDescent="0.25">
      <c r="A300" s="40"/>
      <c r="B300" s="23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O300" s="24"/>
      <c r="BP300" s="24"/>
      <c r="BQ300" s="24"/>
      <c r="BR300" s="24"/>
      <c r="BS300" s="24"/>
      <c r="BT300" s="24"/>
      <c r="BU300" s="24"/>
      <c r="BV300" s="24"/>
      <c r="BW300" s="24"/>
      <c r="BX300" s="24"/>
      <c r="BY300" s="24"/>
      <c r="BZ300" s="24"/>
      <c r="CA300" s="24"/>
      <c r="CB300" s="24"/>
      <c r="CC300" s="24"/>
      <c r="CD300" s="24"/>
      <c r="CE300" s="24"/>
      <c r="CF300" s="24"/>
      <c r="CG300" s="24"/>
      <c r="CH300" s="24"/>
      <c r="CI300" s="24"/>
      <c r="CJ300" s="24"/>
      <c r="CK300" s="24"/>
      <c r="CL300" s="24"/>
      <c r="CM300" s="24"/>
      <c r="CN300" s="24"/>
      <c r="CO300" s="24"/>
      <c r="CP300" s="24"/>
      <c r="CQ300" s="24"/>
    </row>
    <row r="301" spans="1:95" s="25" customFormat="1" x14ac:dyDescent="0.25">
      <c r="A301" s="40"/>
      <c r="B301" s="23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  <c r="BZ301" s="24"/>
      <c r="CA301" s="24"/>
      <c r="CB301" s="24"/>
      <c r="CC301" s="24"/>
      <c r="CD301" s="24"/>
      <c r="CE301" s="24"/>
      <c r="CF301" s="24"/>
      <c r="CG301" s="24"/>
      <c r="CH301" s="24"/>
      <c r="CI301" s="24"/>
      <c r="CJ301" s="24"/>
      <c r="CK301" s="24"/>
      <c r="CL301" s="24"/>
      <c r="CM301" s="24"/>
      <c r="CN301" s="24"/>
      <c r="CO301" s="24"/>
      <c r="CP301" s="24"/>
      <c r="CQ301" s="24"/>
    </row>
    <row r="302" spans="1:95" s="25" customFormat="1" x14ac:dyDescent="0.25">
      <c r="A302" s="40"/>
      <c r="B302" s="23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  <c r="BZ302" s="24"/>
      <c r="CA302" s="24"/>
      <c r="CB302" s="24"/>
      <c r="CC302" s="24"/>
      <c r="CD302" s="24"/>
      <c r="CE302" s="24"/>
      <c r="CF302" s="24"/>
      <c r="CG302" s="24"/>
      <c r="CH302" s="24"/>
      <c r="CI302" s="24"/>
      <c r="CJ302" s="24"/>
      <c r="CK302" s="24"/>
      <c r="CL302" s="24"/>
      <c r="CM302" s="24"/>
      <c r="CN302" s="24"/>
      <c r="CO302" s="24"/>
      <c r="CP302" s="24"/>
      <c r="CQ302" s="24"/>
    </row>
    <row r="303" spans="1:95" s="25" customFormat="1" x14ac:dyDescent="0.25">
      <c r="A303" s="40"/>
      <c r="B303" s="23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  <c r="BZ303" s="24"/>
      <c r="CA303" s="24"/>
      <c r="CB303" s="24"/>
      <c r="CC303" s="24"/>
      <c r="CD303" s="24"/>
      <c r="CE303" s="24"/>
      <c r="CF303" s="24"/>
      <c r="CG303" s="24"/>
      <c r="CH303" s="24"/>
      <c r="CI303" s="24"/>
      <c r="CJ303" s="24"/>
      <c r="CK303" s="24"/>
      <c r="CL303" s="24"/>
      <c r="CM303" s="24"/>
      <c r="CN303" s="24"/>
      <c r="CO303" s="24"/>
      <c r="CP303" s="24"/>
      <c r="CQ303" s="24"/>
    </row>
    <row r="304" spans="1:95" s="25" customFormat="1" x14ac:dyDescent="0.25">
      <c r="A304" s="40"/>
      <c r="B304" s="23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  <c r="CD304" s="24"/>
      <c r="CE304" s="24"/>
      <c r="CF304" s="24"/>
      <c r="CG304" s="24"/>
      <c r="CH304" s="24"/>
      <c r="CI304" s="24"/>
      <c r="CJ304" s="24"/>
      <c r="CK304" s="24"/>
      <c r="CL304" s="24"/>
      <c r="CM304" s="24"/>
      <c r="CN304" s="24"/>
      <c r="CO304" s="24"/>
      <c r="CP304" s="24"/>
      <c r="CQ304" s="24"/>
    </row>
    <row r="305" spans="1:95" s="25" customFormat="1" x14ac:dyDescent="0.25">
      <c r="A305" s="40"/>
      <c r="B305" s="23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O305" s="24"/>
      <c r="BP305" s="24"/>
      <c r="BQ305" s="24"/>
      <c r="BR305" s="24"/>
      <c r="BS305" s="24"/>
      <c r="BT305" s="24"/>
      <c r="BU305" s="24"/>
      <c r="BV305" s="24"/>
      <c r="BW305" s="24"/>
      <c r="BX305" s="24"/>
      <c r="BY305" s="24"/>
      <c r="BZ305" s="24"/>
      <c r="CA305" s="24"/>
      <c r="CB305" s="24"/>
      <c r="CC305" s="24"/>
      <c r="CD305" s="24"/>
      <c r="CE305" s="24"/>
      <c r="CF305" s="24"/>
      <c r="CG305" s="24"/>
      <c r="CH305" s="24"/>
      <c r="CI305" s="24"/>
      <c r="CJ305" s="24"/>
      <c r="CK305" s="24"/>
      <c r="CL305" s="24"/>
      <c r="CM305" s="24"/>
      <c r="CN305" s="24"/>
      <c r="CO305" s="24"/>
      <c r="CP305" s="24"/>
      <c r="CQ305" s="24"/>
    </row>
    <row r="306" spans="1:95" s="25" customFormat="1" x14ac:dyDescent="0.25">
      <c r="A306" s="40"/>
      <c r="B306" s="23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  <c r="CD306" s="24"/>
      <c r="CE306" s="24"/>
      <c r="CF306" s="24"/>
      <c r="CG306" s="24"/>
      <c r="CH306" s="24"/>
      <c r="CI306" s="24"/>
      <c r="CJ306" s="24"/>
      <c r="CK306" s="24"/>
      <c r="CL306" s="24"/>
      <c r="CM306" s="24"/>
      <c r="CN306" s="24"/>
      <c r="CO306" s="24"/>
      <c r="CP306" s="24"/>
      <c r="CQ306" s="24"/>
    </row>
    <row r="307" spans="1:95" s="25" customFormat="1" x14ac:dyDescent="0.25">
      <c r="A307" s="40"/>
      <c r="B307" s="23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O307" s="24"/>
      <c r="BP307" s="24"/>
      <c r="BQ307" s="24"/>
      <c r="BR307" s="24"/>
      <c r="BS307" s="24"/>
      <c r="BT307" s="24"/>
      <c r="BU307" s="24"/>
      <c r="BV307" s="24"/>
      <c r="BW307" s="24"/>
      <c r="BX307" s="24"/>
      <c r="BY307" s="24"/>
      <c r="BZ307" s="24"/>
      <c r="CA307" s="24"/>
      <c r="CB307" s="24"/>
      <c r="CC307" s="24"/>
      <c r="CD307" s="24"/>
      <c r="CE307" s="24"/>
      <c r="CF307" s="24"/>
      <c r="CG307" s="24"/>
      <c r="CH307" s="24"/>
      <c r="CI307" s="24"/>
      <c r="CJ307" s="24"/>
      <c r="CK307" s="24"/>
      <c r="CL307" s="24"/>
      <c r="CM307" s="24"/>
      <c r="CN307" s="24"/>
      <c r="CO307" s="24"/>
      <c r="CP307" s="24"/>
      <c r="CQ307" s="24"/>
    </row>
    <row r="308" spans="1:95" s="25" customFormat="1" x14ac:dyDescent="0.25">
      <c r="A308" s="40"/>
      <c r="B308" s="23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O308" s="24"/>
      <c r="BP308" s="24"/>
      <c r="BQ308" s="24"/>
      <c r="BR308" s="24"/>
      <c r="BS308" s="24"/>
      <c r="BT308" s="24"/>
      <c r="BU308" s="24"/>
      <c r="BV308" s="24"/>
      <c r="BW308" s="24"/>
      <c r="BX308" s="24"/>
      <c r="BY308" s="24"/>
      <c r="BZ308" s="24"/>
      <c r="CA308" s="24"/>
      <c r="CB308" s="24"/>
      <c r="CC308" s="24"/>
      <c r="CD308" s="24"/>
      <c r="CE308" s="24"/>
      <c r="CF308" s="24"/>
      <c r="CG308" s="24"/>
      <c r="CH308" s="24"/>
      <c r="CI308" s="24"/>
      <c r="CJ308" s="24"/>
      <c r="CK308" s="24"/>
      <c r="CL308" s="24"/>
      <c r="CM308" s="24"/>
      <c r="CN308" s="24"/>
      <c r="CO308" s="24"/>
      <c r="CP308" s="24"/>
      <c r="CQ308" s="24"/>
    </row>
    <row r="309" spans="1:95" s="25" customFormat="1" x14ac:dyDescent="0.25">
      <c r="A309" s="40"/>
      <c r="B309" s="23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O309" s="24"/>
      <c r="BP309" s="24"/>
      <c r="BQ309" s="24"/>
      <c r="BR309" s="24"/>
      <c r="BS309" s="24"/>
      <c r="BT309" s="24"/>
      <c r="BU309" s="24"/>
      <c r="BV309" s="24"/>
      <c r="BW309" s="24"/>
      <c r="BX309" s="24"/>
      <c r="BY309" s="24"/>
      <c r="BZ309" s="24"/>
      <c r="CA309" s="24"/>
      <c r="CB309" s="24"/>
      <c r="CC309" s="24"/>
      <c r="CD309" s="24"/>
      <c r="CE309" s="24"/>
      <c r="CF309" s="24"/>
      <c r="CG309" s="24"/>
      <c r="CH309" s="24"/>
      <c r="CI309" s="24"/>
      <c r="CJ309" s="24"/>
      <c r="CK309" s="24"/>
      <c r="CL309" s="24"/>
      <c r="CM309" s="24"/>
      <c r="CN309" s="24"/>
      <c r="CO309" s="24"/>
      <c r="CP309" s="24"/>
      <c r="CQ309" s="24"/>
    </row>
    <row r="310" spans="1:95" s="25" customFormat="1" x14ac:dyDescent="0.25">
      <c r="A310" s="40"/>
      <c r="B310" s="23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O310" s="24"/>
      <c r="BP310" s="24"/>
      <c r="BQ310" s="24"/>
      <c r="BR310" s="24"/>
      <c r="BS310" s="24"/>
      <c r="BT310" s="24"/>
      <c r="BU310" s="24"/>
      <c r="BV310" s="24"/>
      <c r="BW310" s="24"/>
      <c r="BX310" s="24"/>
      <c r="BY310" s="24"/>
      <c r="BZ310" s="24"/>
      <c r="CA310" s="24"/>
      <c r="CB310" s="24"/>
      <c r="CC310" s="24"/>
      <c r="CD310" s="24"/>
      <c r="CE310" s="24"/>
      <c r="CF310" s="24"/>
      <c r="CG310" s="24"/>
      <c r="CH310" s="24"/>
      <c r="CI310" s="24"/>
      <c r="CJ310" s="24"/>
      <c r="CK310" s="24"/>
      <c r="CL310" s="24"/>
      <c r="CM310" s="24"/>
      <c r="CN310" s="24"/>
      <c r="CO310" s="24"/>
      <c r="CP310" s="24"/>
      <c r="CQ310" s="24"/>
    </row>
    <row r="311" spans="1:95" s="25" customFormat="1" x14ac:dyDescent="0.25">
      <c r="A311" s="40"/>
      <c r="B311" s="23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O311" s="24"/>
      <c r="BP311" s="24"/>
      <c r="BQ311" s="24"/>
      <c r="BR311" s="24"/>
      <c r="BS311" s="24"/>
      <c r="BT311" s="24"/>
      <c r="BU311" s="24"/>
      <c r="BV311" s="24"/>
      <c r="BW311" s="24"/>
      <c r="BX311" s="24"/>
      <c r="BY311" s="24"/>
      <c r="BZ311" s="24"/>
      <c r="CA311" s="24"/>
      <c r="CB311" s="24"/>
      <c r="CC311" s="24"/>
      <c r="CD311" s="24"/>
      <c r="CE311" s="24"/>
      <c r="CF311" s="24"/>
      <c r="CG311" s="24"/>
      <c r="CH311" s="24"/>
      <c r="CI311" s="24"/>
      <c r="CJ311" s="24"/>
      <c r="CK311" s="24"/>
      <c r="CL311" s="24"/>
      <c r="CM311" s="24"/>
      <c r="CN311" s="24"/>
      <c r="CO311" s="24"/>
      <c r="CP311" s="24"/>
      <c r="CQ311" s="24"/>
    </row>
    <row r="312" spans="1:95" s="25" customFormat="1" x14ac:dyDescent="0.25">
      <c r="A312" s="40"/>
      <c r="B312" s="23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  <c r="CO312" s="24"/>
      <c r="CP312" s="24"/>
      <c r="CQ312" s="24"/>
    </row>
    <row r="313" spans="1:95" s="25" customFormat="1" x14ac:dyDescent="0.25">
      <c r="A313" s="40"/>
      <c r="B313" s="23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O313" s="24"/>
      <c r="BP313" s="24"/>
      <c r="BQ313" s="24"/>
      <c r="BR313" s="24"/>
      <c r="BS313" s="24"/>
      <c r="BT313" s="24"/>
      <c r="BU313" s="24"/>
      <c r="BV313" s="24"/>
      <c r="BW313" s="24"/>
      <c r="BX313" s="24"/>
      <c r="BY313" s="24"/>
      <c r="BZ313" s="24"/>
      <c r="CA313" s="24"/>
      <c r="CB313" s="24"/>
      <c r="CC313" s="24"/>
      <c r="CD313" s="24"/>
      <c r="CE313" s="24"/>
      <c r="CF313" s="24"/>
      <c r="CG313" s="24"/>
      <c r="CH313" s="24"/>
      <c r="CI313" s="24"/>
      <c r="CJ313" s="24"/>
      <c r="CK313" s="24"/>
      <c r="CL313" s="24"/>
      <c r="CM313" s="24"/>
      <c r="CN313" s="24"/>
      <c r="CO313" s="24"/>
      <c r="CP313" s="24"/>
      <c r="CQ313" s="24"/>
    </row>
    <row r="314" spans="1:95" s="25" customFormat="1" x14ac:dyDescent="0.25">
      <c r="A314" s="40"/>
      <c r="B314" s="23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O314" s="24"/>
      <c r="BP314" s="24"/>
      <c r="BQ314" s="24"/>
      <c r="BR314" s="24"/>
      <c r="BS314" s="24"/>
      <c r="BT314" s="24"/>
      <c r="BU314" s="24"/>
      <c r="BV314" s="24"/>
      <c r="BW314" s="24"/>
      <c r="BX314" s="24"/>
      <c r="BY314" s="24"/>
      <c r="BZ314" s="24"/>
      <c r="CA314" s="24"/>
      <c r="CB314" s="24"/>
      <c r="CC314" s="24"/>
      <c r="CD314" s="24"/>
      <c r="CE314" s="24"/>
      <c r="CF314" s="24"/>
      <c r="CG314" s="24"/>
      <c r="CH314" s="24"/>
      <c r="CI314" s="24"/>
      <c r="CJ314" s="24"/>
      <c r="CK314" s="24"/>
      <c r="CL314" s="24"/>
      <c r="CM314" s="24"/>
      <c r="CN314" s="24"/>
      <c r="CO314" s="24"/>
      <c r="CP314" s="24"/>
      <c r="CQ314" s="24"/>
    </row>
    <row r="315" spans="1:95" s="25" customFormat="1" x14ac:dyDescent="0.25">
      <c r="A315" s="40"/>
      <c r="B315" s="23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O315" s="24"/>
      <c r="BP315" s="24"/>
      <c r="BQ315" s="24"/>
      <c r="BR315" s="24"/>
      <c r="BS315" s="24"/>
      <c r="BT315" s="24"/>
      <c r="BU315" s="24"/>
      <c r="BV315" s="24"/>
      <c r="BW315" s="24"/>
      <c r="BX315" s="24"/>
      <c r="BY315" s="24"/>
      <c r="BZ315" s="24"/>
      <c r="CA315" s="24"/>
      <c r="CB315" s="24"/>
      <c r="CC315" s="24"/>
      <c r="CD315" s="24"/>
      <c r="CE315" s="24"/>
      <c r="CF315" s="24"/>
      <c r="CG315" s="24"/>
      <c r="CH315" s="24"/>
      <c r="CI315" s="24"/>
      <c r="CJ315" s="24"/>
      <c r="CK315" s="24"/>
      <c r="CL315" s="24"/>
      <c r="CM315" s="24"/>
      <c r="CN315" s="24"/>
      <c r="CO315" s="24"/>
      <c r="CP315" s="24"/>
      <c r="CQ315" s="24"/>
    </row>
    <row r="316" spans="1:95" s="25" customFormat="1" x14ac:dyDescent="0.25">
      <c r="A316" s="40"/>
      <c r="B316" s="23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</row>
    <row r="317" spans="1:95" s="25" customFormat="1" x14ac:dyDescent="0.25">
      <c r="A317" s="40"/>
      <c r="B317" s="23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O317" s="24"/>
      <c r="BP317" s="24"/>
      <c r="BQ317" s="24"/>
      <c r="BR317" s="24"/>
      <c r="BS317" s="24"/>
      <c r="BT317" s="24"/>
      <c r="BU317" s="24"/>
      <c r="BV317" s="24"/>
      <c r="BW317" s="24"/>
      <c r="BX317" s="24"/>
      <c r="BY317" s="24"/>
      <c r="BZ317" s="24"/>
      <c r="CA317" s="24"/>
      <c r="CB317" s="24"/>
      <c r="CC317" s="24"/>
      <c r="CD317" s="24"/>
      <c r="CE317" s="24"/>
      <c r="CF317" s="24"/>
      <c r="CG317" s="24"/>
      <c r="CH317" s="24"/>
      <c r="CI317" s="24"/>
      <c r="CJ317" s="24"/>
      <c r="CK317" s="24"/>
      <c r="CL317" s="24"/>
      <c r="CM317" s="24"/>
      <c r="CN317" s="24"/>
      <c r="CO317" s="24"/>
      <c r="CP317" s="24"/>
      <c r="CQ317" s="24"/>
    </row>
    <row r="318" spans="1:95" s="25" customFormat="1" x14ac:dyDescent="0.25">
      <c r="A318" s="40"/>
      <c r="B318" s="23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  <c r="CD318" s="24"/>
      <c r="CE318" s="24"/>
      <c r="CF318" s="24"/>
      <c r="CG318" s="24"/>
      <c r="CH318" s="24"/>
      <c r="CI318" s="24"/>
      <c r="CJ318" s="24"/>
      <c r="CK318" s="24"/>
      <c r="CL318" s="24"/>
      <c r="CM318" s="24"/>
      <c r="CN318" s="24"/>
      <c r="CO318" s="24"/>
      <c r="CP318" s="24"/>
      <c r="CQ318" s="24"/>
    </row>
    <row r="319" spans="1:95" s="25" customFormat="1" x14ac:dyDescent="0.25">
      <c r="A319" s="40"/>
      <c r="B319" s="23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O319" s="24"/>
      <c r="BP319" s="24"/>
      <c r="BQ319" s="24"/>
      <c r="BR319" s="24"/>
      <c r="BS319" s="24"/>
      <c r="BT319" s="24"/>
      <c r="BU319" s="24"/>
      <c r="BV319" s="24"/>
      <c r="BW319" s="24"/>
      <c r="BX319" s="24"/>
      <c r="BY319" s="24"/>
      <c r="BZ319" s="24"/>
      <c r="CA319" s="24"/>
      <c r="CB319" s="24"/>
      <c r="CC319" s="24"/>
      <c r="CD319" s="24"/>
      <c r="CE319" s="24"/>
      <c r="CF319" s="24"/>
      <c r="CG319" s="24"/>
      <c r="CH319" s="24"/>
      <c r="CI319" s="24"/>
      <c r="CJ319" s="24"/>
      <c r="CK319" s="24"/>
      <c r="CL319" s="24"/>
      <c r="CM319" s="24"/>
      <c r="CN319" s="24"/>
      <c r="CO319" s="24"/>
      <c r="CP319" s="24"/>
      <c r="CQ319" s="24"/>
    </row>
    <row r="320" spans="1:95" s="25" customFormat="1" x14ac:dyDescent="0.25">
      <c r="A320" s="40"/>
      <c r="B320" s="23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</row>
    <row r="321" spans="1:95" s="25" customFormat="1" x14ac:dyDescent="0.25">
      <c r="A321" s="40"/>
      <c r="B321" s="23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  <c r="CH321" s="24"/>
      <c r="CI321" s="24"/>
      <c r="CJ321" s="24"/>
      <c r="CK321" s="24"/>
      <c r="CL321" s="24"/>
      <c r="CM321" s="24"/>
      <c r="CN321" s="24"/>
      <c r="CO321" s="24"/>
      <c r="CP321" s="24"/>
      <c r="CQ321" s="24"/>
    </row>
    <row r="322" spans="1:95" s="25" customFormat="1" x14ac:dyDescent="0.25">
      <c r="A322" s="40"/>
      <c r="B322" s="23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O322" s="24"/>
      <c r="BP322" s="24"/>
      <c r="BQ322" s="24"/>
      <c r="BR322" s="24"/>
      <c r="BS322" s="24"/>
      <c r="BT322" s="24"/>
      <c r="BU322" s="24"/>
      <c r="BV322" s="24"/>
      <c r="BW322" s="24"/>
      <c r="BX322" s="24"/>
      <c r="BY322" s="24"/>
      <c r="BZ322" s="24"/>
      <c r="CA322" s="24"/>
      <c r="CB322" s="24"/>
      <c r="CC322" s="24"/>
      <c r="CD322" s="24"/>
      <c r="CE322" s="24"/>
      <c r="CF322" s="24"/>
      <c r="CG322" s="24"/>
      <c r="CH322" s="24"/>
      <c r="CI322" s="24"/>
      <c r="CJ322" s="24"/>
      <c r="CK322" s="24"/>
      <c r="CL322" s="24"/>
      <c r="CM322" s="24"/>
      <c r="CN322" s="24"/>
      <c r="CO322" s="24"/>
      <c r="CP322" s="24"/>
      <c r="CQ322" s="24"/>
    </row>
    <row r="323" spans="1:95" s="25" customFormat="1" x14ac:dyDescent="0.25">
      <c r="A323" s="40"/>
      <c r="B323" s="23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O323" s="24"/>
      <c r="BP323" s="24"/>
      <c r="BQ323" s="24"/>
      <c r="BR323" s="24"/>
      <c r="BS323" s="24"/>
      <c r="BT323" s="24"/>
      <c r="BU323" s="24"/>
      <c r="BV323" s="24"/>
      <c r="BW323" s="24"/>
      <c r="BX323" s="24"/>
      <c r="BY323" s="24"/>
      <c r="BZ323" s="24"/>
      <c r="CA323" s="24"/>
      <c r="CB323" s="24"/>
      <c r="CC323" s="24"/>
      <c r="CD323" s="24"/>
      <c r="CE323" s="24"/>
      <c r="CF323" s="24"/>
      <c r="CG323" s="24"/>
      <c r="CH323" s="24"/>
      <c r="CI323" s="24"/>
      <c r="CJ323" s="24"/>
      <c r="CK323" s="24"/>
      <c r="CL323" s="24"/>
      <c r="CM323" s="24"/>
      <c r="CN323" s="24"/>
      <c r="CO323" s="24"/>
      <c r="CP323" s="24"/>
      <c r="CQ323" s="24"/>
    </row>
    <row r="324" spans="1:95" s="25" customFormat="1" x14ac:dyDescent="0.25">
      <c r="A324" s="40"/>
      <c r="B324" s="23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O324" s="24"/>
      <c r="BP324" s="24"/>
      <c r="BQ324" s="24"/>
      <c r="BR324" s="24"/>
      <c r="BS324" s="24"/>
      <c r="BT324" s="24"/>
      <c r="BU324" s="24"/>
      <c r="BV324" s="24"/>
      <c r="BW324" s="24"/>
      <c r="BX324" s="24"/>
      <c r="BY324" s="24"/>
      <c r="BZ324" s="24"/>
      <c r="CA324" s="24"/>
      <c r="CB324" s="24"/>
      <c r="CC324" s="24"/>
      <c r="CD324" s="24"/>
      <c r="CE324" s="24"/>
      <c r="CF324" s="24"/>
      <c r="CG324" s="24"/>
      <c r="CH324" s="24"/>
      <c r="CI324" s="24"/>
      <c r="CJ324" s="24"/>
      <c r="CK324" s="24"/>
      <c r="CL324" s="24"/>
      <c r="CM324" s="24"/>
      <c r="CN324" s="24"/>
      <c r="CO324" s="24"/>
      <c r="CP324" s="24"/>
      <c r="CQ324" s="24"/>
    </row>
    <row r="325" spans="1:95" s="25" customFormat="1" x14ac:dyDescent="0.25">
      <c r="A325" s="40"/>
      <c r="B325" s="23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O325" s="24"/>
      <c r="BP325" s="24"/>
      <c r="BQ325" s="24"/>
      <c r="BR325" s="24"/>
      <c r="BS325" s="24"/>
      <c r="BT325" s="24"/>
      <c r="BU325" s="24"/>
      <c r="BV325" s="24"/>
      <c r="BW325" s="24"/>
      <c r="BX325" s="24"/>
      <c r="BY325" s="24"/>
      <c r="BZ325" s="24"/>
      <c r="CA325" s="24"/>
      <c r="CB325" s="24"/>
      <c r="CC325" s="24"/>
      <c r="CD325" s="24"/>
      <c r="CE325" s="24"/>
      <c r="CF325" s="24"/>
      <c r="CG325" s="24"/>
      <c r="CH325" s="24"/>
      <c r="CI325" s="24"/>
      <c r="CJ325" s="24"/>
      <c r="CK325" s="24"/>
      <c r="CL325" s="24"/>
      <c r="CM325" s="24"/>
      <c r="CN325" s="24"/>
      <c r="CO325" s="24"/>
      <c r="CP325" s="24"/>
      <c r="CQ325" s="24"/>
    </row>
    <row r="326" spans="1:95" s="25" customFormat="1" x14ac:dyDescent="0.25">
      <c r="A326" s="40"/>
      <c r="B326" s="23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  <c r="BZ326" s="24"/>
      <c r="CA326" s="24"/>
      <c r="CB326" s="24"/>
      <c r="CC326" s="24"/>
      <c r="CD326" s="24"/>
      <c r="CE326" s="24"/>
      <c r="CF326" s="24"/>
      <c r="CG326" s="24"/>
      <c r="CH326" s="24"/>
      <c r="CI326" s="24"/>
      <c r="CJ326" s="24"/>
      <c r="CK326" s="24"/>
      <c r="CL326" s="24"/>
      <c r="CM326" s="24"/>
      <c r="CN326" s="24"/>
      <c r="CO326" s="24"/>
      <c r="CP326" s="24"/>
      <c r="CQ326" s="24"/>
    </row>
    <row r="327" spans="1:95" s="25" customFormat="1" x14ac:dyDescent="0.25">
      <c r="A327" s="40"/>
      <c r="B327" s="23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  <c r="CD327" s="24"/>
      <c r="CE327" s="24"/>
      <c r="CF327" s="24"/>
      <c r="CG327" s="24"/>
      <c r="CH327" s="24"/>
      <c r="CI327" s="24"/>
      <c r="CJ327" s="24"/>
      <c r="CK327" s="24"/>
      <c r="CL327" s="24"/>
      <c r="CM327" s="24"/>
      <c r="CN327" s="24"/>
      <c r="CO327" s="24"/>
      <c r="CP327" s="24"/>
      <c r="CQ327" s="24"/>
    </row>
    <row r="328" spans="1:95" s="25" customFormat="1" x14ac:dyDescent="0.25">
      <c r="A328" s="40"/>
      <c r="B328" s="23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  <c r="BZ328" s="24"/>
      <c r="CA328" s="24"/>
      <c r="CB328" s="24"/>
      <c r="CC328" s="24"/>
      <c r="CD328" s="24"/>
      <c r="CE328" s="24"/>
      <c r="CF328" s="24"/>
      <c r="CG328" s="24"/>
      <c r="CH328" s="24"/>
      <c r="CI328" s="24"/>
      <c r="CJ328" s="24"/>
      <c r="CK328" s="24"/>
      <c r="CL328" s="24"/>
      <c r="CM328" s="24"/>
      <c r="CN328" s="24"/>
      <c r="CO328" s="24"/>
      <c r="CP328" s="24"/>
      <c r="CQ328" s="24"/>
    </row>
    <row r="329" spans="1:95" s="25" customFormat="1" x14ac:dyDescent="0.25">
      <c r="A329" s="40"/>
      <c r="B329" s="23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O329" s="24"/>
      <c r="BP329" s="24"/>
      <c r="BQ329" s="24"/>
      <c r="BR329" s="24"/>
      <c r="BS329" s="24"/>
      <c r="BT329" s="24"/>
      <c r="BU329" s="24"/>
      <c r="BV329" s="24"/>
      <c r="BW329" s="24"/>
      <c r="BX329" s="24"/>
      <c r="BY329" s="24"/>
      <c r="BZ329" s="24"/>
      <c r="CA329" s="24"/>
      <c r="CB329" s="24"/>
      <c r="CC329" s="24"/>
      <c r="CD329" s="24"/>
      <c r="CE329" s="24"/>
      <c r="CF329" s="24"/>
      <c r="CG329" s="24"/>
      <c r="CH329" s="24"/>
      <c r="CI329" s="24"/>
      <c r="CJ329" s="24"/>
      <c r="CK329" s="24"/>
      <c r="CL329" s="24"/>
      <c r="CM329" s="24"/>
      <c r="CN329" s="24"/>
      <c r="CO329" s="24"/>
      <c r="CP329" s="24"/>
      <c r="CQ329" s="24"/>
    </row>
    <row r="330" spans="1:95" s="25" customFormat="1" x14ac:dyDescent="0.25">
      <c r="A330" s="40"/>
      <c r="B330" s="23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</row>
    <row r="331" spans="1:95" s="25" customFormat="1" x14ac:dyDescent="0.25">
      <c r="A331" s="40"/>
      <c r="B331" s="23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O331" s="24"/>
      <c r="BP331" s="24"/>
      <c r="BQ331" s="24"/>
      <c r="BR331" s="24"/>
      <c r="BS331" s="24"/>
      <c r="BT331" s="24"/>
      <c r="BU331" s="24"/>
      <c r="BV331" s="24"/>
      <c r="BW331" s="24"/>
      <c r="BX331" s="24"/>
      <c r="BY331" s="24"/>
      <c r="BZ331" s="24"/>
      <c r="CA331" s="24"/>
      <c r="CB331" s="24"/>
      <c r="CC331" s="24"/>
      <c r="CD331" s="24"/>
      <c r="CE331" s="24"/>
      <c r="CF331" s="24"/>
      <c r="CG331" s="24"/>
      <c r="CH331" s="24"/>
      <c r="CI331" s="24"/>
      <c r="CJ331" s="24"/>
      <c r="CK331" s="24"/>
      <c r="CL331" s="24"/>
      <c r="CM331" s="24"/>
      <c r="CN331" s="24"/>
      <c r="CO331" s="24"/>
      <c r="CP331" s="24"/>
      <c r="CQ331" s="24"/>
    </row>
    <row r="332" spans="1:95" s="25" customFormat="1" x14ac:dyDescent="0.25">
      <c r="A332" s="40"/>
      <c r="B332" s="23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O332" s="24"/>
      <c r="BP332" s="24"/>
      <c r="BQ332" s="24"/>
      <c r="BR332" s="24"/>
      <c r="BS332" s="24"/>
      <c r="BT332" s="24"/>
      <c r="BU332" s="24"/>
      <c r="BV332" s="24"/>
      <c r="BW332" s="24"/>
      <c r="BX332" s="24"/>
      <c r="BY332" s="24"/>
      <c r="BZ332" s="24"/>
      <c r="CA332" s="24"/>
      <c r="CB332" s="24"/>
      <c r="CC332" s="24"/>
      <c r="CD332" s="24"/>
      <c r="CE332" s="24"/>
      <c r="CF332" s="24"/>
      <c r="CG332" s="24"/>
      <c r="CH332" s="24"/>
      <c r="CI332" s="24"/>
      <c r="CJ332" s="24"/>
      <c r="CK332" s="24"/>
      <c r="CL332" s="24"/>
      <c r="CM332" s="24"/>
      <c r="CN332" s="24"/>
      <c r="CO332" s="24"/>
      <c r="CP332" s="24"/>
      <c r="CQ332" s="24"/>
    </row>
    <row r="333" spans="1:95" s="25" customFormat="1" x14ac:dyDescent="0.25">
      <c r="A333" s="40"/>
      <c r="B333" s="23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O333" s="24"/>
      <c r="BP333" s="24"/>
      <c r="BQ333" s="24"/>
      <c r="BR333" s="24"/>
      <c r="BS333" s="24"/>
      <c r="BT333" s="24"/>
      <c r="BU333" s="24"/>
      <c r="BV333" s="24"/>
      <c r="BW333" s="24"/>
      <c r="BX333" s="24"/>
      <c r="BY333" s="24"/>
      <c r="BZ333" s="24"/>
      <c r="CA333" s="24"/>
      <c r="CB333" s="24"/>
      <c r="CC333" s="24"/>
      <c r="CD333" s="24"/>
      <c r="CE333" s="24"/>
      <c r="CF333" s="24"/>
      <c r="CG333" s="24"/>
      <c r="CH333" s="24"/>
      <c r="CI333" s="24"/>
      <c r="CJ333" s="24"/>
      <c r="CK333" s="24"/>
      <c r="CL333" s="24"/>
      <c r="CM333" s="24"/>
      <c r="CN333" s="24"/>
      <c r="CO333" s="24"/>
      <c r="CP333" s="24"/>
      <c r="CQ333" s="24"/>
    </row>
    <row r="334" spans="1:95" s="25" customFormat="1" x14ac:dyDescent="0.25">
      <c r="A334" s="40"/>
      <c r="B334" s="23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O334" s="24"/>
      <c r="BP334" s="24"/>
      <c r="BQ334" s="24"/>
      <c r="BR334" s="24"/>
      <c r="BS334" s="24"/>
      <c r="BT334" s="24"/>
      <c r="BU334" s="24"/>
      <c r="BV334" s="24"/>
      <c r="BW334" s="24"/>
      <c r="BX334" s="24"/>
      <c r="BY334" s="24"/>
      <c r="BZ334" s="24"/>
      <c r="CA334" s="24"/>
      <c r="CB334" s="24"/>
      <c r="CC334" s="24"/>
      <c r="CD334" s="24"/>
      <c r="CE334" s="24"/>
      <c r="CF334" s="24"/>
      <c r="CG334" s="24"/>
      <c r="CH334" s="24"/>
      <c r="CI334" s="24"/>
      <c r="CJ334" s="24"/>
      <c r="CK334" s="24"/>
      <c r="CL334" s="24"/>
      <c r="CM334" s="24"/>
      <c r="CN334" s="24"/>
      <c r="CO334" s="24"/>
      <c r="CP334" s="24"/>
      <c r="CQ334" s="24"/>
    </row>
    <row r="335" spans="1:95" s="25" customFormat="1" x14ac:dyDescent="0.25">
      <c r="A335" s="40"/>
      <c r="B335" s="23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O335" s="24"/>
      <c r="BP335" s="24"/>
      <c r="BQ335" s="24"/>
      <c r="BR335" s="24"/>
      <c r="BS335" s="24"/>
      <c r="BT335" s="24"/>
      <c r="BU335" s="24"/>
      <c r="BV335" s="24"/>
      <c r="BW335" s="24"/>
      <c r="BX335" s="24"/>
      <c r="BY335" s="24"/>
      <c r="BZ335" s="24"/>
      <c r="CA335" s="24"/>
      <c r="CB335" s="24"/>
      <c r="CC335" s="24"/>
      <c r="CD335" s="24"/>
      <c r="CE335" s="24"/>
      <c r="CF335" s="24"/>
      <c r="CG335" s="24"/>
      <c r="CH335" s="24"/>
      <c r="CI335" s="24"/>
      <c r="CJ335" s="24"/>
      <c r="CK335" s="24"/>
      <c r="CL335" s="24"/>
      <c r="CM335" s="24"/>
      <c r="CN335" s="24"/>
      <c r="CO335" s="24"/>
      <c r="CP335" s="24"/>
      <c r="CQ335" s="24"/>
    </row>
    <row r="336" spans="1:95" s="25" customFormat="1" x14ac:dyDescent="0.25">
      <c r="A336" s="40"/>
      <c r="B336" s="23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  <c r="BZ336" s="24"/>
      <c r="CA336" s="24"/>
      <c r="CB336" s="24"/>
      <c r="CC336" s="24"/>
      <c r="CD336" s="24"/>
      <c r="CE336" s="24"/>
      <c r="CF336" s="24"/>
      <c r="CG336" s="24"/>
      <c r="CH336" s="24"/>
      <c r="CI336" s="24"/>
      <c r="CJ336" s="24"/>
      <c r="CK336" s="24"/>
      <c r="CL336" s="24"/>
      <c r="CM336" s="24"/>
      <c r="CN336" s="24"/>
      <c r="CO336" s="24"/>
      <c r="CP336" s="24"/>
      <c r="CQ336" s="24"/>
    </row>
    <row r="337" spans="1:95" s="25" customFormat="1" x14ac:dyDescent="0.25">
      <c r="A337" s="40"/>
      <c r="B337" s="23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O337" s="24"/>
      <c r="BP337" s="24"/>
      <c r="BQ337" s="24"/>
      <c r="BR337" s="24"/>
      <c r="BS337" s="24"/>
      <c r="BT337" s="24"/>
      <c r="BU337" s="24"/>
      <c r="BV337" s="24"/>
      <c r="BW337" s="24"/>
      <c r="BX337" s="24"/>
      <c r="BY337" s="24"/>
      <c r="BZ337" s="24"/>
      <c r="CA337" s="24"/>
      <c r="CB337" s="24"/>
      <c r="CC337" s="24"/>
      <c r="CD337" s="24"/>
      <c r="CE337" s="24"/>
      <c r="CF337" s="24"/>
      <c r="CG337" s="24"/>
      <c r="CH337" s="24"/>
      <c r="CI337" s="24"/>
      <c r="CJ337" s="24"/>
      <c r="CK337" s="24"/>
      <c r="CL337" s="24"/>
      <c r="CM337" s="24"/>
      <c r="CN337" s="24"/>
      <c r="CO337" s="24"/>
      <c r="CP337" s="24"/>
      <c r="CQ337" s="24"/>
    </row>
    <row r="338" spans="1:95" s="25" customFormat="1" x14ac:dyDescent="0.25">
      <c r="A338" s="40"/>
      <c r="B338" s="23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  <c r="CD338" s="24"/>
      <c r="CE338" s="24"/>
      <c r="CF338" s="24"/>
      <c r="CG338" s="24"/>
      <c r="CH338" s="24"/>
      <c r="CI338" s="24"/>
      <c r="CJ338" s="24"/>
      <c r="CK338" s="24"/>
      <c r="CL338" s="24"/>
      <c r="CM338" s="24"/>
      <c r="CN338" s="24"/>
      <c r="CO338" s="24"/>
      <c r="CP338" s="24"/>
      <c r="CQ338" s="24"/>
    </row>
    <row r="339" spans="1:95" s="25" customFormat="1" x14ac:dyDescent="0.25">
      <c r="A339" s="40"/>
      <c r="B339" s="23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O339" s="24"/>
      <c r="BP339" s="24"/>
      <c r="BQ339" s="24"/>
      <c r="BR339" s="24"/>
      <c r="BS339" s="24"/>
      <c r="BT339" s="24"/>
      <c r="BU339" s="24"/>
      <c r="BV339" s="24"/>
      <c r="BW339" s="24"/>
      <c r="BX339" s="24"/>
      <c r="BY339" s="24"/>
      <c r="BZ339" s="24"/>
      <c r="CA339" s="24"/>
      <c r="CB339" s="24"/>
      <c r="CC339" s="24"/>
      <c r="CD339" s="24"/>
      <c r="CE339" s="24"/>
      <c r="CF339" s="24"/>
      <c r="CG339" s="24"/>
      <c r="CH339" s="24"/>
      <c r="CI339" s="24"/>
      <c r="CJ339" s="24"/>
      <c r="CK339" s="24"/>
      <c r="CL339" s="24"/>
      <c r="CM339" s="24"/>
      <c r="CN339" s="24"/>
      <c r="CO339" s="24"/>
      <c r="CP339" s="24"/>
      <c r="CQ339" s="24"/>
    </row>
    <row r="340" spans="1:95" s="25" customFormat="1" x14ac:dyDescent="0.25">
      <c r="A340" s="40"/>
      <c r="B340" s="23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  <c r="BZ340" s="24"/>
      <c r="CA340" s="24"/>
      <c r="CB340" s="24"/>
      <c r="CC340" s="24"/>
      <c r="CD340" s="24"/>
      <c r="CE340" s="24"/>
      <c r="CF340" s="24"/>
      <c r="CG340" s="24"/>
      <c r="CH340" s="24"/>
      <c r="CI340" s="24"/>
      <c r="CJ340" s="24"/>
      <c r="CK340" s="24"/>
      <c r="CL340" s="24"/>
      <c r="CM340" s="24"/>
      <c r="CN340" s="24"/>
      <c r="CO340" s="24"/>
      <c r="CP340" s="24"/>
      <c r="CQ340" s="24"/>
    </row>
    <row r="341" spans="1:95" s="25" customFormat="1" x14ac:dyDescent="0.25">
      <c r="A341" s="40"/>
      <c r="B341" s="23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O341" s="24"/>
      <c r="BP341" s="24"/>
      <c r="BQ341" s="24"/>
      <c r="BR341" s="24"/>
      <c r="BS341" s="24"/>
      <c r="BT341" s="24"/>
      <c r="BU341" s="24"/>
      <c r="BV341" s="24"/>
      <c r="BW341" s="24"/>
      <c r="BX341" s="24"/>
      <c r="BY341" s="24"/>
      <c r="BZ341" s="24"/>
      <c r="CA341" s="24"/>
      <c r="CB341" s="24"/>
      <c r="CC341" s="24"/>
      <c r="CD341" s="24"/>
      <c r="CE341" s="24"/>
      <c r="CF341" s="24"/>
      <c r="CG341" s="24"/>
      <c r="CH341" s="24"/>
      <c r="CI341" s="24"/>
      <c r="CJ341" s="24"/>
      <c r="CK341" s="24"/>
      <c r="CL341" s="24"/>
      <c r="CM341" s="24"/>
      <c r="CN341" s="24"/>
      <c r="CO341" s="24"/>
      <c r="CP341" s="24"/>
      <c r="CQ341" s="24"/>
    </row>
    <row r="342" spans="1:95" s="25" customFormat="1" x14ac:dyDescent="0.25">
      <c r="A342" s="40"/>
      <c r="B342" s="23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24"/>
      <c r="BY342" s="24"/>
      <c r="BZ342" s="24"/>
      <c r="CA342" s="24"/>
      <c r="CB342" s="24"/>
      <c r="CC342" s="24"/>
      <c r="CD342" s="24"/>
      <c r="CE342" s="24"/>
      <c r="CF342" s="24"/>
      <c r="CG342" s="24"/>
      <c r="CH342" s="24"/>
      <c r="CI342" s="24"/>
      <c r="CJ342" s="24"/>
      <c r="CK342" s="24"/>
      <c r="CL342" s="24"/>
      <c r="CM342" s="24"/>
      <c r="CN342" s="24"/>
      <c r="CO342" s="24"/>
      <c r="CP342" s="24"/>
      <c r="CQ342" s="24"/>
    </row>
    <row r="343" spans="1:95" s="25" customFormat="1" x14ac:dyDescent="0.25">
      <c r="A343" s="40"/>
      <c r="B343" s="23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O343" s="24"/>
      <c r="BP343" s="24"/>
      <c r="BQ343" s="24"/>
      <c r="BR343" s="24"/>
      <c r="BS343" s="24"/>
      <c r="BT343" s="24"/>
      <c r="BU343" s="24"/>
      <c r="BV343" s="24"/>
      <c r="BW343" s="24"/>
      <c r="BX343" s="24"/>
      <c r="BY343" s="24"/>
      <c r="BZ343" s="24"/>
      <c r="CA343" s="24"/>
      <c r="CB343" s="24"/>
      <c r="CC343" s="24"/>
      <c r="CD343" s="24"/>
      <c r="CE343" s="24"/>
      <c r="CF343" s="24"/>
      <c r="CG343" s="24"/>
      <c r="CH343" s="24"/>
      <c r="CI343" s="24"/>
      <c r="CJ343" s="24"/>
      <c r="CK343" s="24"/>
      <c r="CL343" s="24"/>
      <c r="CM343" s="24"/>
      <c r="CN343" s="24"/>
      <c r="CO343" s="24"/>
      <c r="CP343" s="24"/>
      <c r="CQ343" s="24"/>
    </row>
    <row r="344" spans="1:95" s="25" customFormat="1" x14ac:dyDescent="0.25">
      <c r="A344" s="40"/>
      <c r="B344" s="23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</row>
    <row r="345" spans="1:95" s="25" customFormat="1" x14ac:dyDescent="0.25">
      <c r="A345" s="40"/>
      <c r="B345" s="23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4"/>
      <c r="CH345" s="24"/>
      <c r="CI345" s="24"/>
      <c r="CJ345" s="24"/>
      <c r="CK345" s="24"/>
      <c r="CL345" s="24"/>
      <c r="CM345" s="24"/>
      <c r="CN345" s="24"/>
      <c r="CO345" s="24"/>
      <c r="CP345" s="24"/>
      <c r="CQ345" s="24"/>
    </row>
    <row r="346" spans="1:95" s="25" customFormat="1" x14ac:dyDescent="0.25">
      <c r="A346" s="40"/>
      <c r="B346" s="23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</row>
    <row r="347" spans="1:95" s="25" customFormat="1" x14ac:dyDescent="0.25">
      <c r="A347" s="40"/>
      <c r="B347" s="23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O347" s="24"/>
      <c r="BP347" s="24"/>
      <c r="BQ347" s="24"/>
      <c r="BR347" s="24"/>
      <c r="BS347" s="24"/>
      <c r="BT347" s="24"/>
      <c r="BU347" s="24"/>
      <c r="BV347" s="24"/>
      <c r="BW347" s="24"/>
      <c r="BX347" s="24"/>
      <c r="BY347" s="24"/>
      <c r="BZ347" s="24"/>
      <c r="CA347" s="24"/>
      <c r="CB347" s="24"/>
      <c r="CC347" s="24"/>
      <c r="CD347" s="24"/>
      <c r="CE347" s="24"/>
      <c r="CF347" s="24"/>
      <c r="CG347" s="24"/>
      <c r="CH347" s="24"/>
      <c r="CI347" s="24"/>
      <c r="CJ347" s="24"/>
      <c r="CK347" s="24"/>
      <c r="CL347" s="24"/>
      <c r="CM347" s="24"/>
      <c r="CN347" s="24"/>
      <c r="CO347" s="24"/>
      <c r="CP347" s="24"/>
      <c r="CQ347" s="24"/>
    </row>
    <row r="348" spans="1:95" s="25" customFormat="1" x14ac:dyDescent="0.25">
      <c r="A348" s="40"/>
      <c r="B348" s="23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  <c r="CO348" s="24"/>
      <c r="CP348" s="24"/>
      <c r="CQ348" s="24"/>
    </row>
    <row r="349" spans="1:95" s="25" customFormat="1" x14ac:dyDescent="0.25">
      <c r="A349" s="40"/>
      <c r="B349" s="23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O349" s="24"/>
      <c r="BP349" s="24"/>
      <c r="BQ349" s="24"/>
      <c r="BR349" s="24"/>
      <c r="BS349" s="24"/>
      <c r="BT349" s="24"/>
      <c r="BU349" s="24"/>
      <c r="BV349" s="24"/>
      <c r="BW349" s="24"/>
      <c r="BX349" s="24"/>
      <c r="BY349" s="24"/>
      <c r="BZ349" s="24"/>
      <c r="CA349" s="24"/>
      <c r="CB349" s="24"/>
      <c r="CC349" s="24"/>
      <c r="CD349" s="24"/>
      <c r="CE349" s="24"/>
      <c r="CF349" s="24"/>
      <c r="CG349" s="24"/>
      <c r="CH349" s="24"/>
      <c r="CI349" s="24"/>
      <c r="CJ349" s="24"/>
      <c r="CK349" s="24"/>
      <c r="CL349" s="24"/>
      <c r="CM349" s="24"/>
      <c r="CN349" s="24"/>
      <c r="CO349" s="24"/>
      <c r="CP349" s="24"/>
      <c r="CQ349" s="24"/>
    </row>
    <row r="350" spans="1:95" s="25" customFormat="1" x14ac:dyDescent="0.25">
      <c r="A350" s="40"/>
      <c r="B350" s="23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O350" s="24"/>
      <c r="BP350" s="24"/>
      <c r="BQ350" s="24"/>
      <c r="BR350" s="24"/>
      <c r="BS350" s="24"/>
      <c r="BT350" s="24"/>
      <c r="BU350" s="24"/>
      <c r="BV350" s="24"/>
      <c r="BW350" s="24"/>
      <c r="BX350" s="24"/>
      <c r="BY350" s="24"/>
      <c r="BZ350" s="24"/>
      <c r="CA350" s="24"/>
      <c r="CB350" s="24"/>
      <c r="CC350" s="24"/>
      <c r="CD350" s="24"/>
      <c r="CE350" s="24"/>
      <c r="CF350" s="24"/>
      <c r="CG350" s="24"/>
      <c r="CH350" s="24"/>
      <c r="CI350" s="24"/>
      <c r="CJ350" s="24"/>
      <c r="CK350" s="24"/>
      <c r="CL350" s="24"/>
      <c r="CM350" s="24"/>
      <c r="CN350" s="24"/>
      <c r="CO350" s="24"/>
      <c r="CP350" s="24"/>
      <c r="CQ350" s="24"/>
    </row>
    <row r="351" spans="1:95" s="25" customFormat="1" x14ac:dyDescent="0.25">
      <c r="A351" s="40"/>
      <c r="B351" s="23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O351" s="24"/>
      <c r="BP351" s="24"/>
      <c r="BQ351" s="24"/>
      <c r="BR351" s="24"/>
      <c r="BS351" s="24"/>
      <c r="BT351" s="24"/>
      <c r="BU351" s="24"/>
      <c r="BV351" s="24"/>
      <c r="BW351" s="24"/>
      <c r="BX351" s="24"/>
      <c r="BY351" s="24"/>
      <c r="BZ351" s="24"/>
      <c r="CA351" s="24"/>
      <c r="CB351" s="24"/>
      <c r="CC351" s="24"/>
      <c r="CD351" s="24"/>
      <c r="CE351" s="24"/>
      <c r="CF351" s="24"/>
      <c r="CG351" s="24"/>
      <c r="CH351" s="24"/>
      <c r="CI351" s="24"/>
      <c r="CJ351" s="24"/>
      <c r="CK351" s="24"/>
      <c r="CL351" s="24"/>
      <c r="CM351" s="24"/>
      <c r="CN351" s="24"/>
      <c r="CO351" s="24"/>
      <c r="CP351" s="24"/>
      <c r="CQ351" s="24"/>
    </row>
    <row r="352" spans="1:95" s="25" customFormat="1" x14ac:dyDescent="0.25">
      <c r="A352" s="40"/>
      <c r="B352" s="23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O352" s="24"/>
      <c r="BP352" s="24"/>
      <c r="BQ352" s="24"/>
      <c r="BR352" s="24"/>
      <c r="BS352" s="24"/>
      <c r="BT352" s="24"/>
      <c r="BU352" s="24"/>
      <c r="BV352" s="24"/>
      <c r="BW352" s="24"/>
      <c r="BX352" s="24"/>
      <c r="BY352" s="24"/>
      <c r="BZ352" s="24"/>
      <c r="CA352" s="24"/>
      <c r="CB352" s="24"/>
      <c r="CC352" s="24"/>
      <c r="CD352" s="24"/>
      <c r="CE352" s="24"/>
      <c r="CF352" s="24"/>
      <c r="CG352" s="24"/>
      <c r="CH352" s="24"/>
      <c r="CI352" s="24"/>
      <c r="CJ352" s="24"/>
      <c r="CK352" s="24"/>
      <c r="CL352" s="24"/>
      <c r="CM352" s="24"/>
      <c r="CN352" s="24"/>
      <c r="CO352" s="24"/>
      <c r="CP352" s="24"/>
      <c r="CQ352" s="24"/>
    </row>
    <row r="353" spans="1:95" s="25" customFormat="1" x14ac:dyDescent="0.25">
      <c r="A353" s="40"/>
      <c r="B353" s="23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O353" s="24"/>
      <c r="BP353" s="24"/>
      <c r="BQ353" s="24"/>
      <c r="BR353" s="24"/>
      <c r="BS353" s="24"/>
      <c r="BT353" s="24"/>
      <c r="BU353" s="24"/>
      <c r="BV353" s="24"/>
      <c r="BW353" s="24"/>
      <c r="BX353" s="24"/>
      <c r="BY353" s="24"/>
      <c r="BZ353" s="24"/>
      <c r="CA353" s="24"/>
      <c r="CB353" s="24"/>
      <c r="CC353" s="24"/>
      <c r="CD353" s="24"/>
      <c r="CE353" s="24"/>
      <c r="CF353" s="24"/>
      <c r="CG353" s="24"/>
      <c r="CH353" s="24"/>
      <c r="CI353" s="24"/>
      <c r="CJ353" s="24"/>
      <c r="CK353" s="24"/>
      <c r="CL353" s="24"/>
      <c r="CM353" s="24"/>
      <c r="CN353" s="24"/>
      <c r="CO353" s="24"/>
      <c r="CP353" s="24"/>
      <c r="CQ353" s="24"/>
    </row>
    <row r="354" spans="1:95" s="25" customFormat="1" x14ac:dyDescent="0.25">
      <c r="A354" s="40"/>
      <c r="B354" s="23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  <c r="BZ354" s="24"/>
      <c r="CA354" s="24"/>
      <c r="CB354" s="24"/>
      <c r="CC354" s="24"/>
      <c r="CD354" s="24"/>
      <c r="CE354" s="24"/>
      <c r="CF354" s="24"/>
      <c r="CG354" s="24"/>
      <c r="CH354" s="24"/>
      <c r="CI354" s="24"/>
      <c r="CJ354" s="24"/>
      <c r="CK354" s="24"/>
      <c r="CL354" s="24"/>
      <c r="CM354" s="24"/>
      <c r="CN354" s="24"/>
      <c r="CO354" s="24"/>
      <c r="CP354" s="24"/>
      <c r="CQ354" s="24"/>
    </row>
    <row r="355" spans="1:95" s="25" customFormat="1" x14ac:dyDescent="0.25">
      <c r="A355" s="40"/>
      <c r="B355" s="23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  <c r="CD355" s="24"/>
      <c r="CE355" s="24"/>
      <c r="CF355" s="24"/>
      <c r="CG355" s="24"/>
      <c r="CH355" s="24"/>
      <c r="CI355" s="24"/>
      <c r="CJ355" s="24"/>
      <c r="CK355" s="24"/>
      <c r="CL355" s="24"/>
      <c r="CM355" s="24"/>
      <c r="CN355" s="24"/>
      <c r="CO355" s="24"/>
      <c r="CP355" s="24"/>
      <c r="CQ355" s="24"/>
    </row>
    <row r="356" spans="1:95" s="25" customFormat="1" x14ac:dyDescent="0.25">
      <c r="A356" s="40"/>
      <c r="B356" s="23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  <c r="BZ356" s="24"/>
      <c r="CA356" s="24"/>
      <c r="CB356" s="24"/>
      <c r="CC356" s="24"/>
      <c r="CD356" s="24"/>
      <c r="CE356" s="24"/>
      <c r="CF356" s="24"/>
      <c r="CG356" s="24"/>
      <c r="CH356" s="24"/>
      <c r="CI356" s="24"/>
      <c r="CJ356" s="24"/>
      <c r="CK356" s="24"/>
      <c r="CL356" s="24"/>
      <c r="CM356" s="24"/>
      <c r="CN356" s="24"/>
      <c r="CO356" s="24"/>
      <c r="CP356" s="24"/>
      <c r="CQ356" s="24"/>
    </row>
    <row r="357" spans="1:95" s="25" customFormat="1" x14ac:dyDescent="0.25">
      <c r="A357" s="40"/>
      <c r="B357" s="23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O357" s="24"/>
      <c r="BP357" s="24"/>
      <c r="BQ357" s="24"/>
      <c r="BR357" s="24"/>
      <c r="BS357" s="24"/>
      <c r="BT357" s="24"/>
      <c r="BU357" s="24"/>
      <c r="BV357" s="24"/>
      <c r="BW357" s="24"/>
      <c r="BX357" s="24"/>
      <c r="BY357" s="24"/>
      <c r="BZ357" s="24"/>
      <c r="CA357" s="24"/>
      <c r="CB357" s="24"/>
      <c r="CC357" s="24"/>
      <c r="CD357" s="24"/>
      <c r="CE357" s="24"/>
      <c r="CF357" s="24"/>
      <c r="CG357" s="24"/>
      <c r="CH357" s="24"/>
      <c r="CI357" s="24"/>
      <c r="CJ357" s="24"/>
      <c r="CK357" s="24"/>
      <c r="CL357" s="24"/>
      <c r="CM357" s="24"/>
      <c r="CN357" s="24"/>
      <c r="CO357" s="24"/>
      <c r="CP357" s="24"/>
      <c r="CQ357" s="24"/>
    </row>
    <row r="358" spans="1:95" s="25" customFormat="1" x14ac:dyDescent="0.25">
      <c r="A358" s="40"/>
      <c r="B358" s="23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  <c r="BZ358" s="24"/>
      <c r="CA358" s="24"/>
      <c r="CB358" s="24"/>
      <c r="CC358" s="24"/>
      <c r="CD358" s="24"/>
      <c r="CE358" s="24"/>
      <c r="CF358" s="24"/>
      <c r="CG358" s="24"/>
      <c r="CH358" s="24"/>
      <c r="CI358" s="24"/>
      <c r="CJ358" s="24"/>
      <c r="CK358" s="24"/>
      <c r="CL358" s="24"/>
      <c r="CM358" s="24"/>
      <c r="CN358" s="24"/>
      <c r="CO358" s="24"/>
      <c r="CP358" s="24"/>
      <c r="CQ358" s="24"/>
    </row>
    <row r="359" spans="1:95" s="25" customFormat="1" x14ac:dyDescent="0.25">
      <c r="A359" s="40"/>
      <c r="B359" s="23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O359" s="24"/>
      <c r="BP359" s="24"/>
      <c r="BQ359" s="24"/>
      <c r="BR359" s="24"/>
      <c r="BS359" s="24"/>
      <c r="BT359" s="24"/>
      <c r="BU359" s="24"/>
      <c r="BV359" s="24"/>
      <c r="BW359" s="24"/>
      <c r="BX359" s="24"/>
      <c r="BY359" s="24"/>
      <c r="BZ359" s="24"/>
      <c r="CA359" s="24"/>
      <c r="CB359" s="24"/>
      <c r="CC359" s="24"/>
      <c r="CD359" s="24"/>
      <c r="CE359" s="24"/>
      <c r="CF359" s="24"/>
      <c r="CG359" s="24"/>
      <c r="CH359" s="24"/>
      <c r="CI359" s="24"/>
      <c r="CJ359" s="24"/>
      <c r="CK359" s="24"/>
      <c r="CL359" s="24"/>
      <c r="CM359" s="24"/>
      <c r="CN359" s="24"/>
      <c r="CO359" s="24"/>
      <c r="CP359" s="24"/>
      <c r="CQ359" s="24"/>
    </row>
    <row r="360" spans="1:95" s="25" customFormat="1" x14ac:dyDescent="0.25">
      <c r="A360" s="40"/>
      <c r="B360" s="23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  <c r="BZ360" s="24"/>
      <c r="CA360" s="24"/>
      <c r="CB360" s="24"/>
      <c r="CC360" s="24"/>
      <c r="CD360" s="24"/>
      <c r="CE360" s="24"/>
      <c r="CF360" s="24"/>
      <c r="CG360" s="24"/>
      <c r="CH360" s="24"/>
      <c r="CI360" s="24"/>
      <c r="CJ360" s="24"/>
      <c r="CK360" s="24"/>
      <c r="CL360" s="24"/>
      <c r="CM360" s="24"/>
      <c r="CN360" s="24"/>
      <c r="CO360" s="24"/>
      <c r="CP360" s="24"/>
      <c r="CQ360" s="24"/>
    </row>
    <row r="361" spans="1:95" s="25" customFormat="1" x14ac:dyDescent="0.25">
      <c r="A361" s="40"/>
      <c r="B361" s="23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O361" s="24"/>
      <c r="BP361" s="24"/>
      <c r="BQ361" s="24"/>
      <c r="BR361" s="24"/>
      <c r="BS361" s="24"/>
      <c r="BT361" s="24"/>
      <c r="BU361" s="24"/>
      <c r="BV361" s="24"/>
      <c r="BW361" s="24"/>
      <c r="BX361" s="24"/>
      <c r="BY361" s="24"/>
      <c r="BZ361" s="24"/>
      <c r="CA361" s="24"/>
      <c r="CB361" s="24"/>
      <c r="CC361" s="24"/>
      <c r="CD361" s="24"/>
      <c r="CE361" s="24"/>
      <c r="CF361" s="24"/>
      <c r="CG361" s="24"/>
      <c r="CH361" s="24"/>
      <c r="CI361" s="24"/>
      <c r="CJ361" s="24"/>
      <c r="CK361" s="24"/>
      <c r="CL361" s="24"/>
      <c r="CM361" s="24"/>
      <c r="CN361" s="24"/>
      <c r="CO361" s="24"/>
      <c r="CP361" s="24"/>
      <c r="CQ361" s="24"/>
    </row>
    <row r="362" spans="1:95" s="25" customFormat="1" x14ac:dyDescent="0.25">
      <c r="A362" s="40"/>
      <c r="B362" s="23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  <c r="CD362" s="24"/>
      <c r="CE362" s="24"/>
      <c r="CF362" s="24"/>
      <c r="CG362" s="24"/>
      <c r="CH362" s="24"/>
      <c r="CI362" s="24"/>
      <c r="CJ362" s="24"/>
      <c r="CK362" s="24"/>
      <c r="CL362" s="24"/>
      <c r="CM362" s="24"/>
      <c r="CN362" s="24"/>
      <c r="CO362" s="24"/>
      <c r="CP362" s="24"/>
      <c r="CQ362" s="24"/>
    </row>
    <row r="363" spans="1:95" s="25" customFormat="1" x14ac:dyDescent="0.25">
      <c r="A363" s="40"/>
      <c r="B363" s="23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O363" s="24"/>
      <c r="BP363" s="24"/>
      <c r="BQ363" s="24"/>
      <c r="BR363" s="24"/>
      <c r="BS363" s="24"/>
      <c r="BT363" s="24"/>
      <c r="BU363" s="24"/>
      <c r="BV363" s="24"/>
      <c r="BW363" s="24"/>
      <c r="BX363" s="24"/>
      <c r="BY363" s="24"/>
      <c r="BZ363" s="24"/>
      <c r="CA363" s="24"/>
      <c r="CB363" s="24"/>
      <c r="CC363" s="24"/>
      <c r="CD363" s="24"/>
      <c r="CE363" s="24"/>
      <c r="CF363" s="24"/>
      <c r="CG363" s="24"/>
      <c r="CH363" s="24"/>
      <c r="CI363" s="24"/>
      <c r="CJ363" s="24"/>
      <c r="CK363" s="24"/>
      <c r="CL363" s="24"/>
      <c r="CM363" s="24"/>
      <c r="CN363" s="24"/>
      <c r="CO363" s="24"/>
      <c r="CP363" s="24"/>
      <c r="CQ363" s="24"/>
    </row>
    <row r="364" spans="1:95" s="25" customFormat="1" x14ac:dyDescent="0.25">
      <c r="A364" s="40"/>
      <c r="B364" s="23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O364" s="24"/>
      <c r="BP364" s="24"/>
      <c r="BQ364" s="24"/>
      <c r="BR364" s="24"/>
      <c r="BS364" s="24"/>
      <c r="BT364" s="24"/>
      <c r="BU364" s="24"/>
      <c r="BV364" s="24"/>
      <c r="BW364" s="24"/>
      <c r="BX364" s="24"/>
      <c r="BY364" s="24"/>
      <c r="BZ364" s="24"/>
      <c r="CA364" s="24"/>
      <c r="CB364" s="24"/>
      <c r="CC364" s="24"/>
      <c r="CD364" s="24"/>
      <c r="CE364" s="24"/>
      <c r="CF364" s="24"/>
      <c r="CG364" s="24"/>
      <c r="CH364" s="24"/>
      <c r="CI364" s="24"/>
      <c r="CJ364" s="24"/>
      <c r="CK364" s="24"/>
      <c r="CL364" s="24"/>
      <c r="CM364" s="24"/>
      <c r="CN364" s="24"/>
      <c r="CO364" s="24"/>
      <c r="CP364" s="24"/>
      <c r="CQ364" s="24"/>
    </row>
    <row r="365" spans="1:95" s="25" customFormat="1" x14ac:dyDescent="0.25">
      <c r="A365" s="40"/>
      <c r="B365" s="23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O365" s="24"/>
      <c r="BP365" s="24"/>
      <c r="BQ365" s="24"/>
      <c r="BR365" s="24"/>
      <c r="BS365" s="24"/>
      <c r="BT365" s="24"/>
      <c r="BU365" s="24"/>
      <c r="BV365" s="24"/>
      <c r="BW365" s="24"/>
      <c r="BX365" s="24"/>
      <c r="BY365" s="24"/>
      <c r="BZ365" s="24"/>
      <c r="CA365" s="24"/>
      <c r="CB365" s="24"/>
      <c r="CC365" s="24"/>
      <c r="CD365" s="24"/>
      <c r="CE365" s="24"/>
      <c r="CF365" s="24"/>
      <c r="CG365" s="24"/>
      <c r="CH365" s="24"/>
      <c r="CI365" s="24"/>
      <c r="CJ365" s="24"/>
      <c r="CK365" s="24"/>
      <c r="CL365" s="24"/>
      <c r="CM365" s="24"/>
      <c r="CN365" s="24"/>
      <c r="CO365" s="24"/>
      <c r="CP365" s="24"/>
      <c r="CQ365" s="24"/>
    </row>
    <row r="366" spans="1:95" s="25" customFormat="1" x14ac:dyDescent="0.25">
      <c r="A366" s="40"/>
      <c r="B366" s="23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O366" s="24"/>
      <c r="BP366" s="24"/>
      <c r="BQ366" s="24"/>
      <c r="BR366" s="24"/>
      <c r="BS366" s="24"/>
      <c r="BT366" s="24"/>
      <c r="BU366" s="24"/>
      <c r="BV366" s="24"/>
      <c r="BW366" s="24"/>
      <c r="BX366" s="24"/>
      <c r="BY366" s="24"/>
      <c r="BZ366" s="24"/>
      <c r="CA366" s="24"/>
      <c r="CB366" s="24"/>
      <c r="CC366" s="24"/>
      <c r="CD366" s="24"/>
      <c r="CE366" s="24"/>
      <c r="CF366" s="24"/>
      <c r="CG366" s="24"/>
      <c r="CH366" s="24"/>
      <c r="CI366" s="24"/>
      <c r="CJ366" s="24"/>
      <c r="CK366" s="24"/>
      <c r="CL366" s="24"/>
      <c r="CM366" s="24"/>
      <c r="CN366" s="24"/>
      <c r="CO366" s="24"/>
      <c r="CP366" s="24"/>
      <c r="CQ366" s="24"/>
    </row>
    <row r="367" spans="1:95" s="25" customFormat="1" x14ac:dyDescent="0.25">
      <c r="A367" s="40"/>
      <c r="B367" s="23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O367" s="24"/>
      <c r="BP367" s="24"/>
      <c r="BQ367" s="24"/>
      <c r="BR367" s="24"/>
      <c r="BS367" s="24"/>
      <c r="BT367" s="24"/>
      <c r="BU367" s="24"/>
      <c r="BV367" s="24"/>
      <c r="BW367" s="24"/>
      <c r="BX367" s="24"/>
      <c r="BY367" s="24"/>
      <c r="BZ367" s="24"/>
      <c r="CA367" s="24"/>
      <c r="CB367" s="24"/>
      <c r="CC367" s="24"/>
      <c r="CD367" s="24"/>
      <c r="CE367" s="24"/>
      <c r="CF367" s="24"/>
      <c r="CG367" s="24"/>
      <c r="CH367" s="24"/>
      <c r="CI367" s="24"/>
      <c r="CJ367" s="24"/>
      <c r="CK367" s="24"/>
      <c r="CL367" s="24"/>
      <c r="CM367" s="24"/>
      <c r="CN367" s="24"/>
      <c r="CO367" s="24"/>
      <c r="CP367" s="24"/>
      <c r="CQ367" s="24"/>
    </row>
    <row r="368" spans="1:95" s="25" customFormat="1" x14ac:dyDescent="0.25">
      <c r="A368" s="40"/>
      <c r="B368" s="23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O368" s="24"/>
      <c r="BP368" s="24"/>
      <c r="BQ368" s="24"/>
      <c r="BR368" s="24"/>
      <c r="BS368" s="24"/>
      <c r="BT368" s="24"/>
      <c r="BU368" s="24"/>
      <c r="BV368" s="24"/>
      <c r="BW368" s="24"/>
      <c r="BX368" s="24"/>
      <c r="BY368" s="24"/>
      <c r="BZ368" s="24"/>
      <c r="CA368" s="24"/>
      <c r="CB368" s="24"/>
      <c r="CC368" s="24"/>
      <c r="CD368" s="24"/>
      <c r="CE368" s="24"/>
      <c r="CF368" s="24"/>
      <c r="CG368" s="24"/>
      <c r="CH368" s="24"/>
      <c r="CI368" s="24"/>
      <c r="CJ368" s="24"/>
      <c r="CK368" s="24"/>
      <c r="CL368" s="24"/>
      <c r="CM368" s="24"/>
      <c r="CN368" s="24"/>
      <c r="CO368" s="24"/>
      <c r="CP368" s="24"/>
      <c r="CQ368" s="24"/>
    </row>
    <row r="369" spans="1:95" s="25" customFormat="1" x14ac:dyDescent="0.25">
      <c r="A369" s="40"/>
      <c r="B369" s="23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O369" s="24"/>
      <c r="BP369" s="24"/>
      <c r="BQ369" s="24"/>
      <c r="BR369" s="24"/>
      <c r="BS369" s="24"/>
      <c r="BT369" s="24"/>
      <c r="BU369" s="24"/>
      <c r="BV369" s="24"/>
      <c r="BW369" s="24"/>
      <c r="BX369" s="24"/>
      <c r="BY369" s="24"/>
      <c r="BZ369" s="24"/>
      <c r="CA369" s="24"/>
      <c r="CB369" s="24"/>
      <c r="CC369" s="24"/>
      <c r="CD369" s="24"/>
      <c r="CE369" s="24"/>
      <c r="CF369" s="24"/>
      <c r="CG369" s="24"/>
      <c r="CH369" s="24"/>
      <c r="CI369" s="24"/>
      <c r="CJ369" s="24"/>
      <c r="CK369" s="24"/>
      <c r="CL369" s="24"/>
      <c r="CM369" s="24"/>
      <c r="CN369" s="24"/>
      <c r="CO369" s="24"/>
      <c r="CP369" s="24"/>
      <c r="CQ369" s="24"/>
    </row>
    <row r="370" spans="1:95" s="25" customFormat="1" x14ac:dyDescent="0.25">
      <c r="A370" s="40"/>
      <c r="B370" s="23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O370" s="24"/>
      <c r="BP370" s="24"/>
      <c r="BQ370" s="24"/>
      <c r="BR370" s="24"/>
      <c r="BS370" s="24"/>
      <c r="BT370" s="24"/>
      <c r="BU370" s="24"/>
      <c r="BV370" s="24"/>
      <c r="BW370" s="24"/>
      <c r="BX370" s="24"/>
      <c r="BY370" s="24"/>
      <c r="BZ370" s="24"/>
      <c r="CA370" s="24"/>
      <c r="CB370" s="24"/>
      <c r="CC370" s="24"/>
      <c r="CD370" s="24"/>
      <c r="CE370" s="24"/>
      <c r="CF370" s="24"/>
      <c r="CG370" s="24"/>
      <c r="CH370" s="24"/>
      <c r="CI370" s="24"/>
      <c r="CJ370" s="24"/>
      <c r="CK370" s="24"/>
      <c r="CL370" s="24"/>
      <c r="CM370" s="24"/>
      <c r="CN370" s="24"/>
      <c r="CO370" s="24"/>
      <c r="CP370" s="24"/>
      <c r="CQ370" s="24"/>
    </row>
    <row r="371" spans="1:95" s="25" customFormat="1" x14ac:dyDescent="0.25">
      <c r="A371" s="40"/>
      <c r="B371" s="23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O371" s="24"/>
      <c r="BP371" s="24"/>
      <c r="BQ371" s="24"/>
      <c r="BR371" s="24"/>
      <c r="BS371" s="24"/>
      <c r="BT371" s="24"/>
      <c r="BU371" s="24"/>
      <c r="BV371" s="24"/>
      <c r="BW371" s="24"/>
      <c r="BX371" s="24"/>
      <c r="BY371" s="24"/>
      <c r="BZ371" s="24"/>
      <c r="CA371" s="24"/>
      <c r="CB371" s="24"/>
      <c r="CC371" s="24"/>
      <c r="CD371" s="24"/>
      <c r="CE371" s="24"/>
      <c r="CF371" s="24"/>
      <c r="CG371" s="24"/>
      <c r="CH371" s="24"/>
      <c r="CI371" s="24"/>
      <c r="CJ371" s="24"/>
      <c r="CK371" s="24"/>
      <c r="CL371" s="24"/>
      <c r="CM371" s="24"/>
      <c r="CN371" s="24"/>
      <c r="CO371" s="24"/>
      <c r="CP371" s="24"/>
      <c r="CQ371" s="24"/>
    </row>
    <row r="372" spans="1:95" s="25" customFormat="1" x14ac:dyDescent="0.25">
      <c r="A372" s="40"/>
      <c r="B372" s="23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O372" s="24"/>
      <c r="BP372" s="24"/>
      <c r="BQ372" s="24"/>
      <c r="BR372" s="24"/>
      <c r="BS372" s="24"/>
      <c r="BT372" s="24"/>
      <c r="BU372" s="24"/>
      <c r="BV372" s="24"/>
      <c r="BW372" s="24"/>
      <c r="BX372" s="24"/>
      <c r="BY372" s="24"/>
      <c r="BZ372" s="24"/>
      <c r="CA372" s="24"/>
      <c r="CB372" s="24"/>
      <c r="CC372" s="24"/>
      <c r="CD372" s="24"/>
      <c r="CE372" s="24"/>
      <c r="CF372" s="24"/>
      <c r="CG372" s="24"/>
      <c r="CH372" s="24"/>
      <c r="CI372" s="24"/>
      <c r="CJ372" s="24"/>
      <c r="CK372" s="24"/>
      <c r="CL372" s="24"/>
      <c r="CM372" s="24"/>
      <c r="CN372" s="24"/>
      <c r="CO372" s="24"/>
      <c r="CP372" s="24"/>
      <c r="CQ372" s="24"/>
    </row>
    <row r="373" spans="1:95" s="25" customFormat="1" x14ac:dyDescent="0.25">
      <c r="A373" s="40"/>
      <c r="B373" s="23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O373" s="24"/>
      <c r="BP373" s="24"/>
      <c r="BQ373" s="24"/>
      <c r="BR373" s="24"/>
      <c r="BS373" s="24"/>
      <c r="BT373" s="24"/>
      <c r="BU373" s="24"/>
      <c r="BV373" s="24"/>
      <c r="BW373" s="24"/>
      <c r="BX373" s="24"/>
      <c r="BY373" s="24"/>
      <c r="BZ373" s="24"/>
      <c r="CA373" s="24"/>
      <c r="CB373" s="24"/>
      <c r="CC373" s="24"/>
      <c r="CD373" s="24"/>
      <c r="CE373" s="24"/>
      <c r="CF373" s="24"/>
      <c r="CG373" s="24"/>
      <c r="CH373" s="24"/>
      <c r="CI373" s="24"/>
      <c r="CJ373" s="24"/>
      <c r="CK373" s="24"/>
      <c r="CL373" s="24"/>
      <c r="CM373" s="24"/>
      <c r="CN373" s="24"/>
      <c r="CO373" s="24"/>
      <c r="CP373" s="24"/>
      <c r="CQ373" s="24"/>
    </row>
    <row r="374" spans="1:95" s="25" customFormat="1" x14ac:dyDescent="0.25">
      <c r="A374" s="40"/>
      <c r="B374" s="23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O374" s="24"/>
      <c r="BP374" s="24"/>
      <c r="BQ374" s="24"/>
      <c r="BR374" s="24"/>
      <c r="BS374" s="24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  <c r="CD374" s="24"/>
      <c r="CE374" s="24"/>
      <c r="CF374" s="24"/>
      <c r="CG374" s="24"/>
      <c r="CH374" s="24"/>
      <c r="CI374" s="24"/>
      <c r="CJ374" s="24"/>
      <c r="CK374" s="24"/>
      <c r="CL374" s="24"/>
      <c r="CM374" s="24"/>
      <c r="CN374" s="24"/>
      <c r="CO374" s="24"/>
      <c r="CP374" s="24"/>
      <c r="CQ374" s="24"/>
    </row>
    <row r="375" spans="1:95" s="25" customFormat="1" x14ac:dyDescent="0.25">
      <c r="A375" s="40"/>
      <c r="B375" s="23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O375" s="24"/>
      <c r="BP375" s="24"/>
      <c r="BQ375" s="24"/>
      <c r="BR375" s="24"/>
      <c r="BS375" s="24"/>
      <c r="BT375" s="24"/>
      <c r="BU375" s="24"/>
      <c r="BV375" s="24"/>
      <c r="BW375" s="24"/>
      <c r="BX375" s="24"/>
      <c r="BY375" s="24"/>
      <c r="BZ375" s="24"/>
      <c r="CA375" s="24"/>
      <c r="CB375" s="24"/>
      <c r="CC375" s="24"/>
      <c r="CD375" s="24"/>
      <c r="CE375" s="24"/>
      <c r="CF375" s="24"/>
      <c r="CG375" s="24"/>
      <c r="CH375" s="24"/>
      <c r="CI375" s="24"/>
      <c r="CJ375" s="24"/>
      <c r="CK375" s="24"/>
      <c r="CL375" s="24"/>
      <c r="CM375" s="24"/>
      <c r="CN375" s="24"/>
      <c r="CO375" s="24"/>
      <c r="CP375" s="24"/>
      <c r="CQ375" s="24"/>
    </row>
    <row r="376" spans="1:95" s="25" customFormat="1" x14ac:dyDescent="0.25">
      <c r="A376" s="40"/>
      <c r="B376" s="23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J376" s="24"/>
      <c r="CK376" s="24"/>
      <c r="CL376" s="24"/>
      <c r="CM376" s="24"/>
      <c r="CN376" s="24"/>
      <c r="CO376" s="24"/>
      <c r="CP376" s="24"/>
      <c r="CQ376" s="24"/>
    </row>
    <row r="377" spans="1:95" s="25" customFormat="1" x14ac:dyDescent="0.25">
      <c r="A377" s="40"/>
      <c r="B377" s="23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</row>
    <row r="378" spans="1:95" s="25" customFormat="1" x14ac:dyDescent="0.25">
      <c r="A378" s="40"/>
      <c r="B378" s="23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</row>
    <row r="379" spans="1:95" s="25" customFormat="1" x14ac:dyDescent="0.25">
      <c r="A379" s="40"/>
      <c r="B379" s="23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</row>
    <row r="380" spans="1:95" s="25" customFormat="1" x14ac:dyDescent="0.25">
      <c r="A380" s="40"/>
      <c r="B380" s="23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J380" s="24"/>
      <c r="CK380" s="24"/>
      <c r="CL380" s="24"/>
      <c r="CM380" s="24"/>
      <c r="CN380" s="24"/>
      <c r="CO380" s="24"/>
      <c r="CP380" s="24"/>
      <c r="CQ380" s="24"/>
    </row>
    <row r="381" spans="1:95" s="25" customFormat="1" x14ac:dyDescent="0.25">
      <c r="A381" s="40"/>
      <c r="B381" s="23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O381" s="24"/>
      <c r="BP381" s="24"/>
      <c r="BQ381" s="24"/>
      <c r="BR381" s="24"/>
      <c r="BS381" s="24"/>
      <c r="BT381" s="24"/>
      <c r="BU381" s="24"/>
      <c r="BV381" s="24"/>
      <c r="BW381" s="24"/>
      <c r="BX381" s="24"/>
      <c r="BY381" s="24"/>
      <c r="BZ381" s="24"/>
      <c r="CA381" s="24"/>
      <c r="CB381" s="24"/>
      <c r="CC381" s="24"/>
      <c r="CD381" s="24"/>
      <c r="CE381" s="24"/>
      <c r="CF381" s="24"/>
      <c r="CG381" s="24"/>
      <c r="CH381" s="24"/>
      <c r="CI381" s="24"/>
      <c r="CJ381" s="24"/>
      <c r="CK381" s="24"/>
      <c r="CL381" s="24"/>
      <c r="CM381" s="24"/>
      <c r="CN381" s="24"/>
      <c r="CO381" s="24"/>
      <c r="CP381" s="24"/>
      <c r="CQ381" s="24"/>
    </row>
    <row r="382" spans="1:95" s="25" customFormat="1" x14ac:dyDescent="0.25">
      <c r="A382" s="40"/>
      <c r="B382" s="23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  <c r="CD382" s="24"/>
      <c r="CE382" s="24"/>
      <c r="CF382" s="24"/>
      <c r="CG382" s="24"/>
      <c r="CH382" s="24"/>
      <c r="CI382" s="24"/>
      <c r="CJ382" s="24"/>
      <c r="CK382" s="24"/>
      <c r="CL382" s="24"/>
      <c r="CM382" s="24"/>
      <c r="CN382" s="24"/>
      <c r="CO382" s="24"/>
      <c r="CP382" s="24"/>
      <c r="CQ382" s="24"/>
    </row>
    <row r="383" spans="1:95" s="25" customFormat="1" x14ac:dyDescent="0.25">
      <c r="A383" s="40"/>
      <c r="B383" s="23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O383" s="24"/>
      <c r="BP383" s="24"/>
      <c r="BQ383" s="24"/>
      <c r="BR383" s="24"/>
      <c r="BS383" s="24"/>
      <c r="BT383" s="24"/>
      <c r="BU383" s="24"/>
      <c r="BV383" s="24"/>
      <c r="BW383" s="24"/>
      <c r="BX383" s="24"/>
      <c r="BY383" s="24"/>
      <c r="BZ383" s="24"/>
      <c r="CA383" s="24"/>
      <c r="CB383" s="24"/>
      <c r="CC383" s="24"/>
      <c r="CD383" s="24"/>
      <c r="CE383" s="24"/>
      <c r="CF383" s="24"/>
      <c r="CG383" s="24"/>
      <c r="CH383" s="24"/>
      <c r="CI383" s="24"/>
      <c r="CJ383" s="24"/>
      <c r="CK383" s="24"/>
      <c r="CL383" s="24"/>
      <c r="CM383" s="24"/>
      <c r="CN383" s="24"/>
      <c r="CO383" s="24"/>
      <c r="CP383" s="24"/>
      <c r="CQ383" s="24"/>
    </row>
    <row r="384" spans="1:95" s="25" customFormat="1" x14ac:dyDescent="0.25">
      <c r="A384" s="40"/>
      <c r="B384" s="23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J384" s="24"/>
      <c r="CK384" s="24"/>
      <c r="CL384" s="24"/>
      <c r="CM384" s="24"/>
      <c r="CN384" s="24"/>
      <c r="CO384" s="24"/>
      <c r="CP384" s="24"/>
      <c r="CQ384" s="24"/>
    </row>
    <row r="385" spans="1:95" s="25" customFormat="1" x14ac:dyDescent="0.25">
      <c r="A385" s="40"/>
      <c r="B385" s="23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O385" s="24"/>
      <c r="BP385" s="24"/>
      <c r="BQ385" s="24"/>
      <c r="BR385" s="24"/>
      <c r="BS385" s="24"/>
      <c r="BT385" s="24"/>
      <c r="BU385" s="24"/>
      <c r="BV385" s="24"/>
      <c r="BW385" s="24"/>
      <c r="BX385" s="24"/>
      <c r="BY385" s="24"/>
      <c r="BZ385" s="24"/>
      <c r="CA385" s="24"/>
      <c r="CB385" s="24"/>
      <c r="CC385" s="24"/>
      <c r="CD385" s="24"/>
      <c r="CE385" s="24"/>
      <c r="CF385" s="24"/>
      <c r="CG385" s="24"/>
      <c r="CH385" s="24"/>
      <c r="CI385" s="24"/>
      <c r="CJ385" s="24"/>
      <c r="CK385" s="24"/>
      <c r="CL385" s="24"/>
      <c r="CM385" s="24"/>
      <c r="CN385" s="24"/>
      <c r="CO385" s="24"/>
      <c r="CP385" s="24"/>
      <c r="CQ385" s="24"/>
    </row>
    <row r="386" spans="1:95" s="25" customFormat="1" x14ac:dyDescent="0.25">
      <c r="A386" s="40"/>
      <c r="B386" s="23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  <c r="CD386" s="24"/>
      <c r="CE386" s="24"/>
      <c r="CF386" s="24"/>
      <c r="CG386" s="24"/>
      <c r="CH386" s="24"/>
      <c r="CI386" s="24"/>
      <c r="CJ386" s="24"/>
      <c r="CK386" s="24"/>
      <c r="CL386" s="24"/>
      <c r="CM386" s="24"/>
      <c r="CN386" s="24"/>
      <c r="CO386" s="24"/>
      <c r="CP386" s="24"/>
      <c r="CQ386" s="24"/>
    </row>
    <row r="387" spans="1:95" s="25" customFormat="1" x14ac:dyDescent="0.25">
      <c r="A387" s="40"/>
      <c r="B387" s="23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O387" s="24"/>
      <c r="BP387" s="24"/>
      <c r="BQ387" s="24"/>
      <c r="BR387" s="24"/>
      <c r="BS387" s="24"/>
      <c r="BT387" s="24"/>
      <c r="BU387" s="24"/>
      <c r="BV387" s="24"/>
      <c r="BW387" s="24"/>
      <c r="BX387" s="24"/>
      <c r="BY387" s="24"/>
      <c r="BZ387" s="24"/>
      <c r="CA387" s="24"/>
      <c r="CB387" s="24"/>
      <c r="CC387" s="24"/>
      <c r="CD387" s="24"/>
      <c r="CE387" s="24"/>
      <c r="CF387" s="24"/>
      <c r="CG387" s="24"/>
      <c r="CH387" s="24"/>
      <c r="CI387" s="24"/>
      <c r="CJ387" s="24"/>
      <c r="CK387" s="24"/>
      <c r="CL387" s="24"/>
      <c r="CM387" s="24"/>
      <c r="CN387" s="24"/>
      <c r="CO387" s="24"/>
      <c r="CP387" s="24"/>
      <c r="CQ387" s="24"/>
    </row>
    <row r="388" spans="1:95" s="25" customFormat="1" x14ac:dyDescent="0.25">
      <c r="A388" s="40"/>
      <c r="B388" s="23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</row>
    <row r="389" spans="1:95" s="25" customFormat="1" x14ac:dyDescent="0.25">
      <c r="A389" s="40"/>
      <c r="B389" s="23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  <c r="CD389" s="24"/>
      <c r="CE389" s="24"/>
      <c r="CF389" s="24"/>
      <c r="CG389" s="24"/>
      <c r="CH389" s="24"/>
      <c r="CI389" s="24"/>
      <c r="CJ389" s="24"/>
      <c r="CK389" s="24"/>
      <c r="CL389" s="24"/>
      <c r="CM389" s="24"/>
      <c r="CN389" s="24"/>
      <c r="CO389" s="24"/>
      <c r="CP389" s="24"/>
      <c r="CQ389" s="24"/>
    </row>
    <row r="390" spans="1:95" s="25" customFormat="1" x14ac:dyDescent="0.25">
      <c r="A390" s="40"/>
      <c r="B390" s="23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O390" s="24"/>
      <c r="BP390" s="24"/>
      <c r="BQ390" s="24"/>
      <c r="BR390" s="24"/>
      <c r="BS390" s="24"/>
      <c r="BT390" s="24"/>
      <c r="BU390" s="24"/>
      <c r="BV390" s="24"/>
      <c r="BW390" s="24"/>
      <c r="BX390" s="24"/>
      <c r="BY390" s="24"/>
      <c r="BZ390" s="24"/>
      <c r="CA390" s="24"/>
      <c r="CB390" s="24"/>
      <c r="CC390" s="24"/>
      <c r="CD390" s="24"/>
      <c r="CE390" s="24"/>
      <c r="CF390" s="24"/>
      <c r="CG390" s="24"/>
      <c r="CH390" s="24"/>
      <c r="CI390" s="24"/>
      <c r="CJ390" s="24"/>
      <c r="CK390" s="24"/>
      <c r="CL390" s="24"/>
      <c r="CM390" s="24"/>
      <c r="CN390" s="24"/>
      <c r="CO390" s="24"/>
      <c r="CP390" s="24"/>
      <c r="CQ390" s="24"/>
    </row>
    <row r="391" spans="1:95" s="25" customFormat="1" x14ac:dyDescent="0.25">
      <c r="A391" s="40"/>
      <c r="B391" s="23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O391" s="24"/>
      <c r="BP391" s="24"/>
      <c r="BQ391" s="24"/>
      <c r="BR391" s="24"/>
      <c r="BS391" s="24"/>
      <c r="BT391" s="24"/>
      <c r="BU391" s="24"/>
      <c r="BV391" s="24"/>
      <c r="BW391" s="24"/>
      <c r="BX391" s="24"/>
      <c r="BY391" s="24"/>
      <c r="BZ391" s="24"/>
      <c r="CA391" s="24"/>
      <c r="CB391" s="24"/>
      <c r="CC391" s="24"/>
      <c r="CD391" s="24"/>
      <c r="CE391" s="24"/>
      <c r="CF391" s="24"/>
      <c r="CG391" s="24"/>
      <c r="CH391" s="24"/>
      <c r="CI391" s="24"/>
      <c r="CJ391" s="24"/>
      <c r="CK391" s="24"/>
      <c r="CL391" s="24"/>
      <c r="CM391" s="24"/>
      <c r="CN391" s="24"/>
      <c r="CO391" s="24"/>
      <c r="CP391" s="24"/>
      <c r="CQ391" s="24"/>
    </row>
    <row r="392" spans="1:95" s="25" customFormat="1" x14ac:dyDescent="0.25">
      <c r="A392" s="40"/>
      <c r="B392" s="23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  <c r="CD392" s="24"/>
      <c r="CE392" s="24"/>
      <c r="CF392" s="24"/>
      <c r="CG392" s="24"/>
      <c r="CH392" s="24"/>
      <c r="CI392" s="24"/>
      <c r="CJ392" s="24"/>
      <c r="CK392" s="24"/>
      <c r="CL392" s="24"/>
      <c r="CM392" s="24"/>
      <c r="CN392" s="24"/>
      <c r="CO392" s="24"/>
      <c r="CP392" s="24"/>
      <c r="CQ392" s="24"/>
    </row>
    <row r="393" spans="1:95" s="25" customFormat="1" x14ac:dyDescent="0.25">
      <c r="A393" s="40"/>
      <c r="B393" s="23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O393" s="24"/>
      <c r="BP393" s="24"/>
      <c r="BQ393" s="24"/>
      <c r="BR393" s="24"/>
      <c r="BS393" s="24"/>
      <c r="BT393" s="24"/>
      <c r="BU393" s="24"/>
      <c r="BV393" s="24"/>
      <c r="BW393" s="24"/>
      <c r="BX393" s="24"/>
      <c r="BY393" s="24"/>
      <c r="BZ393" s="24"/>
      <c r="CA393" s="24"/>
      <c r="CB393" s="24"/>
      <c r="CC393" s="24"/>
      <c r="CD393" s="24"/>
      <c r="CE393" s="24"/>
      <c r="CF393" s="24"/>
      <c r="CG393" s="24"/>
      <c r="CH393" s="24"/>
      <c r="CI393" s="24"/>
      <c r="CJ393" s="24"/>
      <c r="CK393" s="24"/>
      <c r="CL393" s="24"/>
      <c r="CM393" s="24"/>
      <c r="CN393" s="24"/>
      <c r="CO393" s="24"/>
      <c r="CP393" s="24"/>
      <c r="CQ393" s="24"/>
    </row>
    <row r="394" spans="1:95" s="25" customFormat="1" x14ac:dyDescent="0.25">
      <c r="A394" s="40"/>
      <c r="B394" s="23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O394" s="24"/>
      <c r="BP394" s="24"/>
      <c r="BQ394" s="24"/>
      <c r="BR394" s="24"/>
      <c r="BS394" s="24"/>
      <c r="BT394" s="24"/>
      <c r="BU394" s="24"/>
      <c r="BV394" s="24"/>
      <c r="BW394" s="24"/>
      <c r="BX394" s="24"/>
      <c r="BY394" s="24"/>
      <c r="BZ394" s="24"/>
      <c r="CA394" s="24"/>
      <c r="CB394" s="24"/>
      <c r="CC394" s="24"/>
      <c r="CD394" s="24"/>
      <c r="CE394" s="24"/>
      <c r="CF394" s="24"/>
      <c r="CG394" s="24"/>
      <c r="CH394" s="24"/>
      <c r="CI394" s="24"/>
      <c r="CJ394" s="24"/>
      <c r="CK394" s="24"/>
      <c r="CL394" s="24"/>
      <c r="CM394" s="24"/>
      <c r="CN394" s="24"/>
      <c r="CO394" s="24"/>
      <c r="CP394" s="24"/>
      <c r="CQ394" s="24"/>
    </row>
    <row r="395" spans="1:95" s="25" customFormat="1" x14ac:dyDescent="0.25">
      <c r="A395" s="40"/>
      <c r="B395" s="23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O395" s="24"/>
      <c r="BP395" s="24"/>
      <c r="BQ395" s="24"/>
      <c r="BR395" s="24"/>
      <c r="BS395" s="24"/>
      <c r="BT395" s="24"/>
      <c r="BU395" s="24"/>
      <c r="BV395" s="24"/>
      <c r="BW395" s="24"/>
      <c r="BX395" s="24"/>
      <c r="BY395" s="24"/>
      <c r="BZ395" s="24"/>
      <c r="CA395" s="24"/>
      <c r="CB395" s="24"/>
      <c r="CC395" s="24"/>
      <c r="CD395" s="24"/>
      <c r="CE395" s="24"/>
      <c r="CF395" s="24"/>
      <c r="CG395" s="24"/>
      <c r="CH395" s="24"/>
      <c r="CI395" s="24"/>
      <c r="CJ395" s="24"/>
      <c r="CK395" s="24"/>
      <c r="CL395" s="24"/>
      <c r="CM395" s="24"/>
      <c r="CN395" s="24"/>
      <c r="CO395" s="24"/>
      <c r="CP395" s="24"/>
      <c r="CQ395" s="24"/>
    </row>
    <row r="396" spans="1:95" s="25" customFormat="1" x14ac:dyDescent="0.25">
      <c r="A396" s="40"/>
      <c r="B396" s="23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  <c r="CD396" s="24"/>
      <c r="CE396" s="24"/>
      <c r="CF396" s="24"/>
      <c r="CG396" s="24"/>
      <c r="CH396" s="24"/>
      <c r="CI396" s="24"/>
      <c r="CJ396" s="24"/>
      <c r="CK396" s="24"/>
      <c r="CL396" s="24"/>
      <c r="CM396" s="24"/>
      <c r="CN396" s="24"/>
      <c r="CO396" s="24"/>
      <c r="CP396" s="24"/>
      <c r="CQ396" s="24"/>
    </row>
    <row r="397" spans="1:95" s="25" customFormat="1" x14ac:dyDescent="0.25">
      <c r="A397" s="40"/>
      <c r="B397" s="23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O397" s="24"/>
      <c r="BP397" s="24"/>
      <c r="BQ397" s="24"/>
      <c r="BR397" s="24"/>
      <c r="BS397" s="24"/>
      <c r="BT397" s="24"/>
      <c r="BU397" s="24"/>
      <c r="BV397" s="24"/>
      <c r="BW397" s="24"/>
      <c r="BX397" s="24"/>
      <c r="BY397" s="24"/>
      <c r="BZ397" s="24"/>
      <c r="CA397" s="24"/>
      <c r="CB397" s="24"/>
      <c r="CC397" s="24"/>
      <c r="CD397" s="24"/>
      <c r="CE397" s="24"/>
      <c r="CF397" s="24"/>
      <c r="CG397" s="24"/>
      <c r="CH397" s="24"/>
      <c r="CI397" s="24"/>
      <c r="CJ397" s="24"/>
      <c r="CK397" s="24"/>
      <c r="CL397" s="24"/>
      <c r="CM397" s="24"/>
      <c r="CN397" s="24"/>
      <c r="CO397" s="24"/>
      <c r="CP397" s="24"/>
      <c r="CQ397" s="24"/>
    </row>
    <row r="398" spans="1:95" s="25" customFormat="1" x14ac:dyDescent="0.25">
      <c r="A398" s="40"/>
      <c r="B398" s="23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  <c r="CD398" s="24"/>
      <c r="CE398" s="24"/>
      <c r="CF398" s="24"/>
      <c r="CG398" s="24"/>
      <c r="CH398" s="24"/>
      <c r="CI398" s="24"/>
      <c r="CJ398" s="24"/>
      <c r="CK398" s="24"/>
      <c r="CL398" s="24"/>
      <c r="CM398" s="24"/>
      <c r="CN398" s="24"/>
      <c r="CO398" s="24"/>
      <c r="CP398" s="24"/>
      <c r="CQ398" s="24"/>
    </row>
    <row r="399" spans="1:95" s="25" customFormat="1" x14ac:dyDescent="0.25">
      <c r="A399" s="40"/>
      <c r="B399" s="23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O399" s="24"/>
      <c r="BP399" s="24"/>
      <c r="BQ399" s="24"/>
      <c r="BR399" s="24"/>
      <c r="BS399" s="24"/>
      <c r="BT399" s="24"/>
      <c r="BU399" s="24"/>
      <c r="BV399" s="24"/>
      <c r="BW399" s="24"/>
      <c r="BX399" s="24"/>
      <c r="BY399" s="24"/>
      <c r="BZ399" s="24"/>
      <c r="CA399" s="24"/>
      <c r="CB399" s="24"/>
      <c r="CC399" s="24"/>
      <c r="CD399" s="24"/>
      <c r="CE399" s="24"/>
      <c r="CF399" s="24"/>
      <c r="CG399" s="24"/>
      <c r="CH399" s="24"/>
      <c r="CI399" s="24"/>
      <c r="CJ399" s="24"/>
      <c r="CK399" s="24"/>
      <c r="CL399" s="24"/>
      <c r="CM399" s="24"/>
      <c r="CN399" s="24"/>
      <c r="CO399" s="24"/>
      <c r="CP399" s="24"/>
      <c r="CQ399" s="24"/>
    </row>
    <row r="400" spans="1:95" s="25" customFormat="1" x14ac:dyDescent="0.25">
      <c r="A400" s="40"/>
      <c r="B400" s="23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  <c r="CG400" s="24"/>
      <c r="CH400" s="24"/>
      <c r="CI400" s="24"/>
      <c r="CJ400" s="24"/>
      <c r="CK400" s="24"/>
      <c r="CL400" s="24"/>
      <c r="CM400" s="24"/>
      <c r="CN400" s="24"/>
      <c r="CO400" s="24"/>
      <c r="CP400" s="24"/>
      <c r="CQ400" s="24"/>
    </row>
    <row r="401" spans="1:95" s="25" customFormat="1" x14ac:dyDescent="0.25">
      <c r="A401" s="40"/>
      <c r="B401" s="23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O401" s="24"/>
      <c r="BP401" s="24"/>
      <c r="BQ401" s="24"/>
      <c r="BR401" s="24"/>
      <c r="BS401" s="24"/>
      <c r="BT401" s="24"/>
      <c r="BU401" s="24"/>
      <c r="BV401" s="24"/>
      <c r="BW401" s="24"/>
      <c r="BX401" s="24"/>
      <c r="BY401" s="24"/>
      <c r="BZ401" s="24"/>
      <c r="CA401" s="24"/>
      <c r="CB401" s="24"/>
      <c r="CC401" s="24"/>
      <c r="CD401" s="24"/>
      <c r="CE401" s="24"/>
      <c r="CF401" s="24"/>
      <c r="CG401" s="24"/>
      <c r="CH401" s="24"/>
      <c r="CI401" s="24"/>
      <c r="CJ401" s="24"/>
      <c r="CK401" s="24"/>
      <c r="CL401" s="24"/>
      <c r="CM401" s="24"/>
      <c r="CN401" s="24"/>
      <c r="CO401" s="24"/>
      <c r="CP401" s="24"/>
      <c r="CQ401" s="24"/>
    </row>
    <row r="402" spans="1:95" s="25" customFormat="1" x14ac:dyDescent="0.25">
      <c r="A402" s="40"/>
      <c r="B402" s="23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O402" s="24"/>
      <c r="BP402" s="24"/>
      <c r="BQ402" s="24"/>
      <c r="BR402" s="24"/>
      <c r="BS402" s="24"/>
      <c r="BT402" s="24"/>
      <c r="BU402" s="24"/>
      <c r="BV402" s="24"/>
      <c r="BW402" s="24"/>
      <c r="BX402" s="24"/>
      <c r="BY402" s="24"/>
      <c r="BZ402" s="24"/>
      <c r="CA402" s="24"/>
      <c r="CB402" s="24"/>
      <c r="CC402" s="24"/>
      <c r="CD402" s="24"/>
      <c r="CE402" s="24"/>
      <c r="CF402" s="24"/>
      <c r="CG402" s="24"/>
      <c r="CH402" s="24"/>
      <c r="CI402" s="24"/>
      <c r="CJ402" s="24"/>
      <c r="CK402" s="24"/>
      <c r="CL402" s="24"/>
      <c r="CM402" s="24"/>
      <c r="CN402" s="24"/>
      <c r="CO402" s="24"/>
      <c r="CP402" s="24"/>
      <c r="CQ402" s="24"/>
    </row>
    <row r="403" spans="1:95" s="25" customFormat="1" x14ac:dyDescent="0.25">
      <c r="A403" s="40"/>
      <c r="B403" s="23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O403" s="24"/>
      <c r="BP403" s="24"/>
      <c r="BQ403" s="24"/>
      <c r="BR403" s="24"/>
      <c r="BS403" s="24"/>
      <c r="BT403" s="24"/>
      <c r="BU403" s="24"/>
      <c r="BV403" s="24"/>
      <c r="BW403" s="24"/>
      <c r="BX403" s="24"/>
      <c r="BY403" s="24"/>
      <c r="BZ403" s="24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</row>
    <row r="404" spans="1:95" s="25" customFormat="1" x14ac:dyDescent="0.25">
      <c r="A404" s="40"/>
      <c r="B404" s="23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O404" s="24"/>
      <c r="BP404" s="24"/>
      <c r="BQ404" s="24"/>
      <c r="BR404" s="24"/>
      <c r="BS404" s="24"/>
      <c r="BT404" s="24"/>
      <c r="BU404" s="24"/>
      <c r="BV404" s="24"/>
      <c r="BW404" s="24"/>
      <c r="BX404" s="24"/>
      <c r="BY404" s="24"/>
      <c r="BZ404" s="24"/>
      <c r="CA404" s="24"/>
      <c r="CB404" s="24"/>
      <c r="CC404" s="24"/>
      <c r="CD404" s="24"/>
      <c r="CE404" s="24"/>
      <c r="CF404" s="24"/>
      <c r="CG404" s="24"/>
      <c r="CH404" s="24"/>
      <c r="CI404" s="24"/>
      <c r="CJ404" s="24"/>
      <c r="CK404" s="24"/>
      <c r="CL404" s="24"/>
      <c r="CM404" s="24"/>
      <c r="CN404" s="24"/>
      <c r="CO404" s="24"/>
      <c r="CP404" s="24"/>
      <c r="CQ404" s="24"/>
    </row>
    <row r="405" spans="1:95" s="25" customFormat="1" x14ac:dyDescent="0.25">
      <c r="A405" s="40"/>
      <c r="B405" s="23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O405" s="24"/>
      <c r="BP405" s="24"/>
      <c r="BQ405" s="24"/>
      <c r="BR405" s="24"/>
      <c r="BS405" s="24"/>
      <c r="BT405" s="24"/>
      <c r="BU405" s="24"/>
      <c r="BV405" s="24"/>
      <c r="BW405" s="24"/>
      <c r="BX405" s="24"/>
      <c r="BY405" s="24"/>
      <c r="BZ405" s="24"/>
      <c r="CA405" s="24"/>
      <c r="CB405" s="24"/>
      <c r="CC405" s="24"/>
      <c r="CD405" s="24"/>
      <c r="CE405" s="24"/>
      <c r="CF405" s="24"/>
      <c r="CG405" s="24"/>
      <c r="CH405" s="24"/>
      <c r="CI405" s="24"/>
      <c r="CJ405" s="24"/>
      <c r="CK405" s="24"/>
      <c r="CL405" s="24"/>
      <c r="CM405" s="24"/>
      <c r="CN405" s="24"/>
      <c r="CO405" s="24"/>
      <c r="CP405" s="24"/>
      <c r="CQ405" s="24"/>
    </row>
    <row r="406" spans="1:95" s="25" customFormat="1" x14ac:dyDescent="0.25">
      <c r="A406" s="40"/>
      <c r="B406" s="23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O406" s="24"/>
      <c r="BP406" s="24"/>
      <c r="BQ406" s="24"/>
      <c r="BR406" s="24"/>
      <c r="BS406" s="24"/>
      <c r="BT406" s="24"/>
      <c r="BU406" s="24"/>
      <c r="BV406" s="24"/>
      <c r="BW406" s="24"/>
      <c r="BX406" s="24"/>
      <c r="BY406" s="24"/>
      <c r="BZ406" s="24"/>
      <c r="CA406" s="24"/>
      <c r="CB406" s="24"/>
      <c r="CC406" s="24"/>
      <c r="CD406" s="24"/>
      <c r="CE406" s="24"/>
      <c r="CF406" s="24"/>
      <c r="CG406" s="24"/>
      <c r="CH406" s="24"/>
      <c r="CI406" s="24"/>
      <c r="CJ406" s="24"/>
      <c r="CK406" s="24"/>
      <c r="CL406" s="24"/>
      <c r="CM406" s="24"/>
      <c r="CN406" s="24"/>
      <c r="CO406" s="24"/>
      <c r="CP406" s="24"/>
      <c r="CQ406" s="24"/>
    </row>
    <row r="407" spans="1:95" s="25" customFormat="1" x14ac:dyDescent="0.25">
      <c r="A407" s="40"/>
      <c r="B407" s="23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O407" s="24"/>
      <c r="BP407" s="24"/>
      <c r="BQ407" s="24"/>
      <c r="BR407" s="24"/>
      <c r="BS407" s="24"/>
      <c r="BT407" s="24"/>
      <c r="BU407" s="24"/>
      <c r="BV407" s="24"/>
      <c r="BW407" s="24"/>
      <c r="BX407" s="24"/>
      <c r="BY407" s="24"/>
      <c r="BZ407" s="24"/>
      <c r="CA407" s="24"/>
      <c r="CB407" s="24"/>
      <c r="CC407" s="24"/>
      <c r="CD407" s="24"/>
      <c r="CE407" s="24"/>
      <c r="CF407" s="24"/>
      <c r="CG407" s="24"/>
      <c r="CH407" s="24"/>
      <c r="CI407" s="24"/>
      <c r="CJ407" s="24"/>
      <c r="CK407" s="24"/>
      <c r="CL407" s="24"/>
      <c r="CM407" s="24"/>
      <c r="CN407" s="24"/>
      <c r="CO407" s="24"/>
      <c r="CP407" s="24"/>
      <c r="CQ407" s="24"/>
    </row>
    <row r="408" spans="1:95" s="25" customFormat="1" x14ac:dyDescent="0.25">
      <c r="A408" s="40"/>
      <c r="B408" s="23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O408" s="24"/>
      <c r="BP408" s="24"/>
      <c r="BQ408" s="24"/>
      <c r="BR408" s="24"/>
      <c r="BS408" s="24"/>
      <c r="BT408" s="24"/>
      <c r="BU408" s="24"/>
      <c r="BV408" s="24"/>
      <c r="BW408" s="24"/>
      <c r="BX408" s="24"/>
      <c r="BY408" s="24"/>
      <c r="BZ408" s="24"/>
      <c r="CA408" s="24"/>
      <c r="CB408" s="24"/>
      <c r="CC408" s="24"/>
      <c r="CD408" s="24"/>
      <c r="CE408" s="24"/>
      <c r="CF408" s="24"/>
      <c r="CG408" s="24"/>
      <c r="CH408" s="24"/>
      <c r="CI408" s="24"/>
      <c r="CJ408" s="24"/>
      <c r="CK408" s="24"/>
      <c r="CL408" s="24"/>
      <c r="CM408" s="24"/>
      <c r="CN408" s="24"/>
      <c r="CO408" s="24"/>
      <c r="CP408" s="24"/>
      <c r="CQ408" s="24"/>
    </row>
    <row r="409" spans="1:95" s="25" customFormat="1" x14ac:dyDescent="0.25">
      <c r="A409" s="40"/>
      <c r="B409" s="23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O409" s="24"/>
      <c r="BP409" s="24"/>
      <c r="BQ409" s="24"/>
      <c r="BR409" s="24"/>
      <c r="BS409" s="24"/>
      <c r="BT409" s="24"/>
      <c r="BU409" s="24"/>
      <c r="BV409" s="24"/>
      <c r="BW409" s="24"/>
      <c r="BX409" s="24"/>
      <c r="BY409" s="24"/>
      <c r="BZ409" s="24"/>
      <c r="CA409" s="24"/>
      <c r="CB409" s="24"/>
      <c r="CC409" s="24"/>
      <c r="CD409" s="24"/>
      <c r="CE409" s="24"/>
      <c r="CF409" s="24"/>
      <c r="CG409" s="24"/>
      <c r="CH409" s="24"/>
      <c r="CI409" s="24"/>
      <c r="CJ409" s="24"/>
      <c r="CK409" s="24"/>
      <c r="CL409" s="24"/>
      <c r="CM409" s="24"/>
      <c r="CN409" s="24"/>
      <c r="CO409" s="24"/>
      <c r="CP409" s="24"/>
      <c r="CQ409" s="24"/>
    </row>
    <row r="410" spans="1:95" s="25" customFormat="1" x14ac:dyDescent="0.25">
      <c r="A410" s="40"/>
      <c r="B410" s="23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O410" s="24"/>
      <c r="BP410" s="24"/>
      <c r="BQ410" s="24"/>
      <c r="BR410" s="24"/>
      <c r="BS410" s="24"/>
      <c r="BT410" s="24"/>
      <c r="BU410" s="24"/>
      <c r="BV410" s="24"/>
      <c r="BW410" s="24"/>
      <c r="BX410" s="24"/>
      <c r="BY410" s="24"/>
      <c r="BZ410" s="24"/>
      <c r="CA410" s="24"/>
      <c r="CB410" s="24"/>
      <c r="CC410" s="24"/>
      <c r="CD410" s="24"/>
      <c r="CE410" s="24"/>
      <c r="CF410" s="24"/>
      <c r="CG410" s="24"/>
      <c r="CH410" s="24"/>
      <c r="CI410" s="24"/>
      <c r="CJ410" s="24"/>
      <c r="CK410" s="24"/>
      <c r="CL410" s="24"/>
      <c r="CM410" s="24"/>
      <c r="CN410" s="24"/>
      <c r="CO410" s="24"/>
      <c r="CP410" s="24"/>
      <c r="CQ410" s="24"/>
    </row>
    <row r="411" spans="1:95" s="25" customFormat="1" x14ac:dyDescent="0.25">
      <c r="A411" s="40"/>
      <c r="B411" s="23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O411" s="24"/>
      <c r="BP411" s="24"/>
      <c r="BQ411" s="24"/>
      <c r="BR411" s="24"/>
      <c r="BS411" s="24"/>
      <c r="BT411" s="24"/>
      <c r="BU411" s="24"/>
      <c r="BV411" s="24"/>
      <c r="BW411" s="24"/>
      <c r="BX411" s="24"/>
      <c r="BY411" s="24"/>
      <c r="BZ411" s="24"/>
      <c r="CA411" s="24"/>
      <c r="CB411" s="24"/>
      <c r="CC411" s="24"/>
      <c r="CD411" s="24"/>
      <c r="CE411" s="24"/>
      <c r="CF411" s="24"/>
      <c r="CG411" s="24"/>
      <c r="CH411" s="24"/>
      <c r="CI411" s="24"/>
      <c r="CJ411" s="24"/>
      <c r="CK411" s="24"/>
      <c r="CL411" s="24"/>
      <c r="CM411" s="24"/>
      <c r="CN411" s="24"/>
      <c r="CO411" s="24"/>
      <c r="CP411" s="24"/>
      <c r="CQ411" s="24"/>
    </row>
    <row r="412" spans="1:95" s="25" customFormat="1" x14ac:dyDescent="0.25">
      <c r="A412" s="40"/>
      <c r="B412" s="23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O412" s="24"/>
      <c r="BP412" s="24"/>
      <c r="BQ412" s="24"/>
      <c r="BR412" s="24"/>
      <c r="BS412" s="24"/>
      <c r="BT412" s="24"/>
      <c r="BU412" s="24"/>
      <c r="BV412" s="24"/>
      <c r="BW412" s="24"/>
      <c r="BX412" s="24"/>
      <c r="BY412" s="24"/>
      <c r="BZ412" s="24"/>
      <c r="CA412" s="24"/>
      <c r="CB412" s="24"/>
      <c r="CC412" s="24"/>
      <c r="CD412" s="24"/>
      <c r="CE412" s="24"/>
      <c r="CF412" s="24"/>
      <c r="CG412" s="24"/>
      <c r="CH412" s="24"/>
      <c r="CI412" s="24"/>
      <c r="CJ412" s="24"/>
      <c r="CK412" s="24"/>
      <c r="CL412" s="24"/>
      <c r="CM412" s="24"/>
      <c r="CN412" s="24"/>
      <c r="CO412" s="24"/>
      <c r="CP412" s="24"/>
      <c r="CQ412" s="24"/>
    </row>
    <row r="413" spans="1:95" s="25" customFormat="1" x14ac:dyDescent="0.25">
      <c r="A413" s="40"/>
      <c r="B413" s="23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O413" s="24"/>
      <c r="BP413" s="24"/>
      <c r="BQ413" s="24"/>
      <c r="BR413" s="24"/>
      <c r="BS413" s="24"/>
      <c r="BT413" s="24"/>
      <c r="BU413" s="24"/>
      <c r="BV413" s="24"/>
      <c r="BW413" s="24"/>
      <c r="BX413" s="24"/>
      <c r="BY413" s="24"/>
      <c r="BZ413" s="24"/>
      <c r="CA413" s="24"/>
      <c r="CB413" s="24"/>
      <c r="CC413" s="24"/>
      <c r="CD413" s="24"/>
      <c r="CE413" s="24"/>
      <c r="CF413" s="24"/>
      <c r="CG413" s="24"/>
      <c r="CH413" s="24"/>
      <c r="CI413" s="24"/>
      <c r="CJ413" s="24"/>
      <c r="CK413" s="24"/>
      <c r="CL413" s="24"/>
      <c r="CM413" s="24"/>
      <c r="CN413" s="24"/>
      <c r="CO413" s="24"/>
      <c r="CP413" s="24"/>
      <c r="CQ413" s="24"/>
    </row>
    <row r="414" spans="1:95" s="25" customFormat="1" x14ac:dyDescent="0.25">
      <c r="A414" s="40"/>
      <c r="B414" s="23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O414" s="24"/>
      <c r="BP414" s="24"/>
      <c r="BQ414" s="24"/>
      <c r="BR414" s="24"/>
      <c r="BS414" s="24"/>
      <c r="BT414" s="24"/>
      <c r="BU414" s="24"/>
      <c r="BV414" s="24"/>
      <c r="BW414" s="24"/>
      <c r="BX414" s="24"/>
      <c r="BY414" s="24"/>
      <c r="BZ414" s="24"/>
      <c r="CA414" s="24"/>
      <c r="CB414" s="24"/>
      <c r="CC414" s="24"/>
      <c r="CD414" s="24"/>
      <c r="CE414" s="24"/>
      <c r="CF414" s="24"/>
      <c r="CG414" s="24"/>
      <c r="CH414" s="24"/>
      <c r="CI414" s="24"/>
      <c r="CJ414" s="24"/>
      <c r="CK414" s="24"/>
      <c r="CL414" s="24"/>
      <c r="CM414" s="24"/>
      <c r="CN414" s="24"/>
      <c r="CO414" s="24"/>
      <c r="CP414" s="24"/>
      <c r="CQ414" s="24"/>
    </row>
    <row r="415" spans="1:95" s="25" customFormat="1" x14ac:dyDescent="0.25">
      <c r="A415" s="40"/>
      <c r="B415" s="23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O415" s="24"/>
      <c r="BP415" s="24"/>
      <c r="BQ415" s="24"/>
      <c r="BR415" s="24"/>
      <c r="BS415" s="24"/>
      <c r="BT415" s="24"/>
      <c r="BU415" s="24"/>
      <c r="BV415" s="24"/>
      <c r="BW415" s="24"/>
      <c r="BX415" s="24"/>
      <c r="BY415" s="24"/>
      <c r="BZ415" s="24"/>
      <c r="CA415" s="24"/>
      <c r="CB415" s="24"/>
      <c r="CC415" s="24"/>
      <c r="CD415" s="24"/>
      <c r="CE415" s="24"/>
      <c r="CF415" s="24"/>
      <c r="CG415" s="24"/>
      <c r="CH415" s="24"/>
      <c r="CI415" s="24"/>
      <c r="CJ415" s="24"/>
      <c r="CK415" s="24"/>
      <c r="CL415" s="24"/>
      <c r="CM415" s="24"/>
      <c r="CN415" s="24"/>
      <c r="CO415" s="24"/>
      <c r="CP415" s="24"/>
      <c r="CQ415" s="24"/>
    </row>
    <row r="416" spans="1:95" s="25" customFormat="1" x14ac:dyDescent="0.25">
      <c r="A416" s="40"/>
      <c r="B416" s="23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O416" s="24"/>
      <c r="BP416" s="24"/>
      <c r="BQ416" s="24"/>
      <c r="BR416" s="24"/>
      <c r="BS416" s="24"/>
      <c r="BT416" s="24"/>
      <c r="BU416" s="24"/>
      <c r="BV416" s="24"/>
      <c r="BW416" s="24"/>
      <c r="BX416" s="24"/>
      <c r="BY416" s="24"/>
      <c r="BZ416" s="24"/>
      <c r="CA416" s="24"/>
      <c r="CB416" s="24"/>
      <c r="CC416" s="24"/>
      <c r="CD416" s="24"/>
      <c r="CE416" s="24"/>
      <c r="CF416" s="24"/>
      <c r="CG416" s="24"/>
      <c r="CH416" s="24"/>
      <c r="CI416" s="24"/>
      <c r="CJ416" s="24"/>
      <c r="CK416" s="24"/>
      <c r="CL416" s="24"/>
      <c r="CM416" s="24"/>
      <c r="CN416" s="24"/>
      <c r="CO416" s="24"/>
      <c r="CP416" s="24"/>
      <c r="CQ416" s="24"/>
    </row>
    <row r="417" spans="1:95" s="25" customFormat="1" x14ac:dyDescent="0.25">
      <c r="A417" s="40"/>
      <c r="B417" s="23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O417" s="24"/>
      <c r="BP417" s="24"/>
      <c r="BQ417" s="24"/>
      <c r="BR417" s="24"/>
      <c r="BS417" s="24"/>
      <c r="BT417" s="24"/>
      <c r="BU417" s="24"/>
      <c r="BV417" s="24"/>
      <c r="BW417" s="24"/>
      <c r="BX417" s="24"/>
      <c r="BY417" s="24"/>
      <c r="BZ417" s="24"/>
      <c r="CA417" s="24"/>
      <c r="CB417" s="24"/>
      <c r="CC417" s="24"/>
      <c r="CD417" s="24"/>
      <c r="CE417" s="24"/>
      <c r="CF417" s="24"/>
      <c r="CG417" s="24"/>
      <c r="CH417" s="24"/>
      <c r="CI417" s="24"/>
      <c r="CJ417" s="24"/>
      <c r="CK417" s="24"/>
      <c r="CL417" s="24"/>
      <c r="CM417" s="24"/>
      <c r="CN417" s="24"/>
      <c r="CO417" s="24"/>
      <c r="CP417" s="24"/>
      <c r="CQ417" s="24"/>
    </row>
    <row r="418" spans="1:95" s="25" customFormat="1" x14ac:dyDescent="0.25">
      <c r="A418" s="40"/>
      <c r="B418" s="23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O418" s="24"/>
      <c r="BP418" s="24"/>
      <c r="BQ418" s="24"/>
      <c r="BR418" s="24"/>
      <c r="BS418" s="24"/>
      <c r="BT418" s="24"/>
      <c r="BU418" s="24"/>
      <c r="BV418" s="24"/>
      <c r="BW418" s="24"/>
      <c r="BX418" s="24"/>
      <c r="BY418" s="24"/>
      <c r="BZ418" s="24"/>
      <c r="CA418" s="24"/>
      <c r="CB418" s="24"/>
      <c r="CC418" s="24"/>
      <c r="CD418" s="24"/>
      <c r="CE418" s="24"/>
      <c r="CF418" s="24"/>
      <c r="CG418" s="24"/>
      <c r="CH418" s="24"/>
      <c r="CI418" s="24"/>
      <c r="CJ418" s="24"/>
      <c r="CK418" s="24"/>
      <c r="CL418" s="24"/>
      <c r="CM418" s="24"/>
      <c r="CN418" s="24"/>
      <c r="CO418" s="24"/>
      <c r="CP418" s="24"/>
      <c r="CQ418" s="24"/>
    </row>
    <row r="419" spans="1:95" s="25" customFormat="1" x14ac:dyDescent="0.25">
      <c r="A419" s="40"/>
      <c r="B419" s="23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O419" s="24"/>
      <c r="BP419" s="24"/>
      <c r="BQ419" s="24"/>
      <c r="BR419" s="24"/>
      <c r="BS419" s="24"/>
      <c r="BT419" s="24"/>
      <c r="BU419" s="24"/>
      <c r="BV419" s="24"/>
      <c r="BW419" s="24"/>
      <c r="BX419" s="24"/>
      <c r="BY419" s="24"/>
      <c r="BZ419" s="24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</row>
    <row r="420" spans="1:95" s="25" customFormat="1" x14ac:dyDescent="0.25">
      <c r="A420" s="40"/>
      <c r="B420" s="23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O420" s="24"/>
      <c r="BP420" s="24"/>
      <c r="BQ420" s="24"/>
      <c r="BR420" s="24"/>
      <c r="BS420" s="24"/>
      <c r="BT420" s="24"/>
      <c r="BU420" s="24"/>
      <c r="BV420" s="24"/>
      <c r="BW420" s="24"/>
      <c r="BX420" s="24"/>
      <c r="BY420" s="24"/>
      <c r="BZ420" s="24"/>
      <c r="CA420" s="24"/>
      <c r="CB420" s="24"/>
      <c r="CC420" s="24"/>
      <c r="CD420" s="24"/>
      <c r="CE420" s="24"/>
      <c r="CF420" s="24"/>
      <c r="CG420" s="24"/>
      <c r="CH420" s="24"/>
      <c r="CI420" s="24"/>
      <c r="CJ420" s="24"/>
      <c r="CK420" s="24"/>
      <c r="CL420" s="24"/>
      <c r="CM420" s="24"/>
      <c r="CN420" s="24"/>
      <c r="CO420" s="24"/>
      <c r="CP420" s="24"/>
      <c r="CQ420" s="24"/>
    </row>
    <row r="421" spans="1:95" s="25" customFormat="1" x14ac:dyDescent="0.25">
      <c r="A421" s="40"/>
      <c r="B421" s="23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O421" s="24"/>
      <c r="BP421" s="24"/>
      <c r="BQ421" s="24"/>
      <c r="BR421" s="24"/>
      <c r="BS421" s="24"/>
      <c r="BT421" s="24"/>
      <c r="BU421" s="24"/>
      <c r="BV421" s="24"/>
      <c r="BW421" s="24"/>
      <c r="BX421" s="24"/>
      <c r="BY421" s="24"/>
      <c r="BZ421" s="24"/>
      <c r="CA421" s="24"/>
      <c r="CB421" s="24"/>
      <c r="CC421" s="24"/>
      <c r="CD421" s="24"/>
      <c r="CE421" s="24"/>
      <c r="CF421" s="24"/>
      <c r="CG421" s="24"/>
      <c r="CH421" s="24"/>
      <c r="CI421" s="24"/>
      <c r="CJ421" s="24"/>
      <c r="CK421" s="24"/>
      <c r="CL421" s="24"/>
      <c r="CM421" s="24"/>
      <c r="CN421" s="24"/>
      <c r="CO421" s="24"/>
      <c r="CP421" s="24"/>
      <c r="CQ421" s="24"/>
    </row>
    <row r="422" spans="1:95" s="25" customFormat="1" x14ac:dyDescent="0.25">
      <c r="A422" s="40"/>
      <c r="B422" s="23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O422" s="24"/>
      <c r="BP422" s="24"/>
      <c r="BQ422" s="24"/>
      <c r="BR422" s="24"/>
      <c r="BS422" s="24"/>
      <c r="BT422" s="24"/>
      <c r="BU422" s="24"/>
      <c r="BV422" s="24"/>
      <c r="BW422" s="24"/>
      <c r="BX422" s="24"/>
      <c r="BY422" s="24"/>
      <c r="BZ422" s="24"/>
      <c r="CA422" s="24"/>
      <c r="CB422" s="24"/>
      <c r="CC422" s="24"/>
      <c r="CD422" s="24"/>
      <c r="CE422" s="24"/>
      <c r="CF422" s="24"/>
      <c r="CG422" s="24"/>
      <c r="CH422" s="24"/>
      <c r="CI422" s="24"/>
      <c r="CJ422" s="24"/>
      <c r="CK422" s="24"/>
      <c r="CL422" s="24"/>
      <c r="CM422" s="24"/>
      <c r="CN422" s="24"/>
      <c r="CO422" s="24"/>
      <c r="CP422" s="24"/>
      <c r="CQ422" s="24"/>
    </row>
    <row r="423" spans="1:95" s="25" customFormat="1" x14ac:dyDescent="0.25">
      <c r="A423" s="40"/>
      <c r="B423" s="23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O423" s="24"/>
      <c r="BP423" s="24"/>
      <c r="BQ423" s="24"/>
      <c r="BR423" s="24"/>
      <c r="BS423" s="24"/>
      <c r="BT423" s="24"/>
      <c r="BU423" s="24"/>
      <c r="BV423" s="24"/>
      <c r="BW423" s="24"/>
      <c r="BX423" s="24"/>
      <c r="BY423" s="24"/>
      <c r="BZ423" s="24"/>
      <c r="CA423" s="24"/>
      <c r="CB423" s="24"/>
      <c r="CC423" s="24"/>
      <c r="CD423" s="24"/>
      <c r="CE423" s="24"/>
      <c r="CF423" s="24"/>
      <c r="CG423" s="24"/>
      <c r="CH423" s="24"/>
      <c r="CI423" s="24"/>
      <c r="CJ423" s="24"/>
      <c r="CK423" s="24"/>
      <c r="CL423" s="24"/>
      <c r="CM423" s="24"/>
      <c r="CN423" s="24"/>
      <c r="CO423" s="24"/>
      <c r="CP423" s="24"/>
      <c r="CQ423" s="24"/>
    </row>
    <row r="424" spans="1:95" s="25" customFormat="1" x14ac:dyDescent="0.25">
      <c r="A424" s="40"/>
      <c r="B424" s="23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O424" s="24"/>
      <c r="BP424" s="24"/>
      <c r="BQ424" s="24"/>
      <c r="BR424" s="24"/>
      <c r="BS424" s="24"/>
      <c r="BT424" s="24"/>
      <c r="BU424" s="24"/>
      <c r="BV424" s="24"/>
      <c r="BW424" s="24"/>
      <c r="BX424" s="24"/>
      <c r="BY424" s="24"/>
      <c r="BZ424" s="24"/>
      <c r="CA424" s="24"/>
      <c r="CB424" s="24"/>
      <c r="CC424" s="24"/>
      <c r="CD424" s="24"/>
      <c r="CE424" s="24"/>
      <c r="CF424" s="24"/>
      <c r="CG424" s="24"/>
      <c r="CH424" s="24"/>
      <c r="CI424" s="24"/>
      <c r="CJ424" s="24"/>
      <c r="CK424" s="24"/>
      <c r="CL424" s="24"/>
      <c r="CM424" s="24"/>
      <c r="CN424" s="24"/>
      <c r="CO424" s="24"/>
      <c r="CP424" s="24"/>
      <c r="CQ424" s="24"/>
    </row>
    <row r="425" spans="1:95" s="25" customFormat="1" x14ac:dyDescent="0.25">
      <c r="A425" s="40"/>
      <c r="B425" s="23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O425" s="24"/>
      <c r="BP425" s="24"/>
      <c r="BQ425" s="24"/>
      <c r="BR425" s="24"/>
      <c r="BS425" s="24"/>
      <c r="BT425" s="24"/>
      <c r="BU425" s="24"/>
      <c r="BV425" s="24"/>
      <c r="BW425" s="24"/>
      <c r="BX425" s="24"/>
      <c r="BY425" s="24"/>
      <c r="BZ425" s="24"/>
      <c r="CA425" s="24"/>
      <c r="CB425" s="24"/>
      <c r="CC425" s="24"/>
      <c r="CD425" s="24"/>
      <c r="CE425" s="24"/>
      <c r="CF425" s="24"/>
      <c r="CG425" s="24"/>
      <c r="CH425" s="24"/>
      <c r="CI425" s="24"/>
      <c r="CJ425" s="24"/>
      <c r="CK425" s="24"/>
      <c r="CL425" s="24"/>
      <c r="CM425" s="24"/>
      <c r="CN425" s="24"/>
      <c r="CO425" s="24"/>
      <c r="CP425" s="24"/>
      <c r="CQ425" s="24"/>
    </row>
    <row r="426" spans="1:95" s="25" customFormat="1" x14ac:dyDescent="0.25">
      <c r="A426" s="40"/>
      <c r="B426" s="23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O426" s="24"/>
      <c r="BP426" s="24"/>
      <c r="BQ426" s="24"/>
      <c r="BR426" s="24"/>
      <c r="BS426" s="24"/>
      <c r="BT426" s="24"/>
      <c r="BU426" s="24"/>
      <c r="BV426" s="24"/>
      <c r="BW426" s="24"/>
      <c r="BX426" s="24"/>
      <c r="BY426" s="24"/>
      <c r="BZ426" s="24"/>
      <c r="CA426" s="24"/>
      <c r="CB426" s="24"/>
      <c r="CC426" s="24"/>
      <c r="CD426" s="24"/>
      <c r="CE426" s="24"/>
      <c r="CF426" s="24"/>
      <c r="CG426" s="24"/>
      <c r="CH426" s="24"/>
      <c r="CI426" s="24"/>
      <c r="CJ426" s="24"/>
      <c r="CK426" s="24"/>
      <c r="CL426" s="24"/>
      <c r="CM426" s="24"/>
      <c r="CN426" s="24"/>
      <c r="CO426" s="24"/>
      <c r="CP426" s="24"/>
      <c r="CQ426" s="24"/>
    </row>
    <row r="427" spans="1:95" s="25" customFormat="1" x14ac:dyDescent="0.25">
      <c r="A427" s="40"/>
      <c r="B427" s="23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O427" s="24"/>
      <c r="BP427" s="24"/>
      <c r="BQ427" s="24"/>
      <c r="BR427" s="24"/>
      <c r="BS427" s="24"/>
      <c r="BT427" s="24"/>
      <c r="BU427" s="24"/>
      <c r="BV427" s="24"/>
      <c r="BW427" s="24"/>
      <c r="BX427" s="24"/>
      <c r="BY427" s="24"/>
      <c r="BZ427" s="24"/>
      <c r="CA427" s="24"/>
      <c r="CB427" s="24"/>
      <c r="CC427" s="24"/>
      <c r="CD427" s="24"/>
      <c r="CE427" s="24"/>
      <c r="CF427" s="24"/>
      <c r="CG427" s="24"/>
      <c r="CH427" s="24"/>
      <c r="CI427" s="24"/>
      <c r="CJ427" s="24"/>
      <c r="CK427" s="24"/>
      <c r="CL427" s="24"/>
      <c r="CM427" s="24"/>
      <c r="CN427" s="24"/>
      <c r="CO427" s="24"/>
      <c r="CP427" s="24"/>
      <c r="CQ427" s="24"/>
    </row>
    <row r="428" spans="1:95" s="25" customFormat="1" x14ac:dyDescent="0.25">
      <c r="A428" s="40"/>
      <c r="B428" s="23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O428" s="24"/>
      <c r="BP428" s="24"/>
      <c r="BQ428" s="24"/>
      <c r="BR428" s="24"/>
      <c r="BS428" s="24"/>
      <c r="BT428" s="24"/>
      <c r="BU428" s="24"/>
      <c r="BV428" s="24"/>
      <c r="BW428" s="24"/>
      <c r="BX428" s="24"/>
      <c r="BY428" s="24"/>
      <c r="BZ428" s="24"/>
      <c r="CA428" s="24"/>
      <c r="CB428" s="24"/>
      <c r="CC428" s="24"/>
      <c r="CD428" s="24"/>
      <c r="CE428" s="24"/>
      <c r="CF428" s="24"/>
      <c r="CG428" s="24"/>
      <c r="CH428" s="24"/>
      <c r="CI428" s="24"/>
      <c r="CJ428" s="24"/>
      <c r="CK428" s="24"/>
      <c r="CL428" s="24"/>
      <c r="CM428" s="24"/>
      <c r="CN428" s="24"/>
      <c r="CO428" s="24"/>
      <c r="CP428" s="24"/>
      <c r="CQ428" s="24"/>
    </row>
    <row r="429" spans="1:95" s="25" customFormat="1" x14ac:dyDescent="0.25">
      <c r="A429" s="40"/>
      <c r="B429" s="23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O429" s="24"/>
      <c r="BP429" s="24"/>
      <c r="BQ429" s="24"/>
      <c r="BR429" s="24"/>
      <c r="BS429" s="24"/>
      <c r="BT429" s="24"/>
      <c r="BU429" s="24"/>
      <c r="BV429" s="24"/>
      <c r="BW429" s="24"/>
      <c r="BX429" s="24"/>
      <c r="BY429" s="24"/>
      <c r="BZ429" s="24"/>
      <c r="CA429" s="24"/>
      <c r="CB429" s="24"/>
      <c r="CC429" s="24"/>
      <c r="CD429" s="24"/>
      <c r="CE429" s="24"/>
      <c r="CF429" s="24"/>
      <c r="CG429" s="24"/>
      <c r="CH429" s="24"/>
      <c r="CI429" s="24"/>
      <c r="CJ429" s="24"/>
      <c r="CK429" s="24"/>
      <c r="CL429" s="24"/>
      <c r="CM429" s="24"/>
      <c r="CN429" s="24"/>
      <c r="CO429" s="24"/>
      <c r="CP429" s="24"/>
      <c r="CQ429" s="24"/>
    </row>
    <row r="430" spans="1:95" s="25" customFormat="1" x14ac:dyDescent="0.25">
      <c r="A430" s="40"/>
      <c r="B430" s="23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O430" s="24"/>
      <c r="BP430" s="24"/>
      <c r="BQ430" s="24"/>
      <c r="BR430" s="24"/>
      <c r="BS430" s="24"/>
      <c r="BT430" s="24"/>
      <c r="BU430" s="24"/>
      <c r="BV430" s="24"/>
      <c r="BW430" s="24"/>
      <c r="BX430" s="24"/>
      <c r="BY430" s="24"/>
      <c r="BZ430" s="24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</row>
    <row r="431" spans="1:95" s="25" customFormat="1" x14ac:dyDescent="0.25">
      <c r="A431" s="40"/>
      <c r="B431" s="23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O431" s="24"/>
      <c r="BP431" s="24"/>
      <c r="BQ431" s="24"/>
      <c r="BR431" s="24"/>
      <c r="BS431" s="24"/>
      <c r="BT431" s="24"/>
      <c r="BU431" s="24"/>
      <c r="BV431" s="24"/>
      <c r="BW431" s="24"/>
      <c r="BX431" s="24"/>
      <c r="BY431" s="24"/>
      <c r="BZ431" s="24"/>
      <c r="CA431" s="24"/>
      <c r="CB431" s="24"/>
      <c r="CC431" s="24"/>
      <c r="CD431" s="24"/>
      <c r="CE431" s="24"/>
      <c r="CF431" s="24"/>
      <c r="CG431" s="24"/>
      <c r="CH431" s="24"/>
      <c r="CI431" s="24"/>
      <c r="CJ431" s="24"/>
      <c r="CK431" s="24"/>
      <c r="CL431" s="24"/>
      <c r="CM431" s="24"/>
      <c r="CN431" s="24"/>
      <c r="CO431" s="24"/>
      <c r="CP431" s="24"/>
      <c r="CQ431" s="24"/>
    </row>
    <row r="432" spans="1:95" s="25" customFormat="1" x14ac:dyDescent="0.25">
      <c r="A432" s="40"/>
      <c r="B432" s="23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O432" s="24"/>
      <c r="BP432" s="24"/>
      <c r="BQ432" s="24"/>
      <c r="BR432" s="24"/>
      <c r="BS432" s="24"/>
      <c r="BT432" s="24"/>
      <c r="BU432" s="24"/>
      <c r="BV432" s="24"/>
      <c r="BW432" s="24"/>
      <c r="BX432" s="24"/>
      <c r="BY432" s="24"/>
      <c r="BZ432" s="24"/>
      <c r="CA432" s="24"/>
      <c r="CB432" s="24"/>
      <c r="CC432" s="24"/>
      <c r="CD432" s="24"/>
      <c r="CE432" s="24"/>
      <c r="CF432" s="24"/>
      <c r="CG432" s="24"/>
      <c r="CH432" s="24"/>
      <c r="CI432" s="24"/>
      <c r="CJ432" s="24"/>
      <c r="CK432" s="24"/>
      <c r="CL432" s="24"/>
      <c r="CM432" s="24"/>
      <c r="CN432" s="24"/>
      <c r="CO432" s="24"/>
      <c r="CP432" s="24"/>
      <c r="CQ432" s="24"/>
    </row>
    <row r="433" spans="1:95" s="25" customFormat="1" x14ac:dyDescent="0.25">
      <c r="A433" s="40"/>
      <c r="B433" s="23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O433" s="24"/>
      <c r="BP433" s="24"/>
      <c r="BQ433" s="24"/>
      <c r="BR433" s="24"/>
      <c r="BS433" s="24"/>
      <c r="BT433" s="24"/>
      <c r="BU433" s="24"/>
      <c r="BV433" s="24"/>
      <c r="BW433" s="24"/>
      <c r="BX433" s="24"/>
      <c r="BY433" s="24"/>
      <c r="BZ433" s="24"/>
      <c r="CA433" s="24"/>
      <c r="CB433" s="24"/>
      <c r="CC433" s="24"/>
      <c r="CD433" s="24"/>
      <c r="CE433" s="24"/>
      <c r="CF433" s="24"/>
      <c r="CG433" s="24"/>
      <c r="CH433" s="24"/>
      <c r="CI433" s="24"/>
      <c r="CJ433" s="24"/>
      <c r="CK433" s="24"/>
      <c r="CL433" s="24"/>
      <c r="CM433" s="24"/>
      <c r="CN433" s="24"/>
      <c r="CO433" s="24"/>
      <c r="CP433" s="24"/>
      <c r="CQ433" s="24"/>
    </row>
    <row r="434" spans="1:95" s="25" customFormat="1" x14ac:dyDescent="0.25">
      <c r="A434" s="40"/>
      <c r="B434" s="23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O434" s="24"/>
      <c r="BP434" s="24"/>
      <c r="BQ434" s="24"/>
      <c r="BR434" s="24"/>
      <c r="BS434" s="24"/>
      <c r="BT434" s="24"/>
      <c r="BU434" s="24"/>
      <c r="BV434" s="24"/>
      <c r="BW434" s="24"/>
      <c r="BX434" s="24"/>
      <c r="BY434" s="24"/>
      <c r="BZ434" s="24"/>
      <c r="CA434" s="24"/>
      <c r="CB434" s="24"/>
      <c r="CC434" s="24"/>
      <c r="CD434" s="24"/>
      <c r="CE434" s="24"/>
      <c r="CF434" s="24"/>
      <c r="CG434" s="24"/>
      <c r="CH434" s="24"/>
      <c r="CI434" s="24"/>
      <c r="CJ434" s="24"/>
      <c r="CK434" s="24"/>
      <c r="CL434" s="24"/>
      <c r="CM434" s="24"/>
      <c r="CN434" s="24"/>
      <c r="CO434" s="24"/>
      <c r="CP434" s="24"/>
      <c r="CQ434" s="24"/>
    </row>
    <row r="435" spans="1:95" s="25" customFormat="1" x14ac:dyDescent="0.25">
      <c r="A435" s="40"/>
      <c r="B435" s="23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O435" s="24"/>
      <c r="BP435" s="24"/>
      <c r="BQ435" s="24"/>
      <c r="BR435" s="24"/>
      <c r="BS435" s="24"/>
      <c r="BT435" s="24"/>
      <c r="BU435" s="24"/>
      <c r="BV435" s="24"/>
      <c r="BW435" s="24"/>
      <c r="BX435" s="24"/>
      <c r="BY435" s="24"/>
      <c r="BZ435" s="24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</row>
    <row r="436" spans="1:95" s="25" customFormat="1" x14ac:dyDescent="0.25">
      <c r="A436" s="40"/>
      <c r="B436" s="23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O436" s="24"/>
      <c r="BP436" s="24"/>
      <c r="BQ436" s="24"/>
      <c r="BR436" s="24"/>
      <c r="BS436" s="24"/>
      <c r="BT436" s="24"/>
      <c r="BU436" s="24"/>
      <c r="BV436" s="24"/>
      <c r="BW436" s="24"/>
      <c r="BX436" s="24"/>
      <c r="BY436" s="24"/>
      <c r="BZ436" s="24"/>
      <c r="CA436" s="24"/>
      <c r="CB436" s="24"/>
      <c r="CC436" s="24"/>
      <c r="CD436" s="24"/>
      <c r="CE436" s="24"/>
      <c r="CF436" s="24"/>
      <c r="CG436" s="24"/>
      <c r="CH436" s="24"/>
      <c r="CI436" s="24"/>
      <c r="CJ436" s="24"/>
      <c r="CK436" s="24"/>
      <c r="CL436" s="24"/>
      <c r="CM436" s="24"/>
      <c r="CN436" s="24"/>
      <c r="CO436" s="24"/>
      <c r="CP436" s="24"/>
      <c r="CQ436" s="24"/>
    </row>
    <row r="437" spans="1:95" s="25" customFormat="1" x14ac:dyDescent="0.25">
      <c r="A437" s="40"/>
      <c r="B437" s="23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BC437" s="24"/>
      <c r="BD437" s="24"/>
      <c r="BE437" s="24"/>
      <c r="BF437" s="24"/>
      <c r="BG437" s="24"/>
      <c r="BH437" s="24"/>
      <c r="BI437" s="24"/>
      <c r="BJ437" s="24"/>
      <c r="BK437" s="24"/>
      <c r="BL437" s="24"/>
      <c r="BO437" s="24"/>
      <c r="BP437" s="24"/>
      <c r="BQ437" s="24"/>
      <c r="BR437" s="24"/>
      <c r="BS437" s="24"/>
      <c r="BT437" s="24"/>
      <c r="BU437" s="24"/>
      <c r="BV437" s="24"/>
      <c r="BW437" s="24"/>
      <c r="BX437" s="24"/>
      <c r="BY437" s="24"/>
      <c r="BZ437" s="24"/>
      <c r="CA437" s="24"/>
      <c r="CB437" s="24"/>
      <c r="CC437" s="24"/>
      <c r="CD437" s="24"/>
      <c r="CE437" s="24"/>
      <c r="CF437" s="24"/>
      <c r="CG437" s="24"/>
      <c r="CH437" s="24"/>
      <c r="CI437" s="24"/>
      <c r="CJ437" s="24"/>
      <c r="CK437" s="24"/>
      <c r="CL437" s="24"/>
      <c r="CM437" s="24"/>
      <c r="CN437" s="24"/>
      <c r="CO437" s="24"/>
      <c r="CP437" s="24"/>
      <c r="CQ437" s="24"/>
    </row>
    <row r="438" spans="1:95" s="25" customFormat="1" x14ac:dyDescent="0.25">
      <c r="A438" s="40"/>
      <c r="B438" s="23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O438" s="24"/>
      <c r="BP438" s="24"/>
      <c r="BQ438" s="24"/>
      <c r="BR438" s="24"/>
      <c r="BS438" s="24"/>
      <c r="BT438" s="24"/>
      <c r="BU438" s="24"/>
      <c r="BV438" s="24"/>
      <c r="BW438" s="24"/>
      <c r="BX438" s="24"/>
      <c r="BY438" s="24"/>
      <c r="BZ438" s="24"/>
      <c r="CA438" s="24"/>
      <c r="CB438" s="24"/>
      <c r="CC438" s="24"/>
      <c r="CD438" s="24"/>
      <c r="CE438" s="24"/>
      <c r="CF438" s="24"/>
      <c r="CG438" s="24"/>
      <c r="CH438" s="24"/>
      <c r="CI438" s="24"/>
      <c r="CJ438" s="24"/>
      <c r="CK438" s="24"/>
      <c r="CL438" s="24"/>
      <c r="CM438" s="24"/>
      <c r="CN438" s="24"/>
      <c r="CO438" s="24"/>
      <c r="CP438" s="24"/>
      <c r="CQ438" s="24"/>
    </row>
    <row r="439" spans="1:95" s="25" customFormat="1" x14ac:dyDescent="0.25">
      <c r="A439" s="40"/>
      <c r="B439" s="23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O439" s="24"/>
      <c r="BP439" s="24"/>
      <c r="BQ439" s="24"/>
      <c r="BR439" s="24"/>
      <c r="BS439" s="24"/>
      <c r="BT439" s="24"/>
      <c r="BU439" s="24"/>
      <c r="BV439" s="24"/>
      <c r="BW439" s="24"/>
      <c r="BX439" s="24"/>
      <c r="BY439" s="24"/>
      <c r="BZ439" s="24"/>
      <c r="CA439" s="24"/>
      <c r="CB439" s="24"/>
      <c r="CC439" s="24"/>
      <c r="CD439" s="24"/>
      <c r="CE439" s="24"/>
      <c r="CF439" s="24"/>
      <c r="CG439" s="24"/>
      <c r="CH439" s="24"/>
      <c r="CI439" s="24"/>
      <c r="CJ439" s="24"/>
      <c r="CK439" s="24"/>
      <c r="CL439" s="24"/>
      <c r="CM439" s="24"/>
      <c r="CN439" s="24"/>
      <c r="CO439" s="24"/>
      <c r="CP439" s="24"/>
      <c r="CQ439" s="24"/>
    </row>
    <row r="440" spans="1:95" s="25" customFormat="1" x14ac:dyDescent="0.25">
      <c r="A440" s="40"/>
      <c r="B440" s="23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O440" s="24"/>
      <c r="BP440" s="24"/>
      <c r="BQ440" s="24"/>
      <c r="BR440" s="24"/>
      <c r="BS440" s="24"/>
      <c r="BT440" s="24"/>
      <c r="BU440" s="24"/>
      <c r="BV440" s="24"/>
      <c r="BW440" s="24"/>
      <c r="BX440" s="24"/>
      <c r="BY440" s="24"/>
      <c r="BZ440" s="24"/>
      <c r="CA440" s="24"/>
      <c r="CB440" s="24"/>
      <c r="CC440" s="24"/>
      <c r="CD440" s="24"/>
      <c r="CE440" s="24"/>
      <c r="CF440" s="24"/>
      <c r="CG440" s="24"/>
      <c r="CH440" s="24"/>
      <c r="CI440" s="24"/>
      <c r="CJ440" s="24"/>
      <c r="CK440" s="24"/>
      <c r="CL440" s="24"/>
      <c r="CM440" s="24"/>
      <c r="CN440" s="24"/>
      <c r="CO440" s="24"/>
      <c r="CP440" s="24"/>
      <c r="CQ440" s="24"/>
    </row>
    <row r="441" spans="1:95" s="25" customFormat="1" x14ac:dyDescent="0.25">
      <c r="A441" s="40"/>
      <c r="B441" s="23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O441" s="24"/>
      <c r="BP441" s="24"/>
      <c r="BQ441" s="24"/>
      <c r="BR441" s="24"/>
      <c r="BS441" s="24"/>
      <c r="BT441" s="24"/>
      <c r="BU441" s="24"/>
      <c r="BV441" s="24"/>
      <c r="BW441" s="24"/>
      <c r="BX441" s="24"/>
      <c r="BY441" s="24"/>
      <c r="BZ441" s="24"/>
      <c r="CA441" s="24"/>
      <c r="CB441" s="24"/>
      <c r="CC441" s="24"/>
      <c r="CD441" s="24"/>
      <c r="CE441" s="24"/>
      <c r="CF441" s="24"/>
      <c r="CG441" s="24"/>
      <c r="CH441" s="24"/>
      <c r="CI441" s="24"/>
      <c r="CJ441" s="24"/>
      <c r="CK441" s="24"/>
      <c r="CL441" s="24"/>
      <c r="CM441" s="24"/>
      <c r="CN441" s="24"/>
      <c r="CO441" s="24"/>
      <c r="CP441" s="24"/>
      <c r="CQ441" s="24"/>
    </row>
    <row r="442" spans="1:95" s="25" customFormat="1" x14ac:dyDescent="0.25">
      <c r="A442" s="40"/>
      <c r="B442" s="23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O442" s="24"/>
      <c r="BP442" s="24"/>
      <c r="BQ442" s="24"/>
      <c r="BR442" s="24"/>
      <c r="BS442" s="24"/>
      <c r="BT442" s="24"/>
      <c r="BU442" s="24"/>
      <c r="BV442" s="24"/>
      <c r="BW442" s="24"/>
      <c r="BX442" s="24"/>
      <c r="BY442" s="24"/>
      <c r="BZ442" s="24"/>
      <c r="CA442" s="24"/>
      <c r="CB442" s="24"/>
      <c r="CC442" s="24"/>
      <c r="CD442" s="24"/>
      <c r="CE442" s="24"/>
      <c r="CF442" s="24"/>
      <c r="CG442" s="24"/>
      <c r="CH442" s="24"/>
      <c r="CI442" s="24"/>
      <c r="CJ442" s="24"/>
      <c r="CK442" s="24"/>
      <c r="CL442" s="24"/>
      <c r="CM442" s="24"/>
      <c r="CN442" s="24"/>
      <c r="CO442" s="24"/>
      <c r="CP442" s="24"/>
      <c r="CQ442" s="24"/>
    </row>
    <row r="443" spans="1:95" s="25" customFormat="1" x14ac:dyDescent="0.25">
      <c r="A443" s="40"/>
      <c r="B443" s="23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BC443" s="24"/>
      <c r="BD443" s="24"/>
      <c r="BE443" s="24"/>
      <c r="BF443" s="24"/>
      <c r="BG443" s="24"/>
      <c r="BH443" s="24"/>
      <c r="BI443" s="24"/>
      <c r="BJ443" s="24"/>
      <c r="BK443" s="24"/>
      <c r="BL443" s="24"/>
      <c r="BO443" s="24"/>
      <c r="BP443" s="24"/>
      <c r="BQ443" s="24"/>
      <c r="BR443" s="24"/>
      <c r="BS443" s="24"/>
      <c r="BT443" s="24"/>
      <c r="BU443" s="24"/>
      <c r="BV443" s="24"/>
      <c r="BW443" s="24"/>
      <c r="BX443" s="24"/>
      <c r="BY443" s="24"/>
      <c r="BZ443" s="24"/>
      <c r="CA443" s="24"/>
      <c r="CB443" s="24"/>
      <c r="CC443" s="24"/>
      <c r="CD443" s="24"/>
      <c r="CE443" s="24"/>
      <c r="CF443" s="24"/>
      <c r="CG443" s="24"/>
      <c r="CH443" s="24"/>
      <c r="CI443" s="24"/>
      <c r="CJ443" s="24"/>
      <c r="CK443" s="24"/>
      <c r="CL443" s="24"/>
      <c r="CM443" s="24"/>
      <c r="CN443" s="24"/>
      <c r="CO443" s="24"/>
      <c r="CP443" s="24"/>
      <c r="CQ443" s="24"/>
    </row>
    <row r="444" spans="1:95" s="25" customFormat="1" x14ac:dyDescent="0.25">
      <c r="A444" s="40"/>
      <c r="B444" s="23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O444" s="24"/>
      <c r="BP444" s="24"/>
      <c r="BQ444" s="24"/>
      <c r="BR444" s="24"/>
      <c r="BS444" s="24"/>
      <c r="BT444" s="24"/>
      <c r="BU444" s="24"/>
      <c r="BV444" s="24"/>
      <c r="BW444" s="24"/>
      <c r="BX444" s="24"/>
      <c r="BY444" s="24"/>
      <c r="BZ444" s="24"/>
      <c r="CA444" s="24"/>
      <c r="CB444" s="24"/>
      <c r="CC444" s="24"/>
      <c r="CD444" s="24"/>
      <c r="CE444" s="24"/>
      <c r="CF444" s="24"/>
      <c r="CG444" s="24"/>
      <c r="CH444" s="24"/>
      <c r="CI444" s="24"/>
      <c r="CJ444" s="24"/>
      <c r="CK444" s="24"/>
      <c r="CL444" s="24"/>
      <c r="CM444" s="24"/>
      <c r="CN444" s="24"/>
      <c r="CO444" s="24"/>
      <c r="CP444" s="24"/>
      <c r="CQ444" s="24"/>
    </row>
    <row r="445" spans="1:95" s="25" customFormat="1" x14ac:dyDescent="0.25">
      <c r="A445" s="40"/>
      <c r="B445" s="23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O445" s="24"/>
      <c r="BP445" s="24"/>
      <c r="BQ445" s="24"/>
      <c r="BR445" s="24"/>
      <c r="BS445" s="24"/>
      <c r="BT445" s="24"/>
      <c r="BU445" s="24"/>
      <c r="BV445" s="24"/>
      <c r="BW445" s="24"/>
      <c r="BX445" s="24"/>
      <c r="BY445" s="24"/>
      <c r="BZ445" s="24"/>
      <c r="CA445" s="24"/>
      <c r="CB445" s="24"/>
      <c r="CC445" s="24"/>
      <c r="CD445" s="24"/>
      <c r="CE445" s="24"/>
      <c r="CF445" s="24"/>
      <c r="CG445" s="24"/>
      <c r="CH445" s="24"/>
      <c r="CI445" s="24"/>
      <c r="CJ445" s="24"/>
      <c r="CK445" s="24"/>
      <c r="CL445" s="24"/>
      <c r="CM445" s="24"/>
      <c r="CN445" s="24"/>
      <c r="CO445" s="24"/>
      <c r="CP445" s="24"/>
      <c r="CQ445" s="24"/>
    </row>
    <row r="446" spans="1:95" s="25" customFormat="1" x14ac:dyDescent="0.25">
      <c r="A446" s="40"/>
      <c r="B446" s="23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O446" s="24"/>
      <c r="BP446" s="24"/>
      <c r="BQ446" s="24"/>
      <c r="BR446" s="24"/>
      <c r="BS446" s="24"/>
      <c r="BT446" s="24"/>
      <c r="BU446" s="24"/>
      <c r="BV446" s="24"/>
      <c r="BW446" s="24"/>
      <c r="BX446" s="24"/>
      <c r="BY446" s="24"/>
      <c r="BZ446" s="24"/>
      <c r="CA446" s="24"/>
      <c r="CB446" s="24"/>
      <c r="CC446" s="24"/>
      <c r="CD446" s="24"/>
      <c r="CE446" s="24"/>
      <c r="CF446" s="24"/>
      <c r="CG446" s="24"/>
      <c r="CH446" s="24"/>
      <c r="CI446" s="24"/>
      <c r="CJ446" s="24"/>
      <c r="CK446" s="24"/>
      <c r="CL446" s="24"/>
      <c r="CM446" s="24"/>
      <c r="CN446" s="24"/>
      <c r="CO446" s="24"/>
      <c r="CP446" s="24"/>
      <c r="CQ446" s="24"/>
    </row>
    <row r="447" spans="1:95" s="25" customFormat="1" x14ac:dyDescent="0.25">
      <c r="A447" s="40"/>
      <c r="B447" s="23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BC447" s="24"/>
      <c r="BD447" s="24"/>
      <c r="BE447" s="24"/>
      <c r="BF447" s="24"/>
      <c r="BG447" s="24"/>
      <c r="BH447" s="24"/>
      <c r="BI447" s="24"/>
      <c r="BJ447" s="24"/>
      <c r="BK447" s="24"/>
      <c r="BL447" s="24"/>
      <c r="BO447" s="24"/>
      <c r="BP447" s="24"/>
      <c r="BQ447" s="24"/>
      <c r="BR447" s="24"/>
      <c r="BS447" s="24"/>
      <c r="BT447" s="24"/>
      <c r="BU447" s="24"/>
      <c r="BV447" s="24"/>
      <c r="BW447" s="24"/>
      <c r="BX447" s="24"/>
      <c r="BY447" s="24"/>
      <c r="BZ447" s="24"/>
      <c r="CA447" s="24"/>
      <c r="CB447" s="24"/>
      <c r="CC447" s="24"/>
      <c r="CD447" s="24"/>
      <c r="CE447" s="24"/>
      <c r="CF447" s="24"/>
      <c r="CG447" s="24"/>
      <c r="CH447" s="24"/>
      <c r="CI447" s="24"/>
      <c r="CJ447" s="24"/>
      <c r="CK447" s="24"/>
      <c r="CL447" s="24"/>
      <c r="CM447" s="24"/>
      <c r="CN447" s="24"/>
      <c r="CO447" s="24"/>
      <c r="CP447" s="24"/>
      <c r="CQ447" s="24"/>
    </row>
    <row r="448" spans="1:95" s="25" customFormat="1" x14ac:dyDescent="0.25">
      <c r="A448" s="40"/>
      <c r="B448" s="23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O448" s="24"/>
      <c r="BP448" s="24"/>
      <c r="BQ448" s="24"/>
      <c r="BR448" s="24"/>
      <c r="BS448" s="24"/>
      <c r="BT448" s="24"/>
      <c r="BU448" s="24"/>
      <c r="BV448" s="24"/>
      <c r="BW448" s="24"/>
      <c r="BX448" s="24"/>
      <c r="BY448" s="24"/>
      <c r="BZ448" s="24"/>
      <c r="CA448" s="24"/>
      <c r="CB448" s="24"/>
      <c r="CC448" s="24"/>
      <c r="CD448" s="24"/>
      <c r="CE448" s="24"/>
      <c r="CF448" s="24"/>
      <c r="CG448" s="24"/>
      <c r="CH448" s="24"/>
      <c r="CI448" s="24"/>
      <c r="CJ448" s="24"/>
      <c r="CK448" s="24"/>
      <c r="CL448" s="24"/>
      <c r="CM448" s="24"/>
      <c r="CN448" s="24"/>
      <c r="CO448" s="24"/>
      <c r="CP448" s="24"/>
      <c r="CQ448" s="24"/>
    </row>
    <row r="449" spans="1:95" s="25" customFormat="1" x14ac:dyDescent="0.25">
      <c r="A449" s="40"/>
      <c r="B449" s="23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O449" s="24"/>
      <c r="BP449" s="24"/>
      <c r="BQ449" s="24"/>
      <c r="BR449" s="24"/>
      <c r="BS449" s="24"/>
      <c r="BT449" s="24"/>
      <c r="BU449" s="24"/>
      <c r="BV449" s="24"/>
      <c r="BW449" s="24"/>
      <c r="BX449" s="24"/>
      <c r="BY449" s="24"/>
      <c r="BZ449" s="24"/>
      <c r="CA449" s="24"/>
      <c r="CB449" s="24"/>
      <c r="CC449" s="24"/>
      <c r="CD449" s="24"/>
      <c r="CE449" s="24"/>
      <c r="CF449" s="24"/>
      <c r="CG449" s="24"/>
      <c r="CH449" s="24"/>
      <c r="CI449" s="24"/>
      <c r="CJ449" s="24"/>
      <c r="CK449" s="24"/>
      <c r="CL449" s="24"/>
      <c r="CM449" s="24"/>
      <c r="CN449" s="24"/>
      <c r="CO449" s="24"/>
      <c r="CP449" s="24"/>
      <c r="CQ449" s="24"/>
    </row>
    <row r="450" spans="1:95" s="25" customFormat="1" x14ac:dyDescent="0.25">
      <c r="A450" s="40"/>
      <c r="B450" s="23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O450" s="24"/>
      <c r="BP450" s="24"/>
      <c r="BQ450" s="24"/>
      <c r="BR450" s="24"/>
      <c r="BS450" s="24"/>
      <c r="BT450" s="24"/>
      <c r="BU450" s="24"/>
      <c r="BV450" s="24"/>
      <c r="BW450" s="24"/>
      <c r="BX450" s="24"/>
      <c r="BY450" s="24"/>
      <c r="BZ450" s="24"/>
      <c r="CA450" s="24"/>
      <c r="CB450" s="24"/>
      <c r="CC450" s="24"/>
      <c r="CD450" s="24"/>
      <c r="CE450" s="24"/>
      <c r="CF450" s="24"/>
      <c r="CG450" s="24"/>
      <c r="CH450" s="24"/>
      <c r="CI450" s="24"/>
      <c r="CJ450" s="24"/>
      <c r="CK450" s="24"/>
      <c r="CL450" s="24"/>
      <c r="CM450" s="24"/>
      <c r="CN450" s="24"/>
      <c r="CO450" s="24"/>
      <c r="CP450" s="24"/>
      <c r="CQ450" s="24"/>
    </row>
    <row r="451" spans="1:95" s="25" customFormat="1" x14ac:dyDescent="0.25">
      <c r="A451" s="40"/>
      <c r="B451" s="23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O451" s="24"/>
      <c r="BP451" s="24"/>
      <c r="BQ451" s="24"/>
      <c r="BR451" s="24"/>
      <c r="BS451" s="24"/>
      <c r="BT451" s="24"/>
      <c r="BU451" s="24"/>
      <c r="BV451" s="24"/>
      <c r="BW451" s="24"/>
      <c r="BX451" s="24"/>
      <c r="BY451" s="24"/>
      <c r="BZ451" s="24"/>
      <c r="CA451" s="24"/>
      <c r="CB451" s="24"/>
      <c r="CC451" s="24"/>
      <c r="CD451" s="24"/>
      <c r="CE451" s="24"/>
      <c r="CF451" s="24"/>
      <c r="CG451" s="24"/>
      <c r="CH451" s="24"/>
      <c r="CI451" s="24"/>
      <c r="CJ451" s="24"/>
      <c r="CK451" s="24"/>
      <c r="CL451" s="24"/>
      <c r="CM451" s="24"/>
      <c r="CN451" s="24"/>
      <c r="CO451" s="24"/>
      <c r="CP451" s="24"/>
      <c r="CQ451" s="24"/>
    </row>
    <row r="452" spans="1:95" s="25" customFormat="1" x14ac:dyDescent="0.25">
      <c r="A452" s="40"/>
      <c r="B452" s="23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O452" s="24"/>
      <c r="BP452" s="24"/>
      <c r="BQ452" s="24"/>
      <c r="BR452" s="24"/>
      <c r="BS452" s="24"/>
      <c r="BT452" s="24"/>
      <c r="BU452" s="24"/>
      <c r="BV452" s="24"/>
      <c r="BW452" s="24"/>
      <c r="BX452" s="24"/>
      <c r="BY452" s="24"/>
      <c r="BZ452" s="24"/>
      <c r="CA452" s="24"/>
      <c r="CB452" s="24"/>
      <c r="CC452" s="24"/>
      <c r="CD452" s="24"/>
      <c r="CE452" s="24"/>
      <c r="CF452" s="24"/>
      <c r="CG452" s="24"/>
      <c r="CH452" s="24"/>
      <c r="CI452" s="24"/>
      <c r="CJ452" s="24"/>
      <c r="CK452" s="24"/>
      <c r="CL452" s="24"/>
      <c r="CM452" s="24"/>
      <c r="CN452" s="24"/>
      <c r="CO452" s="24"/>
      <c r="CP452" s="24"/>
      <c r="CQ452" s="24"/>
    </row>
    <row r="453" spans="1:95" s="25" customFormat="1" x14ac:dyDescent="0.25">
      <c r="A453" s="40"/>
      <c r="B453" s="23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O453" s="24"/>
      <c r="BP453" s="24"/>
      <c r="BQ453" s="24"/>
      <c r="BR453" s="24"/>
      <c r="BS453" s="24"/>
      <c r="BT453" s="24"/>
      <c r="BU453" s="24"/>
      <c r="BV453" s="24"/>
      <c r="BW453" s="24"/>
      <c r="BX453" s="24"/>
      <c r="BY453" s="24"/>
      <c r="BZ453" s="24"/>
      <c r="CA453" s="24"/>
      <c r="CB453" s="24"/>
      <c r="CC453" s="24"/>
      <c r="CD453" s="24"/>
      <c r="CE453" s="24"/>
      <c r="CF453" s="24"/>
      <c r="CG453" s="24"/>
      <c r="CH453" s="24"/>
      <c r="CI453" s="24"/>
      <c r="CJ453" s="24"/>
      <c r="CK453" s="24"/>
      <c r="CL453" s="24"/>
      <c r="CM453" s="24"/>
      <c r="CN453" s="24"/>
      <c r="CO453" s="24"/>
      <c r="CP453" s="24"/>
      <c r="CQ453" s="24"/>
    </row>
    <row r="454" spans="1:95" s="25" customFormat="1" x14ac:dyDescent="0.25">
      <c r="A454" s="40"/>
      <c r="B454" s="23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  <c r="CD454" s="24"/>
      <c r="CE454" s="24"/>
      <c r="CF454" s="24"/>
      <c r="CG454" s="24"/>
      <c r="CH454" s="24"/>
      <c r="CI454" s="24"/>
      <c r="CJ454" s="24"/>
      <c r="CK454" s="24"/>
      <c r="CL454" s="24"/>
      <c r="CM454" s="24"/>
      <c r="CN454" s="24"/>
      <c r="CO454" s="24"/>
      <c r="CP454" s="24"/>
      <c r="CQ454" s="24"/>
    </row>
    <row r="455" spans="1:95" s="25" customFormat="1" x14ac:dyDescent="0.25">
      <c r="A455" s="40"/>
      <c r="B455" s="23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BC455" s="24"/>
      <c r="BD455" s="24"/>
      <c r="BE455" s="24"/>
      <c r="BF455" s="24"/>
      <c r="BG455" s="24"/>
      <c r="BH455" s="24"/>
      <c r="BI455" s="24"/>
      <c r="BJ455" s="24"/>
      <c r="BK455" s="24"/>
      <c r="BL455" s="24"/>
      <c r="BO455" s="24"/>
      <c r="BP455" s="24"/>
      <c r="BQ455" s="24"/>
      <c r="BR455" s="24"/>
      <c r="BS455" s="24"/>
      <c r="BT455" s="24"/>
      <c r="BU455" s="24"/>
      <c r="BV455" s="24"/>
      <c r="BW455" s="24"/>
      <c r="BX455" s="24"/>
      <c r="BY455" s="24"/>
      <c r="BZ455" s="24"/>
      <c r="CA455" s="24"/>
      <c r="CB455" s="24"/>
      <c r="CC455" s="24"/>
      <c r="CD455" s="24"/>
      <c r="CE455" s="24"/>
      <c r="CF455" s="24"/>
      <c r="CG455" s="24"/>
      <c r="CH455" s="24"/>
      <c r="CI455" s="24"/>
      <c r="CJ455" s="24"/>
      <c r="CK455" s="24"/>
      <c r="CL455" s="24"/>
      <c r="CM455" s="24"/>
      <c r="CN455" s="24"/>
      <c r="CO455" s="24"/>
      <c r="CP455" s="24"/>
      <c r="CQ455" s="24"/>
    </row>
    <row r="456" spans="1:95" s="25" customFormat="1" x14ac:dyDescent="0.25">
      <c r="A456" s="40"/>
      <c r="B456" s="23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D456" s="24"/>
      <c r="CE456" s="24"/>
      <c r="CF456" s="24"/>
      <c r="CG456" s="24"/>
      <c r="CH456" s="24"/>
      <c r="CI456" s="24"/>
      <c r="CJ456" s="24"/>
      <c r="CK456" s="24"/>
      <c r="CL456" s="24"/>
      <c r="CM456" s="24"/>
      <c r="CN456" s="24"/>
      <c r="CO456" s="24"/>
      <c r="CP456" s="24"/>
      <c r="CQ456" s="24"/>
    </row>
    <row r="457" spans="1:95" s="25" customFormat="1" x14ac:dyDescent="0.25">
      <c r="A457" s="40"/>
      <c r="B457" s="23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O457" s="24"/>
      <c r="BP457" s="24"/>
      <c r="BQ457" s="24"/>
      <c r="BR457" s="24"/>
      <c r="BS457" s="24"/>
      <c r="BT457" s="24"/>
      <c r="BU457" s="24"/>
      <c r="BV457" s="24"/>
      <c r="BW457" s="24"/>
      <c r="BX457" s="24"/>
      <c r="BY457" s="24"/>
      <c r="BZ457" s="24"/>
      <c r="CA457" s="24"/>
      <c r="CB457" s="24"/>
      <c r="CC457" s="24"/>
      <c r="CD457" s="24"/>
      <c r="CE457" s="24"/>
      <c r="CF457" s="24"/>
      <c r="CG457" s="24"/>
      <c r="CH457" s="24"/>
      <c r="CI457" s="24"/>
      <c r="CJ457" s="24"/>
      <c r="CK457" s="24"/>
      <c r="CL457" s="24"/>
      <c r="CM457" s="24"/>
      <c r="CN457" s="24"/>
      <c r="CO457" s="24"/>
      <c r="CP457" s="24"/>
      <c r="CQ457" s="24"/>
    </row>
    <row r="458" spans="1:95" s="25" customFormat="1" x14ac:dyDescent="0.25">
      <c r="A458" s="40"/>
      <c r="B458" s="23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O458" s="24"/>
      <c r="BP458" s="24"/>
      <c r="BQ458" s="24"/>
      <c r="BR458" s="24"/>
      <c r="BS458" s="24"/>
      <c r="BT458" s="24"/>
      <c r="BU458" s="24"/>
      <c r="BV458" s="24"/>
      <c r="BW458" s="24"/>
      <c r="BX458" s="24"/>
      <c r="BY458" s="24"/>
      <c r="BZ458" s="24"/>
      <c r="CA458" s="24"/>
      <c r="CB458" s="24"/>
      <c r="CC458" s="24"/>
      <c r="CD458" s="24"/>
      <c r="CE458" s="24"/>
      <c r="CF458" s="24"/>
      <c r="CG458" s="24"/>
      <c r="CH458" s="24"/>
      <c r="CI458" s="24"/>
      <c r="CJ458" s="24"/>
      <c r="CK458" s="24"/>
      <c r="CL458" s="24"/>
      <c r="CM458" s="24"/>
      <c r="CN458" s="24"/>
      <c r="CO458" s="24"/>
      <c r="CP458" s="24"/>
      <c r="CQ458" s="24"/>
    </row>
    <row r="459" spans="1:95" s="25" customFormat="1" x14ac:dyDescent="0.25">
      <c r="A459" s="40"/>
      <c r="B459" s="23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O459" s="24"/>
      <c r="BP459" s="24"/>
      <c r="BQ459" s="24"/>
      <c r="BR459" s="24"/>
      <c r="BS459" s="24"/>
      <c r="BT459" s="24"/>
      <c r="BU459" s="24"/>
      <c r="BV459" s="24"/>
      <c r="BW459" s="24"/>
      <c r="BX459" s="24"/>
      <c r="BY459" s="24"/>
      <c r="BZ459" s="24"/>
      <c r="CA459" s="24"/>
      <c r="CB459" s="24"/>
      <c r="CC459" s="24"/>
      <c r="CD459" s="24"/>
      <c r="CE459" s="24"/>
      <c r="CF459" s="24"/>
      <c r="CG459" s="24"/>
      <c r="CH459" s="24"/>
      <c r="CI459" s="24"/>
      <c r="CJ459" s="24"/>
      <c r="CK459" s="24"/>
      <c r="CL459" s="24"/>
      <c r="CM459" s="24"/>
      <c r="CN459" s="24"/>
      <c r="CO459" s="24"/>
      <c r="CP459" s="24"/>
      <c r="CQ459" s="24"/>
    </row>
    <row r="460" spans="1:95" s="25" customFormat="1" x14ac:dyDescent="0.25">
      <c r="A460" s="40"/>
      <c r="B460" s="23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  <c r="CD460" s="24"/>
      <c r="CE460" s="24"/>
      <c r="CF460" s="24"/>
      <c r="CG460" s="24"/>
      <c r="CH460" s="24"/>
      <c r="CI460" s="24"/>
      <c r="CJ460" s="24"/>
      <c r="CK460" s="24"/>
      <c r="CL460" s="24"/>
      <c r="CM460" s="24"/>
      <c r="CN460" s="24"/>
      <c r="CO460" s="24"/>
      <c r="CP460" s="24"/>
      <c r="CQ460" s="24"/>
    </row>
    <row r="461" spans="1:95" s="25" customFormat="1" x14ac:dyDescent="0.25">
      <c r="A461" s="40"/>
      <c r="B461" s="23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O461" s="24"/>
      <c r="BP461" s="24"/>
      <c r="BQ461" s="24"/>
      <c r="BR461" s="24"/>
      <c r="BS461" s="24"/>
      <c r="BT461" s="24"/>
      <c r="BU461" s="24"/>
      <c r="BV461" s="24"/>
      <c r="BW461" s="24"/>
      <c r="BX461" s="24"/>
      <c r="BY461" s="24"/>
      <c r="BZ461" s="24"/>
      <c r="CA461" s="24"/>
      <c r="CB461" s="24"/>
      <c r="CC461" s="24"/>
      <c r="CD461" s="24"/>
      <c r="CE461" s="24"/>
      <c r="CF461" s="24"/>
      <c r="CG461" s="24"/>
      <c r="CH461" s="24"/>
      <c r="CI461" s="24"/>
      <c r="CJ461" s="24"/>
      <c r="CK461" s="24"/>
      <c r="CL461" s="24"/>
      <c r="CM461" s="24"/>
      <c r="CN461" s="24"/>
      <c r="CO461" s="24"/>
      <c r="CP461" s="24"/>
      <c r="CQ461" s="24"/>
    </row>
    <row r="462" spans="1:95" s="25" customFormat="1" x14ac:dyDescent="0.25">
      <c r="A462" s="40"/>
      <c r="B462" s="23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BC462" s="24"/>
      <c r="BD462" s="24"/>
      <c r="BE462" s="24"/>
      <c r="BF462" s="24"/>
      <c r="BG462" s="24"/>
      <c r="BH462" s="24"/>
      <c r="BI462" s="24"/>
      <c r="BJ462" s="24"/>
      <c r="BK462" s="24"/>
      <c r="BL462" s="24"/>
      <c r="BO462" s="24"/>
      <c r="BP462" s="24"/>
      <c r="BQ462" s="24"/>
      <c r="BR462" s="24"/>
      <c r="BS462" s="24"/>
      <c r="BT462" s="24"/>
      <c r="BU462" s="24"/>
      <c r="BV462" s="24"/>
      <c r="BW462" s="24"/>
      <c r="BX462" s="24"/>
      <c r="BY462" s="24"/>
      <c r="BZ462" s="24"/>
      <c r="CA462" s="24"/>
      <c r="CB462" s="24"/>
      <c r="CC462" s="24"/>
      <c r="CD462" s="24"/>
      <c r="CE462" s="24"/>
      <c r="CF462" s="24"/>
      <c r="CG462" s="24"/>
      <c r="CH462" s="24"/>
      <c r="CI462" s="24"/>
      <c r="CJ462" s="24"/>
      <c r="CK462" s="24"/>
      <c r="CL462" s="24"/>
      <c r="CM462" s="24"/>
      <c r="CN462" s="24"/>
      <c r="CO462" s="24"/>
      <c r="CP462" s="24"/>
      <c r="CQ462" s="24"/>
    </row>
    <row r="463" spans="1:95" s="25" customFormat="1" x14ac:dyDescent="0.25">
      <c r="A463" s="40"/>
      <c r="B463" s="23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O463" s="24"/>
      <c r="BP463" s="24"/>
      <c r="BQ463" s="24"/>
      <c r="BR463" s="24"/>
      <c r="BS463" s="24"/>
      <c r="BT463" s="24"/>
      <c r="BU463" s="24"/>
      <c r="BV463" s="24"/>
      <c r="BW463" s="24"/>
      <c r="BX463" s="24"/>
      <c r="BY463" s="24"/>
      <c r="BZ463" s="24"/>
      <c r="CA463" s="24"/>
      <c r="CB463" s="24"/>
      <c r="CC463" s="24"/>
      <c r="CD463" s="24"/>
      <c r="CE463" s="24"/>
      <c r="CF463" s="24"/>
      <c r="CG463" s="24"/>
      <c r="CH463" s="24"/>
      <c r="CI463" s="24"/>
      <c r="CJ463" s="24"/>
      <c r="CK463" s="24"/>
      <c r="CL463" s="24"/>
      <c r="CM463" s="24"/>
      <c r="CN463" s="24"/>
      <c r="CO463" s="24"/>
      <c r="CP463" s="24"/>
      <c r="CQ463" s="24"/>
    </row>
    <row r="464" spans="1:95" s="25" customFormat="1" x14ac:dyDescent="0.25">
      <c r="A464" s="40"/>
      <c r="B464" s="23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O464" s="24"/>
      <c r="BP464" s="24"/>
      <c r="BQ464" s="24"/>
      <c r="BR464" s="24"/>
      <c r="BS464" s="24"/>
      <c r="BT464" s="24"/>
      <c r="BU464" s="24"/>
      <c r="BV464" s="24"/>
      <c r="BW464" s="24"/>
      <c r="BX464" s="24"/>
      <c r="BY464" s="24"/>
      <c r="BZ464" s="24"/>
      <c r="CA464" s="24"/>
      <c r="CB464" s="24"/>
      <c r="CC464" s="24"/>
      <c r="CD464" s="24"/>
      <c r="CE464" s="24"/>
      <c r="CF464" s="24"/>
      <c r="CG464" s="24"/>
      <c r="CH464" s="24"/>
      <c r="CI464" s="24"/>
      <c r="CJ464" s="24"/>
      <c r="CK464" s="24"/>
      <c r="CL464" s="24"/>
      <c r="CM464" s="24"/>
      <c r="CN464" s="24"/>
      <c r="CO464" s="24"/>
      <c r="CP464" s="24"/>
      <c r="CQ464" s="24"/>
    </row>
    <row r="465" spans="1:95" s="25" customFormat="1" x14ac:dyDescent="0.25">
      <c r="A465" s="40"/>
      <c r="B465" s="23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O465" s="24"/>
      <c r="BP465" s="24"/>
      <c r="BQ465" s="24"/>
      <c r="BR465" s="24"/>
      <c r="BS465" s="24"/>
      <c r="BT465" s="24"/>
      <c r="BU465" s="24"/>
      <c r="BV465" s="24"/>
      <c r="BW465" s="24"/>
      <c r="BX465" s="24"/>
      <c r="BY465" s="24"/>
      <c r="BZ465" s="24"/>
      <c r="CA465" s="24"/>
      <c r="CB465" s="24"/>
      <c r="CC465" s="24"/>
      <c r="CD465" s="24"/>
      <c r="CE465" s="24"/>
      <c r="CF465" s="24"/>
      <c r="CG465" s="24"/>
      <c r="CH465" s="24"/>
      <c r="CI465" s="24"/>
      <c r="CJ465" s="24"/>
      <c r="CK465" s="24"/>
      <c r="CL465" s="24"/>
      <c r="CM465" s="24"/>
      <c r="CN465" s="24"/>
      <c r="CO465" s="24"/>
      <c r="CP465" s="24"/>
      <c r="CQ465" s="24"/>
    </row>
    <row r="466" spans="1:95" s="25" customFormat="1" x14ac:dyDescent="0.25">
      <c r="A466" s="40"/>
      <c r="B466" s="23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  <c r="CD466" s="24"/>
      <c r="CE466" s="24"/>
      <c r="CF466" s="24"/>
      <c r="CG466" s="24"/>
      <c r="CH466" s="24"/>
      <c r="CI466" s="24"/>
      <c r="CJ466" s="24"/>
      <c r="CK466" s="24"/>
      <c r="CL466" s="24"/>
      <c r="CM466" s="24"/>
      <c r="CN466" s="24"/>
      <c r="CO466" s="24"/>
      <c r="CP466" s="24"/>
      <c r="CQ466" s="24"/>
    </row>
    <row r="467" spans="1:95" s="25" customFormat="1" x14ac:dyDescent="0.25">
      <c r="A467" s="40"/>
      <c r="B467" s="23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O467" s="24"/>
      <c r="BP467" s="24"/>
      <c r="BQ467" s="24"/>
      <c r="BR467" s="24"/>
      <c r="BS467" s="24"/>
      <c r="BT467" s="24"/>
      <c r="BU467" s="24"/>
      <c r="BV467" s="24"/>
      <c r="BW467" s="24"/>
      <c r="BX467" s="24"/>
      <c r="BY467" s="24"/>
      <c r="BZ467" s="24"/>
      <c r="CA467" s="24"/>
      <c r="CB467" s="24"/>
      <c r="CC467" s="24"/>
      <c r="CD467" s="24"/>
      <c r="CE467" s="24"/>
      <c r="CF467" s="24"/>
      <c r="CG467" s="24"/>
      <c r="CH467" s="24"/>
      <c r="CI467" s="24"/>
      <c r="CJ467" s="24"/>
      <c r="CK467" s="24"/>
      <c r="CL467" s="24"/>
      <c r="CM467" s="24"/>
      <c r="CN467" s="24"/>
      <c r="CO467" s="24"/>
      <c r="CP467" s="24"/>
      <c r="CQ467" s="24"/>
    </row>
    <row r="468" spans="1:95" s="25" customFormat="1" x14ac:dyDescent="0.25">
      <c r="A468" s="40"/>
      <c r="B468" s="23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O468" s="24"/>
      <c r="BP468" s="24"/>
      <c r="BQ468" s="24"/>
      <c r="BR468" s="24"/>
      <c r="BS468" s="24"/>
      <c r="BT468" s="24"/>
      <c r="BU468" s="24"/>
      <c r="BV468" s="24"/>
      <c r="BW468" s="24"/>
      <c r="BX468" s="24"/>
      <c r="BY468" s="24"/>
      <c r="BZ468" s="24"/>
      <c r="CA468" s="24"/>
      <c r="CB468" s="24"/>
      <c r="CC468" s="24"/>
      <c r="CD468" s="24"/>
      <c r="CE468" s="24"/>
      <c r="CF468" s="24"/>
      <c r="CG468" s="24"/>
      <c r="CH468" s="24"/>
      <c r="CI468" s="24"/>
      <c r="CJ468" s="24"/>
      <c r="CK468" s="24"/>
      <c r="CL468" s="24"/>
      <c r="CM468" s="24"/>
      <c r="CN468" s="24"/>
      <c r="CO468" s="24"/>
      <c r="CP468" s="24"/>
      <c r="CQ468" s="24"/>
    </row>
    <row r="469" spans="1:95" s="25" customFormat="1" x14ac:dyDescent="0.25">
      <c r="A469" s="40"/>
      <c r="B469" s="23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O469" s="24"/>
      <c r="BP469" s="24"/>
      <c r="BQ469" s="24"/>
      <c r="BR469" s="24"/>
      <c r="BS469" s="24"/>
      <c r="BT469" s="24"/>
      <c r="BU469" s="24"/>
      <c r="BV469" s="24"/>
      <c r="BW469" s="24"/>
      <c r="BX469" s="24"/>
      <c r="BY469" s="24"/>
      <c r="BZ469" s="24"/>
      <c r="CA469" s="24"/>
      <c r="CB469" s="24"/>
      <c r="CC469" s="24"/>
      <c r="CD469" s="24"/>
      <c r="CE469" s="24"/>
      <c r="CF469" s="24"/>
      <c r="CG469" s="24"/>
      <c r="CH469" s="24"/>
      <c r="CI469" s="24"/>
      <c r="CJ469" s="24"/>
      <c r="CK469" s="24"/>
      <c r="CL469" s="24"/>
      <c r="CM469" s="24"/>
      <c r="CN469" s="24"/>
      <c r="CO469" s="24"/>
      <c r="CP469" s="24"/>
      <c r="CQ469" s="24"/>
    </row>
    <row r="470" spans="1:95" s="25" customFormat="1" x14ac:dyDescent="0.25">
      <c r="A470" s="40"/>
      <c r="B470" s="23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O470" s="24"/>
      <c r="BP470" s="24"/>
      <c r="BQ470" s="24"/>
      <c r="BR470" s="24"/>
      <c r="BS470" s="24"/>
      <c r="BT470" s="24"/>
      <c r="BU470" s="24"/>
      <c r="BV470" s="24"/>
      <c r="BW470" s="24"/>
      <c r="BX470" s="24"/>
      <c r="BY470" s="24"/>
      <c r="BZ470" s="24"/>
      <c r="CA470" s="24"/>
      <c r="CB470" s="24"/>
      <c r="CC470" s="24"/>
      <c r="CD470" s="24"/>
      <c r="CE470" s="24"/>
      <c r="CF470" s="24"/>
      <c r="CG470" s="24"/>
      <c r="CH470" s="24"/>
      <c r="CI470" s="24"/>
      <c r="CJ470" s="24"/>
      <c r="CK470" s="24"/>
      <c r="CL470" s="24"/>
      <c r="CM470" s="24"/>
      <c r="CN470" s="24"/>
      <c r="CO470" s="24"/>
      <c r="CP470" s="24"/>
      <c r="CQ470" s="24"/>
    </row>
    <row r="471" spans="1:95" s="25" customFormat="1" x14ac:dyDescent="0.25">
      <c r="A471" s="40"/>
      <c r="B471" s="23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O471" s="24"/>
      <c r="BP471" s="24"/>
      <c r="BQ471" s="24"/>
      <c r="BR471" s="24"/>
      <c r="BS471" s="24"/>
      <c r="BT471" s="24"/>
      <c r="BU471" s="24"/>
      <c r="BV471" s="24"/>
      <c r="BW471" s="24"/>
      <c r="BX471" s="24"/>
      <c r="BY471" s="24"/>
      <c r="BZ471" s="24"/>
      <c r="CA471" s="24"/>
      <c r="CB471" s="24"/>
      <c r="CC471" s="24"/>
      <c r="CD471" s="24"/>
      <c r="CE471" s="24"/>
      <c r="CF471" s="24"/>
      <c r="CG471" s="24"/>
      <c r="CH471" s="24"/>
      <c r="CI471" s="24"/>
      <c r="CJ471" s="24"/>
      <c r="CK471" s="24"/>
      <c r="CL471" s="24"/>
      <c r="CM471" s="24"/>
      <c r="CN471" s="24"/>
      <c r="CO471" s="24"/>
      <c r="CP471" s="24"/>
      <c r="CQ471" s="24"/>
    </row>
    <row r="472" spans="1:95" s="25" customFormat="1" x14ac:dyDescent="0.25">
      <c r="A472" s="40"/>
      <c r="B472" s="23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O472" s="24"/>
      <c r="BP472" s="24"/>
      <c r="BQ472" s="24"/>
      <c r="BR472" s="24"/>
      <c r="BS472" s="24"/>
      <c r="BT472" s="24"/>
      <c r="BU472" s="24"/>
      <c r="BV472" s="24"/>
      <c r="BW472" s="24"/>
      <c r="BX472" s="24"/>
      <c r="BY472" s="24"/>
      <c r="BZ472" s="24"/>
      <c r="CA472" s="24"/>
      <c r="CB472" s="24"/>
      <c r="CC472" s="24"/>
      <c r="CD472" s="24"/>
      <c r="CE472" s="24"/>
      <c r="CF472" s="24"/>
      <c r="CG472" s="24"/>
      <c r="CH472" s="24"/>
      <c r="CI472" s="24"/>
      <c r="CJ472" s="24"/>
      <c r="CK472" s="24"/>
      <c r="CL472" s="24"/>
      <c r="CM472" s="24"/>
      <c r="CN472" s="24"/>
      <c r="CO472" s="24"/>
      <c r="CP472" s="24"/>
      <c r="CQ472" s="24"/>
    </row>
    <row r="473" spans="1:95" s="25" customFormat="1" x14ac:dyDescent="0.25">
      <c r="A473" s="40"/>
      <c r="B473" s="23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O473" s="24"/>
      <c r="BP473" s="24"/>
      <c r="BQ473" s="24"/>
      <c r="BR473" s="24"/>
      <c r="BS473" s="24"/>
      <c r="BT473" s="24"/>
      <c r="BU473" s="24"/>
      <c r="BV473" s="24"/>
      <c r="BW473" s="24"/>
      <c r="BX473" s="24"/>
      <c r="BY473" s="24"/>
      <c r="BZ473" s="24"/>
      <c r="CA473" s="24"/>
      <c r="CB473" s="24"/>
      <c r="CC473" s="24"/>
      <c r="CD473" s="24"/>
      <c r="CE473" s="24"/>
      <c r="CF473" s="24"/>
      <c r="CG473" s="24"/>
      <c r="CH473" s="24"/>
      <c r="CI473" s="24"/>
      <c r="CJ473" s="24"/>
      <c r="CK473" s="24"/>
      <c r="CL473" s="24"/>
      <c r="CM473" s="24"/>
      <c r="CN473" s="24"/>
      <c r="CO473" s="24"/>
      <c r="CP473" s="24"/>
      <c r="CQ473" s="24"/>
    </row>
    <row r="474" spans="1:95" s="25" customFormat="1" x14ac:dyDescent="0.25">
      <c r="A474" s="40"/>
      <c r="B474" s="23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O474" s="24"/>
      <c r="BP474" s="24"/>
      <c r="BQ474" s="24"/>
      <c r="BR474" s="24"/>
      <c r="BS474" s="24"/>
      <c r="BT474" s="24"/>
      <c r="BU474" s="24"/>
      <c r="BV474" s="24"/>
      <c r="BW474" s="24"/>
      <c r="BX474" s="24"/>
      <c r="BY474" s="24"/>
      <c r="BZ474" s="24"/>
      <c r="CA474" s="24"/>
      <c r="CB474" s="24"/>
      <c r="CC474" s="24"/>
      <c r="CD474" s="24"/>
      <c r="CE474" s="24"/>
      <c r="CF474" s="24"/>
      <c r="CG474" s="24"/>
      <c r="CH474" s="24"/>
      <c r="CI474" s="24"/>
      <c r="CJ474" s="24"/>
      <c r="CK474" s="24"/>
      <c r="CL474" s="24"/>
      <c r="CM474" s="24"/>
      <c r="CN474" s="24"/>
      <c r="CO474" s="24"/>
      <c r="CP474" s="24"/>
      <c r="CQ474" s="24"/>
    </row>
    <row r="475" spans="1:95" s="25" customFormat="1" x14ac:dyDescent="0.25">
      <c r="A475" s="40"/>
      <c r="B475" s="23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O475" s="24"/>
      <c r="BP475" s="24"/>
      <c r="BQ475" s="24"/>
      <c r="BR475" s="24"/>
      <c r="BS475" s="24"/>
      <c r="BT475" s="24"/>
      <c r="BU475" s="24"/>
      <c r="BV475" s="24"/>
      <c r="BW475" s="24"/>
      <c r="BX475" s="24"/>
      <c r="BY475" s="24"/>
      <c r="BZ475" s="24"/>
      <c r="CA475" s="24"/>
      <c r="CB475" s="24"/>
      <c r="CC475" s="24"/>
      <c r="CD475" s="24"/>
      <c r="CE475" s="24"/>
      <c r="CF475" s="24"/>
      <c r="CG475" s="24"/>
      <c r="CH475" s="24"/>
      <c r="CI475" s="24"/>
      <c r="CJ475" s="24"/>
      <c r="CK475" s="24"/>
      <c r="CL475" s="24"/>
      <c r="CM475" s="24"/>
      <c r="CN475" s="24"/>
      <c r="CO475" s="24"/>
      <c r="CP475" s="24"/>
      <c r="CQ475" s="24"/>
    </row>
    <row r="476" spans="1:95" s="25" customFormat="1" x14ac:dyDescent="0.25">
      <c r="A476" s="40"/>
      <c r="B476" s="23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O476" s="24"/>
      <c r="BP476" s="24"/>
      <c r="BQ476" s="24"/>
      <c r="BR476" s="24"/>
      <c r="BS476" s="24"/>
      <c r="BT476" s="24"/>
      <c r="BU476" s="24"/>
      <c r="BV476" s="24"/>
      <c r="BW476" s="24"/>
      <c r="BX476" s="24"/>
      <c r="BY476" s="24"/>
      <c r="BZ476" s="24"/>
      <c r="CA476" s="24"/>
      <c r="CB476" s="24"/>
      <c r="CC476" s="24"/>
      <c r="CD476" s="24"/>
      <c r="CE476" s="24"/>
      <c r="CF476" s="24"/>
      <c r="CG476" s="24"/>
      <c r="CH476" s="24"/>
      <c r="CI476" s="24"/>
      <c r="CJ476" s="24"/>
      <c r="CK476" s="24"/>
      <c r="CL476" s="24"/>
      <c r="CM476" s="24"/>
      <c r="CN476" s="24"/>
      <c r="CO476" s="24"/>
      <c r="CP476" s="24"/>
      <c r="CQ476" s="24"/>
    </row>
    <row r="477" spans="1:95" s="25" customFormat="1" x14ac:dyDescent="0.25">
      <c r="A477" s="40"/>
      <c r="B477" s="23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O477" s="24"/>
      <c r="BP477" s="24"/>
      <c r="BQ477" s="24"/>
      <c r="BR477" s="24"/>
      <c r="BS477" s="24"/>
      <c r="BT477" s="24"/>
      <c r="BU477" s="24"/>
      <c r="BV477" s="24"/>
      <c r="BW477" s="24"/>
      <c r="BX477" s="24"/>
      <c r="BY477" s="24"/>
      <c r="BZ477" s="24"/>
      <c r="CA477" s="24"/>
      <c r="CB477" s="24"/>
      <c r="CC477" s="24"/>
      <c r="CD477" s="24"/>
      <c r="CE477" s="24"/>
      <c r="CF477" s="24"/>
      <c r="CG477" s="24"/>
      <c r="CH477" s="24"/>
      <c r="CI477" s="24"/>
      <c r="CJ477" s="24"/>
      <c r="CK477" s="24"/>
      <c r="CL477" s="24"/>
      <c r="CM477" s="24"/>
      <c r="CN477" s="24"/>
      <c r="CO477" s="24"/>
      <c r="CP477" s="24"/>
      <c r="CQ477" s="24"/>
    </row>
    <row r="478" spans="1:95" s="25" customFormat="1" x14ac:dyDescent="0.25">
      <c r="A478" s="40"/>
      <c r="B478" s="23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O478" s="24"/>
      <c r="BP478" s="24"/>
      <c r="BQ478" s="24"/>
      <c r="BR478" s="24"/>
      <c r="BS478" s="24"/>
      <c r="BT478" s="24"/>
      <c r="BU478" s="24"/>
      <c r="BV478" s="24"/>
      <c r="BW478" s="24"/>
      <c r="BX478" s="24"/>
      <c r="BY478" s="24"/>
      <c r="BZ478" s="24"/>
      <c r="CA478" s="24"/>
      <c r="CB478" s="24"/>
      <c r="CC478" s="24"/>
      <c r="CD478" s="24"/>
      <c r="CE478" s="24"/>
      <c r="CF478" s="24"/>
      <c r="CG478" s="24"/>
      <c r="CH478" s="24"/>
      <c r="CI478" s="24"/>
      <c r="CJ478" s="24"/>
      <c r="CK478" s="24"/>
      <c r="CL478" s="24"/>
      <c r="CM478" s="24"/>
      <c r="CN478" s="24"/>
      <c r="CO478" s="24"/>
      <c r="CP478" s="24"/>
      <c r="CQ478" s="24"/>
    </row>
    <row r="479" spans="1:95" s="25" customFormat="1" x14ac:dyDescent="0.25">
      <c r="A479" s="40"/>
      <c r="B479" s="23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O479" s="24"/>
      <c r="BP479" s="24"/>
      <c r="BQ479" s="24"/>
      <c r="BR479" s="24"/>
      <c r="BS479" s="24"/>
      <c r="BT479" s="24"/>
      <c r="BU479" s="24"/>
      <c r="BV479" s="24"/>
      <c r="BW479" s="24"/>
      <c r="BX479" s="24"/>
      <c r="BY479" s="24"/>
      <c r="BZ479" s="24"/>
      <c r="CA479" s="24"/>
      <c r="CB479" s="24"/>
      <c r="CC479" s="24"/>
      <c r="CD479" s="24"/>
      <c r="CE479" s="24"/>
      <c r="CF479" s="24"/>
      <c r="CG479" s="24"/>
      <c r="CH479" s="24"/>
      <c r="CI479" s="24"/>
      <c r="CJ479" s="24"/>
      <c r="CK479" s="24"/>
      <c r="CL479" s="24"/>
      <c r="CM479" s="24"/>
      <c r="CN479" s="24"/>
      <c r="CO479" s="24"/>
      <c r="CP479" s="24"/>
      <c r="CQ479" s="24"/>
    </row>
    <row r="480" spans="1:95" s="25" customFormat="1" x14ac:dyDescent="0.25">
      <c r="A480" s="40"/>
      <c r="B480" s="23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BC480" s="24"/>
      <c r="BD480" s="24"/>
      <c r="BE480" s="24"/>
      <c r="BF480" s="24"/>
      <c r="BG480" s="24"/>
      <c r="BH480" s="24"/>
      <c r="BI480" s="24"/>
      <c r="BJ480" s="24"/>
      <c r="BK480" s="24"/>
      <c r="BL480" s="24"/>
      <c r="BO480" s="24"/>
      <c r="BP480" s="24"/>
      <c r="BQ480" s="24"/>
      <c r="BR480" s="24"/>
      <c r="BS480" s="24"/>
      <c r="BT480" s="24"/>
      <c r="BU480" s="24"/>
      <c r="BV480" s="24"/>
      <c r="BW480" s="24"/>
      <c r="BX480" s="24"/>
      <c r="BY480" s="24"/>
      <c r="BZ480" s="24"/>
      <c r="CA480" s="24"/>
      <c r="CB480" s="24"/>
      <c r="CC480" s="24"/>
      <c r="CD480" s="24"/>
      <c r="CE480" s="24"/>
      <c r="CF480" s="24"/>
      <c r="CG480" s="24"/>
      <c r="CH480" s="24"/>
      <c r="CI480" s="24"/>
      <c r="CJ480" s="24"/>
      <c r="CK480" s="24"/>
      <c r="CL480" s="24"/>
      <c r="CM480" s="24"/>
      <c r="CN480" s="24"/>
      <c r="CO480" s="24"/>
      <c r="CP480" s="24"/>
      <c r="CQ480" s="24"/>
    </row>
    <row r="481" spans="1:95" s="25" customFormat="1" x14ac:dyDescent="0.25">
      <c r="A481" s="40"/>
      <c r="B481" s="23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BC481" s="24"/>
      <c r="BD481" s="24"/>
      <c r="BE481" s="24"/>
      <c r="BF481" s="24"/>
      <c r="BG481" s="24"/>
      <c r="BH481" s="24"/>
      <c r="BI481" s="24"/>
      <c r="BJ481" s="24"/>
      <c r="BK481" s="24"/>
      <c r="BL481" s="24"/>
      <c r="BO481" s="24"/>
      <c r="BP481" s="24"/>
      <c r="BQ481" s="24"/>
      <c r="BR481" s="24"/>
      <c r="BS481" s="24"/>
      <c r="BT481" s="24"/>
      <c r="BU481" s="24"/>
      <c r="BV481" s="24"/>
      <c r="BW481" s="24"/>
      <c r="BX481" s="24"/>
      <c r="BY481" s="24"/>
      <c r="BZ481" s="24"/>
      <c r="CA481" s="24"/>
      <c r="CB481" s="24"/>
      <c r="CC481" s="24"/>
      <c r="CD481" s="24"/>
      <c r="CE481" s="24"/>
      <c r="CF481" s="24"/>
      <c r="CG481" s="24"/>
      <c r="CH481" s="24"/>
      <c r="CI481" s="24"/>
      <c r="CJ481" s="24"/>
      <c r="CK481" s="24"/>
      <c r="CL481" s="24"/>
      <c r="CM481" s="24"/>
      <c r="CN481" s="24"/>
      <c r="CO481" s="24"/>
      <c r="CP481" s="24"/>
      <c r="CQ481" s="24"/>
    </row>
    <row r="482" spans="1:95" s="25" customFormat="1" x14ac:dyDescent="0.25">
      <c r="A482" s="40"/>
      <c r="B482" s="23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O482" s="24"/>
      <c r="BP482" s="24"/>
      <c r="BQ482" s="24"/>
      <c r="BR482" s="24"/>
      <c r="BS482" s="24"/>
      <c r="BT482" s="24"/>
      <c r="BU482" s="24"/>
      <c r="BV482" s="24"/>
      <c r="BW482" s="24"/>
      <c r="BX482" s="24"/>
      <c r="BY482" s="24"/>
      <c r="BZ482" s="24"/>
      <c r="CA482" s="24"/>
      <c r="CB482" s="24"/>
      <c r="CC482" s="24"/>
      <c r="CD482" s="24"/>
      <c r="CE482" s="24"/>
      <c r="CF482" s="24"/>
      <c r="CG482" s="24"/>
      <c r="CH482" s="24"/>
      <c r="CI482" s="24"/>
      <c r="CJ482" s="24"/>
      <c r="CK482" s="24"/>
      <c r="CL482" s="24"/>
      <c r="CM482" s="24"/>
      <c r="CN482" s="24"/>
      <c r="CO482" s="24"/>
      <c r="CP482" s="24"/>
      <c r="CQ482" s="24"/>
    </row>
    <row r="483" spans="1:95" s="25" customFormat="1" x14ac:dyDescent="0.25">
      <c r="A483" s="40"/>
      <c r="B483" s="23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O483" s="24"/>
      <c r="BP483" s="24"/>
      <c r="BQ483" s="24"/>
      <c r="BR483" s="24"/>
      <c r="BS483" s="24"/>
      <c r="BT483" s="24"/>
      <c r="BU483" s="24"/>
      <c r="BV483" s="24"/>
      <c r="BW483" s="24"/>
      <c r="BX483" s="24"/>
      <c r="BY483" s="24"/>
      <c r="BZ483" s="24"/>
      <c r="CA483" s="24"/>
      <c r="CB483" s="24"/>
      <c r="CC483" s="24"/>
      <c r="CD483" s="24"/>
      <c r="CE483" s="24"/>
      <c r="CF483" s="24"/>
      <c r="CG483" s="24"/>
      <c r="CH483" s="24"/>
      <c r="CI483" s="24"/>
      <c r="CJ483" s="24"/>
      <c r="CK483" s="24"/>
      <c r="CL483" s="24"/>
      <c r="CM483" s="24"/>
      <c r="CN483" s="24"/>
      <c r="CO483" s="24"/>
      <c r="CP483" s="24"/>
      <c r="CQ483" s="24"/>
    </row>
    <row r="484" spans="1:95" s="25" customFormat="1" x14ac:dyDescent="0.25">
      <c r="A484" s="40"/>
      <c r="B484" s="23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O484" s="24"/>
      <c r="BP484" s="24"/>
      <c r="BQ484" s="24"/>
      <c r="BR484" s="24"/>
      <c r="BS484" s="24"/>
      <c r="BT484" s="24"/>
      <c r="BU484" s="24"/>
      <c r="BV484" s="24"/>
      <c r="BW484" s="24"/>
      <c r="BX484" s="24"/>
      <c r="BY484" s="24"/>
      <c r="BZ484" s="24"/>
      <c r="CA484" s="24"/>
      <c r="CB484" s="24"/>
      <c r="CC484" s="24"/>
      <c r="CD484" s="24"/>
      <c r="CE484" s="24"/>
      <c r="CF484" s="24"/>
      <c r="CG484" s="24"/>
      <c r="CH484" s="24"/>
      <c r="CI484" s="24"/>
      <c r="CJ484" s="24"/>
      <c r="CK484" s="24"/>
      <c r="CL484" s="24"/>
      <c r="CM484" s="24"/>
      <c r="CN484" s="24"/>
      <c r="CO484" s="24"/>
      <c r="CP484" s="24"/>
      <c r="CQ484" s="24"/>
    </row>
    <row r="485" spans="1:95" s="25" customFormat="1" x14ac:dyDescent="0.25">
      <c r="A485" s="40"/>
      <c r="B485" s="23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BC485" s="24"/>
      <c r="BD485" s="24"/>
      <c r="BE485" s="24"/>
      <c r="BF485" s="24"/>
      <c r="BG485" s="24"/>
      <c r="BH485" s="24"/>
      <c r="BI485" s="24"/>
      <c r="BJ485" s="24"/>
      <c r="BK485" s="24"/>
      <c r="BL485" s="24"/>
      <c r="BO485" s="24"/>
      <c r="BP485" s="24"/>
      <c r="BQ485" s="24"/>
      <c r="BR485" s="24"/>
      <c r="BS485" s="24"/>
      <c r="BT485" s="24"/>
      <c r="BU485" s="24"/>
      <c r="BV485" s="24"/>
      <c r="BW485" s="24"/>
      <c r="BX485" s="24"/>
      <c r="BY485" s="24"/>
      <c r="BZ485" s="24"/>
      <c r="CA485" s="24"/>
      <c r="CB485" s="24"/>
      <c r="CC485" s="24"/>
      <c r="CD485" s="24"/>
      <c r="CE485" s="24"/>
      <c r="CF485" s="24"/>
      <c r="CG485" s="24"/>
      <c r="CH485" s="24"/>
      <c r="CI485" s="24"/>
      <c r="CJ485" s="24"/>
      <c r="CK485" s="24"/>
      <c r="CL485" s="24"/>
      <c r="CM485" s="24"/>
      <c r="CN485" s="24"/>
      <c r="CO485" s="24"/>
      <c r="CP485" s="24"/>
      <c r="CQ485" s="24"/>
    </row>
    <row r="486" spans="1:95" s="25" customFormat="1" x14ac:dyDescent="0.25">
      <c r="A486" s="40"/>
      <c r="B486" s="23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O486" s="24"/>
      <c r="BP486" s="24"/>
      <c r="BQ486" s="24"/>
      <c r="BR486" s="24"/>
      <c r="BS486" s="24"/>
      <c r="BT486" s="24"/>
      <c r="BU486" s="24"/>
      <c r="BV486" s="24"/>
      <c r="BW486" s="24"/>
      <c r="BX486" s="24"/>
      <c r="BY486" s="24"/>
      <c r="BZ486" s="24"/>
      <c r="CA486" s="24"/>
      <c r="CB486" s="24"/>
      <c r="CC486" s="24"/>
      <c r="CD486" s="24"/>
      <c r="CE486" s="24"/>
      <c r="CF486" s="24"/>
      <c r="CG486" s="24"/>
      <c r="CH486" s="24"/>
      <c r="CI486" s="24"/>
      <c r="CJ486" s="24"/>
      <c r="CK486" s="24"/>
      <c r="CL486" s="24"/>
      <c r="CM486" s="24"/>
      <c r="CN486" s="24"/>
      <c r="CO486" s="24"/>
      <c r="CP486" s="24"/>
      <c r="CQ486" s="24"/>
    </row>
    <row r="487" spans="1:95" s="25" customFormat="1" x14ac:dyDescent="0.25">
      <c r="A487" s="40"/>
      <c r="B487" s="23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O487" s="24"/>
      <c r="BP487" s="24"/>
      <c r="BQ487" s="24"/>
      <c r="BR487" s="24"/>
      <c r="BS487" s="24"/>
      <c r="BT487" s="24"/>
      <c r="BU487" s="24"/>
      <c r="BV487" s="24"/>
      <c r="BW487" s="24"/>
      <c r="BX487" s="24"/>
      <c r="BY487" s="24"/>
      <c r="BZ487" s="24"/>
      <c r="CA487" s="24"/>
      <c r="CB487" s="24"/>
      <c r="CC487" s="24"/>
      <c r="CD487" s="24"/>
      <c r="CE487" s="24"/>
      <c r="CF487" s="24"/>
      <c r="CG487" s="24"/>
      <c r="CH487" s="24"/>
      <c r="CI487" s="24"/>
      <c r="CJ487" s="24"/>
      <c r="CK487" s="24"/>
      <c r="CL487" s="24"/>
      <c r="CM487" s="24"/>
      <c r="CN487" s="24"/>
      <c r="CO487" s="24"/>
      <c r="CP487" s="24"/>
      <c r="CQ487" s="24"/>
    </row>
    <row r="488" spans="1:95" s="25" customFormat="1" x14ac:dyDescent="0.25">
      <c r="A488" s="40"/>
      <c r="B488" s="23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O488" s="24"/>
      <c r="BP488" s="24"/>
      <c r="BQ488" s="24"/>
      <c r="BR488" s="24"/>
      <c r="BS488" s="24"/>
      <c r="BT488" s="24"/>
      <c r="BU488" s="24"/>
      <c r="BV488" s="24"/>
      <c r="BW488" s="24"/>
      <c r="BX488" s="24"/>
      <c r="BY488" s="24"/>
      <c r="BZ488" s="24"/>
      <c r="CA488" s="24"/>
      <c r="CB488" s="24"/>
      <c r="CC488" s="24"/>
      <c r="CD488" s="24"/>
      <c r="CE488" s="24"/>
      <c r="CF488" s="24"/>
      <c r="CG488" s="24"/>
      <c r="CH488" s="24"/>
      <c r="CI488" s="24"/>
      <c r="CJ488" s="24"/>
      <c r="CK488" s="24"/>
      <c r="CL488" s="24"/>
      <c r="CM488" s="24"/>
      <c r="CN488" s="24"/>
      <c r="CO488" s="24"/>
      <c r="CP488" s="24"/>
      <c r="CQ488" s="24"/>
    </row>
    <row r="489" spans="1:95" s="25" customFormat="1" x14ac:dyDescent="0.25">
      <c r="A489" s="40"/>
      <c r="B489" s="23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O489" s="24"/>
      <c r="BP489" s="24"/>
      <c r="BQ489" s="24"/>
      <c r="BR489" s="24"/>
      <c r="BS489" s="24"/>
      <c r="BT489" s="24"/>
      <c r="BU489" s="24"/>
      <c r="BV489" s="24"/>
      <c r="BW489" s="24"/>
      <c r="BX489" s="24"/>
      <c r="BY489" s="24"/>
      <c r="BZ489" s="24"/>
      <c r="CA489" s="24"/>
      <c r="CB489" s="24"/>
      <c r="CC489" s="24"/>
      <c r="CD489" s="24"/>
      <c r="CE489" s="24"/>
      <c r="CF489" s="24"/>
      <c r="CG489" s="24"/>
      <c r="CH489" s="24"/>
      <c r="CI489" s="24"/>
      <c r="CJ489" s="24"/>
      <c r="CK489" s="24"/>
      <c r="CL489" s="24"/>
      <c r="CM489" s="24"/>
      <c r="CN489" s="24"/>
      <c r="CO489" s="24"/>
      <c r="CP489" s="24"/>
      <c r="CQ489" s="24"/>
    </row>
    <row r="490" spans="1:95" s="25" customFormat="1" x14ac:dyDescent="0.25">
      <c r="A490" s="40"/>
      <c r="B490" s="23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O490" s="24"/>
      <c r="BP490" s="24"/>
      <c r="BQ490" s="24"/>
      <c r="BR490" s="24"/>
      <c r="BS490" s="24"/>
      <c r="BT490" s="24"/>
      <c r="BU490" s="24"/>
      <c r="BV490" s="24"/>
      <c r="BW490" s="24"/>
      <c r="BX490" s="24"/>
      <c r="BY490" s="24"/>
      <c r="BZ490" s="24"/>
      <c r="CA490" s="24"/>
      <c r="CB490" s="24"/>
      <c r="CC490" s="24"/>
      <c r="CD490" s="24"/>
      <c r="CE490" s="24"/>
      <c r="CF490" s="24"/>
      <c r="CG490" s="24"/>
      <c r="CH490" s="24"/>
      <c r="CI490" s="24"/>
      <c r="CJ490" s="24"/>
      <c r="CK490" s="24"/>
      <c r="CL490" s="24"/>
      <c r="CM490" s="24"/>
      <c r="CN490" s="24"/>
      <c r="CO490" s="24"/>
      <c r="CP490" s="24"/>
      <c r="CQ490" s="24"/>
    </row>
    <row r="491" spans="1:95" s="25" customFormat="1" x14ac:dyDescent="0.25">
      <c r="A491" s="40"/>
      <c r="B491" s="23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O491" s="24"/>
      <c r="BP491" s="24"/>
      <c r="BQ491" s="24"/>
      <c r="BR491" s="24"/>
      <c r="BS491" s="24"/>
      <c r="BT491" s="24"/>
      <c r="BU491" s="24"/>
      <c r="BV491" s="24"/>
      <c r="BW491" s="24"/>
      <c r="BX491" s="24"/>
      <c r="BY491" s="24"/>
      <c r="BZ491" s="24"/>
      <c r="CA491" s="24"/>
      <c r="CB491" s="24"/>
      <c r="CC491" s="24"/>
      <c r="CD491" s="24"/>
      <c r="CE491" s="24"/>
      <c r="CF491" s="24"/>
      <c r="CG491" s="24"/>
      <c r="CH491" s="24"/>
      <c r="CI491" s="24"/>
      <c r="CJ491" s="24"/>
      <c r="CK491" s="24"/>
      <c r="CL491" s="24"/>
      <c r="CM491" s="24"/>
      <c r="CN491" s="24"/>
      <c r="CO491" s="24"/>
      <c r="CP491" s="24"/>
      <c r="CQ491" s="24"/>
    </row>
    <row r="492" spans="1:95" s="25" customFormat="1" x14ac:dyDescent="0.25">
      <c r="A492" s="40"/>
      <c r="B492" s="23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O492" s="24"/>
      <c r="BP492" s="24"/>
      <c r="BQ492" s="24"/>
      <c r="BR492" s="24"/>
      <c r="BS492" s="24"/>
      <c r="BT492" s="24"/>
      <c r="BU492" s="24"/>
      <c r="BV492" s="24"/>
      <c r="BW492" s="24"/>
      <c r="BX492" s="24"/>
      <c r="BY492" s="24"/>
      <c r="BZ492" s="24"/>
      <c r="CA492" s="24"/>
      <c r="CB492" s="24"/>
      <c r="CC492" s="24"/>
      <c r="CD492" s="24"/>
      <c r="CE492" s="24"/>
      <c r="CF492" s="24"/>
      <c r="CG492" s="24"/>
      <c r="CH492" s="24"/>
      <c r="CI492" s="24"/>
      <c r="CJ492" s="24"/>
      <c r="CK492" s="24"/>
      <c r="CL492" s="24"/>
      <c r="CM492" s="24"/>
      <c r="CN492" s="24"/>
      <c r="CO492" s="24"/>
      <c r="CP492" s="24"/>
      <c r="CQ492" s="24"/>
    </row>
    <row r="493" spans="1:95" s="25" customFormat="1" x14ac:dyDescent="0.25">
      <c r="A493" s="40"/>
      <c r="B493" s="23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BC493" s="24"/>
      <c r="BD493" s="24"/>
      <c r="BE493" s="24"/>
      <c r="BF493" s="24"/>
      <c r="BG493" s="24"/>
      <c r="BH493" s="24"/>
      <c r="BI493" s="24"/>
      <c r="BJ493" s="24"/>
      <c r="BK493" s="24"/>
      <c r="BL493" s="24"/>
      <c r="BO493" s="24"/>
      <c r="BP493" s="24"/>
      <c r="BQ493" s="24"/>
      <c r="BR493" s="24"/>
      <c r="BS493" s="24"/>
      <c r="BT493" s="24"/>
      <c r="BU493" s="24"/>
      <c r="BV493" s="24"/>
      <c r="BW493" s="24"/>
      <c r="BX493" s="24"/>
      <c r="BY493" s="24"/>
      <c r="BZ493" s="24"/>
      <c r="CA493" s="24"/>
      <c r="CB493" s="24"/>
      <c r="CC493" s="24"/>
      <c r="CD493" s="24"/>
      <c r="CE493" s="24"/>
      <c r="CF493" s="24"/>
      <c r="CG493" s="24"/>
      <c r="CH493" s="24"/>
      <c r="CI493" s="24"/>
      <c r="CJ493" s="24"/>
      <c r="CK493" s="24"/>
      <c r="CL493" s="24"/>
      <c r="CM493" s="24"/>
      <c r="CN493" s="24"/>
      <c r="CO493" s="24"/>
      <c r="CP493" s="24"/>
      <c r="CQ493" s="24"/>
    </row>
    <row r="494" spans="1:95" s="25" customFormat="1" x14ac:dyDescent="0.25">
      <c r="A494" s="40"/>
      <c r="B494" s="23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O494" s="24"/>
      <c r="BP494" s="24"/>
      <c r="BQ494" s="24"/>
      <c r="BR494" s="24"/>
      <c r="BS494" s="24"/>
      <c r="BT494" s="24"/>
      <c r="BU494" s="24"/>
      <c r="BV494" s="24"/>
      <c r="BW494" s="24"/>
      <c r="BX494" s="24"/>
      <c r="BY494" s="24"/>
      <c r="BZ494" s="24"/>
      <c r="CA494" s="24"/>
      <c r="CB494" s="24"/>
      <c r="CC494" s="24"/>
      <c r="CD494" s="24"/>
      <c r="CE494" s="24"/>
      <c r="CF494" s="24"/>
      <c r="CG494" s="24"/>
      <c r="CH494" s="24"/>
      <c r="CI494" s="24"/>
      <c r="CJ494" s="24"/>
      <c r="CK494" s="24"/>
      <c r="CL494" s="24"/>
      <c r="CM494" s="24"/>
      <c r="CN494" s="24"/>
      <c r="CO494" s="24"/>
      <c r="CP494" s="24"/>
      <c r="CQ494" s="24"/>
    </row>
    <row r="495" spans="1:95" s="25" customFormat="1" x14ac:dyDescent="0.25">
      <c r="A495" s="40"/>
      <c r="B495" s="23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BC495" s="24"/>
      <c r="BD495" s="24"/>
      <c r="BE495" s="24"/>
      <c r="BF495" s="24"/>
      <c r="BG495" s="24"/>
      <c r="BH495" s="24"/>
      <c r="BI495" s="24"/>
      <c r="BJ495" s="24"/>
      <c r="BK495" s="24"/>
      <c r="BL495" s="24"/>
      <c r="BO495" s="24"/>
      <c r="BP495" s="24"/>
      <c r="BQ495" s="24"/>
      <c r="BR495" s="24"/>
      <c r="BS495" s="24"/>
      <c r="BT495" s="24"/>
      <c r="BU495" s="24"/>
      <c r="BV495" s="24"/>
      <c r="BW495" s="24"/>
      <c r="BX495" s="24"/>
      <c r="BY495" s="24"/>
      <c r="BZ495" s="24"/>
      <c r="CA495" s="24"/>
      <c r="CB495" s="24"/>
      <c r="CC495" s="24"/>
      <c r="CD495" s="24"/>
      <c r="CE495" s="24"/>
      <c r="CF495" s="24"/>
      <c r="CG495" s="24"/>
      <c r="CH495" s="24"/>
      <c r="CI495" s="24"/>
      <c r="CJ495" s="24"/>
      <c r="CK495" s="24"/>
      <c r="CL495" s="24"/>
      <c r="CM495" s="24"/>
      <c r="CN495" s="24"/>
      <c r="CO495" s="24"/>
      <c r="CP495" s="24"/>
      <c r="CQ495" s="24"/>
    </row>
    <row r="496" spans="1:95" s="25" customFormat="1" x14ac:dyDescent="0.25">
      <c r="A496" s="40"/>
      <c r="B496" s="23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BC496" s="24"/>
      <c r="BD496" s="24"/>
      <c r="BE496" s="24"/>
      <c r="BF496" s="24"/>
      <c r="BG496" s="24"/>
      <c r="BH496" s="24"/>
      <c r="BI496" s="24"/>
      <c r="BJ496" s="24"/>
      <c r="BK496" s="24"/>
      <c r="BL496" s="24"/>
      <c r="BO496" s="24"/>
      <c r="BP496" s="24"/>
      <c r="BQ496" s="24"/>
      <c r="BR496" s="24"/>
      <c r="BS496" s="24"/>
      <c r="BT496" s="24"/>
      <c r="BU496" s="24"/>
      <c r="BV496" s="24"/>
      <c r="BW496" s="24"/>
      <c r="BX496" s="24"/>
      <c r="BY496" s="24"/>
      <c r="BZ496" s="24"/>
      <c r="CA496" s="24"/>
      <c r="CB496" s="24"/>
      <c r="CC496" s="24"/>
      <c r="CD496" s="24"/>
      <c r="CE496" s="24"/>
      <c r="CF496" s="24"/>
      <c r="CG496" s="24"/>
      <c r="CH496" s="24"/>
      <c r="CI496" s="24"/>
      <c r="CJ496" s="24"/>
      <c r="CK496" s="24"/>
      <c r="CL496" s="24"/>
      <c r="CM496" s="24"/>
      <c r="CN496" s="24"/>
      <c r="CO496" s="24"/>
      <c r="CP496" s="24"/>
      <c r="CQ496" s="24"/>
    </row>
    <row r="497" spans="1:95" s="25" customFormat="1" x14ac:dyDescent="0.25">
      <c r="A497" s="40"/>
      <c r="B497" s="23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BC497" s="24"/>
      <c r="BD497" s="24"/>
      <c r="BE497" s="24"/>
      <c r="BF497" s="24"/>
      <c r="BG497" s="24"/>
      <c r="BH497" s="24"/>
      <c r="BI497" s="24"/>
      <c r="BJ497" s="24"/>
      <c r="BK497" s="24"/>
      <c r="BL497" s="24"/>
      <c r="BO497" s="24"/>
      <c r="BP497" s="24"/>
      <c r="BQ497" s="24"/>
      <c r="BR497" s="24"/>
      <c r="BS497" s="24"/>
      <c r="BT497" s="24"/>
      <c r="BU497" s="24"/>
      <c r="BV497" s="24"/>
      <c r="BW497" s="24"/>
      <c r="BX497" s="24"/>
      <c r="BY497" s="24"/>
      <c r="BZ497" s="24"/>
      <c r="CA497" s="24"/>
      <c r="CB497" s="24"/>
      <c r="CC497" s="24"/>
      <c r="CD497" s="24"/>
      <c r="CE497" s="24"/>
      <c r="CF497" s="24"/>
      <c r="CG497" s="24"/>
      <c r="CH497" s="24"/>
      <c r="CI497" s="24"/>
      <c r="CJ497" s="24"/>
      <c r="CK497" s="24"/>
      <c r="CL497" s="24"/>
      <c r="CM497" s="24"/>
      <c r="CN497" s="24"/>
      <c r="CO497" s="24"/>
      <c r="CP497" s="24"/>
      <c r="CQ497" s="24"/>
    </row>
    <row r="498" spans="1:95" s="25" customFormat="1" x14ac:dyDescent="0.25">
      <c r="A498" s="40"/>
      <c r="B498" s="23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O498" s="24"/>
      <c r="BP498" s="24"/>
      <c r="BQ498" s="24"/>
      <c r="BR498" s="24"/>
      <c r="BS498" s="24"/>
      <c r="BT498" s="24"/>
      <c r="BU498" s="24"/>
      <c r="BV498" s="24"/>
      <c r="BW498" s="24"/>
      <c r="BX498" s="24"/>
      <c r="BY498" s="24"/>
      <c r="BZ498" s="24"/>
      <c r="CA498" s="24"/>
      <c r="CB498" s="24"/>
      <c r="CC498" s="24"/>
      <c r="CD498" s="24"/>
      <c r="CE498" s="24"/>
      <c r="CF498" s="24"/>
      <c r="CG498" s="24"/>
      <c r="CH498" s="24"/>
      <c r="CI498" s="24"/>
      <c r="CJ498" s="24"/>
      <c r="CK498" s="24"/>
      <c r="CL498" s="24"/>
      <c r="CM498" s="24"/>
      <c r="CN498" s="24"/>
      <c r="CO498" s="24"/>
      <c r="CP498" s="24"/>
      <c r="CQ498" s="24"/>
    </row>
    <row r="499" spans="1:95" s="25" customFormat="1" x14ac:dyDescent="0.25">
      <c r="A499" s="40"/>
      <c r="B499" s="23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BC499" s="24"/>
      <c r="BD499" s="24"/>
      <c r="BE499" s="24"/>
      <c r="BF499" s="24"/>
      <c r="BG499" s="24"/>
      <c r="BH499" s="24"/>
      <c r="BI499" s="24"/>
      <c r="BJ499" s="24"/>
      <c r="BK499" s="24"/>
      <c r="BL499" s="24"/>
      <c r="BO499" s="24"/>
      <c r="BP499" s="24"/>
      <c r="BQ499" s="24"/>
      <c r="BR499" s="24"/>
      <c r="BS499" s="24"/>
      <c r="BT499" s="24"/>
      <c r="BU499" s="24"/>
      <c r="BV499" s="24"/>
      <c r="BW499" s="24"/>
      <c r="BX499" s="24"/>
      <c r="BY499" s="24"/>
      <c r="BZ499" s="24"/>
      <c r="CA499" s="24"/>
      <c r="CB499" s="24"/>
      <c r="CC499" s="24"/>
      <c r="CD499" s="24"/>
      <c r="CE499" s="24"/>
      <c r="CF499" s="24"/>
      <c r="CG499" s="24"/>
      <c r="CH499" s="24"/>
      <c r="CI499" s="24"/>
      <c r="CJ499" s="24"/>
      <c r="CK499" s="24"/>
      <c r="CL499" s="24"/>
      <c r="CM499" s="24"/>
      <c r="CN499" s="24"/>
      <c r="CO499" s="24"/>
      <c r="CP499" s="24"/>
      <c r="CQ499" s="24"/>
    </row>
    <row r="500" spans="1:95" s="25" customFormat="1" x14ac:dyDescent="0.25">
      <c r="A500" s="40"/>
      <c r="B500" s="23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BC500" s="24"/>
      <c r="BD500" s="24"/>
      <c r="BE500" s="24"/>
      <c r="BF500" s="24"/>
      <c r="BG500" s="24"/>
      <c r="BH500" s="24"/>
      <c r="BI500" s="24"/>
      <c r="BJ500" s="24"/>
      <c r="BK500" s="24"/>
      <c r="BL500" s="24"/>
      <c r="BO500" s="24"/>
      <c r="BP500" s="24"/>
      <c r="BQ500" s="24"/>
      <c r="BR500" s="24"/>
      <c r="BS500" s="24"/>
      <c r="BT500" s="24"/>
      <c r="BU500" s="24"/>
      <c r="BV500" s="24"/>
      <c r="BW500" s="24"/>
      <c r="BX500" s="24"/>
      <c r="BY500" s="24"/>
      <c r="BZ500" s="24"/>
      <c r="CA500" s="24"/>
      <c r="CB500" s="24"/>
      <c r="CC500" s="24"/>
      <c r="CD500" s="24"/>
      <c r="CE500" s="24"/>
      <c r="CF500" s="24"/>
      <c r="CG500" s="24"/>
      <c r="CH500" s="24"/>
      <c r="CI500" s="24"/>
      <c r="CJ500" s="24"/>
      <c r="CK500" s="24"/>
      <c r="CL500" s="24"/>
      <c r="CM500" s="24"/>
      <c r="CN500" s="24"/>
      <c r="CO500" s="24"/>
      <c r="CP500" s="24"/>
      <c r="CQ500" s="24"/>
    </row>
    <row r="501" spans="1:95" s="25" customFormat="1" x14ac:dyDescent="0.25">
      <c r="A501" s="40"/>
      <c r="B501" s="23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BC501" s="24"/>
      <c r="BD501" s="24"/>
      <c r="BE501" s="24"/>
      <c r="BF501" s="24"/>
      <c r="BG501" s="24"/>
      <c r="BH501" s="24"/>
      <c r="BI501" s="24"/>
      <c r="BJ501" s="24"/>
      <c r="BK501" s="24"/>
      <c r="BL501" s="24"/>
      <c r="BO501" s="24"/>
      <c r="BP501" s="24"/>
      <c r="BQ501" s="24"/>
      <c r="BR501" s="24"/>
      <c r="BS501" s="24"/>
      <c r="BT501" s="24"/>
      <c r="BU501" s="24"/>
      <c r="BV501" s="24"/>
      <c r="BW501" s="24"/>
      <c r="BX501" s="24"/>
      <c r="BY501" s="24"/>
      <c r="BZ501" s="24"/>
      <c r="CA501" s="24"/>
      <c r="CB501" s="24"/>
      <c r="CC501" s="24"/>
      <c r="CD501" s="24"/>
      <c r="CE501" s="24"/>
      <c r="CF501" s="24"/>
      <c r="CG501" s="24"/>
      <c r="CH501" s="24"/>
      <c r="CI501" s="24"/>
      <c r="CJ501" s="24"/>
      <c r="CK501" s="24"/>
      <c r="CL501" s="24"/>
      <c r="CM501" s="24"/>
      <c r="CN501" s="24"/>
      <c r="CO501" s="24"/>
      <c r="CP501" s="24"/>
      <c r="CQ501" s="24"/>
    </row>
    <row r="502" spans="1:95" s="25" customFormat="1" x14ac:dyDescent="0.25">
      <c r="A502" s="40"/>
      <c r="B502" s="23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BC502" s="24"/>
      <c r="BD502" s="24"/>
      <c r="BE502" s="24"/>
      <c r="BF502" s="24"/>
      <c r="BG502" s="24"/>
      <c r="BH502" s="24"/>
      <c r="BI502" s="24"/>
      <c r="BJ502" s="24"/>
      <c r="BK502" s="24"/>
      <c r="BL502" s="24"/>
      <c r="BO502" s="24"/>
      <c r="BP502" s="24"/>
      <c r="BQ502" s="24"/>
      <c r="BR502" s="24"/>
      <c r="BS502" s="24"/>
      <c r="BT502" s="24"/>
      <c r="BU502" s="24"/>
      <c r="BV502" s="24"/>
      <c r="BW502" s="24"/>
      <c r="BX502" s="24"/>
      <c r="BY502" s="24"/>
      <c r="BZ502" s="24"/>
      <c r="CA502" s="24"/>
      <c r="CB502" s="24"/>
      <c r="CC502" s="24"/>
      <c r="CD502" s="24"/>
      <c r="CE502" s="24"/>
      <c r="CF502" s="24"/>
      <c r="CG502" s="24"/>
      <c r="CH502" s="24"/>
      <c r="CI502" s="24"/>
      <c r="CJ502" s="24"/>
      <c r="CK502" s="24"/>
      <c r="CL502" s="24"/>
      <c r="CM502" s="24"/>
      <c r="CN502" s="24"/>
      <c r="CO502" s="24"/>
      <c r="CP502" s="24"/>
      <c r="CQ502" s="24"/>
    </row>
    <row r="503" spans="1:95" s="25" customFormat="1" x14ac:dyDescent="0.25">
      <c r="A503" s="40"/>
      <c r="B503" s="23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BC503" s="24"/>
      <c r="BD503" s="24"/>
      <c r="BE503" s="24"/>
      <c r="BF503" s="24"/>
      <c r="BG503" s="24"/>
      <c r="BH503" s="24"/>
      <c r="BI503" s="24"/>
      <c r="BJ503" s="24"/>
      <c r="BK503" s="24"/>
      <c r="BL503" s="24"/>
      <c r="BO503" s="24"/>
      <c r="BP503" s="24"/>
      <c r="BQ503" s="24"/>
      <c r="BR503" s="24"/>
      <c r="BS503" s="24"/>
      <c r="BT503" s="24"/>
      <c r="BU503" s="24"/>
      <c r="BV503" s="24"/>
      <c r="BW503" s="24"/>
      <c r="BX503" s="24"/>
      <c r="BY503" s="24"/>
      <c r="BZ503" s="24"/>
      <c r="CA503" s="24"/>
      <c r="CB503" s="24"/>
      <c r="CC503" s="24"/>
      <c r="CD503" s="24"/>
      <c r="CE503" s="24"/>
      <c r="CF503" s="24"/>
      <c r="CG503" s="24"/>
      <c r="CH503" s="24"/>
      <c r="CI503" s="24"/>
      <c r="CJ503" s="24"/>
      <c r="CK503" s="24"/>
      <c r="CL503" s="24"/>
      <c r="CM503" s="24"/>
      <c r="CN503" s="24"/>
      <c r="CO503" s="24"/>
      <c r="CP503" s="24"/>
      <c r="CQ503" s="24"/>
    </row>
    <row r="504" spans="1:95" s="25" customFormat="1" x14ac:dyDescent="0.25">
      <c r="A504" s="40"/>
      <c r="B504" s="23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O504" s="24"/>
      <c r="BP504" s="24"/>
      <c r="BQ504" s="24"/>
      <c r="BR504" s="24"/>
      <c r="BS504" s="24"/>
      <c r="BT504" s="24"/>
      <c r="BU504" s="24"/>
      <c r="BV504" s="24"/>
      <c r="BW504" s="24"/>
      <c r="BX504" s="24"/>
      <c r="BY504" s="24"/>
      <c r="BZ504" s="24"/>
      <c r="CA504" s="24"/>
      <c r="CB504" s="24"/>
      <c r="CC504" s="24"/>
      <c r="CD504" s="24"/>
      <c r="CE504" s="24"/>
      <c r="CF504" s="24"/>
      <c r="CG504" s="24"/>
      <c r="CH504" s="24"/>
      <c r="CI504" s="24"/>
      <c r="CJ504" s="24"/>
      <c r="CK504" s="24"/>
      <c r="CL504" s="24"/>
      <c r="CM504" s="24"/>
      <c r="CN504" s="24"/>
      <c r="CO504" s="24"/>
      <c r="CP504" s="24"/>
      <c r="CQ504" s="24"/>
    </row>
    <row r="505" spans="1:95" s="25" customFormat="1" x14ac:dyDescent="0.25">
      <c r="A505" s="40"/>
      <c r="B505" s="23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BC505" s="24"/>
      <c r="BD505" s="24"/>
      <c r="BE505" s="24"/>
      <c r="BF505" s="24"/>
      <c r="BG505" s="24"/>
      <c r="BH505" s="24"/>
      <c r="BI505" s="24"/>
      <c r="BJ505" s="24"/>
      <c r="BK505" s="24"/>
      <c r="BL505" s="24"/>
      <c r="BO505" s="24"/>
      <c r="BP505" s="24"/>
      <c r="BQ505" s="24"/>
      <c r="BR505" s="24"/>
      <c r="BS505" s="24"/>
      <c r="BT505" s="24"/>
      <c r="BU505" s="24"/>
      <c r="BV505" s="24"/>
      <c r="BW505" s="24"/>
      <c r="BX505" s="24"/>
      <c r="BY505" s="24"/>
      <c r="BZ505" s="24"/>
      <c r="CA505" s="24"/>
      <c r="CB505" s="24"/>
      <c r="CC505" s="24"/>
      <c r="CD505" s="24"/>
      <c r="CE505" s="24"/>
      <c r="CF505" s="24"/>
      <c r="CG505" s="24"/>
      <c r="CH505" s="24"/>
      <c r="CI505" s="24"/>
      <c r="CJ505" s="24"/>
      <c r="CK505" s="24"/>
      <c r="CL505" s="24"/>
      <c r="CM505" s="24"/>
      <c r="CN505" s="24"/>
      <c r="CO505" s="24"/>
      <c r="CP505" s="24"/>
      <c r="CQ505" s="24"/>
    </row>
    <row r="506" spans="1:95" s="25" customFormat="1" x14ac:dyDescent="0.25">
      <c r="A506" s="40"/>
      <c r="B506" s="23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BC506" s="24"/>
      <c r="BD506" s="24"/>
      <c r="BE506" s="24"/>
      <c r="BF506" s="24"/>
      <c r="BG506" s="24"/>
      <c r="BH506" s="24"/>
      <c r="BI506" s="24"/>
      <c r="BJ506" s="24"/>
      <c r="BK506" s="24"/>
      <c r="BL506" s="24"/>
      <c r="BO506" s="24"/>
      <c r="BP506" s="24"/>
      <c r="BQ506" s="24"/>
      <c r="BR506" s="24"/>
      <c r="BS506" s="24"/>
      <c r="BT506" s="24"/>
      <c r="BU506" s="24"/>
      <c r="BV506" s="24"/>
      <c r="BW506" s="24"/>
      <c r="BX506" s="24"/>
      <c r="BY506" s="24"/>
      <c r="BZ506" s="24"/>
      <c r="CA506" s="24"/>
      <c r="CB506" s="24"/>
      <c r="CC506" s="24"/>
      <c r="CD506" s="24"/>
      <c r="CE506" s="24"/>
      <c r="CF506" s="24"/>
      <c r="CG506" s="24"/>
      <c r="CH506" s="24"/>
      <c r="CI506" s="24"/>
      <c r="CJ506" s="24"/>
      <c r="CK506" s="24"/>
      <c r="CL506" s="24"/>
      <c r="CM506" s="24"/>
      <c r="CN506" s="24"/>
      <c r="CO506" s="24"/>
      <c r="CP506" s="24"/>
      <c r="CQ506" s="24"/>
    </row>
    <row r="507" spans="1:95" s="25" customFormat="1" x14ac:dyDescent="0.25">
      <c r="A507" s="40"/>
      <c r="B507" s="23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O507" s="24"/>
      <c r="BP507" s="24"/>
      <c r="BQ507" s="24"/>
      <c r="BR507" s="24"/>
      <c r="BS507" s="24"/>
      <c r="BT507" s="24"/>
      <c r="BU507" s="24"/>
      <c r="BV507" s="24"/>
      <c r="BW507" s="24"/>
      <c r="BX507" s="24"/>
      <c r="BY507" s="24"/>
      <c r="BZ507" s="24"/>
      <c r="CA507" s="24"/>
      <c r="CB507" s="24"/>
      <c r="CC507" s="24"/>
      <c r="CD507" s="24"/>
      <c r="CE507" s="24"/>
      <c r="CF507" s="24"/>
      <c r="CG507" s="24"/>
      <c r="CH507" s="24"/>
      <c r="CI507" s="24"/>
      <c r="CJ507" s="24"/>
      <c r="CK507" s="24"/>
      <c r="CL507" s="24"/>
      <c r="CM507" s="24"/>
      <c r="CN507" s="24"/>
      <c r="CO507" s="24"/>
      <c r="CP507" s="24"/>
      <c r="CQ507" s="24"/>
    </row>
    <row r="508" spans="1:95" s="25" customFormat="1" x14ac:dyDescent="0.25">
      <c r="A508" s="40"/>
      <c r="B508" s="23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O508" s="24"/>
      <c r="BP508" s="24"/>
      <c r="BQ508" s="24"/>
      <c r="BR508" s="24"/>
      <c r="BS508" s="24"/>
      <c r="BT508" s="24"/>
      <c r="BU508" s="24"/>
      <c r="BV508" s="24"/>
      <c r="BW508" s="24"/>
      <c r="BX508" s="24"/>
      <c r="BY508" s="24"/>
      <c r="BZ508" s="24"/>
      <c r="CA508" s="24"/>
      <c r="CB508" s="24"/>
      <c r="CC508" s="24"/>
      <c r="CD508" s="24"/>
      <c r="CE508" s="24"/>
      <c r="CF508" s="24"/>
      <c r="CG508" s="24"/>
      <c r="CH508" s="24"/>
      <c r="CI508" s="24"/>
      <c r="CJ508" s="24"/>
      <c r="CK508" s="24"/>
      <c r="CL508" s="24"/>
      <c r="CM508" s="24"/>
      <c r="CN508" s="24"/>
      <c r="CO508" s="24"/>
      <c r="CP508" s="24"/>
      <c r="CQ508" s="24"/>
    </row>
    <row r="509" spans="1:95" s="25" customFormat="1" x14ac:dyDescent="0.25">
      <c r="A509" s="40"/>
      <c r="B509" s="23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O509" s="24"/>
      <c r="BP509" s="24"/>
      <c r="BQ509" s="24"/>
      <c r="BR509" s="24"/>
      <c r="BS509" s="24"/>
      <c r="BT509" s="24"/>
      <c r="BU509" s="24"/>
      <c r="BV509" s="24"/>
      <c r="BW509" s="24"/>
      <c r="BX509" s="24"/>
      <c r="BY509" s="24"/>
      <c r="BZ509" s="24"/>
      <c r="CA509" s="24"/>
      <c r="CB509" s="24"/>
      <c r="CC509" s="24"/>
      <c r="CD509" s="24"/>
      <c r="CE509" s="24"/>
      <c r="CF509" s="24"/>
      <c r="CG509" s="24"/>
      <c r="CH509" s="24"/>
      <c r="CI509" s="24"/>
      <c r="CJ509" s="24"/>
      <c r="CK509" s="24"/>
      <c r="CL509" s="24"/>
      <c r="CM509" s="24"/>
      <c r="CN509" s="24"/>
      <c r="CO509" s="24"/>
      <c r="CP509" s="24"/>
      <c r="CQ509" s="24"/>
    </row>
    <row r="510" spans="1:95" s="25" customFormat="1" x14ac:dyDescent="0.25">
      <c r="A510" s="40"/>
      <c r="B510" s="23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O510" s="24"/>
      <c r="BP510" s="24"/>
      <c r="BQ510" s="24"/>
      <c r="BR510" s="24"/>
      <c r="BS510" s="24"/>
      <c r="BT510" s="24"/>
      <c r="BU510" s="24"/>
      <c r="BV510" s="24"/>
      <c r="BW510" s="24"/>
      <c r="BX510" s="24"/>
      <c r="BY510" s="24"/>
      <c r="BZ510" s="24"/>
      <c r="CA510" s="24"/>
      <c r="CB510" s="24"/>
      <c r="CC510" s="24"/>
      <c r="CD510" s="24"/>
      <c r="CE510" s="24"/>
      <c r="CF510" s="24"/>
      <c r="CG510" s="24"/>
      <c r="CH510" s="24"/>
      <c r="CI510" s="24"/>
      <c r="CJ510" s="24"/>
      <c r="CK510" s="24"/>
      <c r="CL510" s="24"/>
      <c r="CM510" s="24"/>
      <c r="CN510" s="24"/>
      <c r="CO510" s="24"/>
      <c r="CP510" s="24"/>
      <c r="CQ510" s="24"/>
    </row>
    <row r="511" spans="1:95" s="25" customFormat="1" x14ac:dyDescent="0.25">
      <c r="A511" s="40"/>
      <c r="B511" s="23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O511" s="24"/>
      <c r="BP511" s="24"/>
      <c r="BQ511" s="24"/>
      <c r="BR511" s="24"/>
      <c r="BS511" s="24"/>
      <c r="BT511" s="24"/>
      <c r="BU511" s="24"/>
      <c r="BV511" s="24"/>
      <c r="BW511" s="24"/>
      <c r="BX511" s="24"/>
      <c r="BY511" s="24"/>
      <c r="BZ511" s="24"/>
      <c r="CA511" s="24"/>
      <c r="CB511" s="24"/>
      <c r="CC511" s="24"/>
      <c r="CD511" s="24"/>
      <c r="CE511" s="24"/>
      <c r="CF511" s="24"/>
      <c r="CG511" s="24"/>
      <c r="CH511" s="24"/>
      <c r="CI511" s="24"/>
      <c r="CJ511" s="24"/>
      <c r="CK511" s="24"/>
      <c r="CL511" s="24"/>
      <c r="CM511" s="24"/>
      <c r="CN511" s="24"/>
      <c r="CO511" s="24"/>
      <c r="CP511" s="24"/>
      <c r="CQ511" s="24"/>
    </row>
    <row r="512" spans="1:95" s="25" customFormat="1" x14ac:dyDescent="0.25">
      <c r="A512" s="40"/>
      <c r="B512" s="23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  <c r="CD512" s="24"/>
      <c r="CE512" s="24"/>
      <c r="CF512" s="24"/>
      <c r="CG512" s="24"/>
      <c r="CH512" s="24"/>
      <c r="CI512" s="24"/>
      <c r="CJ512" s="24"/>
      <c r="CK512" s="24"/>
      <c r="CL512" s="24"/>
      <c r="CM512" s="24"/>
      <c r="CN512" s="24"/>
      <c r="CO512" s="24"/>
      <c r="CP512" s="24"/>
      <c r="CQ512" s="24"/>
    </row>
    <row r="513" spans="1:95" s="25" customFormat="1" x14ac:dyDescent="0.25">
      <c r="A513" s="40"/>
      <c r="B513" s="23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BC513" s="24"/>
      <c r="BD513" s="24"/>
      <c r="BE513" s="24"/>
      <c r="BF513" s="24"/>
      <c r="BG513" s="24"/>
      <c r="BH513" s="24"/>
      <c r="BI513" s="24"/>
      <c r="BJ513" s="24"/>
      <c r="BK513" s="24"/>
      <c r="BL513" s="24"/>
      <c r="BO513" s="24"/>
      <c r="BP513" s="24"/>
      <c r="BQ513" s="24"/>
      <c r="BR513" s="24"/>
      <c r="BS513" s="24"/>
      <c r="BT513" s="24"/>
      <c r="BU513" s="24"/>
      <c r="BV513" s="24"/>
      <c r="BW513" s="24"/>
      <c r="BX513" s="24"/>
      <c r="BY513" s="24"/>
      <c r="BZ513" s="24"/>
      <c r="CA513" s="24"/>
      <c r="CB513" s="24"/>
      <c r="CC513" s="24"/>
      <c r="CD513" s="24"/>
      <c r="CE513" s="24"/>
      <c r="CF513" s="24"/>
      <c r="CG513" s="24"/>
      <c r="CH513" s="24"/>
      <c r="CI513" s="24"/>
      <c r="CJ513" s="24"/>
      <c r="CK513" s="24"/>
      <c r="CL513" s="24"/>
      <c r="CM513" s="24"/>
      <c r="CN513" s="24"/>
      <c r="CO513" s="24"/>
      <c r="CP513" s="24"/>
      <c r="CQ513" s="24"/>
    </row>
    <row r="514" spans="1:95" s="25" customFormat="1" x14ac:dyDescent="0.25">
      <c r="A514" s="40"/>
      <c r="B514" s="23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O514" s="24"/>
      <c r="BP514" s="24"/>
      <c r="BQ514" s="24"/>
      <c r="BR514" s="24"/>
      <c r="BS514" s="24"/>
      <c r="BT514" s="24"/>
      <c r="BU514" s="24"/>
      <c r="BV514" s="24"/>
      <c r="BW514" s="24"/>
      <c r="BX514" s="24"/>
      <c r="BY514" s="24"/>
      <c r="BZ514" s="24"/>
      <c r="CA514" s="24"/>
      <c r="CB514" s="24"/>
      <c r="CC514" s="24"/>
      <c r="CD514" s="24"/>
      <c r="CE514" s="24"/>
      <c r="CF514" s="24"/>
      <c r="CG514" s="24"/>
      <c r="CH514" s="24"/>
      <c r="CI514" s="24"/>
      <c r="CJ514" s="24"/>
      <c r="CK514" s="24"/>
      <c r="CL514" s="24"/>
      <c r="CM514" s="24"/>
      <c r="CN514" s="24"/>
      <c r="CO514" s="24"/>
      <c r="CP514" s="24"/>
      <c r="CQ514" s="24"/>
    </row>
    <row r="515" spans="1:95" s="25" customFormat="1" x14ac:dyDescent="0.25">
      <c r="A515" s="40"/>
      <c r="B515" s="23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BC515" s="24"/>
      <c r="BD515" s="24"/>
      <c r="BE515" s="24"/>
      <c r="BF515" s="24"/>
      <c r="BG515" s="24"/>
      <c r="BH515" s="24"/>
      <c r="BI515" s="24"/>
      <c r="BJ515" s="24"/>
      <c r="BK515" s="24"/>
      <c r="BL515" s="24"/>
      <c r="BO515" s="24"/>
      <c r="BP515" s="24"/>
      <c r="BQ515" s="24"/>
      <c r="BR515" s="24"/>
      <c r="BS515" s="24"/>
      <c r="BT515" s="24"/>
      <c r="BU515" s="24"/>
      <c r="BV515" s="24"/>
      <c r="BW515" s="24"/>
      <c r="BX515" s="24"/>
      <c r="BY515" s="24"/>
      <c r="BZ515" s="24"/>
      <c r="CA515" s="24"/>
      <c r="CB515" s="24"/>
      <c r="CC515" s="24"/>
      <c r="CD515" s="24"/>
      <c r="CE515" s="24"/>
      <c r="CF515" s="24"/>
      <c r="CG515" s="24"/>
      <c r="CH515" s="24"/>
      <c r="CI515" s="24"/>
      <c r="CJ515" s="24"/>
      <c r="CK515" s="24"/>
      <c r="CL515" s="24"/>
      <c r="CM515" s="24"/>
      <c r="CN515" s="24"/>
      <c r="CO515" s="24"/>
      <c r="CP515" s="24"/>
      <c r="CQ515" s="24"/>
    </row>
    <row r="516" spans="1:95" s="25" customFormat="1" x14ac:dyDescent="0.25">
      <c r="A516" s="40"/>
      <c r="B516" s="23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O516" s="24"/>
      <c r="BP516" s="24"/>
      <c r="BQ516" s="24"/>
      <c r="BR516" s="24"/>
      <c r="BS516" s="24"/>
      <c r="BT516" s="24"/>
      <c r="BU516" s="24"/>
      <c r="BV516" s="24"/>
      <c r="BW516" s="24"/>
      <c r="BX516" s="24"/>
      <c r="BY516" s="24"/>
      <c r="BZ516" s="24"/>
      <c r="CA516" s="24"/>
      <c r="CB516" s="24"/>
      <c r="CC516" s="24"/>
      <c r="CD516" s="24"/>
      <c r="CE516" s="24"/>
      <c r="CF516" s="24"/>
      <c r="CG516" s="24"/>
      <c r="CH516" s="24"/>
      <c r="CI516" s="24"/>
      <c r="CJ516" s="24"/>
      <c r="CK516" s="24"/>
      <c r="CL516" s="24"/>
      <c r="CM516" s="24"/>
      <c r="CN516" s="24"/>
      <c r="CO516" s="24"/>
      <c r="CP516" s="24"/>
      <c r="CQ516" s="24"/>
    </row>
    <row r="517" spans="1:95" s="25" customFormat="1" x14ac:dyDescent="0.25">
      <c r="A517" s="40"/>
      <c r="B517" s="23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O517" s="24"/>
      <c r="BP517" s="24"/>
      <c r="BQ517" s="24"/>
      <c r="BR517" s="24"/>
      <c r="BS517" s="24"/>
      <c r="BT517" s="24"/>
      <c r="BU517" s="24"/>
      <c r="BV517" s="24"/>
      <c r="BW517" s="24"/>
      <c r="BX517" s="24"/>
      <c r="BY517" s="24"/>
      <c r="BZ517" s="24"/>
      <c r="CA517" s="24"/>
      <c r="CB517" s="24"/>
      <c r="CC517" s="24"/>
      <c r="CD517" s="24"/>
      <c r="CE517" s="24"/>
      <c r="CF517" s="24"/>
      <c r="CG517" s="24"/>
      <c r="CH517" s="24"/>
      <c r="CI517" s="24"/>
      <c r="CJ517" s="24"/>
      <c r="CK517" s="24"/>
      <c r="CL517" s="24"/>
      <c r="CM517" s="24"/>
      <c r="CN517" s="24"/>
      <c r="CO517" s="24"/>
      <c r="CP517" s="24"/>
      <c r="CQ517" s="24"/>
    </row>
    <row r="518" spans="1:95" s="25" customFormat="1" x14ac:dyDescent="0.25">
      <c r="A518" s="40"/>
      <c r="B518" s="23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BC518" s="24"/>
      <c r="BD518" s="24"/>
      <c r="BE518" s="24"/>
      <c r="BF518" s="24"/>
      <c r="BG518" s="24"/>
      <c r="BH518" s="24"/>
      <c r="BI518" s="24"/>
      <c r="BJ518" s="24"/>
      <c r="BK518" s="24"/>
      <c r="BL518" s="24"/>
      <c r="BO518" s="24"/>
      <c r="BP518" s="24"/>
      <c r="BQ518" s="24"/>
      <c r="BR518" s="24"/>
      <c r="BS518" s="24"/>
      <c r="BT518" s="24"/>
      <c r="BU518" s="24"/>
      <c r="BV518" s="24"/>
      <c r="BW518" s="24"/>
      <c r="BX518" s="24"/>
      <c r="BY518" s="24"/>
      <c r="BZ518" s="24"/>
      <c r="CA518" s="24"/>
      <c r="CB518" s="24"/>
      <c r="CC518" s="24"/>
      <c r="CD518" s="24"/>
      <c r="CE518" s="24"/>
      <c r="CF518" s="24"/>
      <c r="CG518" s="24"/>
      <c r="CH518" s="24"/>
      <c r="CI518" s="24"/>
      <c r="CJ518" s="24"/>
      <c r="CK518" s="24"/>
      <c r="CL518" s="24"/>
      <c r="CM518" s="24"/>
      <c r="CN518" s="24"/>
      <c r="CO518" s="24"/>
      <c r="CP518" s="24"/>
      <c r="CQ518" s="24"/>
    </row>
    <row r="519" spans="1:95" s="25" customFormat="1" x14ac:dyDescent="0.25">
      <c r="A519" s="40"/>
      <c r="B519" s="23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O519" s="24"/>
      <c r="BP519" s="24"/>
      <c r="BQ519" s="24"/>
      <c r="BR519" s="24"/>
      <c r="BS519" s="24"/>
      <c r="BT519" s="24"/>
      <c r="BU519" s="24"/>
      <c r="BV519" s="24"/>
      <c r="BW519" s="24"/>
      <c r="BX519" s="24"/>
      <c r="BY519" s="24"/>
      <c r="BZ519" s="24"/>
      <c r="CA519" s="24"/>
      <c r="CB519" s="24"/>
      <c r="CC519" s="24"/>
      <c r="CD519" s="24"/>
      <c r="CE519" s="24"/>
      <c r="CF519" s="24"/>
      <c r="CG519" s="24"/>
      <c r="CH519" s="24"/>
      <c r="CI519" s="24"/>
      <c r="CJ519" s="24"/>
      <c r="CK519" s="24"/>
      <c r="CL519" s="24"/>
      <c r="CM519" s="24"/>
      <c r="CN519" s="24"/>
      <c r="CO519" s="24"/>
      <c r="CP519" s="24"/>
      <c r="CQ519" s="24"/>
    </row>
    <row r="520" spans="1:95" s="25" customFormat="1" x14ac:dyDescent="0.25">
      <c r="A520" s="40"/>
      <c r="B520" s="23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O520" s="24"/>
      <c r="BP520" s="24"/>
      <c r="BQ520" s="24"/>
      <c r="BR520" s="24"/>
      <c r="BS520" s="24"/>
      <c r="BT520" s="24"/>
      <c r="BU520" s="24"/>
      <c r="BV520" s="24"/>
      <c r="BW520" s="24"/>
      <c r="BX520" s="24"/>
      <c r="BY520" s="24"/>
      <c r="BZ520" s="24"/>
      <c r="CA520" s="24"/>
      <c r="CB520" s="24"/>
      <c r="CC520" s="24"/>
      <c r="CD520" s="24"/>
      <c r="CE520" s="24"/>
      <c r="CF520" s="24"/>
      <c r="CG520" s="24"/>
      <c r="CH520" s="24"/>
      <c r="CI520" s="24"/>
      <c r="CJ520" s="24"/>
      <c r="CK520" s="24"/>
      <c r="CL520" s="24"/>
      <c r="CM520" s="24"/>
      <c r="CN520" s="24"/>
      <c r="CO520" s="24"/>
      <c r="CP520" s="24"/>
      <c r="CQ520" s="24"/>
    </row>
    <row r="521" spans="1:95" s="25" customFormat="1" x14ac:dyDescent="0.25">
      <c r="A521" s="40"/>
      <c r="B521" s="23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BC521" s="24"/>
      <c r="BD521" s="24"/>
      <c r="BE521" s="24"/>
      <c r="BF521" s="24"/>
      <c r="BG521" s="24"/>
      <c r="BH521" s="24"/>
      <c r="BI521" s="24"/>
      <c r="BJ521" s="24"/>
      <c r="BK521" s="24"/>
      <c r="BL521" s="24"/>
      <c r="BO521" s="24"/>
      <c r="BP521" s="24"/>
      <c r="BQ521" s="24"/>
      <c r="BR521" s="24"/>
      <c r="BS521" s="24"/>
      <c r="BT521" s="24"/>
      <c r="BU521" s="24"/>
      <c r="BV521" s="24"/>
      <c r="BW521" s="24"/>
      <c r="BX521" s="24"/>
      <c r="BY521" s="24"/>
      <c r="BZ521" s="24"/>
      <c r="CA521" s="24"/>
      <c r="CB521" s="24"/>
      <c r="CC521" s="24"/>
      <c r="CD521" s="24"/>
      <c r="CE521" s="24"/>
      <c r="CF521" s="24"/>
      <c r="CG521" s="24"/>
      <c r="CH521" s="24"/>
      <c r="CI521" s="24"/>
      <c r="CJ521" s="24"/>
      <c r="CK521" s="24"/>
      <c r="CL521" s="24"/>
      <c r="CM521" s="24"/>
      <c r="CN521" s="24"/>
      <c r="CO521" s="24"/>
      <c r="CP521" s="24"/>
      <c r="CQ521" s="24"/>
    </row>
    <row r="522" spans="1:95" s="25" customFormat="1" x14ac:dyDescent="0.25">
      <c r="A522" s="40"/>
      <c r="B522" s="23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O522" s="24"/>
      <c r="BP522" s="24"/>
      <c r="BQ522" s="24"/>
      <c r="BR522" s="24"/>
      <c r="BS522" s="24"/>
      <c r="BT522" s="24"/>
      <c r="BU522" s="24"/>
      <c r="BV522" s="24"/>
      <c r="BW522" s="24"/>
      <c r="BX522" s="24"/>
      <c r="BY522" s="24"/>
      <c r="BZ522" s="24"/>
      <c r="CA522" s="24"/>
      <c r="CB522" s="24"/>
      <c r="CC522" s="24"/>
      <c r="CD522" s="24"/>
      <c r="CE522" s="24"/>
      <c r="CF522" s="24"/>
      <c r="CG522" s="24"/>
      <c r="CH522" s="24"/>
      <c r="CI522" s="24"/>
      <c r="CJ522" s="24"/>
      <c r="CK522" s="24"/>
      <c r="CL522" s="24"/>
      <c r="CM522" s="24"/>
      <c r="CN522" s="24"/>
      <c r="CO522" s="24"/>
      <c r="CP522" s="24"/>
      <c r="CQ522" s="24"/>
    </row>
    <row r="523" spans="1:95" s="25" customFormat="1" x14ac:dyDescent="0.25">
      <c r="A523" s="40"/>
      <c r="B523" s="23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  <c r="BO523" s="24"/>
      <c r="BP523" s="24"/>
      <c r="BQ523" s="24"/>
      <c r="BR523" s="24"/>
      <c r="BS523" s="24"/>
      <c r="BT523" s="24"/>
      <c r="BU523" s="24"/>
      <c r="BV523" s="24"/>
      <c r="BW523" s="24"/>
      <c r="BX523" s="24"/>
      <c r="BY523" s="24"/>
      <c r="BZ523" s="24"/>
      <c r="CA523" s="24"/>
      <c r="CB523" s="24"/>
      <c r="CC523" s="24"/>
      <c r="CD523" s="24"/>
      <c r="CE523" s="24"/>
      <c r="CF523" s="24"/>
      <c r="CG523" s="24"/>
      <c r="CH523" s="24"/>
      <c r="CI523" s="24"/>
      <c r="CJ523" s="24"/>
      <c r="CK523" s="24"/>
      <c r="CL523" s="24"/>
      <c r="CM523" s="24"/>
      <c r="CN523" s="24"/>
      <c r="CO523" s="24"/>
      <c r="CP523" s="24"/>
      <c r="CQ523" s="24"/>
    </row>
    <row r="524" spans="1:95" s="25" customFormat="1" x14ac:dyDescent="0.25">
      <c r="A524" s="40"/>
      <c r="B524" s="23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O524" s="24"/>
      <c r="BP524" s="24"/>
      <c r="BQ524" s="24"/>
      <c r="BR524" s="24"/>
      <c r="BS524" s="24"/>
      <c r="BT524" s="24"/>
      <c r="BU524" s="24"/>
      <c r="BV524" s="24"/>
      <c r="BW524" s="24"/>
      <c r="BX524" s="24"/>
      <c r="BY524" s="24"/>
      <c r="BZ524" s="24"/>
      <c r="CA524" s="24"/>
      <c r="CB524" s="24"/>
      <c r="CC524" s="24"/>
      <c r="CD524" s="24"/>
      <c r="CE524" s="24"/>
      <c r="CF524" s="24"/>
      <c r="CG524" s="24"/>
      <c r="CH524" s="24"/>
      <c r="CI524" s="24"/>
      <c r="CJ524" s="24"/>
      <c r="CK524" s="24"/>
      <c r="CL524" s="24"/>
      <c r="CM524" s="24"/>
      <c r="CN524" s="24"/>
      <c r="CO524" s="24"/>
      <c r="CP524" s="24"/>
      <c r="CQ524" s="24"/>
    </row>
    <row r="525" spans="1:95" s="25" customFormat="1" x14ac:dyDescent="0.25">
      <c r="A525" s="40"/>
      <c r="B525" s="23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O525" s="24"/>
      <c r="BP525" s="24"/>
      <c r="BQ525" s="24"/>
      <c r="BR525" s="24"/>
      <c r="BS525" s="24"/>
      <c r="BT525" s="24"/>
      <c r="BU525" s="24"/>
      <c r="BV525" s="24"/>
      <c r="BW525" s="24"/>
      <c r="BX525" s="24"/>
      <c r="BY525" s="24"/>
      <c r="BZ525" s="24"/>
      <c r="CA525" s="24"/>
      <c r="CB525" s="24"/>
      <c r="CC525" s="24"/>
      <c r="CD525" s="24"/>
      <c r="CE525" s="24"/>
      <c r="CF525" s="24"/>
      <c r="CG525" s="24"/>
      <c r="CH525" s="24"/>
      <c r="CI525" s="24"/>
      <c r="CJ525" s="24"/>
      <c r="CK525" s="24"/>
      <c r="CL525" s="24"/>
      <c r="CM525" s="24"/>
      <c r="CN525" s="24"/>
      <c r="CO525" s="24"/>
      <c r="CP525" s="24"/>
      <c r="CQ525" s="24"/>
    </row>
    <row r="526" spans="1:95" s="25" customFormat="1" x14ac:dyDescent="0.25">
      <c r="A526" s="40"/>
      <c r="B526" s="23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O526" s="24"/>
      <c r="BP526" s="24"/>
      <c r="BQ526" s="24"/>
      <c r="BR526" s="24"/>
      <c r="BS526" s="24"/>
      <c r="BT526" s="24"/>
      <c r="BU526" s="24"/>
      <c r="BV526" s="24"/>
      <c r="BW526" s="24"/>
      <c r="BX526" s="24"/>
      <c r="BY526" s="24"/>
      <c r="BZ526" s="24"/>
      <c r="CA526" s="24"/>
      <c r="CB526" s="24"/>
      <c r="CC526" s="24"/>
      <c r="CD526" s="24"/>
      <c r="CE526" s="24"/>
      <c r="CF526" s="24"/>
      <c r="CG526" s="24"/>
      <c r="CH526" s="24"/>
      <c r="CI526" s="24"/>
      <c r="CJ526" s="24"/>
      <c r="CK526" s="24"/>
      <c r="CL526" s="24"/>
      <c r="CM526" s="24"/>
      <c r="CN526" s="24"/>
      <c r="CO526" s="24"/>
      <c r="CP526" s="24"/>
      <c r="CQ526" s="24"/>
    </row>
    <row r="527" spans="1:95" s="25" customFormat="1" x14ac:dyDescent="0.25">
      <c r="A527" s="40"/>
      <c r="B527" s="23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O527" s="24"/>
      <c r="BP527" s="24"/>
      <c r="BQ527" s="24"/>
      <c r="BR527" s="24"/>
      <c r="BS527" s="24"/>
      <c r="BT527" s="24"/>
      <c r="BU527" s="24"/>
      <c r="BV527" s="24"/>
      <c r="BW527" s="24"/>
      <c r="BX527" s="24"/>
      <c r="BY527" s="24"/>
      <c r="BZ527" s="24"/>
      <c r="CA527" s="24"/>
      <c r="CB527" s="24"/>
      <c r="CC527" s="24"/>
      <c r="CD527" s="24"/>
      <c r="CE527" s="24"/>
      <c r="CF527" s="24"/>
      <c r="CG527" s="24"/>
      <c r="CH527" s="24"/>
      <c r="CI527" s="24"/>
      <c r="CJ527" s="24"/>
      <c r="CK527" s="24"/>
      <c r="CL527" s="24"/>
      <c r="CM527" s="24"/>
      <c r="CN527" s="24"/>
      <c r="CO527" s="24"/>
      <c r="CP527" s="24"/>
      <c r="CQ527" s="24"/>
    </row>
    <row r="528" spans="1:95" s="25" customFormat="1" x14ac:dyDescent="0.25">
      <c r="A528" s="40"/>
      <c r="B528" s="23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O528" s="24"/>
      <c r="BP528" s="24"/>
      <c r="BQ528" s="24"/>
      <c r="BR528" s="24"/>
      <c r="BS528" s="24"/>
      <c r="BT528" s="24"/>
      <c r="BU528" s="24"/>
      <c r="BV528" s="24"/>
      <c r="BW528" s="24"/>
      <c r="BX528" s="24"/>
      <c r="BY528" s="24"/>
      <c r="BZ528" s="24"/>
      <c r="CA528" s="24"/>
      <c r="CB528" s="24"/>
      <c r="CC528" s="24"/>
      <c r="CD528" s="24"/>
      <c r="CE528" s="24"/>
      <c r="CF528" s="24"/>
      <c r="CG528" s="24"/>
      <c r="CH528" s="24"/>
      <c r="CI528" s="24"/>
      <c r="CJ528" s="24"/>
      <c r="CK528" s="24"/>
      <c r="CL528" s="24"/>
      <c r="CM528" s="24"/>
      <c r="CN528" s="24"/>
      <c r="CO528" s="24"/>
      <c r="CP528" s="24"/>
      <c r="CQ528" s="24"/>
    </row>
    <row r="529" spans="1:95" s="25" customFormat="1" x14ac:dyDescent="0.25">
      <c r="A529" s="40"/>
      <c r="B529" s="23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O529" s="24"/>
      <c r="BP529" s="24"/>
      <c r="BQ529" s="24"/>
      <c r="BR529" s="24"/>
      <c r="BS529" s="24"/>
      <c r="BT529" s="24"/>
      <c r="BU529" s="24"/>
      <c r="BV529" s="24"/>
      <c r="BW529" s="24"/>
      <c r="BX529" s="24"/>
      <c r="BY529" s="24"/>
      <c r="BZ529" s="24"/>
      <c r="CA529" s="24"/>
      <c r="CB529" s="24"/>
      <c r="CC529" s="24"/>
      <c r="CD529" s="24"/>
      <c r="CE529" s="24"/>
      <c r="CF529" s="24"/>
      <c r="CG529" s="24"/>
      <c r="CH529" s="24"/>
      <c r="CI529" s="24"/>
      <c r="CJ529" s="24"/>
      <c r="CK529" s="24"/>
      <c r="CL529" s="24"/>
      <c r="CM529" s="24"/>
      <c r="CN529" s="24"/>
      <c r="CO529" s="24"/>
      <c r="CP529" s="24"/>
      <c r="CQ529" s="24"/>
    </row>
    <row r="530" spans="1:95" s="25" customFormat="1" x14ac:dyDescent="0.25">
      <c r="A530" s="40"/>
      <c r="B530" s="23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BC530" s="24"/>
      <c r="BD530" s="24"/>
      <c r="BE530" s="24"/>
      <c r="BF530" s="24"/>
      <c r="BG530" s="24"/>
      <c r="BH530" s="24"/>
      <c r="BI530" s="24"/>
      <c r="BJ530" s="24"/>
      <c r="BK530" s="24"/>
      <c r="BL530" s="24"/>
      <c r="BO530" s="24"/>
      <c r="BP530" s="24"/>
      <c r="BQ530" s="24"/>
      <c r="BR530" s="24"/>
      <c r="BS530" s="24"/>
      <c r="BT530" s="24"/>
      <c r="BU530" s="24"/>
      <c r="BV530" s="24"/>
      <c r="BW530" s="24"/>
      <c r="BX530" s="24"/>
      <c r="BY530" s="24"/>
      <c r="BZ530" s="24"/>
      <c r="CA530" s="24"/>
      <c r="CB530" s="24"/>
      <c r="CC530" s="24"/>
      <c r="CD530" s="24"/>
      <c r="CE530" s="24"/>
      <c r="CF530" s="24"/>
      <c r="CG530" s="24"/>
      <c r="CH530" s="24"/>
      <c r="CI530" s="24"/>
      <c r="CJ530" s="24"/>
      <c r="CK530" s="24"/>
      <c r="CL530" s="24"/>
      <c r="CM530" s="24"/>
      <c r="CN530" s="24"/>
      <c r="CO530" s="24"/>
      <c r="CP530" s="24"/>
      <c r="CQ530" s="24"/>
    </row>
    <row r="531" spans="1:95" s="25" customFormat="1" x14ac:dyDescent="0.25">
      <c r="A531" s="40"/>
      <c r="B531" s="23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BC531" s="24"/>
      <c r="BD531" s="24"/>
      <c r="BE531" s="24"/>
      <c r="BF531" s="24"/>
      <c r="BG531" s="24"/>
      <c r="BH531" s="24"/>
      <c r="BI531" s="24"/>
      <c r="BJ531" s="24"/>
      <c r="BK531" s="24"/>
      <c r="BL531" s="24"/>
      <c r="BO531" s="24"/>
      <c r="BP531" s="24"/>
      <c r="BQ531" s="24"/>
      <c r="BR531" s="24"/>
      <c r="BS531" s="24"/>
      <c r="BT531" s="24"/>
      <c r="BU531" s="24"/>
      <c r="BV531" s="24"/>
      <c r="BW531" s="24"/>
      <c r="BX531" s="24"/>
      <c r="BY531" s="24"/>
      <c r="BZ531" s="24"/>
      <c r="CA531" s="24"/>
      <c r="CB531" s="24"/>
      <c r="CC531" s="24"/>
      <c r="CD531" s="24"/>
      <c r="CE531" s="24"/>
      <c r="CF531" s="24"/>
      <c r="CG531" s="24"/>
      <c r="CH531" s="24"/>
      <c r="CI531" s="24"/>
      <c r="CJ531" s="24"/>
      <c r="CK531" s="24"/>
      <c r="CL531" s="24"/>
      <c r="CM531" s="24"/>
      <c r="CN531" s="24"/>
      <c r="CO531" s="24"/>
      <c r="CP531" s="24"/>
      <c r="CQ531" s="24"/>
    </row>
    <row r="532" spans="1:95" s="25" customFormat="1" x14ac:dyDescent="0.25">
      <c r="A532" s="40"/>
      <c r="B532" s="23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BC532" s="24"/>
      <c r="BD532" s="24"/>
      <c r="BE532" s="24"/>
      <c r="BF532" s="24"/>
      <c r="BG532" s="24"/>
      <c r="BH532" s="24"/>
      <c r="BI532" s="24"/>
      <c r="BJ532" s="24"/>
      <c r="BK532" s="24"/>
      <c r="BL532" s="24"/>
      <c r="BO532" s="24"/>
      <c r="BP532" s="24"/>
      <c r="BQ532" s="24"/>
      <c r="BR532" s="24"/>
      <c r="BS532" s="24"/>
      <c r="BT532" s="24"/>
      <c r="BU532" s="24"/>
      <c r="BV532" s="24"/>
      <c r="BW532" s="24"/>
      <c r="BX532" s="24"/>
      <c r="BY532" s="24"/>
      <c r="BZ532" s="24"/>
      <c r="CA532" s="24"/>
      <c r="CB532" s="24"/>
      <c r="CC532" s="24"/>
      <c r="CD532" s="24"/>
      <c r="CE532" s="24"/>
      <c r="CF532" s="24"/>
      <c r="CG532" s="24"/>
      <c r="CH532" s="24"/>
      <c r="CI532" s="24"/>
      <c r="CJ532" s="24"/>
      <c r="CK532" s="24"/>
      <c r="CL532" s="24"/>
      <c r="CM532" s="24"/>
      <c r="CN532" s="24"/>
      <c r="CO532" s="24"/>
      <c r="CP532" s="24"/>
      <c r="CQ532" s="24"/>
    </row>
    <row r="533" spans="1:95" s="25" customFormat="1" x14ac:dyDescent="0.25">
      <c r="A533" s="40"/>
      <c r="B533" s="23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BC533" s="24"/>
      <c r="BD533" s="24"/>
      <c r="BE533" s="24"/>
      <c r="BF533" s="24"/>
      <c r="BG533" s="24"/>
      <c r="BH533" s="24"/>
      <c r="BI533" s="24"/>
      <c r="BJ533" s="24"/>
      <c r="BK533" s="24"/>
      <c r="BL533" s="24"/>
      <c r="BO533" s="24"/>
      <c r="BP533" s="24"/>
      <c r="BQ533" s="24"/>
      <c r="BR533" s="24"/>
      <c r="BS533" s="24"/>
      <c r="BT533" s="24"/>
      <c r="BU533" s="24"/>
      <c r="BV533" s="24"/>
      <c r="BW533" s="24"/>
      <c r="BX533" s="24"/>
      <c r="BY533" s="24"/>
      <c r="BZ533" s="24"/>
      <c r="CA533" s="24"/>
      <c r="CB533" s="24"/>
      <c r="CC533" s="24"/>
      <c r="CD533" s="24"/>
      <c r="CE533" s="24"/>
      <c r="CF533" s="24"/>
      <c r="CG533" s="24"/>
      <c r="CH533" s="24"/>
      <c r="CI533" s="24"/>
      <c r="CJ533" s="24"/>
      <c r="CK533" s="24"/>
      <c r="CL533" s="24"/>
      <c r="CM533" s="24"/>
      <c r="CN533" s="24"/>
      <c r="CO533" s="24"/>
      <c r="CP533" s="24"/>
      <c r="CQ533" s="24"/>
    </row>
    <row r="534" spans="1:95" s="25" customFormat="1" x14ac:dyDescent="0.25">
      <c r="A534" s="40"/>
      <c r="B534" s="23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O534" s="24"/>
      <c r="BP534" s="24"/>
      <c r="BQ534" s="24"/>
      <c r="BR534" s="24"/>
      <c r="BS534" s="24"/>
      <c r="BT534" s="24"/>
      <c r="BU534" s="24"/>
      <c r="BV534" s="24"/>
      <c r="BW534" s="24"/>
      <c r="BX534" s="24"/>
      <c r="BY534" s="24"/>
      <c r="BZ534" s="24"/>
      <c r="CA534" s="24"/>
      <c r="CB534" s="24"/>
      <c r="CC534" s="24"/>
      <c r="CD534" s="24"/>
      <c r="CE534" s="24"/>
      <c r="CF534" s="24"/>
      <c r="CG534" s="24"/>
      <c r="CH534" s="24"/>
      <c r="CI534" s="24"/>
      <c r="CJ534" s="24"/>
      <c r="CK534" s="24"/>
      <c r="CL534" s="24"/>
      <c r="CM534" s="24"/>
      <c r="CN534" s="24"/>
      <c r="CO534" s="24"/>
      <c r="CP534" s="24"/>
      <c r="CQ534" s="24"/>
    </row>
    <row r="535" spans="1:95" s="25" customFormat="1" x14ac:dyDescent="0.25">
      <c r="A535" s="40"/>
      <c r="B535" s="23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BC535" s="24"/>
      <c r="BD535" s="24"/>
      <c r="BE535" s="24"/>
      <c r="BF535" s="24"/>
      <c r="BG535" s="24"/>
      <c r="BH535" s="24"/>
      <c r="BI535" s="24"/>
      <c r="BJ535" s="24"/>
      <c r="BK535" s="24"/>
      <c r="BL535" s="24"/>
      <c r="BO535" s="24"/>
      <c r="BP535" s="24"/>
      <c r="BQ535" s="24"/>
      <c r="BR535" s="24"/>
      <c r="BS535" s="24"/>
      <c r="BT535" s="24"/>
      <c r="BU535" s="24"/>
      <c r="BV535" s="24"/>
      <c r="BW535" s="24"/>
      <c r="BX535" s="24"/>
      <c r="BY535" s="24"/>
      <c r="BZ535" s="24"/>
      <c r="CA535" s="24"/>
      <c r="CB535" s="24"/>
      <c r="CC535" s="24"/>
      <c r="CD535" s="24"/>
      <c r="CE535" s="24"/>
      <c r="CF535" s="24"/>
      <c r="CG535" s="24"/>
      <c r="CH535" s="24"/>
      <c r="CI535" s="24"/>
      <c r="CJ535" s="24"/>
      <c r="CK535" s="24"/>
      <c r="CL535" s="24"/>
      <c r="CM535" s="24"/>
      <c r="CN535" s="24"/>
      <c r="CO535" s="24"/>
      <c r="CP535" s="24"/>
      <c r="CQ535" s="24"/>
    </row>
    <row r="536" spans="1:95" s="25" customFormat="1" x14ac:dyDescent="0.25">
      <c r="A536" s="40"/>
      <c r="B536" s="23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BC536" s="24"/>
      <c r="BD536" s="24"/>
      <c r="BE536" s="24"/>
      <c r="BF536" s="24"/>
      <c r="BG536" s="24"/>
      <c r="BH536" s="24"/>
      <c r="BI536" s="24"/>
      <c r="BJ536" s="24"/>
      <c r="BK536" s="24"/>
      <c r="BL536" s="24"/>
      <c r="BO536" s="24"/>
      <c r="BP536" s="24"/>
      <c r="BQ536" s="24"/>
      <c r="BR536" s="24"/>
      <c r="BS536" s="24"/>
      <c r="BT536" s="24"/>
      <c r="BU536" s="24"/>
      <c r="BV536" s="24"/>
      <c r="BW536" s="24"/>
      <c r="BX536" s="24"/>
      <c r="BY536" s="24"/>
      <c r="BZ536" s="24"/>
      <c r="CA536" s="24"/>
      <c r="CB536" s="24"/>
      <c r="CC536" s="24"/>
      <c r="CD536" s="24"/>
      <c r="CE536" s="24"/>
      <c r="CF536" s="24"/>
      <c r="CG536" s="24"/>
      <c r="CH536" s="24"/>
      <c r="CI536" s="24"/>
      <c r="CJ536" s="24"/>
      <c r="CK536" s="24"/>
      <c r="CL536" s="24"/>
      <c r="CM536" s="24"/>
      <c r="CN536" s="24"/>
      <c r="CO536" s="24"/>
      <c r="CP536" s="24"/>
      <c r="CQ536" s="24"/>
    </row>
    <row r="537" spans="1:95" s="25" customFormat="1" x14ac:dyDescent="0.25">
      <c r="A537" s="40"/>
      <c r="B537" s="23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BC537" s="24"/>
      <c r="BD537" s="24"/>
      <c r="BE537" s="24"/>
      <c r="BF537" s="24"/>
      <c r="BG537" s="24"/>
      <c r="BH537" s="24"/>
      <c r="BI537" s="24"/>
      <c r="BJ537" s="24"/>
      <c r="BK537" s="24"/>
      <c r="BL537" s="24"/>
      <c r="BO537" s="24"/>
      <c r="BP537" s="24"/>
      <c r="BQ537" s="24"/>
      <c r="BR537" s="24"/>
      <c r="BS537" s="24"/>
      <c r="BT537" s="24"/>
      <c r="BU537" s="24"/>
      <c r="BV537" s="24"/>
      <c r="BW537" s="24"/>
      <c r="BX537" s="24"/>
      <c r="BY537" s="24"/>
      <c r="BZ537" s="24"/>
      <c r="CA537" s="24"/>
      <c r="CB537" s="24"/>
      <c r="CC537" s="24"/>
      <c r="CD537" s="24"/>
      <c r="CE537" s="24"/>
      <c r="CF537" s="24"/>
      <c r="CG537" s="24"/>
      <c r="CH537" s="24"/>
      <c r="CI537" s="24"/>
      <c r="CJ537" s="24"/>
      <c r="CK537" s="24"/>
      <c r="CL537" s="24"/>
      <c r="CM537" s="24"/>
      <c r="CN537" s="24"/>
      <c r="CO537" s="24"/>
      <c r="CP537" s="24"/>
      <c r="CQ537" s="24"/>
    </row>
    <row r="538" spans="1:95" s="25" customFormat="1" x14ac:dyDescent="0.25">
      <c r="A538" s="40"/>
      <c r="B538" s="23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BC538" s="24"/>
      <c r="BD538" s="24"/>
      <c r="BE538" s="24"/>
      <c r="BF538" s="24"/>
      <c r="BG538" s="24"/>
      <c r="BH538" s="24"/>
      <c r="BI538" s="24"/>
      <c r="BJ538" s="24"/>
      <c r="BK538" s="24"/>
      <c r="BL538" s="24"/>
      <c r="BO538" s="24"/>
      <c r="BP538" s="24"/>
      <c r="BQ538" s="24"/>
      <c r="BR538" s="24"/>
      <c r="BS538" s="24"/>
      <c r="BT538" s="24"/>
      <c r="BU538" s="24"/>
      <c r="BV538" s="24"/>
      <c r="BW538" s="24"/>
      <c r="BX538" s="24"/>
      <c r="BY538" s="24"/>
      <c r="BZ538" s="24"/>
      <c r="CA538" s="24"/>
      <c r="CB538" s="24"/>
      <c r="CC538" s="24"/>
      <c r="CD538" s="24"/>
      <c r="CE538" s="24"/>
      <c r="CF538" s="24"/>
      <c r="CG538" s="24"/>
      <c r="CH538" s="24"/>
      <c r="CI538" s="24"/>
      <c r="CJ538" s="24"/>
      <c r="CK538" s="24"/>
      <c r="CL538" s="24"/>
      <c r="CM538" s="24"/>
      <c r="CN538" s="24"/>
      <c r="CO538" s="24"/>
      <c r="CP538" s="24"/>
      <c r="CQ538" s="24"/>
    </row>
    <row r="539" spans="1:95" s="25" customFormat="1" x14ac:dyDescent="0.25">
      <c r="A539" s="40"/>
      <c r="B539" s="23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BC539" s="24"/>
      <c r="BD539" s="24"/>
      <c r="BE539" s="24"/>
      <c r="BF539" s="24"/>
      <c r="BG539" s="24"/>
      <c r="BH539" s="24"/>
      <c r="BI539" s="24"/>
      <c r="BJ539" s="24"/>
      <c r="BK539" s="24"/>
      <c r="BL539" s="24"/>
      <c r="BO539" s="24"/>
      <c r="BP539" s="24"/>
      <c r="BQ539" s="24"/>
      <c r="BR539" s="24"/>
      <c r="BS539" s="24"/>
      <c r="BT539" s="24"/>
      <c r="BU539" s="24"/>
      <c r="BV539" s="24"/>
      <c r="BW539" s="24"/>
      <c r="BX539" s="24"/>
      <c r="BY539" s="24"/>
      <c r="BZ539" s="24"/>
      <c r="CA539" s="24"/>
      <c r="CB539" s="24"/>
      <c r="CC539" s="24"/>
      <c r="CD539" s="24"/>
      <c r="CE539" s="24"/>
      <c r="CF539" s="24"/>
      <c r="CG539" s="24"/>
      <c r="CH539" s="24"/>
      <c r="CI539" s="24"/>
      <c r="CJ539" s="24"/>
      <c r="CK539" s="24"/>
      <c r="CL539" s="24"/>
      <c r="CM539" s="24"/>
      <c r="CN539" s="24"/>
      <c r="CO539" s="24"/>
      <c r="CP539" s="24"/>
      <c r="CQ539" s="24"/>
    </row>
    <row r="540" spans="1:95" s="25" customFormat="1" x14ac:dyDescent="0.25">
      <c r="A540" s="40"/>
      <c r="B540" s="23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BC540" s="24"/>
      <c r="BD540" s="24"/>
      <c r="BE540" s="24"/>
      <c r="BF540" s="24"/>
      <c r="BG540" s="24"/>
      <c r="BH540" s="24"/>
      <c r="BI540" s="24"/>
      <c r="BJ540" s="24"/>
      <c r="BK540" s="24"/>
      <c r="BL540" s="24"/>
      <c r="BO540" s="24"/>
      <c r="BP540" s="24"/>
      <c r="BQ540" s="24"/>
      <c r="BR540" s="24"/>
      <c r="BS540" s="24"/>
      <c r="BT540" s="24"/>
      <c r="BU540" s="24"/>
      <c r="BV540" s="24"/>
      <c r="BW540" s="24"/>
      <c r="BX540" s="24"/>
      <c r="BY540" s="24"/>
      <c r="BZ540" s="24"/>
      <c r="CA540" s="24"/>
      <c r="CB540" s="24"/>
      <c r="CC540" s="24"/>
      <c r="CD540" s="24"/>
      <c r="CE540" s="24"/>
      <c r="CF540" s="24"/>
      <c r="CG540" s="24"/>
      <c r="CH540" s="24"/>
      <c r="CI540" s="24"/>
      <c r="CJ540" s="24"/>
      <c r="CK540" s="24"/>
      <c r="CL540" s="24"/>
      <c r="CM540" s="24"/>
      <c r="CN540" s="24"/>
      <c r="CO540" s="24"/>
      <c r="CP540" s="24"/>
      <c r="CQ540" s="24"/>
    </row>
    <row r="541" spans="1:95" s="25" customFormat="1" x14ac:dyDescent="0.25">
      <c r="A541" s="40"/>
      <c r="B541" s="23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  <c r="AS541" s="24"/>
      <c r="AT541" s="24"/>
      <c r="AU541" s="24"/>
      <c r="AV541" s="24"/>
      <c r="AW541" s="24"/>
      <c r="AX541" s="24"/>
      <c r="BC541" s="24"/>
      <c r="BD541" s="24"/>
      <c r="BE541" s="24"/>
      <c r="BF541" s="24"/>
      <c r="BG541" s="24"/>
      <c r="BH541" s="24"/>
      <c r="BI541" s="24"/>
      <c r="BJ541" s="24"/>
      <c r="BK541" s="24"/>
      <c r="BL541" s="24"/>
      <c r="BO541" s="24"/>
      <c r="BP541" s="24"/>
      <c r="BQ541" s="24"/>
      <c r="BR541" s="24"/>
      <c r="BS541" s="24"/>
      <c r="BT541" s="24"/>
      <c r="BU541" s="24"/>
      <c r="BV541" s="24"/>
      <c r="BW541" s="24"/>
      <c r="BX541" s="24"/>
      <c r="BY541" s="24"/>
      <c r="BZ541" s="24"/>
      <c r="CA541" s="24"/>
      <c r="CB541" s="24"/>
      <c r="CC541" s="24"/>
      <c r="CD541" s="24"/>
      <c r="CE541" s="24"/>
      <c r="CF541" s="24"/>
      <c r="CG541" s="24"/>
      <c r="CH541" s="24"/>
      <c r="CI541" s="24"/>
      <c r="CJ541" s="24"/>
      <c r="CK541" s="24"/>
      <c r="CL541" s="24"/>
      <c r="CM541" s="24"/>
      <c r="CN541" s="24"/>
      <c r="CO541" s="24"/>
      <c r="CP541" s="24"/>
      <c r="CQ541" s="24"/>
    </row>
    <row r="542" spans="1:95" s="25" customFormat="1" x14ac:dyDescent="0.25">
      <c r="A542" s="40"/>
      <c r="B542" s="23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BC542" s="24"/>
      <c r="BD542" s="24"/>
      <c r="BE542" s="24"/>
      <c r="BF542" s="24"/>
      <c r="BG542" s="24"/>
      <c r="BH542" s="24"/>
      <c r="BI542" s="24"/>
      <c r="BJ542" s="24"/>
      <c r="BK542" s="24"/>
      <c r="BL542" s="24"/>
      <c r="BO542" s="24"/>
      <c r="BP542" s="24"/>
      <c r="BQ542" s="24"/>
      <c r="BR542" s="24"/>
      <c r="BS542" s="24"/>
      <c r="BT542" s="24"/>
      <c r="BU542" s="24"/>
      <c r="BV542" s="24"/>
      <c r="BW542" s="24"/>
      <c r="BX542" s="24"/>
      <c r="BY542" s="24"/>
      <c r="BZ542" s="24"/>
      <c r="CA542" s="24"/>
      <c r="CB542" s="24"/>
      <c r="CC542" s="24"/>
      <c r="CD542" s="24"/>
      <c r="CE542" s="24"/>
      <c r="CF542" s="24"/>
      <c r="CG542" s="24"/>
      <c r="CH542" s="24"/>
      <c r="CI542" s="24"/>
      <c r="CJ542" s="24"/>
      <c r="CK542" s="24"/>
      <c r="CL542" s="24"/>
      <c r="CM542" s="24"/>
      <c r="CN542" s="24"/>
      <c r="CO542" s="24"/>
      <c r="CP542" s="24"/>
      <c r="CQ542" s="24"/>
    </row>
    <row r="543" spans="1:95" s="25" customFormat="1" x14ac:dyDescent="0.25">
      <c r="A543" s="40"/>
      <c r="B543" s="23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BC543" s="24"/>
      <c r="BD543" s="24"/>
      <c r="BE543" s="24"/>
      <c r="BF543" s="24"/>
      <c r="BG543" s="24"/>
      <c r="BH543" s="24"/>
      <c r="BI543" s="24"/>
      <c r="BJ543" s="24"/>
      <c r="BK543" s="24"/>
      <c r="BL543" s="24"/>
      <c r="BO543" s="24"/>
      <c r="BP543" s="24"/>
      <c r="BQ543" s="24"/>
      <c r="BR543" s="24"/>
      <c r="BS543" s="24"/>
      <c r="BT543" s="24"/>
      <c r="BU543" s="24"/>
      <c r="BV543" s="24"/>
      <c r="BW543" s="24"/>
      <c r="BX543" s="24"/>
      <c r="BY543" s="24"/>
      <c r="BZ543" s="24"/>
      <c r="CA543" s="24"/>
      <c r="CB543" s="24"/>
      <c r="CC543" s="24"/>
      <c r="CD543" s="24"/>
      <c r="CE543" s="24"/>
      <c r="CF543" s="24"/>
      <c r="CG543" s="24"/>
      <c r="CH543" s="24"/>
      <c r="CI543" s="24"/>
      <c r="CJ543" s="24"/>
      <c r="CK543" s="24"/>
      <c r="CL543" s="24"/>
      <c r="CM543" s="24"/>
      <c r="CN543" s="24"/>
      <c r="CO543" s="24"/>
      <c r="CP543" s="24"/>
      <c r="CQ543" s="24"/>
    </row>
    <row r="544" spans="1:95" s="25" customFormat="1" x14ac:dyDescent="0.25">
      <c r="A544" s="40"/>
      <c r="B544" s="23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BC544" s="24"/>
      <c r="BD544" s="24"/>
      <c r="BE544" s="24"/>
      <c r="BF544" s="24"/>
      <c r="BG544" s="24"/>
      <c r="BH544" s="24"/>
      <c r="BI544" s="24"/>
      <c r="BJ544" s="24"/>
      <c r="BK544" s="24"/>
      <c r="BL544" s="24"/>
      <c r="BO544" s="24"/>
      <c r="BP544" s="24"/>
      <c r="BQ544" s="24"/>
      <c r="BR544" s="24"/>
      <c r="BS544" s="24"/>
      <c r="BT544" s="24"/>
      <c r="BU544" s="24"/>
      <c r="BV544" s="24"/>
      <c r="BW544" s="24"/>
      <c r="BX544" s="24"/>
      <c r="BY544" s="24"/>
      <c r="BZ544" s="24"/>
      <c r="CA544" s="24"/>
      <c r="CB544" s="24"/>
      <c r="CC544" s="24"/>
      <c r="CD544" s="24"/>
      <c r="CE544" s="24"/>
      <c r="CF544" s="24"/>
      <c r="CG544" s="24"/>
      <c r="CH544" s="24"/>
      <c r="CI544" s="24"/>
      <c r="CJ544" s="24"/>
      <c r="CK544" s="24"/>
      <c r="CL544" s="24"/>
      <c r="CM544" s="24"/>
      <c r="CN544" s="24"/>
      <c r="CO544" s="24"/>
      <c r="CP544" s="24"/>
      <c r="CQ544" s="24"/>
    </row>
    <row r="545" spans="1:95" s="25" customFormat="1" x14ac:dyDescent="0.25">
      <c r="A545" s="40"/>
      <c r="B545" s="23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BC545" s="24"/>
      <c r="BD545" s="24"/>
      <c r="BE545" s="24"/>
      <c r="BF545" s="24"/>
      <c r="BG545" s="24"/>
      <c r="BH545" s="24"/>
      <c r="BI545" s="24"/>
      <c r="BJ545" s="24"/>
      <c r="BK545" s="24"/>
      <c r="BL545" s="24"/>
      <c r="BO545" s="24"/>
      <c r="BP545" s="24"/>
      <c r="BQ545" s="24"/>
      <c r="BR545" s="24"/>
      <c r="BS545" s="24"/>
      <c r="BT545" s="24"/>
      <c r="BU545" s="24"/>
      <c r="BV545" s="24"/>
      <c r="BW545" s="24"/>
      <c r="BX545" s="24"/>
      <c r="BY545" s="24"/>
      <c r="BZ545" s="24"/>
      <c r="CA545" s="24"/>
      <c r="CB545" s="24"/>
      <c r="CC545" s="24"/>
      <c r="CD545" s="24"/>
      <c r="CE545" s="24"/>
      <c r="CF545" s="24"/>
      <c r="CG545" s="24"/>
      <c r="CH545" s="24"/>
      <c r="CI545" s="24"/>
      <c r="CJ545" s="24"/>
      <c r="CK545" s="24"/>
      <c r="CL545" s="24"/>
      <c r="CM545" s="24"/>
      <c r="CN545" s="24"/>
      <c r="CO545" s="24"/>
      <c r="CP545" s="24"/>
      <c r="CQ545" s="24"/>
    </row>
    <row r="546" spans="1:95" s="25" customFormat="1" x14ac:dyDescent="0.25">
      <c r="A546" s="40"/>
      <c r="B546" s="23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BC546" s="24"/>
      <c r="BD546" s="24"/>
      <c r="BE546" s="24"/>
      <c r="BF546" s="24"/>
      <c r="BG546" s="24"/>
      <c r="BH546" s="24"/>
      <c r="BI546" s="24"/>
      <c r="BJ546" s="24"/>
      <c r="BK546" s="24"/>
      <c r="BL546" s="24"/>
      <c r="BO546" s="24"/>
      <c r="BP546" s="24"/>
      <c r="BQ546" s="24"/>
      <c r="BR546" s="24"/>
      <c r="BS546" s="24"/>
      <c r="BT546" s="24"/>
      <c r="BU546" s="24"/>
      <c r="BV546" s="24"/>
      <c r="BW546" s="24"/>
      <c r="BX546" s="24"/>
      <c r="BY546" s="24"/>
      <c r="BZ546" s="24"/>
      <c r="CA546" s="24"/>
      <c r="CB546" s="24"/>
      <c r="CC546" s="24"/>
      <c r="CD546" s="24"/>
      <c r="CE546" s="24"/>
      <c r="CF546" s="24"/>
      <c r="CG546" s="24"/>
      <c r="CH546" s="24"/>
      <c r="CI546" s="24"/>
      <c r="CJ546" s="24"/>
      <c r="CK546" s="24"/>
      <c r="CL546" s="24"/>
      <c r="CM546" s="24"/>
      <c r="CN546" s="24"/>
      <c r="CO546" s="24"/>
      <c r="CP546" s="24"/>
      <c r="CQ546" s="24"/>
    </row>
    <row r="547" spans="1:95" s="25" customFormat="1" x14ac:dyDescent="0.25">
      <c r="A547" s="40"/>
      <c r="B547" s="23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BC547" s="24"/>
      <c r="BD547" s="24"/>
      <c r="BE547" s="24"/>
      <c r="BF547" s="24"/>
      <c r="BG547" s="24"/>
      <c r="BH547" s="24"/>
      <c r="BI547" s="24"/>
      <c r="BJ547" s="24"/>
      <c r="BK547" s="24"/>
      <c r="BL547" s="24"/>
      <c r="BO547" s="24"/>
      <c r="BP547" s="24"/>
      <c r="BQ547" s="24"/>
      <c r="BR547" s="24"/>
      <c r="BS547" s="24"/>
      <c r="BT547" s="24"/>
      <c r="BU547" s="24"/>
      <c r="BV547" s="24"/>
      <c r="BW547" s="24"/>
      <c r="BX547" s="24"/>
      <c r="BY547" s="24"/>
      <c r="BZ547" s="24"/>
      <c r="CA547" s="24"/>
      <c r="CB547" s="24"/>
      <c r="CC547" s="24"/>
      <c r="CD547" s="24"/>
      <c r="CE547" s="24"/>
      <c r="CF547" s="24"/>
      <c r="CG547" s="24"/>
      <c r="CH547" s="24"/>
      <c r="CI547" s="24"/>
      <c r="CJ547" s="24"/>
      <c r="CK547" s="24"/>
      <c r="CL547" s="24"/>
      <c r="CM547" s="24"/>
      <c r="CN547" s="24"/>
      <c r="CO547" s="24"/>
      <c r="CP547" s="24"/>
      <c r="CQ547" s="24"/>
    </row>
    <row r="548" spans="1:95" s="25" customFormat="1" x14ac:dyDescent="0.25">
      <c r="A548" s="40"/>
      <c r="B548" s="23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BC548" s="24"/>
      <c r="BD548" s="24"/>
      <c r="BE548" s="24"/>
      <c r="BF548" s="24"/>
      <c r="BG548" s="24"/>
      <c r="BH548" s="24"/>
      <c r="BI548" s="24"/>
      <c r="BJ548" s="24"/>
      <c r="BK548" s="24"/>
      <c r="BL548" s="24"/>
      <c r="BO548" s="24"/>
      <c r="BP548" s="24"/>
      <c r="BQ548" s="24"/>
      <c r="BR548" s="24"/>
      <c r="BS548" s="24"/>
      <c r="BT548" s="24"/>
      <c r="BU548" s="24"/>
      <c r="BV548" s="24"/>
      <c r="BW548" s="24"/>
      <c r="BX548" s="24"/>
      <c r="BY548" s="24"/>
      <c r="BZ548" s="24"/>
      <c r="CA548" s="24"/>
      <c r="CB548" s="24"/>
      <c r="CC548" s="24"/>
      <c r="CD548" s="24"/>
      <c r="CE548" s="24"/>
      <c r="CF548" s="24"/>
      <c r="CG548" s="24"/>
      <c r="CH548" s="24"/>
      <c r="CI548" s="24"/>
      <c r="CJ548" s="24"/>
      <c r="CK548" s="24"/>
      <c r="CL548" s="24"/>
      <c r="CM548" s="24"/>
      <c r="CN548" s="24"/>
      <c r="CO548" s="24"/>
      <c r="CP548" s="24"/>
      <c r="CQ548" s="24"/>
    </row>
    <row r="549" spans="1:95" s="25" customFormat="1" x14ac:dyDescent="0.25">
      <c r="A549" s="40"/>
      <c r="B549" s="23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BC549" s="24"/>
      <c r="BD549" s="24"/>
      <c r="BE549" s="24"/>
      <c r="BF549" s="24"/>
      <c r="BG549" s="24"/>
      <c r="BH549" s="24"/>
      <c r="BI549" s="24"/>
      <c r="BJ549" s="24"/>
      <c r="BK549" s="24"/>
      <c r="BL549" s="24"/>
      <c r="BO549" s="24"/>
      <c r="BP549" s="24"/>
      <c r="BQ549" s="24"/>
      <c r="BR549" s="24"/>
      <c r="BS549" s="24"/>
      <c r="BT549" s="24"/>
      <c r="BU549" s="24"/>
      <c r="BV549" s="24"/>
      <c r="BW549" s="24"/>
      <c r="BX549" s="24"/>
      <c r="BY549" s="24"/>
      <c r="BZ549" s="24"/>
      <c r="CA549" s="24"/>
      <c r="CB549" s="24"/>
      <c r="CC549" s="24"/>
      <c r="CD549" s="24"/>
      <c r="CE549" s="24"/>
      <c r="CF549" s="24"/>
      <c r="CG549" s="24"/>
      <c r="CH549" s="24"/>
      <c r="CI549" s="24"/>
      <c r="CJ549" s="24"/>
      <c r="CK549" s="24"/>
      <c r="CL549" s="24"/>
      <c r="CM549" s="24"/>
      <c r="CN549" s="24"/>
      <c r="CO549" s="24"/>
      <c r="CP549" s="24"/>
      <c r="CQ549" s="24"/>
    </row>
    <row r="550" spans="1:95" s="25" customFormat="1" x14ac:dyDescent="0.25">
      <c r="A550" s="40"/>
      <c r="B550" s="23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BC550" s="24"/>
      <c r="BD550" s="24"/>
      <c r="BE550" s="24"/>
      <c r="BF550" s="24"/>
      <c r="BG550" s="24"/>
      <c r="BH550" s="24"/>
      <c r="BI550" s="24"/>
      <c r="BJ550" s="24"/>
      <c r="BK550" s="24"/>
      <c r="BL550" s="24"/>
      <c r="BO550" s="24"/>
      <c r="BP550" s="24"/>
      <c r="BQ550" s="24"/>
      <c r="BR550" s="24"/>
      <c r="BS550" s="24"/>
      <c r="BT550" s="24"/>
      <c r="BU550" s="24"/>
      <c r="BV550" s="24"/>
      <c r="BW550" s="24"/>
      <c r="BX550" s="24"/>
      <c r="BY550" s="24"/>
      <c r="BZ550" s="24"/>
      <c r="CA550" s="24"/>
      <c r="CB550" s="24"/>
      <c r="CC550" s="24"/>
      <c r="CD550" s="24"/>
      <c r="CE550" s="24"/>
      <c r="CF550" s="24"/>
      <c r="CG550" s="24"/>
      <c r="CH550" s="24"/>
      <c r="CI550" s="24"/>
      <c r="CJ550" s="24"/>
      <c r="CK550" s="24"/>
      <c r="CL550" s="24"/>
      <c r="CM550" s="24"/>
      <c r="CN550" s="24"/>
      <c r="CO550" s="24"/>
      <c r="CP550" s="24"/>
      <c r="CQ550" s="24"/>
    </row>
    <row r="551" spans="1:95" s="25" customFormat="1" x14ac:dyDescent="0.25">
      <c r="A551" s="40"/>
      <c r="B551" s="23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  <c r="AX551" s="24"/>
      <c r="BC551" s="24"/>
      <c r="BD551" s="24"/>
      <c r="BE551" s="24"/>
      <c r="BF551" s="24"/>
      <c r="BG551" s="24"/>
      <c r="BH551" s="24"/>
      <c r="BI551" s="24"/>
      <c r="BJ551" s="24"/>
      <c r="BK551" s="24"/>
      <c r="BL551" s="24"/>
      <c r="BO551" s="24"/>
      <c r="BP551" s="24"/>
      <c r="BQ551" s="24"/>
      <c r="BR551" s="24"/>
      <c r="BS551" s="24"/>
      <c r="BT551" s="24"/>
      <c r="BU551" s="24"/>
      <c r="BV551" s="24"/>
      <c r="BW551" s="24"/>
      <c r="BX551" s="24"/>
      <c r="BY551" s="24"/>
      <c r="BZ551" s="24"/>
      <c r="CA551" s="24"/>
      <c r="CB551" s="24"/>
      <c r="CC551" s="24"/>
      <c r="CD551" s="24"/>
      <c r="CE551" s="24"/>
      <c r="CF551" s="24"/>
      <c r="CG551" s="24"/>
      <c r="CH551" s="24"/>
      <c r="CI551" s="24"/>
      <c r="CJ551" s="24"/>
      <c r="CK551" s="24"/>
      <c r="CL551" s="24"/>
      <c r="CM551" s="24"/>
      <c r="CN551" s="24"/>
      <c r="CO551" s="24"/>
      <c r="CP551" s="24"/>
      <c r="CQ551" s="24"/>
    </row>
    <row r="552" spans="1:95" s="25" customFormat="1" x14ac:dyDescent="0.25">
      <c r="A552" s="40"/>
      <c r="B552" s="23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BC552" s="24"/>
      <c r="BD552" s="24"/>
      <c r="BE552" s="24"/>
      <c r="BF552" s="24"/>
      <c r="BG552" s="24"/>
      <c r="BH552" s="24"/>
      <c r="BI552" s="24"/>
      <c r="BJ552" s="24"/>
      <c r="BK552" s="24"/>
      <c r="BL552" s="24"/>
      <c r="BO552" s="24"/>
      <c r="BP552" s="24"/>
      <c r="BQ552" s="24"/>
      <c r="BR552" s="24"/>
      <c r="BS552" s="24"/>
      <c r="BT552" s="24"/>
      <c r="BU552" s="24"/>
      <c r="BV552" s="24"/>
      <c r="BW552" s="24"/>
      <c r="BX552" s="24"/>
      <c r="BY552" s="24"/>
      <c r="BZ552" s="24"/>
      <c r="CA552" s="24"/>
      <c r="CB552" s="24"/>
      <c r="CC552" s="24"/>
      <c r="CD552" s="24"/>
      <c r="CE552" s="24"/>
      <c r="CF552" s="24"/>
      <c r="CG552" s="24"/>
      <c r="CH552" s="24"/>
      <c r="CI552" s="24"/>
      <c r="CJ552" s="24"/>
      <c r="CK552" s="24"/>
      <c r="CL552" s="24"/>
      <c r="CM552" s="24"/>
      <c r="CN552" s="24"/>
      <c r="CO552" s="24"/>
      <c r="CP552" s="24"/>
      <c r="CQ552" s="24"/>
    </row>
    <row r="553" spans="1:95" s="25" customFormat="1" x14ac:dyDescent="0.25">
      <c r="A553" s="40"/>
      <c r="B553" s="23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BC553" s="24"/>
      <c r="BD553" s="24"/>
      <c r="BE553" s="24"/>
      <c r="BF553" s="24"/>
      <c r="BG553" s="24"/>
      <c r="BH553" s="24"/>
      <c r="BI553" s="24"/>
      <c r="BJ553" s="24"/>
      <c r="BK553" s="24"/>
      <c r="BL553" s="24"/>
      <c r="BO553" s="24"/>
      <c r="BP553" s="24"/>
      <c r="BQ553" s="24"/>
      <c r="BR553" s="24"/>
      <c r="BS553" s="24"/>
      <c r="BT553" s="24"/>
      <c r="BU553" s="24"/>
      <c r="BV553" s="24"/>
      <c r="BW553" s="24"/>
      <c r="BX553" s="24"/>
      <c r="BY553" s="24"/>
      <c r="BZ553" s="24"/>
      <c r="CA553" s="24"/>
      <c r="CB553" s="24"/>
      <c r="CC553" s="24"/>
      <c r="CD553" s="24"/>
      <c r="CE553" s="24"/>
      <c r="CF553" s="24"/>
      <c r="CG553" s="24"/>
      <c r="CH553" s="24"/>
      <c r="CI553" s="24"/>
      <c r="CJ553" s="24"/>
      <c r="CK553" s="24"/>
      <c r="CL553" s="24"/>
      <c r="CM553" s="24"/>
      <c r="CN553" s="24"/>
      <c r="CO553" s="24"/>
      <c r="CP553" s="24"/>
      <c r="CQ553" s="24"/>
    </row>
    <row r="554" spans="1:95" s="25" customFormat="1" x14ac:dyDescent="0.25">
      <c r="A554" s="40"/>
      <c r="B554" s="23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BC554" s="24"/>
      <c r="BD554" s="24"/>
      <c r="BE554" s="24"/>
      <c r="BF554" s="24"/>
      <c r="BG554" s="24"/>
      <c r="BH554" s="24"/>
      <c r="BI554" s="24"/>
      <c r="BJ554" s="24"/>
      <c r="BK554" s="24"/>
      <c r="BL554" s="24"/>
      <c r="BO554" s="24"/>
      <c r="BP554" s="24"/>
      <c r="BQ554" s="24"/>
      <c r="BR554" s="24"/>
      <c r="BS554" s="24"/>
      <c r="BT554" s="24"/>
      <c r="BU554" s="24"/>
      <c r="BV554" s="24"/>
      <c r="BW554" s="24"/>
      <c r="BX554" s="24"/>
      <c r="BY554" s="24"/>
      <c r="BZ554" s="24"/>
      <c r="CA554" s="24"/>
      <c r="CB554" s="24"/>
      <c r="CC554" s="24"/>
      <c r="CD554" s="24"/>
      <c r="CE554" s="24"/>
      <c r="CF554" s="24"/>
      <c r="CG554" s="24"/>
      <c r="CH554" s="24"/>
      <c r="CI554" s="24"/>
      <c r="CJ554" s="24"/>
      <c r="CK554" s="24"/>
      <c r="CL554" s="24"/>
      <c r="CM554" s="24"/>
      <c r="CN554" s="24"/>
      <c r="CO554" s="24"/>
      <c r="CP554" s="24"/>
      <c r="CQ554" s="24"/>
    </row>
    <row r="555" spans="1:95" s="25" customFormat="1" x14ac:dyDescent="0.25">
      <c r="A555" s="40"/>
      <c r="B555" s="23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BC555" s="24"/>
      <c r="BD555" s="24"/>
      <c r="BE555" s="24"/>
      <c r="BF555" s="24"/>
      <c r="BG555" s="24"/>
      <c r="BH555" s="24"/>
      <c r="BI555" s="24"/>
      <c r="BJ555" s="24"/>
      <c r="BK555" s="24"/>
      <c r="BL555" s="24"/>
      <c r="BO555" s="24"/>
      <c r="BP555" s="24"/>
      <c r="BQ555" s="24"/>
      <c r="BR555" s="24"/>
      <c r="BS555" s="24"/>
      <c r="BT555" s="24"/>
      <c r="BU555" s="24"/>
      <c r="BV555" s="24"/>
      <c r="BW555" s="24"/>
      <c r="BX555" s="24"/>
      <c r="BY555" s="24"/>
      <c r="BZ555" s="24"/>
      <c r="CA555" s="24"/>
      <c r="CB555" s="24"/>
      <c r="CC555" s="24"/>
      <c r="CD555" s="24"/>
      <c r="CE555" s="24"/>
      <c r="CF555" s="24"/>
      <c r="CG555" s="24"/>
      <c r="CH555" s="24"/>
      <c r="CI555" s="24"/>
      <c r="CJ555" s="24"/>
      <c r="CK555" s="24"/>
      <c r="CL555" s="24"/>
      <c r="CM555" s="24"/>
      <c r="CN555" s="24"/>
      <c r="CO555" s="24"/>
      <c r="CP555" s="24"/>
      <c r="CQ555" s="24"/>
    </row>
    <row r="556" spans="1:95" s="25" customFormat="1" x14ac:dyDescent="0.25">
      <c r="A556" s="40"/>
      <c r="B556" s="23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BC556" s="24"/>
      <c r="BD556" s="24"/>
      <c r="BE556" s="24"/>
      <c r="BF556" s="24"/>
      <c r="BG556" s="24"/>
      <c r="BH556" s="24"/>
      <c r="BI556" s="24"/>
      <c r="BJ556" s="24"/>
      <c r="BK556" s="24"/>
      <c r="BL556" s="24"/>
      <c r="BO556" s="24"/>
      <c r="BP556" s="24"/>
      <c r="BQ556" s="24"/>
      <c r="BR556" s="24"/>
      <c r="BS556" s="24"/>
      <c r="BT556" s="24"/>
      <c r="BU556" s="24"/>
      <c r="BV556" s="24"/>
      <c r="BW556" s="24"/>
      <c r="BX556" s="24"/>
      <c r="BY556" s="24"/>
      <c r="BZ556" s="24"/>
      <c r="CA556" s="24"/>
      <c r="CB556" s="24"/>
      <c r="CC556" s="24"/>
      <c r="CD556" s="24"/>
      <c r="CE556" s="24"/>
      <c r="CF556" s="24"/>
      <c r="CG556" s="24"/>
      <c r="CH556" s="24"/>
      <c r="CI556" s="24"/>
      <c r="CJ556" s="24"/>
      <c r="CK556" s="24"/>
      <c r="CL556" s="24"/>
      <c r="CM556" s="24"/>
      <c r="CN556" s="24"/>
      <c r="CO556" s="24"/>
      <c r="CP556" s="24"/>
      <c r="CQ556" s="24"/>
    </row>
    <row r="557" spans="1:95" s="25" customFormat="1" x14ac:dyDescent="0.25">
      <c r="A557" s="40"/>
      <c r="B557" s="23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BC557" s="24"/>
      <c r="BD557" s="24"/>
      <c r="BE557" s="24"/>
      <c r="BF557" s="24"/>
      <c r="BG557" s="24"/>
      <c r="BH557" s="24"/>
      <c r="BI557" s="24"/>
      <c r="BJ557" s="24"/>
      <c r="BK557" s="24"/>
      <c r="BL557" s="24"/>
      <c r="BO557" s="24"/>
      <c r="BP557" s="24"/>
      <c r="BQ557" s="24"/>
      <c r="BR557" s="24"/>
      <c r="BS557" s="24"/>
      <c r="BT557" s="24"/>
      <c r="BU557" s="24"/>
      <c r="BV557" s="24"/>
      <c r="BW557" s="24"/>
      <c r="BX557" s="24"/>
      <c r="BY557" s="24"/>
      <c r="BZ557" s="24"/>
      <c r="CA557" s="24"/>
      <c r="CB557" s="24"/>
      <c r="CC557" s="24"/>
      <c r="CD557" s="24"/>
      <c r="CE557" s="24"/>
      <c r="CF557" s="24"/>
      <c r="CG557" s="24"/>
      <c r="CH557" s="24"/>
      <c r="CI557" s="24"/>
      <c r="CJ557" s="24"/>
      <c r="CK557" s="24"/>
      <c r="CL557" s="24"/>
      <c r="CM557" s="24"/>
      <c r="CN557" s="24"/>
      <c r="CO557" s="24"/>
      <c r="CP557" s="24"/>
      <c r="CQ557" s="24"/>
    </row>
    <row r="558" spans="1:95" s="25" customFormat="1" x14ac:dyDescent="0.25">
      <c r="A558" s="40"/>
      <c r="B558" s="23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BC558" s="24"/>
      <c r="BD558" s="24"/>
      <c r="BE558" s="24"/>
      <c r="BF558" s="24"/>
      <c r="BG558" s="24"/>
      <c r="BH558" s="24"/>
      <c r="BI558" s="24"/>
      <c r="BJ558" s="24"/>
      <c r="BK558" s="24"/>
      <c r="BL558" s="24"/>
      <c r="BO558" s="24"/>
      <c r="BP558" s="24"/>
      <c r="BQ558" s="24"/>
      <c r="BR558" s="24"/>
      <c r="BS558" s="24"/>
      <c r="BT558" s="24"/>
      <c r="BU558" s="24"/>
      <c r="BV558" s="24"/>
      <c r="BW558" s="24"/>
      <c r="BX558" s="24"/>
      <c r="BY558" s="24"/>
      <c r="BZ558" s="24"/>
      <c r="CA558" s="24"/>
      <c r="CB558" s="24"/>
      <c r="CC558" s="24"/>
      <c r="CD558" s="24"/>
      <c r="CE558" s="24"/>
      <c r="CF558" s="24"/>
      <c r="CG558" s="24"/>
      <c r="CH558" s="24"/>
      <c r="CI558" s="24"/>
      <c r="CJ558" s="24"/>
      <c r="CK558" s="24"/>
      <c r="CL558" s="24"/>
      <c r="CM558" s="24"/>
      <c r="CN558" s="24"/>
      <c r="CO558" s="24"/>
      <c r="CP558" s="24"/>
      <c r="CQ558" s="24"/>
    </row>
    <row r="559" spans="1:95" s="25" customFormat="1" x14ac:dyDescent="0.25">
      <c r="A559" s="40"/>
      <c r="B559" s="23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</row>
    <row r="560" spans="1:95" s="25" customFormat="1" x14ac:dyDescent="0.25">
      <c r="A560" s="40"/>
      <c r="B560" s="23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</row>
    <row r="561" spans="1:95" s="25" customFormat="1" x14ac:dyDescent="0.25">
      <c r="A561" s="40"/>
      <c r="B561" s="23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O561" s="24"/>
      <c r="BP561" s="24"/>
      <c r="BQ561" s="24"/>
      <c r="BR561" s="24"/>
      <c r="BS561" s="24"/>
      <c r="BT561" s="24"/>
      <c r="BU561" s="24"/>
      <c r="BV561" s="24"/>
      <c r="BW561" s="24"/>
      <c r="BX561" s="24"/>
      <c r="BY561" s="24"/>
      <c r="BZ561" s="24"/>
      <c r="CA561" s="24"/>
      <c r="CB561" s="24"/>
      <c r="CC561" s="24"/>
      <c r="CD561" s="24"/>
      <c r="CE561" s="24"/>
      <c r="CF561" s="24"/>
      <c r="CG561" s="24"/>
      <c r="CH561" s="24"/>
      <c r="CI561" s="24"/>
      <c r="CJ561" s="24"/>
      <c r="CK561" s="24"/>
      <c r="CL561" s="24"/>
      <c r="CM561" s="24"/>
      <c r="CN561" s="24"/>
      <c r="CO561" s="24"/>
      <c r="CP561" s="24"/>
      <c r="CQ561" s="24"/>
    </row>
    <row r="562" spans="1:95" s="25" customFormat="1" x14ac:dyDescent="0.25">
      <c r="A562" s="40"/>
      <c r="B562" s="23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BC562" s="24"/>
      <c r="BD562" s="24"/>
      <c r="BE562" s="24"/>
      <c r="BF562" s="24"/>
      <c r="BG562" s="24"/>
      <c r="BH562" s="24"/>
      <c r="BI562" s="24"/>
      <c r="BJ562" s="24"/>
      <c r="BK562" s="24"/>
      <c r="BL562" s="24"/>
      <c r="BO562" s="24"/>
      <c r="BP562" s="24"/>
      <c r="BQ562" s="24"/>
      <c r="BR562" s="24"/>
      <c r="BS562" s="24"/>
      <c r="BT562" s="24"/>
      <c r="BU562" s="24"/>
      <c r="BV562" s="24"/>
      <c r="BW562" s="24"/>
      <c r="BX562" s="24"/>
      <c r="BY562" s="24"/>
      <c r="BZ562" s="24"/>
      <c r="CA562" s="24"/>
      <c r="CB562" s="24"/>
      <c r="CC562" s="24"/>
      <c r="CD562" s="24"/>
      <c r="CE562" s="24"/>
      <c r="CF562" s="24"/>
      <c r="CG562" s="24"/>
      <c r="CH562" s="24"/>
      <c r="CI562" s="24"/>
      <c r="CJ562" s="24"/>
      <c r="CK562" s="24"/>
      <c r="CL562" s="24"/>
      <c r="CM562" s="24"/>
      <c r="CN562" s="24"/>
      <c r="CO562" s="24"/>
      <c r="CP562" s="24"/>
      <c r="CQ562" s="24"/>
    </row>
    <row r="563" spans="1:95" s="25" customFormat="1" x14ac:dyDescent="0.25">
      <c r="A563" s="40"/>
      <c r="B563" s="23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BC563" s="24"/>
      <c r="BD563" s="24"/>
      <c r="BE563" s="24"/>
      <c r="BF563" s="24"/>
      <c r="BG563" s="24"/>
      <c r="BH563" s="24"/>
      <c r="BI563" s="24"/>
      <c r="BJ563" s="24"/>
      <c r="BK563" s="24"/>
      <c r="BL563" s="24"/>
      <c r="BO563" s="24"/>
      <c r="BP563" s="24"/>
      <c r="BQ563" s="24"/>
      <c r="BR563" s="24"/>
      <c r="BS563" s="24"/>
      <c r="BT563" s="24"/>
      <c r="BU563" s="24"/>
      <c r="BV563" s="24"/>
      <c r="BW563" s="24"/>
      <c r="BX563" s="24"/>
      <c r="BY563" s="24"/>
      <c r="BZ563" s="24"/>
      <c r="CA563" s="24"/>
      <c r="CB563" s="24"/>
      <c r="CC563" s="24"/>
      <c r="CD563" s="24"/>
      <c r="CE563" s="24"/>
      <c r="CF563" s="24"/>
      <c r="CG563" s="24"/>
      <c r="CH563" s="24"/>
      <c r="CI563" s="24"/>
      <c r="CJ563" s="24"/>
      <c r="CK563" s="24"/>
      <c r="CL563" s="24"/>
      <c r="CM563" s="24"/>
      <c r="CN563" s="24"/>
      <c r="CO563" s="24"/>
      <c r="CP563" s="24"/>
      <c r="CQ563" s="24"/>
    </row>
    <row r="564" spans="1:95" s="25" customFormat="1" x14ac:dyDescent="0.25">
      <c r="A564" s="40"/>
      <c r="B564" s="23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BC564" s="24"/>
      <c r="BD564" s="24"/>
      <c r="BE564" s="24"/>
      <c r="BF564" s="24"/>
      <c r="BG564" s="24"/>
      <c r="BH564" s="24"/>
      <c r="BI564" s="24"/>
      <c r="BJ564" s="24"/>
      <c r="BK564" s="24"/>
      <c r="BL564" s="24"/>
      <c r="BO564" s="24"/>
      <c r="BP564" s="24"/>
      <c r="BQ564" s="24"/>
      <c r="BR564" s="24"/>
      <c r="BS564" s="24"/>
      <c r="BT564" s="24"/>
      <c r="BU564" s="24"/>
      <c r="BV564" s="24"/>
      <c r="BW564" s="24"/>
      <c r="BX564" s="24"/>
      <c r="BY564" s="24"/>
      <c r="BZ564" s="24"/>
      <c r="CA564" s="24"/>
      <c r="CB564" s="24"/>
      <c r="CC564" s="24"/>
      <c r="CD564" s="24"/>
      <c r="CE564" s="24"/>
      <c r="CF564" s="24"/>
      <c r="CG564" s="24"/>
      <c r="CH564" s="24"/>
      <c r="CI564" s="24"/>
      <c r="CJ564" s="24"/>
      <c r="CK564" s="24"/>
      <c r="CL564" s="24"/>
      <c r="CM564" s="24"/>
      <c r="CN564" s="24"/>
      <c r="CO564" s="24"/>
      <c r="CP564" s="24"/>
      <c r="CQ564" s="24"/>
    </row>
    <row r="565" spans="1:95" s="25" customFormat="1" x14ac:dyDescent="0.25">
      <c r="A565" s="40"/>
      <c r="B565" s="23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BC565" s="24"/>
      <c r="BD565" s="24"/>
      <c r="BE565" s="24"/>
      <c r="BF565" s="24"/>
      <c r="BG565" s="24"/>
      <c r="BH565" s="24"/>
      <c r="BI565" s="24"/>
      <c r="BJ565" s="24"/>
      <c r="BK565" s="24"/>
      <c r="BL565" s="24"/>
      <c r="BO565" s="24"/>
      <c r="BP565" s="24"/>
      <c r="BQ565" s="24"/>
      <c r="BR565" s="24"/>
      <c r="BS565" s="24"/>
      <c r="BT565" s="24"/>
      <c r="BU565" s="24"/>
      <c r="BV565" s="24"/>
      <c r="BW565" s="24"/>
      <c r="BX565" s="24"/>
      <c r="BY565" s="24"/>
      <c r="BZ565" s="24"/>
      <c r="CA565" s="24"/>
      <c r="CB565" s="24"/>
      <c r="CC565" s="24"/>
      <c r="CD565" s="24"/>
      <c r="CE565" s="24"/>
      <c r="CF565" s="24"/>
      <c r="CG565" s="24"/>
      <c r="CH565" s="24"/>
      <c r="CI565" s="24"/>
      <c r="CJ565" s="24"/>
      <c r="CK565" s="24"/>
      <c r="CL565" s="24"/>
      <c r="CM565" s="24"/>
      <c r="CN565" s="24"/>
      <c r="CO565" s="24"/>
      <c r="CP565" s="24"/>
      <c r="CQ565" s="24"/>
    </row>
    <row r="566" spans="1:95" s="25" customFormat="1" x14ac:dyDescent="0.25">
      <c r="A566" s="40"/>
      <c r="B566" s="23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BC566" s="24"/>
      <c r="BD566" s="24"/>
      <c r="BE566" s="24"/>
      <c r="BF566" s="24"/>
      <c r="BG566" s="24"/>
      <c r="BH566" s="24"/>
      <c r="BI566" s="24"/>
      <c r="BJ566" s="24"/>
      <c r="BK566" s="24"/>
      <c r="BL566" s="24"/>
      <c r="BO566" s="24"/>
      <c r="BP566" s="24"/>
      <c r="BQ566" s="24"/>
      <c r="BR566" s="24"/>
      <c r="BS566" s="24"/>
      <c r="BT566" s="24"/>
      <c r="BU566" s="24"/>
      <c r="BV566" s="24"/>
      <c r="BW566" s="24"/>
      <c r="BX566" s="24"/>
      <c r="BY566" s="24"/>
      <c r="BZ566" s="24"/>
      <c r="CA566" s="24"/>
      <c r="CB566" s="24"/>
      <c r="CC566" s="24"/>
      <c r="CD566" s="24"/>
      <c r="CE566" s="24"/>
      <c r="CF566" s="24"/>
      <c r="CG566" s="24"/>
      <c r="CH566" s="24"/>
      <c r="CI566" s="24"/>
      <c r="CJ566" s="24"/>
      <c r="CK566" s="24"/>
      <c r="CL566" s="24"/>
      <c r="CM566" s="24"/>
      <c r="CN566" s="24"/>
      <c r="CO566" s="24"/>
      <c r="CP566" s="24"/>
      <c r="CQ566" s="24"/>
    </row>
    <row r="567" spans="1:95" s="25" customFormat="1" x14ac:dyDescent="0.25">
      <c r="A567" s="40"/>
      <c r="B567" s="23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BC567" s="24"/>
      <c r="BD567" s="24"/>
      <c r="BE567" s="24"/>
      <c r="BF567" s="24"/>
      <c r="BG567" s="24"/>
      <c r="BH567" s="24"/>
      <c r="BI567" s="24"/>
      <c r="BJ567" s="24"/>
      <c r="BK567" s="24"/>
      <c r="BL567" s="24"/>
      <c r="BO567" s="24"/>
      <c r="BP567" s="24"/>
      <c r="BQ567" s="24"/>
      <c r="BR567" s="24"/>
      <c r="BS567" s="24"/>
      <c r="BT567" s="24"/>
      <c r="BU567" s="24"/>
      <c r="BV567" s="24"/>
      <c r="BW567" s="24"/>
      <c r="BX567" s="24"/>
      <c r="BY567" s="24"/>
      <c r="BZ567" s="24"/>
      <c r="CA567" s="24"/>
      <c r="CB567" s="24"/>
      <c r="CC567" s="24"/>
      <c r="CD567" s="24"/>
      <c r="CE567" s="24"/>
      <c r="CF567" s="24"/>
      <c r="CG567" s="24"/>
      <c r="CH567" s="24"/>
      <c r="CI567" s="24"/>
      <c r="CJ567" s="24"/>
      <c r="CK567" s="24"/>
      <c r="CL567" s="24"/>
      <c r="CM567" s="24"/>
      <c r="CN567" s="24"/>
      <c r="CO567" s="24"/>
      <c r="CP567" s="24"/>
      <c r="CQ567" s="24"/>
    </row>
    <row r="568" spans="1:95" s="25" customFormat="1" x14ac:dyDescent="0.25">
      <c r="A568" s="40"/>
      <c r="B568" s="23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BC568" s="24"/>
      <c r="BD568" s="24"/>
      <c r="BE568" s="24"/>
      <c r="BF568" s="24"/>
      <c r="BG568" s="24"/>
      <c r="BH568" s="24"/>
      <c r="BI568" s="24"/>
      <c r="BJ568" s="24"/>
      <c r="BK568" s="24"/>
      <c r="BL568" s="24"/>
      <c r="BO568" s="24"/>
      <c r="BP568" s="24"/>
      <c r="BQ568" s="24"/>
      <c r="BR568" s="24"/>
      <c r="BS568" s="24"/>
      <c r="BT568" s="24"/>
      <c r="BU568" s="24"/>
      <c r="BV568" s="24"/>
      <c r="BW568" s="24"/>
      <c r="BX568" s="24"/>
      <c r="BY568" s="24"/>
      <c r="BZ568" s="24"/>
      <c r="CA568" s="24"/>
      <c r="CB568" s="24"/>
      <c r="CC568" s="24"/>
      <c r="CD568" s="24"/>
      <c r="CE568" s="24"/>
      <c r="CF568" s="24"/>
      <c r="CG568" s="24"/>
      <c r="CH568" s="24"/>
      <c r="CI568" s="24"/>
      <c r="CJ568" s="24"/>
      <c r="CK568" s="24"/>
      <c r="CL568" s="24"/>
      <c r="CM568" s="24"/>
      <c r="CN568" s="24"/>
      <c r="CO568" s="24"/>
      <c r="CP568" s="24"/>
      <c r="CQ568" s="24"/>
    </row>
    <row r="569" spans="1:95" s="25" customFormat="1" x14ac:dyDescent="0.25">
      <c r="A569" s="40"/>
      <c r="B569" s="23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BC569" s="24"/>
      <c r="BD569" s="24"/>
      <c r="BE569" s="24"/>
      <c r="BF569" s="24"/>
      <c r="BG569" s="24"/>
      <c r="BH569" s="24"/>
      <c r="BI569" s="24"/>
      <c r="BJ569" s="24"/>
      <c r="BK569" s="24"/>
      <c r="BL569" s="24"/>
      <c r="BO569" s="24"/>
      <c r="BP569" s="24"/>
      <c r="BQ569" s="24"/>
      <c r="BR569" s="24"/>
      <c r="BS569" s="24"/>
      <c r="BT569" s="24"/>
      <c r="BU569" s="24"/>
      <c r="BV569" s="24"/>
      <c r="BW569" s="24"/>
      <c r="BX569" s="24"/>
      <c r="BY569" s="24"/>
      <c r="BZ569" s="24"/>
      <c r="CA569" s="24"/>
      <c r="CB569" s="24"/>
      <c r="CC569" s="24"/>
      <c r="CD569" s="24"/>
      <c r="CE569" s="24"/>
      <c r="CF569" s="24"/>
      <c r="CG569" s="24"/>
      <c r="CH569" s="24"/>
      <c r="CI569" s="24"/>
      <c r="CJ569" s="24"/>
      <c r="CK569" s="24"/>
      <c r="CL569" s="24"/>
      <c r="CM569" s="24"/>
      <c r="CN569" s="24"/>
      <c r="CO569" s="24"/>
      <c r="CP569" s="24"/>
      <c r="CQ569" s="24"/>
    </row>
    <row r="570" spans="1:95" s="25" customFormat="1" x14ac:dyDescent="0.25">
      <c r="A570" s="40"/>
      <c r="B570" s="23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BC570" s="24"/>
      <c r="BD570" s="24"/>
      <c r="BE570" s="24"/>
      <c r="BF570" s="24"/>
      <c r="BG570" s="24"/>
      <c r="BH570" s="24"/>
      <c r="BI570" s="24"/>
      <c r="BJ570" s="24"/>
      <c r="BK570" s="24"/>
      <c r="BL570" s="24"/>
      <c r="BO570" s="24"/>
      <c r="BP570" s="24"/>
      <c r="BQ570" s="24"/>
      <c r="BR570" s="24"/>
      <c r="BS570" s="24"/>
      <c r="BT570" s="24"/>
      <c r="BU570" s="24"/>
      <c r="BV570" s="24"/>
      <c r="BW570" s="24"/>
      <c r="BX570" s="24"/>
      <c r="BY570" s="24"/>
      <c r="BZ570" s="24"/>
      <c r="CA570" s="24"/>
      <c r="CB570" s="24"/>
      <c r="CC570" s="24"/>
      <c r="CD570" s="24"/>
      <c r="CE570" s="24"/>
      <c r="CF570" s="24"/>
      <c r="CG570" s="24"/>
      <c r="CH570" s="24"/>
      <c r="CI570" s="24"/>
      <c r="CJ570" s="24"/>
      <c r="CK570" s="24"/>
      <c r="CL570" s="24"/>
      <c r="CM570" s="24"/>
      <c r="CN570" s="24"/>
      <c r="CO570" s="24"/>
      <c r="CP570" s="24"/>
      <c r="CQ570" s="24"/>
    </row>
    <row r="571" spans="1:95" s="25" customFormat="1" x14ac:dyDescent="0.25">
      <c r="A571" s="40"/>
      <c r="B571" s="23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BC571" s="24"/>
      <c r="BD571" s="24"/>
      <c r="BE571" s="24"/>
      <c r="BF571" s="24"/>
      <c r="BG571" s="24"/>
      <c r="BH571" s="24"/>
      <c r="BI571" s="24"/>
      <c r="BJ571" s="24"/>
      <c r="BK571" s="24"/>
      <c r="BL571" s="24"/>
      <c r="BO571" s="24"/>
      <c r="BP571" s="24"/>
      <c r="BQ571" s="24"/>
      <c r="BR571" s="24"/>
      <c r="BS571" s="24"/>
      <c r="BT571" s="24"/>
      <c r="BU571" s="24"/>
      <c r="BV571" s="24"/>
      <c r="BW571" s="24"/>
      <c r="BX571" s="24"/>
      <c r="BY571" s="24"/>
      <c r="BZ571" s="24"/>
      <c r="CA571" s="24"/>
      <c r="CB571" s="24"/>
      <c r="CC571" s="24"/>
      <c r="CD571" s="24"/>
      <c r="CE571" s="24"/>
      <c r="CF571" s="24"/>
      <c r="CG571" s="24"/>
      <c r="CH571" s="24"/>
      <c r="CI571" s="24"/>
      <c r="CJ571" s="24"/>
      <c r="CK571" s="24"/>
      <c r="CL571" s="24"/>
      <c r="CM571" s="24"/>
      <c r="CN571" s="24"/>
      <c r="CO571" s="24"/>
      <c r="CP571" s="24"/>
      <c r="CQ571" s="24"/>
    </row>
    <row r="572" spans="1:95" s="25" customFormat="1" x14ac:dyDescent="0.25">
      <c r="A572" s="40"/>
      <c r="B572" s="23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BC572" s="24"/>
      <c r="BD572" s="24"/>
      <c r="BE572" s="24"/>
      <c r="BF572" s="24"/>
      <c r="BG572" s="24"/>
      <c r="BH572" s="24"/>
      <c r="BI572" s="24"/>
      <c r="BJ572" s="24"/>
      <c r="BK572" s="24"/>
      <c r="BL572" s="24"/>
      <c r="BO572" s="24"/>
      <c r="BP572" s="24"/>
      <c r="BQ572" s="24"/>
      <c r="BR572" s="24"/>
      <c r="BS572" s="24"/>
      <c r="BT572" s="24"/>
      <c r="BU572" s="24"/>
      <c r="BV572" s="24"/>
      <c r="BW572" s="24"/>
      <c r="BX572" s="24"/>
      <c r="BY572" s="24"/>
      <c r="BZ572" s="24"/>
      <c r="CA572" s="24"/>
      <c r="CB572" s="24"/>
      <c r="CC572" s="24"/>
      <c r="CD572" s="24"/>
      <c r="CE572" s="24"/>
      <c r="CF572" s="24"/>
      <c r="CG572" s="24"/>
      <c r="CH572" s="24"/>
      <c r="CI572" s="24"/>
      <c r="CJ572" s="24"/>
      <c r="CK572" s="24"/>
      <c r="CL572" s="24"/>
      <c r="CM572" s="24"/>
      <c r="CN572" s="24"/>
      <c r="CO572" s="24"/>
      <c r="CP572" s="24"/>
      <c r="CQ572" s="24"/>
    </row>
    <row r="573" spans="1:95" s="25" customFormat="1" x14ac:dyDescent="0.25">
      <c r="A573" s="40"/>
      <c r="B573" s="23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BC573" s="24"/>
      <c r="BD573" s="24"/>
      <c r="BE573" s="24"/>
      <c r="BF573" s="24"/>
      <c r="BG573" s="24"/>
      <c r="BH573" s="24"/>
      <c r="BI573" s="24"/>
      <c r="BJ573" s="24"/>
      <c r="BK573" s="24"/>
      <c r="BL573" s="24"/>
      <c r="BO573" s="24"/>
      <c r="BP573" s="24"/>
      <c r="BQ573" s="24"/>
      <c r="BR573" s="24"/>
      <c r="BS573" s="24"/>
      <c r="BT573" s="24"/>
      <c r="BU573" s="24"/>
      <c r="BV573" s="24"/>
      <c r="BW573" s="24"/>
      <c r="BX573" s="24"/>
      <c r="BY573" s="24"/>
      <c r="BZ573" s="24"/>
      <c r="CA573" s="24"/>
      <c r="CB573" s="24"/>
      <c r="CC573" s="24"/>
      <c r="CD573" s="24"/>
      <c r="CE573" s="24"/>
      <c r="CF573" s="24"/>
      <c r="CG573" s="24"/>
      <c r="CH573" s="24"/>
      <c r="CI573" s="24"/>
      <c r="CJ573" s="24"/>
      <c r="CK573" s="24"/>
      <c r="CL573" s="24"/>
      <c r="CM573" s="24"/>
      <c r="CN573" s="24"/>
      <c r="CO573" s="24"/>
      <c r="CP573" s="24"/>
      <c r="CQ573" s="24"/>
    </row>
    <row r="574" spans="1:95" s="25" customFormat="1" x14ac:dyDescent="0.25">
      <c r="A574" s="40"/>
      <c r="B574" s="23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BC574" s="24"/>
      <c r="BD574" s="24"/>
      <c r="BE574" s="24"/>
      <c r="BF574" s="24"/>
      <c r="BG574" s="24"/>
      <c r="BH574" s="24"/>
      <c r="BI574" s="24"/>
      <c r="BJ574" s="24"/>
      <c r="BK574" s="24"/>
      <c r="BL574" s="24"/>
      <c r="BO574" s="24"/>
      <c r="BP574" s="24"/>
      <c r="BQ574" s="24"/>
      <c r="BR574" s="24"/>
      <c r="BS574" s="24"/>
      <c r="BT574" s="24"/>
      <c r="BU574" s="24"/>
      <c r="BV574" s="24"/>
      <c r="BW574" s="24"/>
      <c r="BX574" s="24"/>
      <c r="BY574" s="24"/>
      <c r="BZ574" s="24"/>
      <c r="CA574" s="24"/>
      <c r="CB574" s="24"/>
      <c r="CC574" s="24"/>
      <c r="CD574" s="24"/>
      <c r="CE574" s="24"/>
      <c r="CF574" s="24"/>
      <c r="CG574" s="24"/>
      <c r="CH574" s="24"/>
      <c r="CI574" s="24"/>
      <c r="CJ574" s="24"/>
      <c r="CK574" s="24"/>
      <c r="CL574" s="24"/>
      <c r="CM574" s="24"/>
      <c r="CN574" s="24"/>
      <c r="CO574" s="24"/>
      <c r="CP574" s="24"/>
      <c r="CQ574" s="24"/>
    </row>
    <row r="575" spans="1:95" s="25" customFormat="1" x14ac:dyDescent="0.25">
      <c r="A575" s="40"/>
      <c r="B575" s="23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BC575" s="24"/>
      <c r="BD575" s="24"/>
      <c r="BE575" s="24"/>
      <c r="BF575" s="24"/>
      <c r="BG575" s="24"/>
      <c r="BH575" s="24"/>
      <c r="BI575" s="24"/>
      <c r="BJ575" s="24"/>
      <c r="BK575" s="24"/>
      <c r="BL575" s="24"/>
      <c r="BO575" s="24"/>
      <c r="BP575" s="24"/>
      <c r="BQ575" s="24"/>
      <c r="BR575" s="24"/>
      <c r="BS575" s="24"/>
      <c r="BT575" s="24"/>
      <c r="BU575" s="24"/>
      <c r="BV575" s="24"/>
      <c r="BW575" s="24"/>
      <c r="BX575" s="24"/>
      <c r="BY575" s="24"/>
      <c r="BZ575" s="24"/>
      <c r="CA575" s="24"/>
      <c r="CB575" s="24"/>
      <c r="CC575" s="24"/>
      <c r="CD575" s="24"/>
      <c r="CE575" s="24"/>
      <c r="CF575" s="24"/>
      <c r="CG575" s="24"/>
      <c r="CH575" s="24"/>
      <c r="CI575" s="24"/>
      <c r="CJ575" s="24"/>
      <c r="CK575" s="24"/>
      <c r="CL575" s="24"/>
      <c r="CM575" s="24"/>
      <c r="CN575" s="24"/>
      <c r="CO575" s="24"/>
      <c r="CP575" s="24"/>
      <c r="CQ575" s="24"/>
    </row>
    <row r="576" spans="1:95" s="25" customFormat="1" x14ac:dyDescent="0.25">
      <c r="A576" s="40"/>
      <c r="B576" s="23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BC576" s="24"/>
      <c r="BD576" s="24"/>
      <c r="BE576" s="24"/>
      <c r="BF576" s="24"/>
      <c r="BG576" s="24"/>
      <c r="BH576" s="24"/>
      <c r="BI576" s="24"/>
      <c r="BJ576" s="24"/>
      <c r="BK576" s="24"/>
      <c r="BL576" s="24"/>
      <c r="BO576" s="24"/>
      <c r="BP576" s="24"/>
      <c r="BQ576" s="24"/>
      <c r="BR576" s="24"/>
      <c r="BS576" s="24"/>
      <c r="BT576" s="24"/>
      <c r="BU576" s="24"/>
      <c r="BV576" s="24"/>
      <c r="BW576" s="24"/>
      <c r="BX576" s="24"/>
      <c r="BY576" s="24"/>
      <c r="BZ576" s="24"/>
      <c r="CA576" s="24"/>
      <c r="CB576" s="24"/>
      <c r="CC576" s="24"/>
      <c r="CD576" s="24"/>
      <c r="CE576" s="24"/>
      <c r="CF576" s="24"/>
      <c r="CG576" s="24"/>
      <c r="CH576" s="24"/>
      <c r="CI576" s="24"/>
      <c r="CJ576" s="24"/>
      <c r="CK576" s="24"/>
      <c r="CL576" s="24"/>
      <c r="CM576" s="24"/>
      <c r="CN576" s="24"/>
      <c r="CO576" s="24"/>
      <c r="CP576" s="24"/>
      <c r="CQ576" s="24"/>
    </row>
    <row r="577" spans="1:95" s="25" customFormat="1" x14ac:dyDescent="0.25">
      <c r="A577" s="40"/>
      <c r="B577" s="23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  <c r="AX577" s="24"/>
      <c r="BC577" s="24"/>
      <c r="BD577" s="24"/>
      <c r="BE577" s="24"/>
      <c r="BF577" s="24"/>
      <c r="BG577" s="24"/>
      <c r="BH577" s="24"/>
      <c r="BI577" s="24"/>
      <c r="BJ577" s="24"/>
      <c r="BK577" s="24"/>
      <c r="BL577" s="24"/>
      <c r="BO577" s="24"/>
      <c r="BP577" s="24"/>
      <c r="BQ577" s="24"/>
      <c r="BR577" s="24"/>
      <c r="BS577" s="24"/>
      <c r="BT577" s="24"/>
      <c r="BU577" s="24"/>
      <c r="BV577" s="24"/>
      <c r="BW577" s="24"/>
      <c r="BX577" s="24"/>
      <c r="BY577" s="24"/>
      <c r="BZ577" s="24"/>
      <c r="CA577" s="24"/>
      <c r="CB577" s="24"/>
      <c r="CC577" s="24"/>
      <c r="CD577" s="24"/>
      <c r="CE577" s="24"/>
      <c r="CF577" s="24"/>
      <c r="CG577" s="24"/>
      <c r="CH577" s="24"/>
      <c r="CI577" s="24"/>
      <c r="CJ577" s="24"/>
      <c r="CK577" s="24"/>
      <c r="CL577" s="24"/>
      <c r="CM577" s="24"/>
      <c r="CN577" s="24"/>
      <c r="CO577" s="24"/>
      <c r="CP577" s="24"/>
      <c r="CQ577" s="24"/>
    </row>
    <row r="578" spans="1:95" s="25" customFormat="1" x14ac:dyDescent="0.25">
      <c r="A578" s="40"/>
      <c r="B578" s="23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BC578" s="24"/>
      <c r="BD578" s="24"/>
      <c r="BE578" s="24"/>
      <c r="BF578" s="24"/>
      <c r="BG578" s="24"/>
      <c r="BH578" s="24"/>
      <c r="BI578" s="24"/>
      <c r="BJ578" s="24"/>
      <c r="BK578" s="24"/>
      <c r="BL578" s="24"/>
      <c r="BO578" s="24"/>
      <c r="BP578" s="24"/>
      <c r="BQ578" s="24"/>
      <c r="BR578" s="24"/>
      <c r="BS578" s="24"/>
      <c r="BT578" s="24"/>
      <c r="BU578" s="24"/>
      <c r="BV578" s="24"/>
      <c r="BW578" s="24"/>
      <c r="BX578" s="24"/>
      <c r="BY578" s="24"/>
      <c r="BZ578" s="24"/>
      <c r="CA578" s="24"/>
      <c r="CB578" s="24"/>
      <c r="CC578" s="24"/>
      <c r="CD578" s="24"/>
      <c r="CE578" s="24"/>
      <c r="CF578" s="24"/>
      <c r="CG578" s="24"/>
      <c r="CH578" s="24"/>
      <c r="CI578" s="24"/>
      <c r="CJ578" s="24"/>
      <c r="CK578" s="24"/>
      <c r="CL578" s="24"/>
      <c r="CM578" s="24"/>
      <c r="CN578" s="24"/>
      <c r="CO578" s="24"/>
      <c r="CP578" s="24"/>
      <c r="CQ578" s="24"/>
    </row>
    <row r="579" spans="1:95" s="25" customFormat="1" x14ac:dyDescent="0.25">
      <c r="A579" s="40"/>
      <c r="B579" s="23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BC579" s="24"/>
      <c r="BD579" s="24"/>
      <c r="BE579" s="24"/>
      <c r="BF579" s="24"/>
      <c r="BG579" s="24"/>
      <c r="BH579" s="24"/>
      <c r="BI579" s="24"/>
      <c r="BJ579" s="24"/>
      <c r="BK579" s="24"/>
      <c r="BL579" s="24"/>
      <c r="BO579" s="24"/>
      <c r="BP579" s="24"/>
      <c r="BQ579" s="24"/>
      <c r="BR579" s="24"/>
      <c r="BS579" s="24"/>
      <c r="BT579" s="24"/>
      <c r="BU579" s="24"/>
      <c r="BV579" s="24"/>
      <c r="BW579" s="24"/>
      <c r="BX579" s="24"/>
      <c r="BY579" s="24"/>
      <c r="BZ579" s="24"/>
      <c r="CA579" s="24"/>
      <c r="CB579" s="24"/>
      <c r="CC579" s="24"/>
      <c r="CD579" s="24"/>
      <c r="CE579" s="24"/>
      <c r="CF579" s="24"/>
      <c r="CG579" s="24"/>
      <c r="CH579" s="24"/>
      <c r="CI579" s="24"/>
      <c r="CJ579" s="24"/>
      <c r="CK579" s="24"/>
      <c r="CL579" s="24"/>
      <c r="CM579" s="24"/>
      <c r="CN579" s="24"/>
      <c r="CO579" s="24"/>
      <c r="CP579" s="24"/>
      <c r="CQ579" s="24"/>
    </row>
    <row r="580" spans="1:95" s="25" customFormat="1" x14ac:dyDescent="0.25">
      <c r="A580" s="40"/>
      <c r="B580" s="23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BC580" s="24"/>
      <c r="BD580" s="24"/>
      <c r="BE580" s="24"/>
      <c r="BF580" s="24"/>
      <c r="BG580" s="24"/>
      <c r="BH580" s="24"/>
      <c r="BI580" s="24"/>
      <c r="BJ580" s="24"/>
      <c r="BK580" s="24"/>
      <c r="BL580" s="24"/>
      <c r="BO580" s="24"/>
      <c r="BP580" s="24"/>
      <c r="BQ580" s="24"/>
      <c r="BR580" s="24"/>
      <c r="BS580" s="24"/>
      <c r="BT580" s="24"/>
      <c r="BU580" s="24"/>
      <c r="BV580" s="24"/>
      <c r="BW580" s="24"/>
      <c r="BX580" s="24"/>
      <c r="BY580" s="24"/>
      <c r="BZ580" s="24"/>
      <c r="CA580" s="24"/>
      <c r="CB580" s="24"/>
      <c r="CC580" s="24"/>
      <c r="CD580" s="24"/>
      <c r="CE580" s="24"/>
      <c r="CF580" s="24"/>
      <c r="CG580" s="24"/>
      <c r="CH580" s="24"/>
      <c r="CI580" s="24"/>
      <c r="CJ580" s="24"/>
      <c r="CK580" s="24"/>
      <c r="CL580" s="24"/>
      <c r="CM580" s="24"/>
      <c r="CN580" s="24"/>
      <c r="CO580" s="24"/>
      <c r="CP580" s="24"/>
      <c r="CQ580" s="24"/>
    </row>
    <row r="581" spans="1:95" s="25" customFormat="1" x14ac:dyDescent="0.25">
      <c r="A581" s="40"/>
      <c r="B581" s="23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BC581" s="24"/>
      <c r="BD581" s="24"/>
      <c r="BE581" s="24"/>
      <c r="BF581" s="24"/>
      <c r="BG581" s="24"/>
      <c r="BH581" s="24"/>
      <c r="BI581" s="24"/>
      <c r="BJ581" s="24"/>
      <c r="BK581" s="24"/>
      <c r="BL581" s="24"/>
      <c r="BO581" s="24"/>
      <c r="BP581" s="24"/>
      <c r="BQ581" s="24"/>
      <c r="BR581" s="24"/>
      <c r="BS581" s="24"/>
      <c r="BT581" s="24"/>
      <c r="BU581" s="24"/>
      <c r="BV581" s="24"/>
      <c r="BW581" s="24"/>
      <c r="BX581" s="24"/>
      <c r="BY581" s="24"/>
      <c r="BZ581" s="24"/>
      <c r="CA581" s="24"/>
      <c r="CB581" s="24"/>
      <c r="CC581" s="24"/>
      <c r="CD581" s="24"/>
      <c r="CE581" s="24"/>
      <c r="CF581" s="24"/>
      <c r="CG581" s="24"/>
      <c r="CH581" s="24"/>
      <c r="CI581" s="24"/>
      <c r="CJ581" s="24"/>
      <c r="CK581" s="24"/>
      <c r="CL581" s="24"/>
      <c r="CM581" s="24"/>
      <c r="CN581" s="24"/>
      <c r="CO581" s="24"/>
      <c r="CP581" s="24"/>
      <c r="CQ581" s="24"/>
    </row>
    <row r="582" spans="1:95" s="25" customFormat="1" x14ac:dyDescent="0.25">
      <c r="A582" s="40"/>
      <c r="B582" s="23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BC582" s="24"/>
      <c r="BD582" s="24"/>
      <c r="BE582" s="24"/>
      <c r="BF582" s="24"/>
      <c r="BG582" s="24"/>
      <c r="BH582" s="24"/>
      <c r="BI582" s="24"/>
      <c r="BJ582" s="24"/>
      <c r="BK582" s="24"/>
      <c r="BL582" s="24"/>
      <c r="BO582" s="24"/>
      <c r="BP582" s="24"/>
      <c r="BQ582" s="24"/>
      <c r="BR582" s="24"/>
      <c r="BS582" s="24"/>
      <c r="BT582" s="24"/>
      <c r="BU582" s="24"/>
      <c r="BV582" s="24"/>
      <c r="BW582" s="24"/>
      <c r="BX582" s="24"/>
      <c r="BY582" s="24"/>
      <c r="BZ582" s="24"/>
      <c r="CA582" s="24"/>
      <c r="CB582" s="24"/>
      <c r="CC582" s="24"/>
      <c r="CD582" s="24"/>
      <c r="CE582" s="24"/>
      <c r="CF582" s="24"/>
      <c r="CG582" s="24"/>
      <c r="CH582" s="24"/>
      <c r="CI582" s="24"/>
      <c r="CJ582" s="24"/>
      <c r="CK582" s="24"/>
      <c r="CL582" s="24"/>
      <c r="CM582" s="24"/>
      <c r="CN582" s="24"/>
      <c r="CO582" s="24"/>
      <c r="CP582" s="24"/>
      <c r="CQ582" s="24"/>
    </row>
    <row r="583" spans="1:95" s="25" customFormat="1" x14ac:dyDescent="0.25">
      <c r="A583" s="40"/>
      <c r="B583" s="23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BC583" s="24"/>
      <c r="BD583" s="24"/>
      <c r="BE583" s="24"/>
      <c r="BF583" s="24"/>
      <c r="BG583" s="24"/>
      <c r="BH583" s="24"/>
      <c r="BI583" s="24"/>
      <c r="BJ583" s="24"/>
      <c r="BK583" s="24"/>
      <c r="BL583" s="24"/>
      <c r="BO583" s="24"/>
      <c r="BP583" s="24"/>
      <c r="BQ583" s="24"/>
      <c r="BR583" s="24"/>
      <c r="BS583" s="24"/>
      <c r="BT583" s="24"/>
      <c r="BU583" s="24"/>
      <c r="BV583" s="24"/>
      <c r="BW583" s="24"/>
      <c r="BX583" s="24"/>
      <c r="BY583" s="24"/>
      <c r="BZ583" s="24"/>
      <c r="CA583" s="24"/>
      <c r="CB583" s="24"/>
      <c r="CC583" s="24"/>
      <c r="CD583" s="24"/>
      <c r="CE583" s="24"/>
      <c r="CF583" s="24"/>
      <c r="CG583" s="24"/>
      <c r="CH583" s="24"/>
      <c r="CI583" s="24"/>
      <c r="CJ583" s="24"/>
      <c r="CK583" s="24"/>
      <c r="CL583" s="24"/>
      <c r="CM583" s="24"/>
      <c r="CN583" s="24"/>
      <c r="CO583" s="24"/>
      <c r="CP583" s="24"/>
      <c r="CQ583" s="24"/>
    </row>
    <row r="584" spans="1:95" s="25" customFormat="1" x14ac:dyDescent="0.25">
      <c r="A584" s="40"/>
      <c r="B584" s="23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BC584" s="24"/>
      <c r="BD584" s="24"/>
      <c r="BE584" s="24"/>
      <c r="BF584" s="24"/>
      <c r="BG584" s="24"/>
      <c r="BH584" s="24"/>
      <c r="BI584" s="24"/>
      <c r="BJ584" s="24"/>
      <c r="BK584" s="24"/>
      <c r="BL584" s="24"/>
      <c r="BO584" s="24"/>
      <c r="BP584" s="24"/>
      <c r="BQ584" s="24"/>
      <c r="BR584" s="24"/>
      <c r="BS584" s="24"/>
      <c r="BT584" s="24"/>
      <c r="BU584" s="24"/>
      <c r="BV584" s="24"/>
      <c r="BW584" s="24"/>
      <c r="BX584" s="24"/>
      <c r="BY584" s="24"/>
      <c r="BZ584" s="24"/>
      <c r="CA584" s="24"/>
      <c r="CB584" s="24"/>
      <c r="CC584" s="24"/>
      <c r="CD584" s="24"/>
      <c r="CE584" s="24"/>
      <c r="CF584" s="24"/>
      <c r="CG584" s="24"/>
      <c r="CH584" s="24"/>
      <c r="CI584" s="24"/>
      <c r="CJ584" s="24"/>
      <c r="CK584" s="24"/>
      <c r="CL584" s="24"/>
      <c r="CM584" s="24"/>
      <c r="CN584" s="24"/>
      <c r="CO584" s="24"/>
      <c r="CP584" s="24"/>
      <c r="CQ584" s="24"/>
    </row>
    <row r="585" spans="1:95" s="25" customFormat="1" x14ac:dyDescent="0.25">
      <c r="A585" s="40"/>
      <c r="B585" s="23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BC585" s="24"/>
      <c r="BD585" s="24"/>
      <c r="BE585" s="24"/>
      <c r="BF585" s="24"/>
      <c r="BG585" s="24"/>
      <c r="BH585" s="24"/>
      <c r="BI585" s="24"/>
      <c r="BJ585" s="24"/>
      <c r="BK585" s="24"/>
      <c r="BL585" s="24"/>
      <c r="BO585" s="24"/>
      <c r="BP585" s="24"/>
      <c r="BQ585" s="24"/>
      <c r="BR585" s="24"/>
      <c r="BS585" s="24"/>
      <c r="BT585" s="24"/>
      <c r="BU585" s="24"/>
      <c r="BV585" s="24"/>
      <c r="BW585" s="24"/>
      <c r="BX585" s="24"/>
      <c r="BY585" s="24"/>
      <c r="BZ585" s="24"/>
      <c r="CA585" s="24"/>
      <c r="CB585" s="24"/>
      <c r="CC585" s="24"/>
      <c r="CD585" s="24"/>
      <c r="CE585" s="24"/>
      <c r="CF585" s="24"/>
      <c r="CG585" s="24"/>
      <c r="CH585" s="24"/>
      <c r="CI585" s="24"/>
      <c r="CJ585" s="24"/>
      <c r="CK585" s="24"/>
      <c r="CL585" s="24"/>
      <c r="CM585" s="24"/>
      <c r="CN585" s="24"/>
      <c r="CO585" s="24"/>
      <c r="CP585" s="24"/>
      <c r="CQ585" s="24"/>
    </row>
    <row r="586" spans="1:95" s="25" customFormat="1" x14ac:dyDescent="0.25">
      <c r="A586" s="40"/>
      <c r="B586" s="23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  <c r="AQ586" s="24"/>
      <c r="AR586" s="24"/>
      <c r="AS586" s="24"/>
      <c r="AT586" s="24"/>
      <c r="AU586" s="24"/>
      <c r="AV586" s="24"/>
      <c r="AW586" s="24"/>
      <c r="AX586" s="24"/>
      <c r="BC586" s="24"/>
      <c r="BD586" s="24"/>
      <c r="BE586" s="24"/>
      <c r="BF586" s="24"/>
      <c r="BG586" s="24"/>
      <c r="BH586" s="24"/>
      <c r="BI586" s="24"/>
      <c r="BJ586" s="24"/>
      <c r="BK586" s="24"/>
      <c r="BL586" s="24"/>
      <c r="BO586" s="24"/>
      <c r="BP586" s="24"/>
      <c r="BQ586" s="24"/>
      <c r="BR586" s="24"/>
      <c r="BS586" s="24"/>
      <c r="BT586" s="24"/>
      <c r="BU586" s="24"/>
      <c r="BV586" s="24"/>
      <c r="BW586" s="24"/>
      <c r="BX586" s="24"/>
      <c r="BY586" s="24"/>
      <c r="BZ586" s="24"/>
      <c r="CA586" s="24"/>
      <c r="CB586" s="24"/>
      <c r="CC586" s="24"/>
      <c r="CD586" s="24"/>
      <c r="CE586" s="24"/>
      <c r="CF586" s="24"/>
      <c r="CG586" s="24"/>
      <c r="CH586" s="24"/>
      <c r="CI586" s="24"/>
      <c r="CJ586" s="24"/>
      <c r="CK586" s="24"/>
      <c r="CL586" s="24"/>
      <c r="CM586" s="24"/>
      <c r="CN586" s="24"/>
      <c r="CO586" s="24"/>
      <c r="CP586" s="24"/>
      <c r="CQ586" s="24"/>
    </row>
    <row r="587" spans="1:95" s="25" customFormat="1" x14ac:dyDescent="0.25">
      <c r="A587" s="40"/>
      <c r="B587" s="23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/>
      <c r="AQ587" s="24"/>
      <c r="AR587" s="24"/>
      <c r="AS587" s="24"/>
      <c r="AT587" s="24"/>
      <c r="AU587" s="24"/>
      <c r="AV587" s="24"/>
      <c r="AW587" s="24"/>
      <c r="AX587" s="24"/>
      <c r="BC587" s="24"/>
      <c r="BD587" s="24"/>
      <c r="BE587" s="24"/>
      <c r="BF587" s="24"/>
      <c r="BG587" s="24"/>
      <c r="BH587" s="24"/>
      <c r="BI587" s="24"/>
      <c r="BJ587" s="24"/>
      <c r="BK587" s="24"/>
      <c r="BL587" s="24"/>
      <c r="BO587" s="24"/>
      <c r="BP587" s="24"/>
      <c r="BQ587" s="24"/>
      <c r="BR587" s="24"/>
      <c r="BS587" s="24"/>
      <c r="BT587" s="24"/>
      <c r="BU587" s="24"/>
      <c r="BV587" s="24"/>
      <c r="BW587" s="24"/>
      <c r="BX587" s="24"/>
      <c r="BY587" s="24"/>
      <c r="BZ587" s="24"/>
      <c r="CA587" s="24"/>
      <c r="CB587" s="24"/>
      <c r="CC587" s="24"/>
      <c r="CD587" s="24"/>
      <c r="CE587" s="24"/>
      <c r="CF587" s="24"/>
      <c r="CG587" s="24"/>
      <c r="CH587" s="24"/>
      <c r="CI587" s="24"/>
      <c r="CJ587" s="24"/>
      <c r="CK587" s="24"/>
      <c r="CL587" s="24"/>
      <c r="CM587" s="24"/>
      <c r="CN587" s="24"/>
      <c r="CO587" s="24"/>
      <c r="CP587" s="24"/>
      <c r="CQ587" s="24"/>
    </row>
    <row r="588" spans="1:95" s="25" customFormat="1" x14ac:dyDescent="0.25">
      <c r="A588" s="40"/>
      <c r="B588" s="23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  <c r="AX588" s="24"/>
      <c r="BC588" s="24"/>
      <c r="BD588" s="24"/>
      <c r="BE588" s="24"/>
      <c r="BF588" s="24"/>
      <c r="BG588" s="24"/>
      <c r="BH588" s="24"/>
      <c r="BI588" s="24"/>
      <c r="BJ588" s="24"/>
      <c r="BK588" s="24"/>
      <c r="BL588" s="24"/>
      <c r="BO588" s="24"/>
      <c r="BP588" s="24"/>
      <c r="BQ588" s="24"/>
      <c r="BR588" s="24"/>
      <c r="BS588" s="24"/>
      <c r="BT588" s="24"/>
      <c r="BU588" s="24"/>
      <c r="BV588" s="24"/>
      <c r="BW588" s="24"/>
      <c r="BX588" s="24"/>
      <c r="BY588" s="24"/>
      <c r="BZ588" s="24"/>
      <c r="CA588" s="24"/>
      <c r="CB588" s="24"/>
      <c r="CC588" s="24"/>
      <c r="CD588" s="24"/>
      <c r="CE588" s="24"/>
      <c r="CF588" s="24"/>
      <c r="CG588" s="24"/>
      <c r="CH588" s="24"/>
      <c r="CI588" s="24"/>
      <c r="CJ588" s="24"/>
      <c r="CK588" s="24"/>
      <c r="CL588" s="24"/>
      <c r="CM588" s="24"/>
      <c r="CN588" s="24"/>
      <c r="CO588" s="24"/>
      <c r="CP588" s="24"/>
      <c r="CQ588" s="24"/>
    </row>
    <row r="589" spans="1:95" s="25" customFormat="1" x14ac:dyDescent="0.25">
      <c r="A589" s="40"/>
      <c r="B589" s="23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BC589" s="24"/>
      <c r="BD589" s="24"/>
      <c r="BE589" s="24"/>
      <c r="BF589" s="24"/>
      <c r="BG589" s="24"/>
      <c r="BH589" s="24"/>
      <c r="BI589" s="24"/>
      <c r="BJ589" s="24"/>
      <c r="BK589" s="24"/>
      <c r="BL589" s="24"/>
      <c r="BO589" s="24"/>
      <c r="BP589" s="24"/>
      <c r="BQ589" s="24"/>
      <c r="BR589" s="24"/>
      <c r="BS589" s="24"/>
      <c r="BT589" s="24"/>
      <c r="BU589" s="24"/>
      <c r="BV589" s="24"/>
      <c r="BW589" s="24"/>
      <c r="BX589" s="24"/>
      <c r="BY589" s="24"/>
      <c r="BZ589" s="24"/>
      <c r="CA589" s="24"/>
      <c r="CB589" s="24"/>
      <c r="CC589" s="24"/>
      <c r="CD589" s="24"/>
      <c r="CE589" s="24"/>
      <c r="CF589" s="24"/>
      <c r="CG589" s="24"/>
      <c r="CH589" s="24"/>
      <c r="CI589" s="24"/>
      <c r="CJ589" s="24"/>
      <c r="CK589" s="24"/>
      <c r="CL589" s="24"/>
      <c r="CM589" s="24"/>
      <c r="CN589" s="24"/>
      <c r="CO589" s="24"/>
      <c r="CP589" s="24"/>
      <c r="CQ589" s="24"/>
    </row>
    <row r="590" spans="1:95" s="25" customFormat="1" x14ac:dyDescent="0.25">
      <c r="A590" s="40"/>
      <c r="B590" s="23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BC590" s="24"/>
      <c r="BD590" s="24"/>
      <c r="BE590" s="24"/>
      <c r="BF590" s="24"/>
      <c r="BG590" s="24"/>
      <c r="BH590" s="24"/>
      <c r="BI590" s="24"/>
      <c r="BJ590" s="24"/>
      <c r="BK590" s="24"/>
      <c r="BL590" s="24"/>
      <c r="BO590" s="24"/>
      <c r="BP590" s="24"/>
      <c r="BQ590" s="24"/>
      <c r="BR590" s="24"/>
      <c r="BS590" s="24"/>
      <c r="BT590" s="24"/>
      <c r="BU590" s="24"/>
      <c r="BV590" s="24"/>
      <c r="BW590" s="24"/>
      <c r="BX590" s="24"/>
      <c r="BY590" s="24"/>
      <c r="BZ590" s="24"/>
      <c r="CA590" s="24"/>
      <c r="CB590" s="24"/>
      <c r="CC590" s="24"/>
      <c r="CD590" s="24"/>
      <c r="CE590" s="24"/>
      <c r="CF590" s="24"/>
      <c r="CG590" s="24"/>
      <c r="CH590" s="24"/>
      <c r="CI590" s="24"/>
      <c r="CJ590" s="24"/>
      <c r="CK590" s="24"/>
      <c r="CL590" s="24"/>
      <c r="CM590" s="24"/>
      <c r="CN590" s="24"/>
      <c r="CO590" s="24"/>
      <c r="CP590" s="24"/>
      <c r="CQ590" s="24"/>
    </row>
    <row r="591" spans="1:95" s="25" customFormat="1" x14ac:dyDescent="0.25">
      <c r="A591" s="40"/>
      <c r="B591" s="23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BC591" s="24"/>
      <c r="BD591" s="24"/>
      <c r="BE591" s="24"/>
      <c r="BF591" s="24"/>
      <c r="BG591" s="24"/>
      <c r="BH591" s="24"/>
      <c r="BI591" s="24"/>
      <c r="BJ591" s="24"/>
      <c r="BK591" s="24"/>
      <c r="BL591" s="24"/>
      <c r="BO591" s="24"/>
      <c r="BP591" s="24"/>
      <c r="BQ591" s="24"/>
      <c r="BR591" s="24"/>
      <c r="BS591" s="24"/>
      <c r="BT591" s="24"/>
      <c r="BU591" s="24"/>
      <c r="BV591" s="24"/>
      <c r="BW591" s="24"/>
      <c r="BX591" s="24"/>
      <c r="BY591" s="24"/>
      <c r="BZ591" s="24"/>
      <c r="CA591" s="24"/>
      <c r="CB591" s="24"/>
      <c r="CC591" s="24"/>
      <c r="CD591" s="24"/>
      <c r="CE591" s="24"/>
      <c r="CF591" s="24"/>
      <c r="CG591" s="24"/>
      <c r="CH591" s="24"/>
      <c r="CI591" s="24"/>
      <c r="CJ591" s="24"/>
      <c r="CK591" s="24"/>
      <c r="CL591" s="24"/>
      <c r="CM591" s="24"/>
      <c r="CN591" s="24"/>
      <c r="CO591" s="24"/>
      <c r="CP591" s="24"/>
      <c r="CQ591" s="24"/>
    </row>
    <row r="592" spans="1:95" s="25" customFormat="1" x14ac:dyDescent="0.25">
      <c r="A592" s="40"/>
      <c r="B592" s="23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BC592" s="24"/>
      <c r="BD592" s="24"/>
      <c r="BE592" s="24"/>
      <c r="BF592" s="24"/>
      <c r="BG592" s="24"/>
      <c r="BH592" s="24"/>
      <c r="BI592" s="24"/>
      <c r="BJ592" s="24"/>
      <c r="BK592" s="24"/>
      <c r="BL592" s="24"/>
      <c r="BO592" s="24"/>
      <c r="BP592" s="24"/>
      <c r="BQ592" s="24"/>
      <c r="BR592" s="24"/>
      <c r="BS592" s="24"/>
      <c r="BT592" s="24"/>
      <c r="BU592" s="24"/>
      <c r="BV592" s="24"/>
      <c r="BW592" s="24"/>
      <c r="BX592" s="24"/>
      <c r="BY592" s="24"/>
      <c r="BZ592" s="24"/>
      <c r="CA592" s="24"/>
      <c r="CB592" s="24"/>
      <c r="CC592" s="24"/>
      <c r="CD592" s="24"/>
      <c r="CE592" s="24"/>
      <c r="CF592" s="24"/>
      <c r="CG592" s="24"/>
      <c r="CH592" s="24"/>
      <c r="CI592" s="24"/>
      <c r="CJ592" s="24"/>
      <c r="CK592" s="24"/>
      <c r="CL592" s="24"/>
      <c r="CM592" s="24"/>
      <c r="CN592" s="24"/>
      <c r="CO592" s="24"/>
      <c r="CP592" s="24"/>
      <c r="CQ592" s="24"/>
    </row>
    <row r="593" spans="1:95" s="25" customFormat="1" x14ac:dyDescent="0.25">
      <c r="A593" s="40"/>
      <c r="B593" s="23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BC593" s="24"/>
      <c r="BD593" s="24"/>
      <c r="BE593" s="24"/>
      <c r="BF593" s="24"/>
      <c r="BG593" s="24"/>
      <c r="BH593" s="24"/>
      <c r="BI593" s="24"/>
      <c r="BJ593" s="24"/>
      <c r="BK593" s="24"/>
      <c r="BL593" s="24"/>
      <c r="BO593" s="24"/>
      <c r="BP593" s="24"/>
      <c r="BQ593" s="24"/>
      <c r="BR593" s="24"/>
      <c r="BS593" s="24"/>
      <c r="BT593" s="24"/>
      <c r="BU593" s="24"/>
      <c r="BV593" s="24"/>
      <c r="BW593" s="24"/>
      <c r="BX593" s="24"/>
      <c r="BY593" s="24"/>
      <c r="BZ593" s="24"/>
      <c r="CA593" s="24"/>
      <c r="CB593" s="24"/>
      <c r="CC593" s="24"/>
      <c r="CD593" s="24"/>
      <c r="CE593" s="24"/>
      <c r="CF593" s="24"/>
      <c r="CG593" s="24"/>
      <c r="CH593" s="24"/>
      <c r="CI593" s="24"/>
      <c r="CJ593" s="24"/>
      <c r="CK593" s="24"/>
      <c r="CL593" s="24"/>
      <c r="CM593" s="24"/>
      <c r="CN593" s="24"/>
      <c r="CO593" s="24"/>
      <c r="CP593" s="24"/>
      <c r="CQ593" s="24"/>
    </row>
    <row r="594" spans="1:95" s="25" customFormat="1" x14ac:dyDescent="0.25">
      <c r="A594" s="40"/>
      <c r="B594" s="23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  <c r="AX594" s="24"/>
      <c r="BC594" s="24"/>
      <c r="BD594" s="24"/>
      <c r="BE594" s="24"/>
      <c r="BF594" s="24"/>
      <c r="BG594" s="24"/>
      <c r="BH594" s="24"/>
      <c r="BI594" s="24"/>
      <c r="BJ594" s="24"/>
      <c r="BK594" s="24"/>
      <c r="BL594" s="24"/>
      <c r="BO594" s="24"/>
      <c r="BP594" s="24"/>
      <c r="BQ594" s="24"/>
      <c r="BR594" s="24"/>
      <c r="BS594" s="24"/>
      <c r="BT594" s="24"/>
      <c r="BU594" s="24"/>
      <c r="BV594" s="24"/>
      <c r="BW594" s="24"/>
      <c r="BX594" s="24"/>
      <c r="BY594" s="24"/>
      <c r="BZ594" s="24"/>
      <c r="CA594" s="24"/>
      <c r="CB594" s="24"/>
      <c r="CC594" s="24"/>
      <c r="CD594" s="24"/>
      <c r="CE594" s="24"/>
      <c r="CF594" s="24"/>
      <c r="CG594" s="24"/>
      <c r="CH594" s="24"/>
      <c r="CI594" s="24"/>
      <c r="CJ594" s="24"/>
      <c r="CK594" s="24"/>
      <c r="CL594" s="24"/>
      <c r="CM594" s="24"/>
      <c r="CN594" s="24"/>
      <c r="CO594" s="24"/>
      <c r="CP594" s="24"/>
      <c r="CQ594" s="24"/>
    </row>
    <row r="595" spans="1:95" s="25" customFormat="1" x14ac:dyDescent="0.25">
      <c r="A595" s="40"/>
      <c r="B595" s="23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  <c r="AQ595" s="24"/>
      <c r="AR595" s="24"/>
      <c r="AS595" s="24"/>
      <c r="AT595" s="24"/>
      <c r="AU595" s="24"/>
      <c r="AV595" s="24"/>
      <c r="AW595" s="24"/>
      <c r="AX595" s="24"/>
      <c r="BC595" s="24"/>
      <c r="BD595" s="24"/>
      <c r="BE595" s="24"/>
      <c r="BF595" s="24"/>
      <c r="BG595" s="24"/>
      <c r="BH595" s="24"/>
      <c r="BI595" s="24"/>
      <c r="BJ595" s="24"/>
      <c r="BK595" s="24"/>
      <c r="BL595" s="24"/>
      <c r="BO595" s="24"/>
      <c r="BP595" s="24"/>
      <c r="BQ595" s="24"/>
      <c r="BR595" s="24"/>
      <c r="BS595" s="24"/>
      <c r="BT595" s="24"/>
      <c r="BU595" s="24"/>
      <c r="BV595" s="24"/>
      <c r="BW595" s="24"/>
      <c r="BX595" s="24"/>
      <c r="BY595" s="24"/>
      <c r="BZ595" s="24"/>
      <c r="CA595" s="24"/>
      <c r="CB595" s="24"/>
      <c r="CC595" s="24"/>
      <c r="CD595" s="24"/>
      <c r="CE595" s="24"/>
      <c r="CF595" s="24"/>
      <c r="CG595" s="24"/>
      <c r="CH595" s="24"/>
      <c r="CI595" s="24"/>
      <c r="CJ595" s="24"/>
      <c r="CK595" s="24"/>
      <c r="CL595" s="24"/>
      <c r="CM595" s="24"/>
      <c r="CN595" s="24"/>
      <c r="CO595" s="24"/>
      <c r="CP595" s="24"/>
      <c r="CQ595" s="24"/>
    </row>
    <row r="596" spans="1:95" s="25" customFormat="1" x14ac:dyDescent="0.25">
      <c r="A596" s="40"/>
      <c r="B596" s="23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BC596" s="24"/>
      <c r="BD596" s="24"/>
      <c r="BE596" s="24"/>
      <c r="BF596" s="24"/>
      <c r="BG596" s="24"/>
      <c r="BH596" s="24"/>
      <c r="BI596" s="24"/>
      <c r="BJ596" s="24"/>
      <c r="BK596" s="24"/>
      <c r="BL596" s="24"/>
      <c r="BO596" s="24"/>
      <c r="BP596" s="24"/>
      <c r="BQ596" s="24"/>
      <c r="BR596" s="24"/>
      <c r="BS596" s="24"/>
      <c r="BT596" s="24"/>
      <c r="BU596" s="24"/>
      <c r="BV596" s="24"/>
      <c r="BW596" s="24"/>
      <c r="BX596" s="24"/>
      <c r="BY596" s="24"/>
      <c r="BZ596" s="24"/>
      <c r="CA596" s="24"/>
      <c r="CB596" s="24"/>
      <c r="CC596" s="24"/>
      <c r="CD596" s="24"/>
      <c r="CE596" s="24"/>
      <c r="CF596" s="24"/>
      <c r="CG596" s="24"/>
      <c r="CH596" s="24"/>
      <c r="CI596" s="24"/>
      <c r="CJ596" s="24"/>
      <c r="CK596" s="24"/>
      <c r="CL596" s="24"/>
      <c r="CM596" s="24"/>
      <c r="CN596" s="24"/>
      <c r="CO596" s="24"/>
      <c r="CP596" s="24"/>
      <c r="CQ596" s="24"/>
    </row>
    <row r="597" spans="1:95" s="25" customFormat="1" x14ac:dyDescent="0.25">
      <c r="A597" s="40"/>
      <c r="B597" s="23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BC597" s="24"/>
      <c r="BD597" s="24"/>
      <c r="BE597" s="24"/>
      <c r="BF597" s="24"/>
      <c r="BG597" s="24"/>
      <c r="BH597" s="24"/>
      <c r="BI597" s="24"/>
      <c r="BJ597" s="24"/>
      <c r="BK597" s="24"/>
      <c r="BL597" s="24"/>
      <c r="BO597" s="24"/>
      <c r="BP597" s="24"/>
      <c r="BQ597" s="24"/>
      <c r="BR597" s="24"/>
      <c r="BS597" s="24"/>
      <c r="BT597" s="24"/>
      <c r="BU597" s="24"/>
      <c r="BV597" s="24"/>
      <c r="BW597" s="24"/>
      <c r="BX597" s="24"/>
      <c r="BY597" s="24"/>
      <c r="BZ597" s="24"/>
      <c r="CA597" s="24"/>
      <c r="CB597" s="24"/>
      <c r="CC597" s="24"/>
      <c r="CD597" s="24"/>
      <c r="CE597" s="24"/>
      <c r="CF597" s="24"/>
      <c r="CG597" s="24"/>
      <c r="CH597" s="24"/>
      <c r="CI597" s="24"/>
      <c r="CJ597" s="24"/>
      <c r="CK597" s="24"/>
      <c r="CL597" s="24"/>
      <c r="CM597" s="24"/>
      <c r="CN597" s="24"/>
      <c r="CO597" s="24"/>
      <c r="CP597" s="24"/>
      <c r="CQ597" s="24"/>
    </row>
    <row r="598" spans="1:95" s="25" customFormat="1" x14ac:dyDescent="0.25">
      <c r="A598" s="40"/>
      <c r="B598" s="23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BC598" s="24"/>
      <c r="BD598" s="24"/>
      <c r="BE598" s="24"/>
      <c r="BF598" s="24"/>
      <c r="BG598" s="24"/>
      <c r="BH598" s="24"/>
      <c r="BI598" s="24"/>
      <c r="BJ598" s="24"/>
      <c r="BK598" s="24"/>
      <c r="BL598" s="24"/>
      <c r="BO598" s="24"/>
      <c r="BP598" s="24"/>
      <c r="BQ598" s="24"/>
      <c r="BR598" s="24"/>
      <c r="BS598" s="24"/>
      <c r="BT598" s="24"/>
      <c r="BU598" s="24"/>
      <c r="BV598" s="24"/>
      <c r="BW598" s="24"/>
      <c r="BX598" s="24"/>
      <c r="BY598" s="24"/>
      <c r="BZ598" s="24"/>
      <c r="CA598" s="24"/>
      <c r="CB598" s="24"/>
      <c r="CC598" s="24"/>
      <c r="CD598" s="24"/>
      <c r="CE598" s="24"/>
      <c r="CF598" s="24"/>
      <c r="CG598" s="24"/>
      <c r="CH598" s="24"/>
      <c r="CI598" s="24"/>
      <c r="CJ598" s="24"/>
      <c r="CK598" s="24"/>
      <c r="CL598" s="24"/>
      <c r="CM598" s="24"/>
      <c r="CN598" s="24"/>
      <c r="CO598" s="24"/>
      <c r="CP598" s="24"/>
      <c r="CQ598" s="24"/>
    </row>
    <row r="599" spans="1:95" s="25" customFormat="1" x14ac:dyDescent="0.25">
      <c r="A599" s="40"/>
      <c r="B599" s="23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BC599" s="24"/>
      <c r="BD599" s="24"/>
      <c r="BE599" s="24"/>
      <c r="BF599" s="24"/>
      <c r="BG599" s="24"/>
      <c r="BH599" s="24"/>
      <c r="BI599" s="24"/>
      <c r="BJ599" s="24"/>
      <c r="BK599" s="24"/>
      <c r="BL599" s="24"/>
      <c r="BO599" s="24"/>
      <c r="BP599" s="24"/>
      <c r="BQ599" s="24"/>
      <c r="BR599" s="24"/>
      <c r="BS599" s="24"/>
      <c r="BT599" s="24"/>
      <c r="BU599" s="24"/>
      <c r="BV599" s="24"/>
      <c r="BW599" s="24"/>
      <c r="BX599" s="24"/>
      <c r="BY599" s="24"/>
      <c r="BZ599" s="24"/>
      <c r="CA599" s="24"/>
      <c r="CB599" s="24"/>
      <c r="CC599" s="24"/>
      <c r="CD599" s="24"/>
      <c r="CE599" s="24"/>
      <c r="CF599" s="24"/>
      <c r="CG599" s="24"/>
      <c r="CH599" s="24"/>
      <c r="CI599" s="24"/>
      <c r="CJ599" s="24"/>
      <c r="CK599" s="24"/>
      <c r="CL599" s="24"/>
      <c r="CM599" s="24"/>
      <c r="CN599" s="24"/>
      <c r="CO599" s="24"/>
      <c r="CP599" s="24"/>
      <c r="CQ599" s="24"/>
    </row>
    <row r="600" spans="1:95" s="25" customFormat="1" x14ac:dyDescent="0.25">
      <c r="A600" s="40"/>
      <c r="B600" s="23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BC600" s="24"/>
      <c r="BD600" s="24"/>
      <c r="BE600" s="24"/>
      <c r="BF600" s="24"/>
      <c r="BG600" s="24"/>
      <c r="BH600" s="24"/>
      <c r="BI600" s="24"/>
      <c r="BJ600" s="24"/>
      <c r="BK600" s="24"/>
      <c r="BL600" s="24"/>
      <c r="BO600" s="24"/>
      <c r="BP600" s="24"/>
      <c r="BQ600" s="24"/>
      <c r="BR600" s="24"/>
      <c r="BS600" s="24"/>
      <c r="BT600" s="24"/>
      <c r="BU600" s="24"/>
      <c r="BV600" s="24"/>
      <c r="BW600" s="24"/>
      <c r="BX600" s="24"/>
      <c r="BY600" s="24"/>
      <c r="BZ600" s="24"/>
      <c r="CA600" s="24"/>
      <c r="CB600" s="24"/>
      <c r="CC600" s="24"/>
      <c r="CD600" s="24"/>
      <c r="CE600" s="24"/>
      <c r="CF600" s="24"/>
      <c r="CG600" s="24"/>
      <c r="CH600" s="24"/>
      <c r="CI600" s="24"/>
      <c r="CJ600" s="24"/>
      <c r="CK600" s="24"/>
      <c r="CL600" s="24"/>
      <c r="CM600" s="24"/>
      <c r="CN600" s="24"/>
      <c r="CO600" s="24"/>
      <c r="CP600" s="24"/>
      <c r="CQ600" s="24"/>
    </row>
    <row r="601" spans="1:95" s="25" customFormat="1" x14ac:dyDescent="0.25">
      <c r="A601" s="40"/>
      <c r="B601" s="23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BC601" s="24"/>
      <c r="BD601" s="24"/>
      <c r="BE601" s="24"/>
      <c r="BF601" s="24"/>
      <c r="BG601" s="24"/>
      <c r="BH601" s="24"/>
      <c r="BI601" s="24"/>
      <c r="BJ601" s="24"/>
      <c r="BK601" s="24"/>
      <c r="BL601" s="24"/>
      <c r="BO601" s="24"/>
      <c r="BP601" s="24"/>
      <c r="BQ601" s="24"/>
      <c r="BR601" s="24"/>
      <c r="BS601" s="24"/>
      <c r="BT601" s="24"/>
      <c r="BU601" s="24"/>
      <c r="BV601" s="24"/>
      <c r="BW601" s="24"/>
      <c r="BX601" s="24"/>
      <c r="BY601" s="24"/>
      <c r="BZ601" s="24"/>
      <c r="CA601" s="24"/>
      <c r="CB601" s="24"/>
      <c r="CC601" s="24"/>
      <c r="CD601" s="24"/>
      <c r="CE601" s="24"/>
      <c r="CF601" s="24"/>
      <c r="CG601" s="24"/>
      <c r="CH601" s="24"/>
      <c r="CI601" s="24"/>
      <c r="CJ601" s="24"/>
      <c r="CK601" s="24"/>
      <c r="CL601" s="24"/>
      <c r="CM601" s="24"/>
      <c r="CN601" s="24"/>
      <c r="CO601" s="24"/>
      <c r="CP601" s="24"/>
      <c r="CQ601" s="24"/>
    </row>
    <row r="602" spans="1:95" s="25" customFormat="1" x14ac:dyDescent="0.25">
      <c r="A602" s="40"/>
      <c r="B602" s="23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BC602" s="24"/>
      <c r="BD602" s="24"/>
      <c r="BE602" s="24"/>
      <c r="BF602" s="24"/>
      <c r="BG602" s="24"/>
      <c r="BH602" s="24"/>
      <c r="BI602" s="24"/>
      <c r="BJ602" s="24"/>
      <c r="BK602" s="24"/>
      <c r="BL602" s="24"/>
      <c r="BO602" s="24"/>
      <c r="BP602" s="24"/>
      <c r="BQ602" s="24"/>
      <c r="BR602" s="24"/>
      <c r="BS602" s="24"/>
      <c r="BT602" s="24"/>
      <c r="BU602" s="24"/>
      <c r="BV602" s="24"/>
      <c r="BW602" s="24"/>
      <c r="BX602" s="24"/>
      <c r="BY602" s="24"/>
      <c r="BZ602" s="24"/>
      <c r="CA602" s="24"/>
      <c r="CB602" s="24"/>
      <c r="CC602" s="24"/>
      <c r="CD602" s="24"/>
      <c r="CE602" s="24"/>
      <c r="CF602" s="24"/>
      <c r="CG602" s="24"/>
      <c r="CH602" s="24"/>
      <c r="CI602" s="24"/>
      <c r="CJ602" s="24"/>
      <c r="CK602" s="24"/>
      <c r="CL602" s="24"/>
      <c r="CM602" s="24"/>
      <c r="CN602" s="24"/>
      <c r="CO602" s="24"/>
      <c r="CP602" s="24"/>
      <c r="CQ602" s="24"/>
    </row>
    <row r="603" spans="1:95" s="25" customFormat="1" x14ac:dyDescent="0.25">
      <c r="A603" s="40"/>
      <c r="B603" s="23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BC603" s="24"/>
      <c r="BD603" s="24"/>
      <c r="BE603" s="24"/>
      <c r="BF603" s="24"/>
      <c r="BG603" s="24"/>
      <c r="BH603" s="24"/>
      <c r="BI603" s="24"/>
      <c r="BJ603" s="24"/>
      <c r="BK603" s="24"/>
      <c r="BL603" s="24"/>
      <c r="BO603" s="24"/>
      <c r="BP603" s="24"/>
      <c r="BQ603" s="24"/>
      <c r="BR603" s="24"/>
      <c r="BS603" s="24"/>
      <c r="BT603" s="24"/>
      <c r="BU603" s="24"/>
      <c r="BV603" s="24"/>
      <c r="BW603" s="24"/>
      <c r="BX603" s="24"/>
      <c r="BY603" s="24"/>
      <c r="BZ603" s="24"/>
      <c r="CA603" s="24"/>
      <c r="CB603" s="24"/>
      <c r="CC603" s="24"/>
      <c r="CD603" s="24"/>
      <c r="CE603" s="24"/>
      <c r="CF603" s="24"/>
      <c r="CG603" s="24"/>
      <c r="CH603" s="24"/>
      <c r="CI603" s="24"/>
      <c r="CJ603" s="24"/>
      <c r="CK603" s="24"/>
      <c r="CL603" s="24"/>
      <c r="CM603" s="24"/>
      <c r="CN603" s="24"/>
      <c r="CO603" s="24"/>
      <c r="CP603" s="24"/>
      <c r="CQ603" s="24"/>
    </row>
    <row r="604" spans="1:95" s="25" customFormat="1" x14ac:dyDescent="0.25">
      <c r="A604" s="40"/>
      <c r="B604" s="23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BC604" s="24"/>
      <c r="BD604" s="24"/>
      <c r="BE604" s="24"/>
      <c r="BF604" s="24"/>
      <c r="BG604" s="24"/>
      <c r="BH604" s="24"/>
      <c r="BI604" s="24"/>
      <c r="BJ604" s="24"/>
      <c r="BK604" s="24"/>
      <c r="BL604" s="24"/>
      <c r="BO604" s="24"/>
      <c r="BP604" s="24"/>
      <c r="BQ604" s="24"/>
      <c r="BR604" s="24"/>
      <c r="BS604" s="24"/>
      <c r="BT604" s="24"/>
      <c r="BU604" s="24"/>
      <c r="BV604" s="24"/>
      <c r="BW604" s="24"/>
      <c r="BX604" s="24"/>
      <c r="BY604" s="24"/>
      <c r="BZ604" s="24"/>
      <c r="CA604" s="24"/>
      <c r="CB604" s="24"/>
      <c r="CC604" s="24"/>
      <c r="CD604" s="24"/>
      <c r="CE604" s="24"/>
      <c r="CF604" s="24"/>
      <c r="CG604" s="24"/>
      <c r="CH604" s="24"/>
      <c r="CI604" s="24"/>
      <c r="CJ604" s="24"/>
      <c r="CK604" s="24"/>
      <c r="CL604" s="24"/>
      <c r="CM604" s="24"/>
      <c r="CN604" s="24"/>
      <c r="CO604" s="24"/>
      <c r="CP604" s="24"/>
      <c r="CQ604" s="24"/>
    </row>
    <row r="605" spans="1:95" s="25" customFormat="1" x14ac:dyDescent="0.25">
      <c r="A605" s="40"/>
      <c r="B605" s="23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BC605" s="24"/>
      <c r="BD605" s="24"/>
      <c r="BE605" s="24"/>
      <c r="BF605" s="24"/>
      <c r="BG605" s="24"/>
      <c r="BH605" s="24"/>
      <c r="BI605" s="24"/>
      <c r="BJ605" s="24"/>
      <c r="BK605" s="24"/>
      <c r="BL605" s="24"/>
      <c r="BO605" s="24"/>
      <c r="BP605" s="24"/>
      <c r="BQ605" s="24"/>
      <c r="BR605" s="24"/>
      <c r="BS605" s="24"/>
      <c r="BT605" s="24"/>
      <c r="BU605" s="24"/>
      <c r="BV605" s="24"/>
      <c r="BW605" s="24"/>
      <c r="BX605" s="24"/>
      <c r="BY605" s="24"/>
      <c r="BZ605" s="24"/>
      <c r="CA605" s="24"/>
      <c r="CB605" s="24"/>
      <c r="CC605" s="24"/>
      <c r="CD605" s="24"/>
      <c r="CE605" s="24"/>
      <c r="CF605" s="24"/>
      <c r="CG605" s="24"/>
      <c r="CH605" s="24"/>
      <c r="CI605" s="24"/>
      <c r="CJ605" s="24"/>
      <c r="CK605" s="24"/>
      <c r="CL605" s="24"/>
      <c r="CM605" s="24"/>
      <c r="CN605" s="24"/>
      <c r="CO605" s="24"/>
      <c r="CP605" s="24"/>
      <c r="CQ605" s="24"/>
    </row>
    <row r="606" spans="1:95" s="25" customFormat="1" x14ac:dyDescent="0.25">
      <c r="A606" s="40"/>
      <c r="B606" s="23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BC606" s="24"/>
      <c r="BD606" s="24"/>
      <c r="BE606" s="24"/>
      <c r="BF606" s="24"/>
      <c r="BG606" s="24"/>
      <c r="BH606" s="24"/>
      <c r="BI606" s="24"/>
      <c r="BJ606" s="24"/>
      <c r="BK606" s="24"/>
      <c r="BL606" s="24"/>
      <c r="BO606" s="24"/>
      <c r="BP606" s="24"/>
      <c r="BQ606" s="24"/>
      <c r="BR606" s="24"/>
      <c r="BS606" s="24"/>
      <c r="BT606" s="24"/>
      <c r="BU606" s="24"/>
      <c r="BV606" s="24"/>
      <c r="BW606" s="24"/>
      <c r="BX606" s="24"/>
      <c r="BY606" s="24"/>
      <c r="BZ606" s="24"/>
      <c r="CA606" s="24"/>
      <c r="CB606" s="24"/>
      <c r="CC606" s="24"/>
      <c r="CD606" s="24"/>
      <c r="CE606" s="24"/>
      <c r="CF606" s="24"/>
      <c r="CG606" s="24"/>
      <c r="CH606" s="24"/>
      <c r="CI606" s="24"/>
      <c r="CJ606" s="24"/>
      <c r="CK606" s="24"/>
      <c r="CL606" s="24"/>
      <c r="CM606" s="24"/>
      <c r="CN606" s="24"/>
      <c r="CO606" s="24"/>
      <c r="CP606" s="24"/>
      <c r="CQ606" s="24"/>
    </row>
    <row r="607" spans="1:95" s="25" customFormat="1" x14ac:dyDescent="0.25">
      <c r="A607" s="40"/>
      <c r="B607" s="23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BC607" s="24"/>
      <c r="BD607" s="24"/>
      <c r="BE607" s="24"/>
      <c r="BF607" s="24"/>
      <c r="BG607" s="24"/>
      <c r="BH607" s="24"/>
      <c r="BI607" s="24"/>
      <c r="BJ607" s="24"/>
      <c r="BK607" s="24"/>
      <c r="BL607" s="24"/>
      <c r="BO607" s="24"/>
      <c r="BP607" s="24"/>
      <c r="BQ607" s="24"/>
      <c r="BR607" s="24"/>
      <c r="BS607" s="24"/>
      <c r="BT607" s="24"/>
      <c r="BU607" s="24"/>
      <c r="BV607" s="24"/>
      <c r="BW607" s="24"/>
      <c r="BX607" s="24"/>
      <c r="BY607" s="24"/>
      <c r="BZ607" s="24"/>
      <c r="CA607" s="24"/>
      <c r="CB607" s="24"/>
      <c r="CC607" s="24"/>
      <c r="CD607" s="24"/>
      <c r="CE607" s="24"/>
      <c r="CF607" s="24"/>
      <c r="CG607" s="24"/>
      <c r="CH607" s="24"/>
      <c r="CI607" s="24"/>
      <c r="CJ607" s="24"/>
      <c r="CK607" s="24"/>
      <c r="CL607" s="24"/>
      <c r="CM607" s="24"/>
      <c r="CN607" s="24"/>
      <c r="CO607" s="24"/>
      <c r="CP607" s="24"/>
      <c r="CQ607" s="24"/>
    </row>
    <row r="608" spans="1:95" s="25" customFormat="1" x14ac:dyDescent="0.25">
      <c r="A608" s="40"/>
      <c r="B608" s="23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BC608" s="24"/>
      <c r="BD608" s="24"/>
      <c r="BE608" s="24"/>
      <c r="BF608" s="24"/>
      <c r="BG608" s="24"/>
      <c r="BH608" s="24"/>
      <c r="BI608" s="24"/>
      <c r="BJ608" s="24"/>
      <c r="BK608" s="24"/>
      <c r="BL608" s="24"/>
      <c r="BO608" s="24"/>
      <c r="BP608" s="24"/>
      <c r="BQ608" s="24"/>
      <c r="BR608" s="24"/>
      <c r="BS608" s="24"/>
      <c r="BT608" s="24"/>
      <c r="BU608" s="24"/>
      <c r="BV608" s="24"/>
      <c r="BW608" s="24"/>
      <c r="BX608" s="24"/>
      <c r="BY608" s="24"/>
      <c r="BZ608" s="24"/>
      <c r="CA608" s="24"/>
      <c r="CB608" s="24"/>
      <c r="CC608" s="24"/>
      <c r="CD608" s="24"/>
      <c r="CE608" s="24"/>
      <c r="CF608" s="24"/>
      <c r="CG608" s="24"/>
      <c r="CH608" s="24"/>
      <c r="CI608" s="24"/>
      <c r="CJ608" s="24"/>
      <c r="CK608" s="24"/>
      <c r="CL608" s="24"/>
      <c r="CM608" s="24"/>
      <c r="CN608" s="24"/>
      <c r="CO608" s="24"/>
      <c r="CP608" s="24"/>
      <c r="CQ608" s="24"/>
    </row>
    <row r="609" spans="1:95" s="25" customFormat="1" x14ac:dyDescent="0.25">
      <c r="A609" s="40"/>
      <c r="B609" s="23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BC609" s="24"/>
      <c r="BD609" s="24"/>
      <c r="BE609" s="24"/>
      <c r="BF609" s="24"/>
      <c r="BG609" s="24"/>
      <c r="BH609" s="24"/>
      <c r="BI609" s="24"/>
      <c r="BJ609" s="24"/>
      <c r="BK609" s="24"/>
      <c r="BL609" s="24"/>
      <c r="BO609" s="24"/>
      <c r="BP609" s="24"/>
      <c r="BQ609" s="24"/>
      <c r="BR609" s="24"/>
      <c r="BS609" s="24"/>
      <c r="BT609" s="24"/>
      <c r="BU609" s="24"/>
      <c r="BV609" s="24"/>
      <c r="BW609" s="24"/>
      <c r="BX609" s="24"/>
      <c r="BY609" s="24"/>
      <c r="BZ609" s="24"/>
      <c r="CA609" s="24"/>
      <c r="CB609" s="24"/>
      <c r="CC609" s="24"/>
      <c r="CD609" s="24"/>
      <c r="CE609" s="24"/>
      <c r="CF609" s="24"/>
      <c r="CG609" s="24"/>
      <c r="CH609" s="24"/>
      <c r="CI609" s="24"/>
      <c r="CJ609" s="24"/>
      <c r="CK609" s="24"/>
      <c r="CL609" s="24"/>
      <c r="CM609" s="24"/>
      <c r="CN609" s="24"/>
      <c r="CO609" s="24"/>
      <c r="CP609" s="24"/>
      <c r="CQ609" s="24"/>
    </row>
    <row r="610" spans="1:95" s="25" customFormat="1" x14ac:dyDescent="0.25">
      <c r="A610" s="40"/>
      <c r="B610" s="23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BC610" s="24"/>
      <c r="BD610" s="24"/>
      <c r="BE610" s="24"/>
      <c r="BF610" s="24"/>
      <c r="BG610" s="24"/>
      <c r="BH610" s="24"/>
      <c r="BI610" s="24"/>
      <c r="BJ610" s="24"/>
      <c r="BK610" s="24"/>
      <c r="BL610" s="24"/>
      <c r="BO610" s="24"/>
      <c r="BP610" s="24"/>
      <c r="BQ610" s="24"/>
      <c r="BR610" s="24"/>
      <c r="BS610" s="24"/>
      <c r="BT610" s="24"/>
      <c r="BU610" s="24"/>
      <c r="BV610" s="24"/>
      <c r="BW610" s="24"/>
      <c r="BX610" s="24"/>
      <c r="BY610" s="24"/>
      <c r="BZ610" s="24"/>
      <c r="CA610" s="24"/>
      <c r="CB610" s="24"/>
      <c r="CC610" s="24"/>
      <c r="CD610" s="24"/>
      <c r="CE610" s="24"/>
      <c r="CF610" s="24"/>
      <c r="CG610" s="24"/>
      <c r="CH610" s="24"/>
      <c r="CI610" s="24"/>
      <c r="CJ610" s="24"/>
      <c r="CK610" s="24"/>
      <c r="CL610" s="24"/>
      <c r="CM610" s="24"/>
      <c r="CN610" s="24"/>
      <c r="CO610" s="24"/>
      <c r="CP610" s="24"/>
      <c r="CQ610" s="24"/>
    </row>
    <row r="611" spans="1:95" s="25" customFormat="1" x14ac:dyDescent="0.25">
      <c r="A611" s="40"/>
      <c r="B611" s="23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BC611" s="24"/>
      <c r="BD611" s="24"/>
      <c r="BE611" s="24"/>
      <c r="BF611" s="24"/>
      <c r="BG611" s="24"/>
      <c r="BH611" s="24"/>
      <c r="BI611" s="24"/>
      <c r="BJ611" s="24"/>
      <c r="BK611" s="24"/>
      <c r="BL611" s="24"/>
      <c r="BO611" s="24"/>
      <c r="BP611" s="24"/>
      <c r="BQ611" s="24"/>
      <c r="BR611" s="24"/>
      <c r="BS611" s="24"/>
      <c r="BT611" s="24"/>
      <c r="BU611" s="24"/>
      <c r="BV611" s="24"/>
      <c r="BW611" s="24"/>
      <c r="BX611" s="24"/>
      <c r="BY611" s="24"/>
      <c r="BZ611" s="24"/>
      <c r="CA611" s="24"/>
      <c r="CB611" s="24"/>
      <c r="CC611" s="24"/>
      <c r="CD611" s="24"/>
      <c r="CE611" s="24"/>
      <c r="CF611" s="24"/>
      <c r="CG611" s="24"/>
      <c r="CH611" s="24"/>
      <c r="CI611" s="24"/>
      <c r="CJ611" s="24"/>
      <c r="CK611" s="24"/>
      <c r="CL611" s="24"/>
      <c r="CM611" s="24"/>
      <c r="CN611" s="24"/>
      <c r="CO611" s="24"/>
      <c r="CP611" s="24"/>
      <c r="CQ611" s="24"/>
    </row>
    <row r="612" spans="1:95" s="25" customFormat="1" x14ac:dyDescent="0.25">
      <c r="A612" s="40"/>
      <c r="B612" s="23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BC612" s="24"/>
      <c r="BD612" s="24"/>
      <c r="BE612" s="24"/>
      <c r="BF612" s="24"/>
      <c r="BG612" s="24"/>
      <c r="BH612" s="24"/>
      <c r="BI612" s="24"/>
      <c r="BJ612" s="24"/>
      <c r="BK612" s="24"/>
      <c r="BL612" s="24"/>
      <c r="BO612" s="24"/>
      <c r="BP612" s="24"/>
      <c r="BQ612" s="24"/>
      <c r="BR612" s="24"/>
      <c r="BS612" s="24"/>
      <c r="BT612" s="24"/>
      <c r="BU612" s="24"/>
      <c r="BV612" s="24"/>
      <c r="BW612" s="24"/>
      <c r="BX612" s="24"/>
      <c r="BY612" s="24"/>
      <c r="BZ612" s="24"/>
      <c r="CA612" s="24"/>
      <c r="CB612" s="24"/>
      <c r="CC612" s="24"/>
      <c r="CD612" s="24"/>
      <c r="CE612" s="24"/>
      <c r="CF612" s="24"/>
      <c r="CG612" s="24"/>
      <c r="CH612" s="24"/>
      <c r="CI612" s="24"/>
      <c r="CJ612" s="24"/>
      <c r="CK612" s="24"/>
      <c r="CL612" s="24"/>
      <c r="CM612" s="24"/>
      <c r="CN612" s="24"/>
      <c r="CO612" s="24"/>
      <c r="CP612" s="24"/>
      <c r="CQ612" s="24"/>
    </row>
    <row r="613" spans="1:95" s="25" customFormat="1" x14ac:dyDescent="0.25">
      <c r="A613" s="40"/>
      <c r="B613" s="23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BC613" s="24"/>
      <c r="BD613" s="24"/>
      <c r="BE613" s="24"/>
      <c r="BF613" s="24"/>
      <c r="BG613" s="24"/>
      <c r="BH613" s="24"/>
      <c r="BI613" s="24"/>
      <c r="BJ613" s="24"/>
      <c r="BK613" s="24"/>
      <c r="BL613" s="24"/>
      <c r="BO613" s="24"/>
      <c r="BP613" s="24"/>
      <c r="BQ613" s="24"/>
      <c r="BR613" s="24"/>
      <c r="BS613" s="24"/>
      <c r="BT613" s="24"/>
      <c r="BU613" s="24"/>
      <c r="BV613" s="24"/>
      <c r="BW613" s="24"/>
      <c r="BX613" s="24"/>
      <c r="BY613" s="24"/>
      <c r="BZ613" s="24"/>
      <c r="CA613" s="24"/>
      <c r="CB613" s="24"/>
      <c r="CC613" s="24"/>
      <c r="CD613" s="24"/>
      <c r="CE613" s="24"/>
      <c r="CF613" s="24"/>
      <c r="CG613" s="24"/>
      <c r="CH613" s="24"/>
      <c r="CI613" s="24"/>
      <c r="CJ613" s="24"/>
      <c r="CK613" s="24"/>
      <c r="CL613" s="24"/>
      <c r="CM613" s="24"/>
      <c r="CN613" s="24"/>
      <c r="CO613" s="24"/>
      <c r="CP613" s="24"/>
      <c r="CQ613" s="24"/>
    </row>
    <row r="614" spans="1:95" s="25" customFormat="1" x14ac:dyDescent="0.25">
      <c r="A614" s="40"/>
      <c r="B614" s="23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BC614" s="24"/>
      <c r="BD614" s="24"/>
      <c r="BE614" s="24"/>
      <c r="BF614" s="24"/>
      <c r="BG614" s="24"/>
      <c r="BH614" s="24"/>
      <c r="BI614" s="24"/>
      <c r="BJ614" s="24"/>
      <c r="BK614" s="24"/>
      <c r="BL614" s="24"/>
      <c r="BO614" s="24"/>
      <c r="BP614" s="24"/>
      <c r="BQ614" s="24"/>
      <c r="BR614" s="24"/>
      <c r="BS614" s="24"/>
      <c r="BT614" s="24"/>
      <c r="BU614" s="24"/>
      <c r="BV614" s="24"/>
      <c r="BW614" s="24"/>
      <c r="BX614" s="24"/>
      <c r="BY614" s="24"/>
      <c r="BZ614" s="24"/>
      <c r="CA614" s="24"/>
      <c r="CB614" s="24"/>
      <c r="CC614" s="24"/>
      <c r="CD614" s="24"/>
      <c r="CE614" s="24"/>
      <c r="CF614" s="24"/>
      <c r="CG614" s="24"/>
      <c r="CH614" s="24"/>
      <c r="CI614" s="24"/>
      <c r="CJ614" s="24"/>
      <c r="CK614" s="24"/>
      <c r="CL614" s="24"/>
      <c r="CM614" s="24"/>
      <c r="CN614" s="24"/>
      <c r="CO614" s="24"/>
      <c r="CP614" s="24"/>
      <c r="CQ614" s="24"/>
    </row>
    <row r="615" spans="1:95" s="25" customFormat="1" x14ac:dyDescent="0.25">
      <c r="A615" s="40"/>
      <c r="B615" s="23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BC615" s="24"/>
      <c r="BD615" s="24"/>
      <c r="BE615" s="24"/>
      <c r="BF615" s="24"/>
      <c r="BG615" s="24"/>
      <c r="BH615" s="24"/>
      <c r="BI615" s="24"/>
      <c r="BJ615" s="24"/>
      <c r="BK615" s="24"/>
      <c r="BL615" s="24"/>
      <c r="BO615" s="24"/>
      <c r="BP615" s="24"/>
      <c r="BQ615" s="24"/>
      <c r="BR615" s="24"/>
      <c r="BS615" s="24"/>
      <c r="BT615" s="24"/>
      <c r="BU615" s="24"/>
      <c r="BV615" s="24"/>
      <c r="BW615" s="24"/>
      <c r="BX615" s="24"/>
      <c r="BY615" s="24"/>
      <c r="BZ615" s="24"/>
      <c r="CA615" s="24"/>
      <c r="CB615" s="24"/>
      <c r="CC615" s="24"/>
      <c r="CD615" s="24"/>
      <c r="CE615" s="24"/>
      <c r="CF615" s="24"/>
      <c r="CG615" s="24"/>
      <c r="CH615" s="24"/>
      <c r="CI615" s="24"/>
      <c r="CJ615" s="24"/>
      <c r="CK615" s="24"/>
      <c r="CL615" s="24"/>
      <c r="CM615" s="24"/>
      <c r="CN615" s="24"/>
      <c r="CO615" s="24"/>
      <c r="CP615" s="24"/>
      <c r="CQ615" s="24"/>
    </row>
    <row r="616" spans="1:95" s="25" customFormat="1" x14ac:dyDescent="0.25">
      <c r="A616" s="40"/>
      <c r="B616" s="23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BC616" s="24"/>
      <c r="BD616" s="24"/>
      <c r="BE616" s="24"/>
      <c r="BF616" s="24"/>
      <c r="BG616" s="24"/>
      <c r="BH616" s="24"/>
      <c r="BI616" s="24"/>
      <c r="BJ616" s="24"/>
      <c r="BK616" s="24"/>
      <c r="BL616" s="24"/>
      <c r="BO616" s="24"/>
      <c r="BP616" s="24"/>
      <c r="BQ616" s="24"/>
      <c r="BR616" s="24"/>
      <c r="BS616" s="24"/>
      <c r="BT616" s="24"/>
      <c r="BU616" s="24"/>
      <c r="BV616" s="24"/>
      <c r="BW616" s="24"/>
      <c r="BX616" s="24"/>
      <c r="BY616" s="24"/>
      <c r="BZ616" s="24"/>
      <c r="CA616" s="24"/>
      <c r="CB616" s="24"/>
      <c r="CC616" s="24"/>
      <c r="CD616" s="24"/>
      <c r="CE616" s="24"/>
      <c r="CF616" s="24"/>
      <c r="CG616" s="24"/>
      <c r="CH616" s="24"/>
      <c r="CI616" s="24"/>
      <c r="CJ616" s="24"/>
      <c r="CK616" s="24"/>
      <c r="CL616" s="24"/>
      <c r="CM616" s="24"/>
      <c r="CN616" s="24"/>
      <c r="CO616" s="24"/>
      <c r="CP616" s="24"/>
      <c r="CQ616" s="24"/>
    </row>
    <row r="617" spans="1:95" s="25" customFormat="1" x14ac:dyDescent="0.25">
      <c r="A617" s="40"/>
      <c r="B617" s="23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BC617" s="24"/>
      <c r="BD617" s="24"/>
      <c r="BE617" s="24"/>
      <c r="BF617" s="24"/>
      <c r="BG617" s="24"/>
      <c r="BH617" s="24"/>
      <c r="BI617" s="24"/>
      <c r="BJ617" s="24"/>
      <c r="BK617" s="24"/>
      <c r="BL617" s="24"/>
      <c r="BO617" s="24"/>
      <c r="BP617" s="24"/>
      <c r="BQ617" s="24"/>
      <c r="BR617" s="24"/>
      <c r="BS617" s="24"/>
      <c r="BT617" s="24"/>
      <c r="BU617" s="24"/>
      <c r="BV617" s="24"/>
      <c r="BW617" s="24"/>
      <c r="BX617" s="24"/>
      <c r="BY617" s="24"/>
      <c r="BZ617" s="24"/>
      <c r="CA617" s="24"/>
      <c r="CB617" s="24"/>
      <c r="CC617" s="24"/>
      <c r="CD617" s="24"/>
      <c r="CE617" s="24"/>
      <c r="CF617" s="24"/>
      <c r="CG617" s="24"/>
      <c r="CH617" s="24"/>
      <c r="CI617" s="24"/>
      <c r="CJ617" s="24"/>
      <c r="CK617" s="24"/>
      <c r="CL617" s="24"/>
      <c r="CM617" s="24"/>
      <c r="CN617" s="24"/>
      <c r="CO617" s="24"/>
      <c r="CP617" s="24"/>
      <c r="CQ617" s="24"/>
    </row>
    <row r="618" spans="1:95" s="25" customFormat="1" x14ac:dyDescent="0.25">
      <c r="A618" s="40"/>
      <c r="B618" s="23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BC618" s="24"/>
      <c r="BD618" s="24"/>
      <c r="BE618" s="24"/>
      <c r="BF618" s="24"/>
      <c r="BG618" s="24"/>
      <c r="BH618" s="24"/>
      <c r="BI618" s="24"/>
      <c r="BJ618" s="24"/>
      <c r="BK618" s="24"/>
      <c r="BL618" s="24"/>
      <c r="BO618" s="24"/>
      <c r="BP618" s="24"/>
      <c r="BQ618" s="24"/>
      <c r="BR618" s="24"/>
      <c r="BS618" s="24"/>
      <c r="BT618" s="24"/>
      <c r="BU618" s="24"/>
      <c r="BV618" s="24"/>
      <c r="BW618" s="24"/>
      <c r="BX618" s="24"/>
      <c r="BY618" s="24"/>
      <c r="BZ618" s="24"/>
      <c r="CA618" s="24"/>
      <c r="CB618" s="24"/>
      <c r="CC618" s="24"/>
      <c r="CD618" s="24"/>
      <c r="CE618" s="24"/>
      <c r="CF618" s="24"/>
      <c r="CG618" s="24"/>
      <c r="CH618" s="24"/>
      <c r="CI618" s="24"/>
      <c r="CJ618" s="24"/>
      <c r="CK618" s="24"/>
      <c r="CL618" s="24"/>
      <c r="CM618" s="24"/>
      <c r="CN618" s="24"/>
      <c r="CO618" s="24"/>
      <c r="CP618" s="24"/>
      <c r="CQ618" s="24"/>
    </row>
    <row r="619" spans="1:95" s="25" customFormat="1" x14ac:dyDescent="0.25">
      <c r="A619" s="40"/>
      <c r="B619" s="23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BC619" s="24"/>
      <c r="BD619" s="24"/>
      <c r="BE619" s="24"/>
      <c r="BF619" s="24"/>
      <c r="BG619" s="24"/>
      <c r="BH619" s="24"/>
      <c r="BI619" s="24"/>
      <c r="BJ619" s="24"/>
      <c r="BK619" s="24"/>
      <c r="BL619" s="24"/>
      <c r="BO619" s="24"/>
      <c r="BP619" s="24"/>
      <c r="BQ619" s="24"/>
      <c r="BR619" s="24"/>
      <c r="BS619" s="24"/>
      <c r="BT619" s="24"/>
      <c r="BU619" s="24"/>
      <c r="BV619" s="24"/>
      <c r="BW619" s="24"/>
      <c r="BX619" s="24"/>
      <c r="BY619" s="24"/>
      <c r="BZ619" s="24"/>
      <c r="CA619" s="24"/>
      <c r="CB619" s="24"/>
      <c r="CC619" s="24"/>
      <c r="CD619" s="24"/>
      <c r="CE619" s="24"/>
      <c r="CF619" s="24"/>
      <c r="CG619" s="24"/>
      <c r="CH619" s="24"/>
      <c r="CI619" s="24"/>
      <c r="CJ619" s="24"/>
      <c r="CK619" s="24"/>
      <c r="CL619" s="24"/>
      <c r="CM619" s="24"/>
      <c r="CN619" s="24"/>
      <c r="CO619" s="24"/>
      <c r="CP619" s="24"/>
      <c r="CQ619" s="24"/>
    </row>
    <row r="620" spans="1:95" s="25" customFormat="1" x14ac:dyDescent="0.25">
      <c r="A620" s="40"/>
      <c r="B620" s="23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BC620" s="24"/>
      <c r="BD620" s="24"/>
      <c r="BE620" s="24"/>
      <c r="BF620" s="24"/>
      <c r="BG620" s="24"/>
      <c r="BH620" s="24"/>
      <c r="BI620" s="24"/>
      <c r="BJ620" s="24"/>
      <c r="BK620" s="24"/>
      <c r="BL620" s="24"/>
      <c r="BO620" s="24"/>
      <c r="BP620" s="24"/>
      <c r="BQ620" s="24"/>
      <c r="BR620" s="24"/>
      <c r="BS620" s="24"/>
      <c r="BT620" s="24"/>
      <c r="BU620" s="24"/>
      <c r="BV620" s="24"/>
      <c r="BW620" s="24"/>
      <c r="BX620" s="24"/>
      <c r="BY620" s="24"/>
      <c r="BZ620" s="24"/>
      <c r="CA620" s="24"/>
      <c r="CB620" s="24"/>
      <c r="CC620" s="24"/>
      <c r="CD620" s="24"/>
      <c r="CE620" s="24"/>
      <c r="CF620" s="24"/>
      <c r="CG620" s="24"/>
      <c r="CH620" s="24"/>
      <c r="CI620" s="24"/>
      <c r="CJ620" s="24"/>
      <c r="CK620" s="24"/>
      <c r="CL620" s="24"/>
      <c r="CM620" s="24"/>
      <c r="CN620" s="24"/>
      <c r="CO620" s="24"/>
      <c r="CP620" s="24"/>
      <c r="CQ620" s="24"/>
    </row>
    <row r="621" spans="1:95" s="25" customFormat="1" x14ac:dyDescent="0.25">
      <c r="A621" s="40"/>
      <c r="B621" s="23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BC621" s="24"/>
      <c r="BD621" s="24"/>
      <c r="BE621" s="24"/>
      <c r="BF621" s="24"/>
      <c r="BG621" s="24"/>
      <c r="BH621" s="24"/>
      <c r="BI621" s="24"/>
      <c r="BJ621" s="24"/>
      <c r="BK621" s="24"/>
      <c r="BL621" s="24"/>
      <c r="BO621" s="24"/>
      <c r="BP621" s="24"/>
      <c r="BQ621" s="24"/>
      <c r="BR621" s="24"/>
      <c r="BS621" s="24"/>
      <c r="BT621" s="24"/>
      <c r="BU621" s="24"/>
      <c r="BV621" s="24"/>
      <c r="BW621" s="24"/>
      <c r="BX621" s="24"/>
      <c r="BY621" s="24"/>
      <c r="BZ621" s="24"/>
      <c r="CA621" s="24"/>
      <c r="CB621" s="24"/>
      <c r="CC621" s="24"/>
      <c r="CD621" s="24"/>
      <c r="CE621" s="24"/>
      <c r="CF621" s="24"/>
      <c r="CG621" s="24"/>
      <c r="CH621" s="24"/>
      <c r="CI621" s="24"/>
      <c r="CJ621" s="24"/>
      <c r="CK621" s="24"/>
      <c r="CL621" s="24"/>
      <c r="CM621" s="24"/>
      <c r="CN621" s="24"/>
      <c r="CO621" s="24"/>
      <c r="CP621" s="24"/>
      <c r="CQ621" s="24"/>
    </row>
    <row r="622" spans="1:95" s="25" customFormat="1" x14ac:dyDescent="0.25">
      <c r="A622" s="40"/>
      <c r="B622" s="23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BC622" s="24"/>
      <c r="BD622" s="24"/>
      <c r="BE622" s="24"/>
      <c r="BF622" s="24"/>
      <c r="BG622" s="24"/>
      <c r="BH622" s="24"/>
      <c r="BI622" s="24"/>
      <c r="BJ622" s="24"/>
      <c r="BK622" s="24"/>
      <c r="BL622" s="24"/>
      <c r="BO622" s="24"/>
      <c r="BP622" s="24"/>
      <c r="BQ622" s="24"/>
      <c r="BR622" s="24"/>
      <c r="BS622" s="24"/>
      <c r="BT622" s="24"/>
      <c r="BU622" s="24"/>
      <c r="BV622" s="24"/>
      <c r="BW622" s="24"/>
      <c r="BX622" s="24"/>
      <c r="BY622" s="24"/>
      <c r="BZ622" s="24"/>
      <c r="CA622" s="24"/>
      <c r="CB622" s="24"/>
      <c r="CC622" s="24"/>
      <c r="CD622" s="24"/>
      <c r="CE622" s="24"/>
      <c r="CF622" s="24"/>
      <c r="CG622" s="24"/>
      <c r="CH622" s="24"/>
      <c r="CI622" s="24"/>
      <c r="CJ622" s="24"/>
      <c r="CK622" s="24"/>
      <c r="CL622" s="24"/>
      <c r="CM622" s="24"/>
      <c r="CN622" s="24"/>
      <c r="CO622" s="24"/>
      <c r="CP622" s="24"/>
      <c r="CQ622" s="24"/>
    </row>
    <row r="623" spans="1:95" s="25" customFormat="1" x14ac:dyDescent="0.25">
      <c r="A623" s="40"/>
      <c r="B623" s="23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BC623" s="24"/>
      <c r="BD623" s="24"/>
      <c r="BE623" s="24"/>
      <c r="BF623" s="24"/>
      <c r="BG623" s="24"/>
      <c r="BH623" s="24"/>
      <c r="BI623" s="24"/>
      <c r="BJ623" s="24"/>
      <c r="BK623" s="24"/>
      <c r="BL623" s="24"/>
      <c r="BO623" s="24"/>
      <c r="BP623" s="24"/>
      <c r="BQ623" s="24"/>
      <c r="BR623" s="24"/>
      <c r="BS623" s="24"/>
      <c r="BT623" s="24"/>
      <c r="BU623" s="24"/>
      <c r="BV623" s="24"/>
      <c r="BW623" s="24"/>
      <c r="BX623" s="24"/>
      <c r="BY623" s="24"/>
      <c r="BZ623" s="24"/>
      <c r="CA623" s="24"/>
      <c r="CB623" s="24"/>
      <c r="CC623" s="24"/>
      <c r="CD623" s="24"/>
      <c r="CE623" s="24"/>
      <c r="CF623" s="24"/>
      <c r="CG623" s="24"/>
      <c r="CH623" s="24"/>
      <c r="CI623" s="24"/>
      <c r="CJ623" s="24"/>
      <c r="CK623" s="24"/>
      <c r="CL623" s="24"/>
      <c r="CM623" s="24"/>
      <c r="CN623" s="24"/>
      <c r="CO623" s="24"/>
      <c r="CP623" s="24"/>
      <c r="CQ623" s="24"/>
    </row>
    <row r="624" spans="1:95" s="25" customFormat="1" x14ac:dyDescent="0.25">
      <c r="A624" s="40"/>
      <c r="B624" s="23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BC624" s="24"/>
      <c r="BD624" s="24"/>
      <c r="BE624" s="24"/>
      <c r="BF624" s="24"/>
      <c r="BG624" s="24"/>
      <c r="BH624" s="24"/>
      <c r="BI624" s="24"/>
      <c r="BJ624" s="24"/>
      <c r="BK624" s="24"/>
      <c r="BL624" s="24"/>
      <c r="BO624" s="24"/>
      <c r="BP624" s="24"/>
      <c r="BQ624" s="24"/>
      <c r="BR624" s="24"/>
      <c r="BS624" s="24"/>
      <c r="BT624" s="24"/>
      <c r="BU624" s="24"/>
      <c r="BV624" s="24"/>
      <c r="BW624" s="24"/>
      <c r="BX624" s="24"/>
      <c r="BY624" s="24"/>
      <c r="BZ624" s="24"/>
      <c r="CA624" s="24"/>
      <c r="CB624" s="24"/>
      <c r="CC624" s="24"/>
      <c r="CD624" s="24"/>
      <c r="CE624" s="24"/>
      <c r="CF624" s="24"/>
      <c r="CG624" s="24"/>
      <c r="CH624" s="24"/>
      <c r="CI624" s="24"/>
      <c r="CJ624" s="24"/>
      <c r="CK624" s="24"/>
      <c r="CL624" s="24"/>
      <c r="CM624" s="24"/>
      <c r="CN624" s="24"/>
      <c r="CO624" s="24"/>
      <c r="CP624" s="24"/>
      <c r="CQ624" s="24"/>
    </row>
    <row r="625" spans="1:95" s="25" customFormat="1" x14ac:dyDescent="0.25">
      <c r="A625" s="40"/>
      <c r="B625" s="23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BC625" s="24"/>
      <c r="BD625" s="24"/>
      <c r="BE625" s="24"/>
      <c r="BF625" s="24"/>
      <c r="BG625" s="24"/>
      <c r="BH625" s="24"/>
      <c r="BI625" s="24"/>
      <c r="BJ625" s="24"/>
      <c r="BK625" s="24"/>
      <c r="BL625" s="24"/>
      <c r="BO625" s="24"/>
      <c r="BP625" s="24"/>
      <c r="BQ625" s="24"/>
      <c r="BR625" s="24"/>
      <c r="BS625" s="24"/>
      <c r="BT625" s="24"/>
      <c r="BU625" s="24"/>
      <c r="BV625" s="24"/>
      <c r="BW625" s="24"/>
      <c r="BX625" s="24"/>
      <c r="BY625" s="24"/>
      <c r="BZ625" s="24"/>
      <c r="CA625" s="24"/>
      <c r="CB625" s="24"/>
      <c r="CC625" s="24"/>
      <c r="CD625" s="24"/>
      <c r="CE625" s="24"/>
      <c r="CF625" s="24"/>
      <c r="CG625" s="24"/>
      <c r="CH625" s="24"/>
      <c r="CI625" s="24"/>
      <c r="CJ625" s="24"/>
      <c r="CK625" s="24"/>
      <c r="CL625" s="24"/>
      <c r="CM625" s="24"/>
      <c r="CN625" s="24"/>
      <c r="CO625" s="24"/>
      <c r="CP625" s="24"/>
      <c r="CQ625" s="24"/>
    </row>
    <row r="626" spans="1:95" s="25" customFormat="1" x14ac:dyDescent="0.25">
      <c r="A626" s="40"/>
      <c r="B626" s="23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BC626" s="24"/>
      <c r="BD626" s="24"/>
      <c r="BE626" s="24"/>
      <c r="BF626" s="24"/>
      <c r="BG626" s="24"/>
      <c r="BH626" s="24"/>
      <c r="BI626" s="24"/>
      <c r="BJ626" s="24"/>
      <c r="BK626" s="24"/>
      <c r="BL626" s="24"/>
      <c r="BO626" s="24"/>
      <c r="BP626" s="24"/>
      <c r="BQ626" s="24"/>
      <c r="BR626" s="24"/>
      <c r="BS626" s="24"/>
      <c r="BT626" s="24"/>
      <c r="BU626" s="24"/>
      <c r="BV626" s="24"/>
      <c r="BW626" s="24"/>
      <c r="BX626" s="24"/>
      <c r="BY626" s="24"/>
      <c r="BZ626" s="24"/>
      <c r="CA626" s="24"/>
      <c r="CB626" s="24"/>
      <c r="CC626" s="24"/>
      <c r="CD626" s="24"/>
      <c r="CE626" s="24"/>
      <c r="CF626" s="24"/>
      <c r="CG626" s="24"/>
      <c r="CH626" s="24"/>
      <c r="CI626" s="24"/>
      <c r="CJ626" s="24"/>
      <c r="CK626" s="24"/>
      <c r="CL626" s="24"/>
      <c r="CM626" s="24"/>
      <c r="CN626" s="24"/>
      <c r="CO626" s="24"/>
      <c r="CP626" s="24"/>
      <c r="CQ626" s="24"/>
    </row>
    <row r="627" spans="1:95" s="25" customFormat="1" x14ac:dyDescent="0.25">
      <c r="A627" s="40"/>
      <c r="B627" s="23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BC627" s="24"/>
      <c r="BD627" s="24"/>
      <c r="BE627" s="24"/>
      <c r="BF627" s="24"/>
      <c r="BG627" s="24"/>
      <c r="BH627" s="24"/>
      <c r="BI627" s="24"/>
      <c r="BJ627" s="24"/>
      <c r="BK627" s="24"/>
      <c r="BL627" s="24"/>
      <c r="BO627" s="24"/>
      <c r="BP627" s="24"/>
      <c r="BQ627" s="24"/>
      <c r="BR627" s="24"/>
      <c r="BS627" s="24"/>
      <c r="BT627" s="24"/>
      <c r="BU627" s="24"/>
      <c r="BV627" s="24"/>
      <c r="BW627" s="24"/>
      <c r="BX627" s="24"/>
      <c r="BY627" s="24"/>
      <c r="BZ627" s="24"/>
      <c r="CA627" s="24"/>
      <c r="CB627" s="24"/>
      <c r="CC627" s="24"/>
      <c r="CD627" s="24"/>
      <c r="CE627" s="24"/>
      <c r="CF627" s="24"/>
      <c r="CG627" s="24"/>
      <c r="CH627" s="24"/>
      <c r="CI627" s="24"/>
      <c r="CJ627" s="24"/>
      <c r="CK627" s="24"/>
      <c r="CL627" s="24"/>
      <c r="CM627" s="24"/>
      <c r="CN627" s="24"/>
      <c r="CO627" s="24"/>
      <c r="CP627" s="24"/>
      <c r="CQ627" s="24"/>
    </row>
    <row r="628" spans="1:95" s="25" customFormat="1" x14ac:dyDescent="0.25">
      <c r="A628" s="40"/>
      <c r="B628" s="23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BC628" s="24"/>
      <c r="BD628" s="24"/>
      <c r="BE628" s="24"/>
      <c r="BF628" s="24"/>
      <c r="BG628" s="24"/>
      <c r="BH628" s="24"/>
      <c r="BI628" s="24"/>
      <c r="BJ628" s="24"/>
      <c r="BK628" s="24"/>
      <c r="BL628" s="24"/>
      <c r="BO628" s="24"/>
      <c r="BP628" s="24"/>
      <c r="BQ628" s="24"/>
      <c r="BR628" s="24"/>
      <c r="BS628" s="24"/>
      <c r="BT628" s="24"/>
      <c r="BU628" s="24"/>
      <c r="BV628" s="24"/>
      <c r="BW628" s="24"/>
      <c r="BX628" s="24"/>
      <c r="BY628" s="24"/>
      <c r="BZ628" s="24"/>
      <c r="CA628" s="24"/>
      <c r="CB628" s="24"/>
      <c r="CC628" s="24"/>
      <c r="CD628" s="24"/>
      <c r="CE628" s="24"/>
      <c r="CF628" s="24"/>
      <c r="CG628" s="24"/>
      <c r="CH628" s="24"/>
      <c r="CI628" s="24"/>
      <c r="CJ628" s="24"/>
      <c r="CK628" s="24"/>
      <c r="CL628" s="24"/>
      <c r="CM628" s="24"/>
      <c r="CN628" s="24"/>
      <c r="CO628" s="24"/>
      <c r="CP628" s="24"/>
      <c r="CQ628" s="24"/>
    </row>
    <row r="629" spans="1:95" s="25" customFormat="1" x14ac:dyDescent="0.25">
      <c r="A629" s="40"/>
      <c r="B629" s="23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BC629" s="24"/>
      <c r="BD629" s="24"/>
      <c r="BE629" s="24"/>
      <c r="BF629" s="24"/>
      <c r="BG629" s="24"/>
      <c r="BH629" s="24"/>
      <c r="BI629" s="24"/>
      <c r="BJ629" s="24"/>
      <c r="BK629" s="24"/>
      <c r="BL629" s="24"/>
      <c r="BO629" s="24"/>
      <c r="BP629" s="24"/>
      <c r="BQ629" s="24"/>
      <c r="BR629" s="24"/>
      <c r="BS629" s="24"/>
      <c r="BT629" s="24"/>
      <c r="BU629" s="24"/>
      <c r="BV629" s="24"/>
      <c r="BW629" s="24"/>
      <c r="BX629" s="24"/>
      <c r="BY629" s="24"/>
      <c r="BZ629" s="24"/>
      <c r="CA629" s="24"/>
      <c r="CB629" s="24"/>
      <c r="CC629" s="24"/>
      <c r="CD629" s="24"/>
      <c r="CE629" s="24"/>
      <c r="CF629" s="24"/>
      <c r="CG629" s="24"/>
      <c r="CH629" s="24"/>
      <c r="CI629" s="24"/>
      <c r="CJ629" s="24"/>
      <c r="CK629" s="24"/>
      <c r="CL629" s="24"/>
      <c r="CM629" s="24"/>
      <c r="CN629" s="24"/>
      <c r="CO629" s="24"/>
      <c r="CP629" s="24"/>
      <c r="CQ629" s="24"/>
    </row>
    <row r="630" spans="1:95" s="25" customFormat="1" x14ac:dyDescent="0.25">
      <c r="A630" s="40"/>
      <c r="B630" s="23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/>
      <c r="AR630" s="24"/>
      <c r="AS630" s="24"/>
      <c r="AT630" s="24"/>
      <c r="AU630" s="24"/>
      <c r="AV630" s="24"/>
      <c r="AW630" s="24"/>
      <c r="AX630" s="24"/>
      <c r="BC630" s="24"/>
      <c r="BD630" s="24"/>
      <c r="BE630" s="24"/>
      <c r="BF630" s="24"/>
      <c r="BG630" s="24"/>
      <c r="BH630" s="24"/>
      <c r="BI630" s="24"/>
      <c r="BJ630" s="24"/>
      <c r="BK630" s="24"/>
      <c r="BL630" s="24"/>
      <c r="BO630" s="24"/>
      <c r="BP630" s="24"/>
      <c r="BQ630" s="24"/>
      <c r="BR630" s="24"/>
      <c r="BS630" s="24"/>
      <c r="BT630" s="24"/>
      <c r="BU630" s="24"/>
      <c r="BV630" s="24"/>
      <c r="BW630" s="24"/>
      <c r="BX630" s="24"/>
      <c r="BY630" s="24"/>
      <c r="BZ630" s="24"/>
      <c r="CA630" s="24"/>
      <c r="CB630" s="24"/>
      <c r="CC630" s="24"/>
      <c r="CD630" s="24"/>
      <c r="CE630" s="24"/>
      <c r="CF630" s="24"/>
      <c r="CG630" s="24"/>
      <c r="CH630" s="24"/>
      <c r="CI630" s="24"/>
      <c r="CJ630" s="24"/>
      <c r="CK630" s="24"/>
      <c r="CL630" s="24"/>
      <c r="CM630" s="24"/>
      <c r="CN630" s="24"/>
      <c r="CO630" s="24"/>
      <c r="CP630" s="24"/>
      <c r="CQ630" s="24"/>
    </row>
    <row r="631" spans="1:95" s="25" customFormat="1" x14ac:dyDescent="0.25">
      <c r="A631" s="40"/>
      <c r="B631" s="23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BC631" s="24"/>
      <c r="BD631" s="24"/>
      <c r="BE631" s="24"/>
      <c r="BF631" s="24"/>
      <c r="BG631" s="24"/>
      <c r="BH631" s="24"/>
      <c r="BI631" s="24"/>
      <c r="BJ631" s="24"/>
      <c r="BK631" s="24"/>
      <c r="BL631" s="24"/>
      <c r="BO631" s="24"/>
      <c r="BP631" s="24"/>
      <c r="BQ631" s="24"/>
      <c r="BR631" s="24"/>
      <c r="BS631" s="24"/>
      <c r="BT631" s="24"/>
      <c r="BU631" s="24"/>
      <c r="BV631" s="24"/>
      <c r="BW631" s="24"/>
      <c r="BX631" s="24"/>
      <c r="BY631" s="24"/>
      <c r="BZ631" s="24"/>
      <c r="CA631" s="24"/>
      <c r="CB631" s="24"/>
      <c r="CC631" s="24"/>
      <c r="CD631" s="24"/>
      <c r="CE631" s="24"/>
      <c r="CF631" s="24"/>
      <c r="CG631" s="24"/>
      <c r="CH631" s="24"/>
      <c r="CI631" s="24"/>
      <c r="CJ631" s="24"/>
      <c r="CK631" s="24"/>
      <c r="CL631" s="24"/>
      <c r="CM631" s="24"/>
      <c r="CN631" s="24"/>
      <c r="CO631" s="24"/>
      <c r="CP631" s="24"/>
      <c r="CQ631" s="24"/>
    </row>
    <row r="632" spans="1:95" s="25" customFormat="1" x14ac:dyDescent="0.25">
      <c r="A632" s="40"/>
      <c r="B632" s="23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BC632" s="24"/>
      <c r="BD632" s="24"/>
      <c r="BE632" s="24"/>
      <c r="BF632" s="24"/>
      <c r="BG632" s="24"/>
      <c r="BH632" s="24"/>
      <c r="BI632" s="24"/>
      <c r="BJ632" s="24"/>
      <c r="BK632" s="24"/>
      <c r="BL632" s="24"/>
      <c r="BO632" s="24"/>
      <c r="BP632" s="24"/>
      <c r="BQ632" s="24"/>
      <c r="BR632" s="24"/>
      <c r="BS632" s="24"/>
      <c r="BT632" s="24"/>
      <c r="BU632" s="24"/>
      <c r="BV632" s="24"/>
      <c r="BW632" s="24"/>
      <c r="BX632" s="24"/>
      <c r="BY632" s="24"/>
      <c r="BZ632" s="24"/>
      <c r="CA632" s="24"/>
      <c r="CB632" s="24"/>
      <c r="CC632" s="24"/>
      <c r="CD632" s="24"/>
      <c r="CE632" s="24"/>
      <c r="CF632" s="24"/>
      <c r="CG632" s="24"/>
      <c r="CH632" s="24"/>
      <c r="CI632" s="24"/>
      <c r="CJ632" s="24"/>
      <c r="CK632" s="24"/>
      <c r="CL632" s="24"/>
      <c r="CM632" s="24"/>
      <c r="CN632" s="24"/>
      <c r="CO632" s="24"/>
      <c r="CP632" s="24"/>
      <c r="CQ632" s="24"/>
    </row>
    <row r="633" spans="1:95" s="25" customFormat="1" x14ac:dyDescent="0.25">
      <c r="A633" s="40"/>
      <c r="B633" s="23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4"/>
      <c r="AR633" s="24"/>
      <c r="AS633" s="24"/>
      <c r="AT633" s="24"/>
      <c r="AU633" s="24"/>
      <c r="AV633" s="24"/>
      <c r="AW633" s="24"/>
      <c r="AX633" s="24"/>
      <c r="BC633" s="24"/>
      <c r="BD633" s="24"/>
      <c r="BE633" s="24"/>
      <c r="BF633" s="24"/>
      <c r="BG633" s="24"/>
      <c r="BH633" s="24"/>
      <c r="BI633" s="24"/>
      <c r="BJ633" s="24"/>
      <c r="BK633" s="24"/>
      <c r="BL633" s="24"/>
      <c r="BO633" s="24"/>
      <c r="BP633" s="24"/>
      <c r="BQ633" s="24"/>
      <c r="BR633" s="24"/>
      <c r="BS633" s="24"/>
      <c r="BT633" s="24"/>
      <c r="BU633" s="24"/>
      <c r="BV633" s="24"/>
      <c r="BW633" s="24"/>
      <c r="BX633" s="24"/>
      <c r="BY633" s="24"/>
      <c r="BZ633" s="24"/>
      <c r="CA633" s="24"/>
      <c r="CB633" s="24"/>
      <c r="CC633" s="24"/>
      <c r="CD633" s="24"/>
      <c r="CE633" s="24"/>
      <c r="CF633" s="24"/>
      <c r="CG633" s="24"/>
      <c r="CH633" s="24"/>
      <c r="CI633" s="24"/>
      <c r="CJ633" s="24"/>
      <c r="CK633" s="24"/>
      <c r="CL633" s="24"/>
      <c r="CM633" s="24"/>
      <c r="CN633" s="24"/>
      <c r="CO633" s="24"/>
      <c r="CP633" s="24"/>
      <c r="CQ633" s="24"/>
    </row>
    <row r="634" spans="1:95" s="25" customFormat="1" x14ac:dyDescent="0.25">
      <c r="A634" s="40"/>
      <c r="B634" s="23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BC634" s="24"/>
      <c r="BD634" s="24"/>
      <c r="BE634" s="24"/>
      <c r="BF634" s="24"/>
      <c r="BG634" s="24"/>
      <c r="BH634" s="24"/>
      <c r="BI634" s="24"/>
      <c r="BJ634" s="24"/>
      <c r="BK634" s="24"/>
      <c r="BL634" s="24"/>
      <c r="BO634" s="24"/>
      <c r="BP634" s="24"/>
      <c r="BQ634" s="24"/>
      <c r="BR634" s="24"/>
      <c r="BS634" s="24"/>
      <c r="BT634" s="24"/>
      <c r="BU634" s="24"/>
      <c r="BV634" s="24"/>
      <c r="BW634" s="24"/>
      <c r="BX634" s="24"/>
      <c r="BY634" s="24"/>
      <c r="BZ634" s="24"/>
      <c r="CA634" s="24"/>
      <c r="CB634" s="24"/>
      <c r="CC634" s="24"/>
      <c r="CD634" s="24"/>
      <c r="CE634" s="24"/>
      <c r="CF634" s="24"/>
      <c r="CG634" s="24"/>
      <c r="CH634" s="24"/>
      <c r="CI634" s="24"/>
      <c r="CJ634" s="24"/>
      <c r="CK634" s="24"/>
      <c r="CL634" s="24"/>
      <c r="CM634" s="24"/>
      <c r="CN634" s="24"/>
      <c r="CO634" s="24"/>
      <c r="CP634" s="24"/>
      <c r="CQ634" s="24"/>
    </row>
    <row r="635" spans="1:95" s="25" customFormat="1" x14ac:dyDescent="0.25">
      <c r="A635" s="40"/>
      <c r="B635" s="23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  <c r="AQ635" s="24"/>
      <c r="AR635" s="24"/>
      <c r="AS635" s="24"/>
      <c r="AT635" s="24"/>
      <c r="AU635" s="24"/>
      <c r="AV635" s="24"/>
      <c r="AW635" s="24"/>
      <c r="AX635" s="24"/>
      <c r="BC635" s="24"/>
      <c r="BD635" s="24"/>
      <c r="BE635" s="24"/>
      <c r="BF635" s="24"/>
      <c r="BG635" s="24"/>
      <c r="BH635" s="24"/>
      <c r="BI635" s="24"/>
      <c r="BJ635" s="24"/>
      <c r="BK635" s="24"/>
      <c r="BL635" s="24"/>
      <c r="BO635" s="24"/>
      <c r="BP635" s="24"/>
      <c r="BQ635" s="24"/>
      <c r="BR635" s="24"/>
      <c r="BS635" s="24"/>
      <c r="BT635" s="24"/>
      <c r="BU635" s="24"/>
      <c r="BV635" s="24"/>
      <c r="BW635" s="24"/>
      <c r="BX635" s="24"/>
      <c r="BY635" s="24"/>
      <c r="BZ635" s="24"/>
      <c r="CA635" s="24"/>
      <c r="CB635" s="24"/>
      <c r="CC635" s="24"/>
      <c r="CD635" s="24"/>
      <c r="CE635" s="24"/>
      <c r="CF635" s="24"/>
      <c r="CG635" s="24"/>
      <c r="CH635" s="24"/>
      <c r="CI635" s="24"/>
      <c r="CJ635" s="24"/>
      <c r="CK635" s="24"/>
      <c r="CL635" s="24"/>
      <c r="CM635" s="24"/>
      <c r="CN635" s="24"/>
      <c r="CO635" s="24"/>
      <c r="CP635" s="24"/>
      <c r="CQ635" s="24"/>
    </row>
    <row r="636" spans="1:95" s="25" customFormat="1" x14ac:dyDescent="0.25">
      <c r="A636" s="40"/>
      <c r="B636" s="23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BC636" s="24"/>
      <c r="BD636" s="24"/>
      <c r="BE636" s="24"/>
      <c r="BF636" s="24"/>
      <c r="BG636" s="24"/>
      <c r="BH636" s="24"/>
      <c r="BI636" s="24"/>
      <c r="BJ636" s="24"/>
      <c r="BK636" s="24"/>
      <c r="BL636" s="24"/>
      <c r="BO636" s="24"/>
      <c r="BP636" s="24"/>
      <c r="BQ636" s="24"/>
      <c r="BR636" s="24"/>
      <c r="BS636" s="24"/>
      <c r="BT636" s="24"/>
      <c r="BU636" s="24"/>
      <c r="BV636" s="24"/>
      <c r="BW636" s="24"/>
      <c r="BX636" s="24"/>
      <c r="BY636" s="24"/>
      <c r="BZ636" s="24"/>
      <c r="CA636" s="24"/>
      <c r="CB636" s="24"/>
      <c r="CC636" s="24"/>
      <c r="CD636" s="24"/>
      <c r="CE636" s="24"/>
      <c r="CF636" s="24"/>
      <c r="CG636" s="24"/>
      <c r="CH636" s="24"/>
      <c r="CI636" s="24"/>
      <c r="CJ636" s="24"/>
      <c r="CK636" s="24"/>
      <c r="CL636" s="24"/>
      <c r="CM636" s="24"/>
      <c r="CN636" s="24"/>
      <c r="CO636" s="24"/>
      <c r="CP636" s="24"/>
      <c r="CQ636" s="24"/>
    </row>
    <row r="637" spans="1:95" s="25" customFormat="1" x14ac:dyDescent="0.25">
      <c r="A637" s="40"/>
      <c r="B637" s="23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/>
      <c r="AW637" s="24"/>
      <c r="AX637" s="24"/>
      <c r="BC637" s="24"/>
      <c r="BD637" s="24"/>
      <c r="BE637" s="24"/>
      <c r="BF637" s="24"/>
      <c r="BG637" s="24"/>
      <c r="BH637" s="24"/>
      <c r="BI637" s="24"/>
      <c r="BJ637" s="24"/>
      <c r="BK637" s="24"/>
      <c r="BL637" s="24"/>
      <c r="BO637" s="24"/>
      <c r="BP637" s="24"/>
      <c r="BQ637" s="24"/>
      <c r="BR637" s="24"/>
      <c r="BS637" s="24"/>
      <c r="BT637" s="24"/>
      <c r="BU637" s="24"/>
      <c r="BV637" s="24"/>
      <c r="BW637" s="24"/>
      <c r="BX637" s="24"/>
      <c r="BY637" s="24"/>
      <c r="BZ637" s="24"/>
      <c r="CA637" s="24"/>
      <c r="CB637" s="24"/>
      <c r="CC637" s="24"/>
      <c r="CD637" s="24"/>
      <c r="CE637" s="24"/>
      <c r="CF637" s="24"/>
      <c r="CG637" s="24"/>
      <c r="CH637" s="24"/>
      <c r="CI637" s="24"/>
      <c r="CJ637" s="24"/>
      <c r="CK637" s="24"/>
      <c r="CL637" s="24"/>
      <c r="CM637" s="24"/>
      <c r="CN637" s="24"/>
      <c r="CO637" s="24"/>
      <c r="CP637" s="24"/>
      <c r="CQ637" s="24"/>
    </row>
    <row r="638" spans="1:95" s="25" customFormat="1" x14ac:dyDescent="0.25">
      <c r="A638" s="40"/>
      <c r="B638" s="23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BC638" s="24"/>
      <c r="BD638" s="24"/>
      <c r="BE638" s="24"/>
      <c r="BF638" s="24"/>
      <c r="BG638" s="24"/>
      <c r="BH638" s="24"/>
      <c r="BI638" s="24"/>
      <c r="BJ638" s="24"/>
      <c r="BK638" s="24"/>
      <c r="BL638" s="24"/>
      <c r="BO638" s="24"/>
      <c r="BP638" s="24"/>
      <c r="BQ638" s="24"/>
      <c r="BR638" s="24"/>
      <c r="BS638" s="24"/>
      <c r="BT638" s="24"/>
      <c r="BU638" s="24"/>
      <c r="BV638" s="24"/>
      <c r="BW638" s="24"/>
      <c r="BX638" s="24"/>
      <c r="BY638" s="24"/>
      <c r="BZ638" s="24"/>
      <c r="CA638" s="24"/>
      <c r="CB638" s="24"/>
      <c r="CC638" s="24"/>
      <c r="CD638" s="24"/>
      <c r="CE638" s="24"/>
      <c r="CF638" s="24"/>
      <c r="CG638" s="24"/>
      <c r="CH638" s="24"/>
      <c r="CI638" s="24"/>
      <c r="CJ638" s="24"/>
      <c r="CK638" s="24"/>
      <c r="CL638" s="24"/>
      <c r="CM638" s="24"/>
      <c r="CN638" s="24"/>
      <c r="CO638" s="24"/>
      <c r="CP638" s="24"/>
      <c r="CQ638" s="24"/>
    </row>
    <row r="639" spans="1:95" s="25" customFormat="1" x14ac:dyDescent="0.25">
      <c r="A639" s="40"/>
      <c r="B639" s="23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  <c r="AQ639" s="24"/>
      <c r="AR639" s="24"/>
      <c r="AS639" s="24"/>
      <c r="AT639" s="24"/>
      <c r="AU639" s="24"/>
      <c r="AV639" s="24"/>
      <c r="AW639" s="24"/>
      <c r="AX639" s="24"/>
      <c r="BC639" s="24"/>
      <c r="BD639" s="24"/>
      <c r="BE639" s="24"/>
      <c r="BF639" s="24"/>
      <c r="BG639" s="24"/>
      <c r="BH639" s="24"/>
      <c r="BI639" s="24"/>
      <c r="BJ639" s="24"/>
      <c r="BK639" s="24"/>
      <c r="BL639" s="24"/>
      <c r="BO639" s="24"/>
      <c r="BP639" s="24"/>
      <c r="BQ639" s="24"/>
      <c r="BR639" s="24"/>
      <c r="BS639" s="24"/>
      <c r="BT639" s="24"/>
      <c r="BU639" s="24"/>
      <c r="BV639" s="24"/>
      <c r="BW639" s="24"/>
      <c r="BX639" s="24"/>
      <c r="BY639" s="24"/>
      <c r="BZ639" s="24"/>
      <c r="CA639" s="24"/>
      <c r="CB639" s="24"/>
      <c r="CC639" s="24"/>
      <c r="CD639" s="24"/>
      <c r="CE639" s="24"/>
      <c r="CF639" s="24"/>
      <c r="CG639" s="24"/>
      <c r="CH639" s="24"/>
      <c r="CI639" s="24"/>
      <c r="CJ639" s="24"/>
      <c r="CK639" s="24"/>
      <c r="CL639" s="24"/>
      <c r="CM639" s="24"/>
      <c r="CN639" s="24"/>
      <c r="CO639" s="24"/>
      <c r="CP639" s="24"/>
      <c r="CQ639" s="24"/>
    </row>
    <row r="640" spans="1:95" s="25" customFormat="1" x14ac:dyDescent="0.25">
      <c r="A640" s="40"/>
      <c r="B640" s="23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  <c r="AX640" s="24"/>
      <c r="BC640" s="24"/>
      <c r="BD640" s="24"/>
      <c r="BE640" s="24"/>
      <c r="BF640" s="24"/>
      <c r="BG640" s="24"/>
      <c r="BH640" s="24"/>
      <c r="BI640" s="24"/>
      <c r="BJ640" s="24"/>
      <c r="BK640" s="24"/>
      <c r="BL640" s="24"/>
      <c r="BO640" s="24"/>
      <c r="BP640" s="24"/>
      <c r="BQ640" s="24"/>
      <c r="BR640" s="24"/>
      <c r="BS640" s="24"/>
      <c r="BT640" s="24"/>
      <c r="BU640" s="24"/>
      <c r="BV640" s="24"/>
      <c r="BW640" s="24"/>
      <c r="BX640" s="24"/>
      <c r="BY640" s="24"/>
      <c r="BZ640" s="24"/>
      <c r="CA640" s="24"/>
      <c r="CB640" s="24"/>
      <c r="CC640" s="24"/>
      <c r="CD640" s="24"/>
      <c r="CE640" s="24"/>
      <c r="CF640" s="24"/>
      <c r="CG640" s="24"/>
      <c r="CH640" s="24"/>
      <c r="CI640" s="24"/>
      <c r="CJ640" s="24"/>
      <c r="CK640" s="24"/>
      <c r="CL640" s="24"/>
      <c r="CM640" s="24"/>
      <c r="CN640" s="24"/>
      <c r="CO640" s="24"/>
      <c r="CP640" s="24"/>
      <c r="CQ640" s="24"/>
    </row>
    <row r="641" spans="1:95" s="25" customFormat="1" x14ac:dyDescent="0.25">
      <c r="A641" s="40"/>
      <c r="B641" s="23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  <c r="AQ641" s="24"/>
      <c r="AR641" s="24"/>
      <c r="AS641" s="24"/>
      <c r="AT641" s="24"/>
      <c r="AU641" s="24"/>
      <c r="AV641" s="24"/>
      <c r="AW641" s="24"/>
      <c r="AX641" s="24"/>
      <c r="BC641" s="24"/>
      <c r="BD641" s="24"/>
      <c r="BE641" s="24"/>
      <c r="BF641" s="24"/>
      <c r="BG641" s="24"/>
      <c r="BH641" s="24"/>
      <c r="BI641" s="24"/>
      <c r="BJ641" s="24"/>
      <c r="BK641" s="24"/>
      <c r="BL641" s="24"/>
      <c r="BO641" s="24"/>
      <c r="BP641" s="24"/>
      <c r="BQ641" s="24"/>
      <c r="BR641" s="24"/>
      <c r="BS641" s="24"/>
      <c r="BT641" s="24"/>
      <c r="BU641" s="24"/>
      <c r="BV641" s="24"/>
      <c r="BW641" s="24"/>
      <c r="BX641" s="24"/>
      <c r="BY641" s="24"/>
      <c r="BZ641" s="24"/>
      <c r="CA641" s="24"/>
      <c r="CB641" s="24"/>
      <c r="CC641" s="24"/>
      <c r="CD641" s="24"/>
      <c r="CE641" s="24"/>
      <c r="CF641" s="24"/>
      <c r="CG641" s="24"/>
      <c r="CH641" s="24"/>
      <c r="CI641" s="24"/>
      <c r="CJ641" s="24"/>
      <c r="CK641" s="24"/>
      <c r="CL641" s="24"/>
      <c r="CM641" s="24"/>
      <c r="CN641" s="24"/>
      <c r="CO641" s="24"/>
      <c r="CP641" s="24"/>
      <c r="CQ641" s="24"/>
    </row>
    <row r="642" spans="1:95" s="25" customFormat="1" x14ac:dyDescent="0.25">
      <c r="A642" s="40"/>
      <c r="B642" s="23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BC642" s="24"/>
      <c r="BD642" s="24"/>
      <c r="BE642" s="24"/>
      <c r="BF642" s="24"/>
      <c r="BG642" s="24"/>
      <c r="BH642" s="24"/>
      <c r="BI642" s="24"/>
      <c r="BJ642" s="24"/>
      <c r="BK642" s="24"/>
      <c r="BL642" s="24"/>
      <c r="BO642" s="24"/>
      <c r="BP642" s="24"/>
      <c r="BQ642" s="24"/>
      <c r="BR642" s="24"/>
      <c r="BS642" s="24"/>
      <c r="BT642" s="24"/>
      <c r="BU642" s="24"/>
      <c r="BV642" s="24"/>
      <c r="BW642" s="24"/>
      <c r="BX642" s="24"/>
      <c r="BY642" s="24"/>
      <c r="BZ642" s="24"/>
      <c r="CA642" s="24"/>
      <c r="CB642" s="24"/>
      <c r="CC642" s="24"/>
      <c r="CD642" s="24"/>
      <c r="CE642" s="24"/>
      <c r="CF642" s="24"/>
      <c r="CG642" s="24"/>
      <c r="CH642" s="24"/>
      <c r="CI642" s="24"/>
      <c r="CJ642" s="24"/>
      <c r="CK642" s="24"/>
      <c r="CL642" s="24"/>
      <c r="CM642" s="24"/>
      <c r="CN642" s="24"/>
      <c r="CO642" s="24"/>
      <c r="CP642" s="24"/>
      <c r="CQ642" s="24"/>
    </row>
    <row r="643" spans="1:95" s="25" customFormat="1" x14ac:dyDescent="0.25">
      <c r="A643" s="40"/>
      <c r="B643" s="23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BC643" s="24"/>
      <c r="BD643" s="24"/>
      <c r="BE643" s="24"/>
      <c r="BF643" s="24"/>
      <c r="BG643" s="24"/>
      <c r="BH643" s="24"/>
      <c r="BI643" s="24"/>
      <c r="BJ643" s="24"/>
      <c r="BK643" s="24"/>
      <c r="BL643" s="24"/>
      <c r="BO643" s="24"/>
      <c r="BP643" s="24"/>
      <c r="BQ643" s="24"/>
      <c r="BR643" s="24"/>
      <c r="BS643" s="24"/>
      <c r="BT643" s="24"/>
      <c r="BU643" s="24"/>
      <c r="BV643" s="24"/>
      <c r="BW643" s="24"/>
      <c r="BX643" s="24"/>
      <c r="BY643" s="24"/>
      <c r="BZ643" s="24"/>
      <c r="CA643" s="24"/>
      <c r="CB643" s="24"/>
      <c r="CC643" s="24"/>
      <c r="CD643" s="24"/>
      <c r="CE643" s="24"/>
      <c r="CF643" s="24"/>
      <c r="CG643" s="24"/>
      <c r="CH643" s="24"/>
      <c r="CI643" s="24"/>
      <c r="CJ643" s="24"/>
      <c r="CK643" s="24"/>
      <c r="CL643" s="24"/>
      <c r="CM643" s="24"/>
      <c r="CN643" s="24"/>
      <c r="CO643" s="24"/>
      <c r="CP643" s="24"/>
      <c r="CQ643" s="24"/>
    </row>
    <row r="644" spans="1:95" s="25" customFormat="1" x14ac:dyDescent="0.25">
      <c r="A644" s="40"/>
      <c r="B644" s="23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  <c r="AX644" s="24"/>
      <c r="BC644" s="24"/>
      <c r="BD644" s="24"/>
      <c r="BE644" s="24"/>
      <c r="BF644" s="24"/>
      <c r="BG644" s="24"/>
      <c r="BH644" s="24"/>
      <c r="BI644" s="24"/>
      <c r="BJ644" s="24"/>
      <c r="BK644" s="24"/>
      <c r="BL644" s="24"/>
      <c r="BO644" s="24"/>
      <c r="BP644" s="24"/>
      <c r="BQ644" s="24"/>
      <c r="BR644" s="24"/>
      <c r="BS644" s="24"/>
      <c r="BT644" s="24"/>
      <c r="BU644" s="24"/>
      <c r="BV644" s="24"/>
      <c r="BW644" s="24"/>
      <c r="BX644" s="24"/>
      <c r="BY644" s="24"/>
      <c r="BZ644" s="24"/>
      <c r="CA644" s="24"/>
      <c r="CB644" s="24"/>
      <c r="CC644" s="24"/>
      <c r="CD644" s="24"/>
      <c r="CE644" s="24"/>
      <c r="CF644" s="24"/>
      <c r="CG644" s="24"/>
      <c r="CH644" s="24"/>
      <c r="CI644" s="24"/>
      <c r="CJ644" s="24"/>
      <c r="CK644" s="24"/>
      <c r="CL644" s="24"/>
      <c r="CM644" s="24"/>
      <c r="CN644" s="24"/>
      <c r="CO644" s="24"/>
      <c r="CP644" s="24"/>
      <c r="CQ644" s="24"/>
    </row>
    <row r="645" spans="1:95" s="25" customFormat="1" x14ac:dyDescent="0.25">
      <c r="A645" s="40"/>
      <c r="B645" s="23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/>
      <c r="AR645" s="24"/>
      <c r="AS645" s="24"/>
      <c r="AT645" s="24"/>
      <c r="AU645" s="24"/>
      <c r="AV645" s="24"/>
      <c r="AW645" s="24"/>
      <c r="AX645" s="24"/>
      <c r="BC645" s="24"/>
      <c r="BD645" s="24"/>
      <c r="BE645" s="24"/>
      <c r="BF645" s="24"/>
      <c r="BG645" s="24"/>
      <c r="BH645" s="24"/>
      <c r="BI645" s="24"/>
      <c r="BJ645" s="24"/>
      <c r="BK645" s="24"/>
      <c r="BL645" s="24"/>
      <c r="BO645" s="24"/>
      <c r="BP645" s="24"/>
      <c r="BQ645" s="24"/>
      <c r="BR645" s="24"/>
      <c r="BS645" s="24"/>
      <c r="BT645" s="24"/>
      <c r="BU645" s="24"/>
      <c r="BV645" s="24"/>
      <c r="BW645" s="24"/>
      <c r="BX645" s="24"/>
      <c r="BY645" s="24"/>
      <c r="BZ645" s="24"/>
      <c r="CA645" s="24"/>
      <c r="CB645" s="24"/>
      <c r="CC645" s="24"/>
      <c r="CD645" s="24"/>
      <c r="CE645" s="24"/>
      <c r="CF645" s="24"/>
      <c r="CG645" s="24"/>
      <c r="CH645" s="24"/>
      <c r="CI645" s="24"/>
      <c r="CJ645" s="24"/>
      <c r="CK645" s="24"/>
      <c r="CL645" s="24"/>
      <c r="CM645" s="24"/>
      <c r="CN645" s="24"/>
      <c r="CO645" s="24"/>
      <c r="CP645" s="24"/>
      <c r="CQ645" s="24"/>
    </row>
    <row r="646" spans="1:95" s="25" customFormat="1" x14ac:dyDescent="0.25">
      <c r="A646" s="40"/>
      <c r="B646" s="23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  <c r="AR646" s="24"/>
      <c r="AS646" s="24"/>
      <c r="AT646" s="24"/>
      <c r="AU646" s="24"/>
      <c r="AV646" s="24"/>
      <c r="AW646" s="24"/>
      <c r="AX646" s="24"/>
      <c r="BC646" s="24"/>
      <c r="BD646" s="24"/>
      <c r="BE646" s="24"/>
      <c r="BF646" s="24"/>
      <c r="BG646" s="24"/>
      <c r="BH646" s="24"/>
      <c r="BI646" s="24"/>
      <c r="BJ646" s="24"/>
      <c r="BK646" s="24"/>
      <c r="BL646" s="24"/>
      <c r="BO646" s="24"/>
      <c r="BP646" s="24"/>
      <c r="BQ646" s="24"/>
      <c r="BR646" s="24"/>
      <c r="BS646" s="24"/>
      <c r="BT646" s="24"/>
      <c r="BU646" s="24"/>
      <c r="BV646" s="24"/>
      <c r="BW646" s="24"/>
      <c r="BX646" s="24"/>
      <c r="BY646" s="24"/>
      <c r="BZ646" s="24"/>
      <c r="CA646" s="24"/>
      <c r="CB646" s="24"/>
      <c r="CC646" s="24"/>
      <c r="CD646" s="24"/>
      <c r="CE646" s="24"/>
      <c r="CF646" s="24"/>
      <c r="CG646" s="24"/>
      <c r="CH646" s="24"/>
      <c r="CI646" s="24"/>
      <c r="CJ646" s="24"/>
      <c r="CK646" s="24"/>
      <c r="CL646" s="24"/>
      <c r="CM646" s="24"/>
      <c r="CN646" s="24"/>
      <c r="CO646" s="24"/>
      <c r="CP646" s="24"/>
      <c r="CQ646" s="24"/>
    </row>
    <row r="647" spans="1:95" s="25" customFormat="1" x14ac:dyDescent="0.25">
      <c r="A647" s="40"/>
      <c r="B647" s="23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  <c r="AR647" s="24"/>
      <c r="AS647" s="24"/>
      <c r="AT647" s="24"/>
      <c r="AU647" s="24"/>
      <c r="AV647" s="24"/>
      <c r="AW647" s="24"/>
      <c r="AX647" s="24"/>
      <c r="BC647" s="24"/>
      <c r="BD647" s="24"/>
      <c r="BE647" s="24"/>
      <c r="BF647" s="24"/>
      <c r="BG647" s="24"/>
      <c r="BH647" s="24"/>
      <c r="BI647" s="24"/>
      <c r="BJ647" s="24"/>
      <c r="BK647" s="24"/>
      <c r="BL647" s="24"/>
      <c r="BO647" s="24"/>
      <c r="BP647" s="24"/>
      <c r="BQ647" s="24"/>
      <c r="BR647" s="24"/>
      <c r="BS647" s="24"/>
      <c r="BT647" s="24"/>
      <c r="BU647" s="24"/>
      <c r="BV647" s="24"/>
      <c r="BW647" s="24"/>
      <c r="BX647" s="24"/>
      <c r="BY647" s="24"/>
      <c r="BZ647" s="24"/>
      <c r="CA647" s="24"/>
      <c r="CB647" s="24"/>
      <c r="CC647" s="24"/>
      <c r="CD647" s="24"/>
      <c r="CE647" s="24"/>
      <c r="CF647" s="24"/>
      <c r="CG647" s="24"/>
      <c r="CH647" s="24"/>
      <c r="CI647" s="24"/>
      <c r="CJ647" s="24"/>
      <c r="CK647" s="24"/>
      <c r="CL647" s="24"/>
      <c r="CM647" s="24"/>
      <c r="CN647" s="24"/>
      <c r="CO647" s="24"/>
      <c r="CP647" s="24"/>
      <c r="CQ647" s="24"/>
    </row>
    <row r="648" spans="1:95" s="25" customFormat="1" x14ac:dyDescent="0.25">
      <c r="A648" s="40"/>
      <c r="B648" s="23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  <c r="AR648" s="24"/>
      <c r="AS648" s="24"/>
      <c r="AT648" s="24"/>
      <c r="AU648" s="24"/>
      <c r="AV648" s="24"/>
      <c r="AW648" s="24"/>
      <c r="AX648" s="24"/>
      <c r="BC648" s="24"/>
      <c r="BD648" s="24"/>
      <c r="BE648" s="24"/>
      <c r="BF648" s="24"/>
      <c r="BG648" s="24"/>
      <c r="BH648" s="24"/>
      <c r="BI648" s="24"/>
      <c r="BJ648" s="24"/>
      <c r="BK648" s="24"/>
      <c r="BL648" s="24"/>
      <c r="BO648" s="24"/>
      <c r="BP648" s="24"/>
      <c r="BQ648" s="24"/>
      <c r="BR648" s="24"/>
      <c r="BS648" s="24"/>
      <c r="BT648" s="24"/>
      <c r="BU648" s="24"/>
      <c r="BV648" s="24"/>
      <c r="BW648" s="24"/>
      <c r="BX648" s="24"/>
      <c r="BY648" s="24"/>
      <c r="BZ648" s="24"/>
      <c r="CA648" s="24"/>
      <c r="CB648" s="24"/>
      <c r="CC648" s="24"/>
      <c r="CD648" s="24"/>
      <c r="CE648" s="24"/>
      <c r="CF648" s="24"/>
      <c r="CG648" s="24"/>
      <c r="CH648" s="24"/>
      <c r="CI648" s="24"/>
      <c r="CJ648" s="24"/>
      <c r="CK648" s="24"/>
      <c r="CL648" s="24"/>
      <c r="CM648" s="24"/>
      <c r="CN648" s="24"/>
      <c r="CO648" s="24"/>
      <c r="CP648" s="24"/>
      <c r="CQ648" s="24"/>
    </row>
    <row r="649" spans="1:95" s="25" customFormat="1" x14ac:dyDescent="0.25">
      <c r="A649" s="40"/>
      <c r="B649" s="23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S649" s="24"/>
      <c r="AT649" s="24"/>
      <c r="AU649" s="24"/>
      <c r="AV649" s="24"/>
      <c r="AW649" s="24"/>
      <c r="AX649" s="24"/>
      <c r="BC649" s="24"/>
      <c r="BD649" s="24"/>
      <c r="BE649" s="24"/>
      <c r="BF649" s="24"/>
      <c r="BG649" s="24"/>
      <c r="BH649" s="24"/>
      <c r="BI649" s="24"/>
      <c r="BJ649" s="24"/>
      <c r="BK649" s="24"/>
      <c r="BL649" s="24"/>
      <c r="BO649" s="24"/>
      <c r="BP649" s="24"/>
      <c r="BQ649" s="24"/>
      <c r="BR649" s="24"/>
      <c r="BS649" s="24"/>
      <c r="BT649" s="24"/>
      <c r="BU649" s="24"/>
      <c r="BV649" s="24"/>
      <c r="BW649" s="24"/>
      <c r="BX649" s="24"/>
      <c r="BY649" s="24"/>
      <c r="BZ649" s="24"/>
      <c r="CA649" s="24"/>
      <c r="CB649" s="24"/>
      <c r="CC649" s="24"/>
      <c r="CD649" s="24"/>
      <c r="CE649" s="24"/>
      <c r="CF649" s="24"/>
      <c r="CG649" s="24"/>
      <c r="CH649" s="24"/>
      <c r="CI649" s="24"/>
      <c r="CJ649" s="24"/>
      <c r="CK649" s="24"/>
      <c r="CL649" s="24"/>
      <c r="CM649" s="24"/>
      <c r="CN649" s="24"/>
      <c r="CO649" s="24"/>
      <c r="CP649" s="24"/>
      <c r="CQ649" s="24"/>
    </row>
    <row r="650" spans="1:95" s="25" customFormat="1" x14ac:dyDescent="0.25">
      <c r="A650" s="40"/>
      <c r="B650" s="23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  <c r="AR650" s="24"/>
      <c r="AS650" s="24"/>
      <c r="AT650" s="24"/>
      <c r="AU650" s="24"/>
      <c r="AV650" s="24"/>
      <c r="AW650" s="24"/>
      <c r="AX650" s="24"/>
      <c r="BC650" s="24"/>
      <c r="BD650" s="24"/>
      <c r="BE650" s="24"/>
      <c r="BF650" s="24"/>
      <c r="BG650" s="24"/>
      <c r="BH650" s="24"/>
      <c r="BI650" s="24"/>
      <c r="BJ650" s="24"/>
      <c r="BK650" s="24"/>
      <c r="BL650" s="24"/>
      <c r="BO650" s="24"/>
      <c r="BP650" s="24"/>
      <c r="BQ650" s="24"/>
      <c r="BR650" s="24"/>
      <c r="BS650" s="24"/>
      <c r="BT650" s="24"/>
      <c r="BU650" s="24"/>
      <c r="BV650" s="24"/>
      <c r="BW650" s="24"/>
      <c r="BX650" s="24"/>
      <c r="BY650" s="24"/>
      <c r="BZ650" s="24"/>
      <c r="CA650" s="24"/>
      <c r="CB650" s="24"/>
      <c r="CC650" s="24"/>
      <c r="CD650" s="24"/>
      <c r="CE650" s="24"/>
      <c r="CF650" s="24"/>
      <c r="CG650" s="24"/>
      <c r="CH650" s="24"/>
      <c r="CI650" s="24"/>
      <c r="CJ650" s="24"/>
      <c r="CK650" s="24"/>
      <c r="CL650" s="24"/>
      <c r="CM650" s="24"/>
      <c r="CN650" s="24"/>
      <c r="CO650" s="24"/>
      <c r="CP650" s="24"/>
      <c r="CQ650" s="24"/>
    </row>
    <row r="651" spans="1:95" s="25" customFormat="1" x14ac:dyDescent="0.25">
      <c r="A651" s="40"/>
      <c r="B651" s="23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BC651" s="24"/>
      <c r="BD651" s="24"/>
      <c r="BE651" s="24"/>
      <c r="BF651" s="24"/>
      <c r="BG651" s="24"/>
      <c r="BH651" s="24"/>
      <c r="BI651" s="24"/>
      <c r="BJ651" s="24"/>
      <c r="BK651" s="24"/>
      <c r="BL651" s="24"/>
      <c r="BO651" s="24"/>
      <c r="BP651" s="24"/>
      <c r="BQ651" s="24"/>
      <c r="BR651" s="24"/>
      <c r="BS651" s="24"/>
      <c r="BT651" s="24"/>
      <c r="BU651" s="24"/>
      <c r="BV651" s="24"/>
      <c r="BW651" s="24"/>
      <c r="BX651" s="24"/>
      <c r="BY651" s="24"/>
      <c r="BZ651" s="24"/>
      <c r="CA651" s="24"/>
      <c r="CB651" s="24"/>
      <c r="CC651" s="24"/>
      <c r="CD651" s="24"/>
      <c r="CE651" s="24"/>
      <c r="CF651" s="24"/>
      <c r="CG651" s="24"/>
      <c r="CH651" s="24"/>
      <c r="CI651" s="24"/>
      <c r="CJ651" s="24"/>
      <c r="CK651" s="24"/>
      <c r="CL651" s="24"/>
      <c r="CM651" s="24"/>
      <c r="CN651" s="24"/>
      <c r="CO651" s="24"/>
      <c r="CP651" s="24"/>
      <c r="CQ651" s="24"/>
    </row>
    <row r="652" spans="1:95" s="25" customFormat="1" x14ac:dyDescent="0.25">
      <c r="A652" s="40"/>
      <c r="B652" s="23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BC652" s="24"/>
      <c r="BD652" s="24"/>
      <c r="BE652" s="24"/>
      <c r="BF652" s="24"/>
      <c r="BG652" s="24"/>
      <c r="BH652" s="24"/>
      <c r="BI652" s="24"/>
      <c r="BJ652" s="24"/>
      <c r="BK652" s="24"/>
      <c r="BL652" s="24"/>
      <c r="BO652" s="24"/>
      <c r="BP652" s="24"/>
      <c r="BQ652" s="24"/>
      <c r="BR652" s="24"/>
      <c r="BS652" s="24"/>
      <c r="BT652" s="24"/>
      <c r="BU652" s="24"/>
      <c r="BV652" s="24"/>
      <c r="BW652" s="24"/>
      <c r="BX652" s="24"/>
      <c r="BY652" s="24"/>
      <c r="BZ652" s="24"/>
      <c r="CA652" s="24"/>
      <c r="CB652" s="24"/>
      <c r="CC652" s="24"/>
      <c r="CD652" s="24"/>
      <c r="CE652" s="24"/>
      <c r="CF652" s="24"/>
      <c r="CG652" s="24"/>
      <c r="CH652" s="24"/>
      <c r="CI652" s="24"/>
      <c r="CJ652" s="24"/>
      <c r="CK652" s="24"/>
      <c r="CL652" s="24"/>
      <c r="CM652" s="24"/>
      <c r="CN652" s="24"/>
      <c r="CO652" s="24"/>
      <c r="CP652" s="24"/>
      <c r="CQ652" s="24"/>
    </row>
    <row r="653" spans="1:95" s="25" customFormat="1" x14ac:dyDescent="0.25">
      <c r="A653" s="40"/>
      <c r="B653" s="23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  <c r="AQ653" s="24"/>
      <c r="AR653" s="24"/>
      <c r="AS653" s="24"/>
      <c r="AT653" s="24"/>
      <c r="AU653" s="24"/>
      <c r="AV653" s="24"/>
      <c r="AW653" s="24"/>
      <c r="AX653" s="24"/>
      <c r="BC653" s="24"/>
      <c r="BD653" s="24"/>
      <c r="BE653" s="24"/>
      <c r="BF653" s="24"/>
      <c r="BG653" s="24"/>
      <c r="BH653" s="24"/>
      <c r="BI653" s="24"/>
      <c r="BJ653" s="24"/>
      <c r="BK653" s="24"/>
      <c r="BL653" s="24"/>
      <c r="BO653" s="24"/>
      <c r="BP653" s="24"/>
      <c r="BQ653" s="24"/>
      <c r="BR653" s="24"/>
      <c r="BS653" s="24"/>
      <c r="BT653" s="24"/>
      <c r="BU653" s="24"/>
      <c r="BV653" s="24"/>
      <c r="BW653" s="24"/>
      <c r="BX653" s="24"/>
      <c r="BY653" s="24"/>
      <c r="BZ653" s="24"/>
      <c r="CA653" s="24"/>
      <c r="CB653" s="24"/>
      <c r="CC653" s="24"/>
      <c r="CD653" s="24"/>
      <c r="CE653" s="24"/>
      <c r="CF653" s="24"/>
      <c r="CG653" s="24"/>
      <c r="CH653" s="24"/>
      <c r="CI653" s="24"/>
      <c r="CJ653" s="24"/>
      <c r="CK653" s="24"/>
      <c r="CL653" s="24"/>
      <c r="CM653" s="24"/>
      <c r="CN653" s="24"/>
      <c r="CO653" s="24"/>
      <c r="CP653" s="24"/>
      <c r="CQ653" s="24"/>
    </row>
    <row r="654" spans="1:95" s="25" customFormat="1" x14ac:dyDescent="0.25">
      <c r="A654" s="40"/>
      <c r="B654" s="23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  <c r="AR654" s="24"/>
      <c r="AS654" s="24"/>
      <c r="AT654" s="24"/>
      <c r="AU654" s="24"/>
      <c r="AV654" s="24"/>
      <c r="AW654" s="24"/>
      <c r="AX654" s="24"/>
      <c r="BC654" s="24"/>
      <c r="BD654" s="24"/>
      <c r="BE654" s="24"/>
      <c r="BF654" s="24"/>
      <c r="BG654" s="24"/>
      <c r="BH654" s="24"/>
      <c r="BI654" s="24"/>
      <c r="BJ654" s="24"/>
      <c r="BK654" s="24"/>
      <c r="BL654" s="24"/>
      <c r="BO654" s="24"/>
      <c r="BP654" s="24"/>
      <c r="BQ654" s="24"/>
      <c r="BR654" s="24"/>
      <c r="BS654" s="24"/>
      <c r="BT654" s="24"/>
      <c r="BU654" s="24"/>
      <c r="BV654" s="24"/>
      <c r="BW654" s="24"/>
      <c r="BX654" s="24"/>
      <c r="BY654" s="24"/>
      <c r="BZ654" s="24"/>
      <c r="CA654" s="24"/>
      <c r="CB654" s="24"/>
      <c r="CC654" s="24"/>
      <c r="CD654" s="24"/>
      <c r="CE654" s="24"/>
      <c r="CF654" s="24"/>
      <c r="CG654" s="24"/>
      <c r="CH654" s="24"/>
      <c r="CI654" s="24"/>
      <c r="CJ654" s="24"/>
      <c r="CK654" s="24"/>
      <c r="CL654" s="24"/>
      <c r="CM654" s="24"/>
      <c r="CN654" s="24"/>
      <c r="CO654" s="24"/>
      <c r="CP654" s="24"/>
      <c r="CQ654" s="24"/>
    </row>
    <row r="655" spans="1:95" s="25" customFormat="1" x14ac:dyDescent="0.25">
      <c r="A655" s="40"/>
      <c r="B655" s="23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BC655" s="24"/>
      <c r="BD655" s="24"/>
      <c r="BE655" s="24"/>
      <c r="BF655" s="24"/>
      <c r="BG655" s="24"/>
      <c r="BH655" s="24"/>
      <c r="BI655" s="24"/>
      <c r="BJ655" s="24"/>
      <c r="BK655" s="24"/>
      <c r="BL655" s="24"/>
      <c r="BO655" s="24"/>
      <c r="BP655" s="24"/>
      <c r="BQ655" s="24"/>
      <c r="BR655" s="24"/>
      <c r="BS655" s="24"/>
      <c r="BT655" s="24"/>
      <c r="BU655" s="24"/>
      <c r="BV655" s="24"/>
      <c r="BW655" s="24"/>
      <c r="BX655" s="24"/>
      <c r="BY655" s="24"/>
      <c r="BZ655" s="24"/>
      <c r="CA655" s="24"/>
      <c r="CB655" s="24"/>
      <c r="CC655" s="24"/>
      <c r="CD655" s="24"/>
      <c r="CE655" s="24"/>
      <c r="CF655" s="24"/>
      <c r="CG655" s="24"/>
      <c r="CH655" s="24"/>
      <c r="CI655" s="24"/>
      <c r="CJ655" s="24"/>
      <c r="CK655" s="24"/>
      <c r="CL655" s="24"/>
      <c r="CM655" s="24"/>
      <c r="CN655" s="24"/>
      <c r="CO655" s="24"/>
      <c r="CP655" s="24"/>
      <c r="CQ655" s="24"/>
    </row>
    <row r="656" spans="1:95" s="25" customFormat="1" x14ac:dyDescent="0.25">
      <c r="A656" s="40"/>
      <c r="B656" s="23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4"/>
      <c r="AU656" s="24"/>
      <c r="AV656" s="24"/>
      <c r="AW656" s="24"/>
      <c r="AX656" s="24"/>
      <c r="BC656" s="24"/>
      <c r="BD656" s="24"/>
      <c r="BE656" s="24"/>
      <c r="BF656" s="24"/>
      <c r="BG656" s="24"/>
      <c r="BH656" s="24"/>
      <c r="BI656" s="24"/>
      <c r="BJ656" s="24"/>
      <c r="BK656" s="24"/>
      <c r="BL656" s="24"/>
      <c r="BO656" s="24"/>
      <c r="BP656" s="24"/>
      <c r="BQ656" s="24"/>
      <c r="BR656" s="24"/>
      <c r="BS656" s="24"/>
      <c r="BT656" s="24"/>
      <c r="BU656" s="24"/>
      <c r="BV656" s="24"/>
      <c r="BW656" s="24"/>
      <c r="BX656" s="24"/>
      <c r="BY656" s="24"/>
      <c r="BZ656" s="24"/>
      <c r="CA656" s="24"/>
      <c r="CB656" s="24"/>
      <c r="CC656" s="24"/>
      <c r="CD656" s="24"/>
      <c r="CE656" s="24"/>
      <c r="CF656" s="24"/>
      <c r="CG656" s="24"/>
      <c r="CH656" s="24"/>
      <c r="CI656" s="24"/>
      <c r="CJ656" s="24"/>
      <c r="CK656" s="24"/>
      <c r="CL656" s="24"/>
      <c r="CM656" s="24"/>
      <c r="CN656" s="24"/>
      <c r="CO656" s="24"/>
      <c r="CP656" s="24"/>
      <c r="CQ656" s="24"/>
    </row>
    <row r="657" spans="1:95" s="25" customFormat="1" x14ac:dyDescent="0.25">
      <c r="A657" s="40"/>
      <c r="B657" s="23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BC657" s="24"/>
      <c r="BD657" s="24"/>
      <c r="BE657" s="24"/>
      <c r="BF657" s="24"/>
      <c r="BG657" s="24"/>
      <c r="BH657" s="24"/>
      <c r="BI657" s="24"/>
      <c r="BJ657" s="24"/>
      <c r="BK657" s="24"/>
      <c r="BL657" s="24"/>
      <c r="BO657" s="24"/>
      <c r="BP657" s="24"/>
      <c r="BQ657" s="24"/>
      <c r="BR657" s="24"/>
      <c r="BS657" s="24"/>
      <c r="BT657" s="24"/>
      <c r="BU657" s="24"/>
      <c r="BV657" s="24"/>
      <c r="BW657" s="24"/>
      <c r="BX657" s="24"/>
      <c r="BY657" s="24"/>
      <c r="BZ657" s="24"/>
      <c r="CA657" s="24"/>
      <c r="CB657" s="24"/>
      <c r="CC657" s="24"/>
      <c r="CD657" s="24"/>
      <c r="CE657" s="24"/>
      <c r="CF657" s="24"/>
      <c r="CG657" s="24"/>
      <c r="CH657" s="24"/>
      <c r="CI657" s="24"/>
      <c r="CJ657" s="24"/>
      <c r="CK657" s="24"/>
      <c r="CL657" s="24"/>
      <c r="CM657" s="24"/>
      <c r="CN657" s="24"/>
      <c r="CO657" s="24"/>
      <c r="CP657" s="24"/>
      <c r="CQ657" s="24"/>
    </row>
  </sheetData>
  <protectedRanges>
    <protectedRange sqref="B48:B49" name="Range7_2"/>
    <protectedRange sqref="B56" name="Range8_1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Q63"/>
  <sheetViews>
    <sheetView zoomScale="84" zoomScaleNormal="84" zoomScaleSheetLayoutView="70" workbookViewId="0">
      <pane xSplit="2" ySplit="6" topLeftCell="C7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8" width="8.4257812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7">
        <v>3080</v>
      </c>
      <c r="D7" s="7">
        <v>4670</v>
      </c>
      <c r="E7" s="7">
        <v>2033</v>
      </c>
      <c r="F7" s="7">
        <v>2920</v>
      </c>
      <c r="G7" s="7">
        <v>110</v>
      </c>
      <c r="H7" s="7">
        <v>100</v>
      </c>
      <c r="I7" s="8">
        <v>5223</v>
      </c>
      <c r="J7" s="8">
        <v>7690</v>
      </c>
      <c r="K7" s="7">
        <v>280</v>
      </c>
      <c r="L7" s="7">
        <v>300</v>
      </c>
      <c r="M7" s="7">
        <v>315</v>
      </c>
      <c r="N7" s="7">
        <v>500</v>
      </c>
      <c r="O7" s="8">
        <v>5818</v>
      </c>
      <c r="P7" s="8">
        <v>8490</v>
      </c>
      <c r="Q7" s="7">
        <v>23</v>
      </c>
      <c r="R7" s="7">
        <v>30</v>
      </c>
      <c r="S7" s="7">
        <v>5291</v>
      </c>
      <c r="T7" s="7">
        <v>7647</v>
      </c>
      <c r="U7" s="7">
        <v>970</v>
      </c>
      <c r="V7" s="7">
        <v>3625</v>
      </c>
      <c r="W7" s="7">
        <v>280</v>
      </c>
      <c r="X7" s="7">
        <v>880</v>
      </c>
      <c r="Y7" s="7">
        <v>60</v>
      </c>
      <c r="Z7" s="7">
        <v>100</v>
      </c>
      <c r="AA7" s="7">
        <v>35</v>
      </c>
      <c r="AB7" s="7">
        <v>55</v>
      </c>
      <c r="AC7" s="7">
        <v>1</v>
      </c>
      <c r="AD7" s="7">
        <v>80</v>
      </c>
      <c r="AE7" s="8">
        <v>1346</v>
      </c>
      <c r="AF7" s="8">
        <v>4740</v>
      </c>
      <c r="AG7" s="7">
        <v>23</v>
      </c>
      <c r="AH7" s="7">
        <v>43</v>
      </c>
      <c r="AI7" s="7">
        <v>22</v>
      </c>
      <c r="AJ7" s="7">
        <v>350</v>
      </c>
      <c r="AK7" s="7">
        <v>85</v>
      </c>
      <c r="AL7" s="7">
        <v>270</v>
      </c>
      <c r="AM7" s="7">
        <v>320</v>
      </c>
      <c r="AN7" s="7">
        <v>3985</v>
      </c>
      <c r="AO7" s="7">
        <v>95</v>
      </c>
      <c r="AP7" s="7">
        <v>180</v>
      </c>
      <c r="AQ7" s="7">
        <v>1180</v>
      </c>
      <c r="AR7" s="7">
        <v>3480</v>
      </c>
      <c r="AS7" s="7">
        <v>80</v>
      </c>
      <c r="AT7" s="7">
        <v>1005</v>
      </c>
      <c r="AU7" s="7">
        <v>1782</v>
      </c>
      <c r="AV7" s="7">
        <v>9270</v>
      </c>
      <c r="AW7" s="7">
        <v>42</v>
      </c>
      <c r="AX7" s="7">
        <v>42</v>
      </c>
      <c r="AY7" s="9">
        <v>8946</v>
      </c>
      <c r="AZ7" s="9">
        <v>22500</v>
      </c>
      <c r="BA7" s="9"/>
      <c r="BB7" s="9"/>
      <c r="BC7" s="7">
        <v>2</v>
      </c>
      <c r="BD7" s="7">
        <v>30</v>
      </c>
      <c r="BE7" s="7">
        <v>3</v>
      </c>
      <c r="BF7" s="7">
        <v>90</v>
      </c>
      <c r="BG7" s="7">
        <v>102</v>
      </c>
      <c r="BH7" s="7">
        <v>235</v>
      </c>
      <c r="BI7" s="7">
        <v>1218</v>
      </c>
      <c r="BJ7" s="7">
        <v>1270</v>
      </c>
      <c r="BK7" s="8">
        <v>1325</v>
      </c>
      <c r="BL7" s="8">
        <v>1625</v>
      </c>
      <c r="BM7" s="8">
        <v>10271</v>
      </c>
      <c r="BN7" s="8">
        <v>24125</v>
      </c>
      <c r="BO7" s="7">
        <v>3482</v>
      </c>
      <c r="BP7" s="7">
        <v>8498</v>
      </c>
      <c r="BQ7" s="7">
        <v>253</v>
      </c>
      <c r="BR7" s="7">
        <v>253</v>
      </c>
    </row>
    <row r="8" spans="1:70" s="10" customFormat="1" ht="18" customHeight="1" x14ac:dyDescent="0.25">
      <c r="A8" s="37">
        <v>2</v>
      </c>
      <c r="B8" s="12" t="s">
        <v>9</v>
      </c>
      <c r="C8" s="7">
        <v>14920</v>
      </c>
      <c r="D8" s="7">
        <v>39680</v>
      </c>
      <c r="E8" s="7">
        <v>2850</v>
      </c>
      <c r="F8" s="7">
        <v>2865</v>
      </c>
      <c r="G8" s="7">
        <v>380</v>
      </c>
      <c r="H8" s="7">
        <v>325</v>
      </c>
      <c r="I8" s="8">
        <v>18150</v>
      </c>
      <c r="J8" s="8">
        <v>42870</v>
      </c>
      <c r="K8" s="7">
        <v>590</v>
      </c>
      <c r="L8" s="7">
        <v>960</v>
      </c>
      <c r="M8" s="7">
        <v>620</v>
      </c>
      <c r="N8" s="7">
        <v>1105</v>
      </c>
      <c r="O8" s="8">
        <v>19360</v>
      </c>
      <c r="P8" s="8">
        <v>44935</v>
      </c>
      <c r="Q8" s="7">
        <v>39</v>
      </c>
      <c r="R8" s="7">
        <v>74</v>
      </c>
      <c r="S8" s="7">
        <v>17450</v>
      </c>
      <c r="T8" s="7">
        <v>40339</v>
      </c>
      <c r="U8" s="7">
        <v>1420</v>
      </c>
      <c r="V8" s="7">
        <v>3840</v>
      </c>
      <c r="W8" s="7">
        <v>380</v>
      </c>
      <c r="X8" s="7">
        <v>1200</v>
      </c>
      <c r="Y8" s="7">
        <v>35</v>
      </c>
      <c r="Z8" s="7">
        <v>100</v>
      </c>
      <c r="AA8" s="7">
        <v>50</v>
      </c>
      <c r="AB8" s="7">
        <v>110</v>
      </c>
      <c r="AC8" s="7">
        <v>3</v>
      </c>
      <c r="AD8" s="7">
        <v>150</v>
      </c>
      <c r="AE8" s="8">
        <v>1888</v>
      </c>
      <c r="AF8" s="8">
        <v>5400</v>
      </c>
      <c r="AG8" s="7">
        <v>33</v>
      </c>
      <c r="AH8" s="7">
        <v>93</v>
      </c>
      <c r="AI8" s="7">
        <v>22</v>
      </c>
      <c r="AJ8" s="7">
        <v>380</v>
      </c>
      <c r="AK8" s="7">
        <v>160</v>
      </c>
      <c r="AL8" s="7">
        <v>270</v>
      </c>
      <c r="AM8" s="7">
        <v>380</v>
      </c>
      <c r="AN8" s="7">
        <v>2660</v>
      </c>
      <c r="AO8" s="7">
        <v>105</v>
      </c>
      <c r="AP8" s="7">
        <v>450</v>
      </c>
      <c r="AQ8" s="7">
        <v>2680</v>
      </c>
      <c r="AR8" s="7">
        <v>4880</v>
      </c>
      <c r="AS8" s="7">
        <v>50</v>
      </c>
      <c r="AT8" s="7">
        <v>525</v>
      </c>
      <c r="AU8" s="7">
        <v>3397</v>
      </c>
      <c r="AV8" s="7">
        <v>9165</v>
      </c>
      <c r="AW8" s="7">
        <v>100</v>
      </c>
      <c r="AX8" s="7">
        <v>110</v>
      </c>
      <c r="AY8" s="9">
        <v>24645</v>
      </c>
      <c r="AZ8" s="9">
        <v>59500</v>
      </c>
      <c r="BA8" s="9"/>
      <c r="BB8" s="9"/>
      <c r="BC8" s="7">
        <v>3</v>
      </c>
      <c r="BD8" s="7">
        <v>45</v>
      </c>
      <c r="BE8" s="7">
        <v>4</v>
      </c>
      <c r="BF8" s="7">
        <v>120</v>
      </c>
      <c r="BG8" s="7">
        <v>182</v>
      </c>
      <c r="BH8" s="7">
        <v>248</v>
      </c>
      <c r="BI8" s="7">
        <v>1229</v>
      </c>
      <c r="BJ8" s="7">
        <v>1237</v>
      </c>
      <c r="BK8" s="8">
        <v>1418</v>
      </c>
      <c r="BL8" s="8">
        <v>1650</v>
      </c>
      <c r="BM8" s="8">
        <v>26063</v>
      </c>
      <c r="BN8" s="8">
        <v>61150</v>
      </c>
      <c r="BO8" s="7">
        <v>9560</v>
      </c>
      <c r="BP8" s="7">
        <v>22400</v>
      </c>
      <c r="BQ8" s="7">
        <v>638</v>
      </c>
      <c r="BR8" s="7">
        <v>638</v>
      </c>
    </row>
    <row r="9" spans="1:70" s="10" customFormat="1" ht="18" customHeight="1" x14ac:dyDescent="0.25">
      <c r="A9" s="36">
        <v>3</v>
      </c>
      <c r="B9" s="12" t="s">
        <v>10</v>
      </c>
      <c r="C9" s="7">
        <v>20</v>
      </c>
      <c r="D9" s="7">
        <v>50</v>
      </c>
      <c r="E9" s="7">
        <v>106</v>
      </c>
      <c r="F9" s="7">
        <v>180</v>
      </c>
      <c r="G9" s="7">
        <v>0</v>
      </c>
      <c r="H9" s="7">
        <v>0</v>
      </c>
      <c r="I9" s="8">
        <v>126</v>
      </c>
      <c r="J9" s="8">
        <v>230</v>
      </c>
      <c r="K9" s="7">
        <v>40</v>
      </c>
      <c r="L9" s="7">
        <v>50</v>
      </c>
      <c r="M9" s="7">
        <v>125</v>
      </c>
      <c r="N9" s="7">
        <v>520</v>
      </c>
      <c r="O9" s="8">
        <v>291</v>
      </c>
      <c r="P9" s="8">
        <v>800</v>
      </c>
      <c r="Q9" s="7">
        <v>7</v>
      </c>
      <c r="R9" s="7">
        <v>21</v>
      </c>
      <c r="S9" s="7">
        <v>263</v>
      </c>
      <c r="T9" s="7">
        <v>720</v>
      </c>
      <c r="U9" s="7">
        <v>120</v>
      </c>
      <c r="V9" s="7">
        <v>370</v>
      </c>
      <c r="W9" s="7">
        <v>30</v>
      </c>
      <c r="X9" s="7">
        <v>100</v>
      </c>
      <c r="Y9" s="7">
        <v>8</v>
      </c>
      <c r="Z9" s="7">
        <v>10</v>
      </c>
      <c r="AA9" s="7">
        <v>0</v>
      </c>
      <c r="AB9" s="7">
        <v>0</v>
      </c>
      <c r="AC9" s="7">
        <v>1</v>
      </c>
      <c r="AD9" s="7">
        <v>20</v>
      </c>
      <c r="AE9" s="8">
        <v>159</v>
      </c>
      <c r="AF9" s="8">
        <v>500</v>
      </c>
      <c r="AG9" s="7">
        <v>2</v>
      </c>
      <c r="AH9" s="7">
        <v>2</v>
      </c>
      <c r="AI9" s="7">
        <v>0</v>
      </c>
      <c r="AJ9" s="7">
        <v>0</v>
      </c>
      <c r="AK9" s="7">
        <v>22</v>
      </c>
      <c r="AL9" s="7">
        <v>40</v>
      </c>
      <c r="AM9" s="7">
        <v>10</v>
      </c>
      <c r="AN9" s="7">
        <v>75</v>
      </c>
      <c r="AO9" s="7">
        <v>5</v>
      </c>
      <c r="AP9" s="7">
        <v>5</v>
      </c>
      <c r="AQ9" s="7">
        <v>10</v>
      </c>
      <c r="AR9" s="7">
        <v>20</v>
      </c>
      <c r="AS9" s="7">
        <v>5</v>
      </c>
      <c r="AT9" s="7">
        <v>10</v>
      </c>
      <c r="AU9" s="7">
        <v>52</v>
      </c>
      <c r="AV9" s="7">
        <v>150</v>
      </c>
      <c r="AW9" s="7">
        <v>2</v>
      </c>
      <c r="AX9" s="7">
        <v>2</v>
      </c>
      <c r="AY9" s="9">
        <v>502</v>
      </c>
      <c r="AZ9" s="9">
        <v>1450</v>
      </c>
      <c r="BA9" s="9"/>
      <c r="BB9" s="9"/>
      <c r="BC9" s="7">
        <v>1</v>
      </c>
      <c r="BD9" s="7">
        <v>15</v>
      </c>
      <c r="BE9" s="7">
        <v>2</v>
      </c>
      <c r="BF9" s="7">
        <v>60</v>
      </c>
      <c r="BG9" s="7">
        <v>20</v>
      </c>
      <c r="BH9" s="7">
        <v>28</v>
      </c>
      <c r="BI9" s="7">
        <v>127</v>
      </c>
      <c r="BJ9" s="7">
        <v>97</v>
      </c>
      <c r="BK9" s="8">
        <v>150</v>
      </c>
      <c r="BL9" s="8">
        <v>200</v>
      </c>
      <c r="BM9" s="8">
        <v>652</v>
      </c>
      <c r="BN9" s="8">
        <v>1650</v>
      </c>
      <c r="BO9" s="7">
        <v>180</v>
      </c>
      <c r="BP9" s="7">
        <v>380</v>
      </c>
      <c r="BQ9" s="7">
        <v>13</v>
      </c>
      <c r="BR9" s="7">
        <v>13</v>
      </c>
    </row>
    <row r="10" spans="1:70" s="10" customFormat="1" ht="18" customHeight="1" x14ac:dyDescent="0.25">
      <c r="A10" s="37">
        <v>4</v>
      </c>
      <c r="B10" s="12" t="s">
        <v>11</v>
      </c>
      <c r="C10" s="7"/>
      <c r="D10" s="7"/>
      <c r="E10" s="7"/>
      <c r="F10" s="7"/>
      <c r="G10" s="7"/>
      <c r="H10" s="7"/>
      <c r="I10" s="8">
        <v>0</v>
      </c>
      <c r="J10" s="8">
        <v>0</v>
      </c>
      <c r="K10" s="7"/>
      <c r="L10" s="7"/>
      <c r="M10" s="7"/>
      <c r="N10" s="7"/>
      <c r="O10" s="8">
        <v>0</v>
      </c>
      <c r="P10" s="8">
        <v>0</v>
      </c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8">
        <v>0</v>
      </c>
      <c r="AF10" s="8">
        <v>0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>
        <v>0</v>
      </c>
      <c r="AV10" s="7">
        <v>0</v>
      </c>
      <c r="AW10" s="7"/>
      <c r="AX10" s="7"/>
      <c r="AY10" s="9">
        <v>0</v>
      </c>
      <c r="AZ10" s="9">
        <v>0</v>
      </c>
      <c r="BA10" s="9"/>
      <c r="BB10" s="9"/>
      <c r="BC10" s="7"/>
      <c r="BD10" s="7"/>
      <c r="BE10" s="7"/>
      <c r="BF10" s="7"/>
      <c r="BG10" s="7"/>
      <c r="BH10" s="7"/>
      <c r="BI10" s="7"/>
      <c r="BJ10" s="7"/>
      <c r="BK10" s="8">
        <v>0</v>
      </c>
      <c r="BL10" s="8">
        <v>0</v>
      </c>
      <c r="BM10" s="8">
        <v>0</v>
      </c>
      <c r="BN10" s="8">
        <v>0</v>
      </c>
      <c r="BO10" s="7"/>
      <c r="BP10" s="7"/>
      <c r="BQ10" s="7"/>
      <c r="BR10" s="7"/>
    </row>
    <row r="11" spans="1:70" s="10" customFormat="1" ht="18" customHeight="1" x14ac:dyDescent="0.25">
      <c r="A11" s="36">
        <v>5</v>
      </c>
      <c r="B11" s="12" t="s">
        <v>12</v>
      </c>
      <c r="C11" s="7">
        <v>140</v>
      </c>
      <c r="D11" s="7">
        <v>300</v>
      </c>
      <c r="E11" s="7">
        <v>136</v>
      </c>
      <c r="F11" s="7">
        <v>240</v>
      </c>
      <c r="G11" s="7">
        <v>14</v>
      </c>
      <c r="H11" s="7">
        <v>10</v>
      </c>
      <c r="I11" s="8">
        <v>290</v>
      </c>
      <c r="J11" s="8">
        <v>550</v>
      </c>
      <c r="K11" s="7">
        <v>50</v>
      </c>
      <c r="L11" s="7">
        <v>300</v>
      </c>
      <c r="M11" s="7">
        <v>60</v>
      </c>
      <c r="N11" s="7">
        <v>270</v>
      </c>
      <c r="O11" s="8">
        <v>400</v>
      </c>
      <c r="P11" s="8">
        <v>1120</v>
      </c>
      <c r="Q11" s="7">
        <v>12</v>
      </c>
      <c r="R11" s="7">
        <v>14</v>
      </c>
      <c r="S11" s="7">
        <v>368</v>
      </c>
      <c r="T11" s="7">
        <v>1031</v>
      </c>
      <c r="U11" s="7">
        <v>60</v>
      </c>
      <c r="V11" s="7">
        <v>90</v>
      </c>
      <c r="W11" s="7">
        <v>50</v>
      </c>
      <c r="X11" s="7">
        <v>150</v>
      </c>
      <c r="Y11" s="7">
        <v>8</v>
      </c>
      <c r="Z11" s="7">
        <v>10</v>
      </c>
      <c r="AA11" s="7">
        <v>0</v>
      </c>
      <c r="AB11" s="7">
        <v>0</v>
      </c>
      <c r="AC11" s="7">
        <v>0</v>
      </c>
      <c r="AD11" s="7">
        <v>0</v>
      </c>
      <c r="AE11" s="8">
        <v>118</v>
      </c>
      <c r="AF11" s="8">
        <v>250</v>
      </c>
      <c r="AG11" s="7">
        <v>4</v>
      </c>
      <c r="AH11" s="7">
        <v>4</v>
      </c>
      <c r="AI11" s="7">
        <v>0</v>
      </c>
      <c r="AJ11" s="7">
        <v>0</v>
      </c>
      <c r="AK11" s="7">
        <v>25</v>
      </c>
      <c r="AL11" s="7">
        <v>50</v>
      </c>
      <c r="AM11" s="7">
        <v>65</v>
      </c>
      <c r="AN11" s="7">
        <v>600</v>
      </c>
      <c r="AO11" s="7">
        <v>30</v>
      </c>
      <c r="AP11" s="7">
        <v>80</v>
      </c>
      <c r="AQ11" s="7">
        <v>280</v>
      </c>
      <c r="AR11" s="7">
        <v>500</v>
      </c>
      <c r="AS11" s="7">
        <v>20</v>
      </c>
      <c r="AT11" s="7">
        <v>250</v>
      </c>
      <c r="AU11" s="7">
        <v>420</v>
      </c>
      <c r="AV11" s="7">
        <v>1480</v>
      </c>
      <c r="AW11" s="7">
        <v>9</v>
      </c>
      <c r="AX11" s="7">
        <v>9</v>
      </c>
      <c r="AY11" s="9">
        <v>938</v>
      </c>
      <c r="AZ11" s="9">
        <v>2850</v>
      </c>
      <c r="BA11" s="9"/>
      <c r="BB11" s="9"/>
      <c r="BC11" s="7">
        <v>1</v>
      </c>
      <c r="BD11" s="7">
        <v>15</v>
      </c>
      <c r="BE11" s="7">
        <v>1</v>
      </c>
      <c r="BF11" s="7">
        <v>30</v>
      </c>
      <c r="BG11" s="7">
        <v>32</v>
      </c>
      <c r="BH11" s="7">
        <v>65</v>
      </c>
      <c r="BI11" s="7">
        <v>286</v>
      </c>
      <c r="BJ11" s="7">
        <v>440</v>
      </c>
      <c r="BK11" s="8">
        <v>320</v>
      </c>
      <c r="BL11" s="8">
        <v>550</v>
      </c>
      <c r="BM11" s="8">
        <v>1258</v>
      </c>
      <c r="BN11" s="8">
        <v>3400</v>
      </c>
      <c r="BO11" s="7">
        <v>290</v>
      </c>
      <c r="BP11" s="7">
        <v>680</v>
      </c>
      <c r="BQ11" s="7">
        <v>21</v>
      </c>
      <c r="BR11" s="7">
        <v>21</v>
      </c>
    </row>
    <row r="12" spans="1:70" s="10" customFormat="1" ht="18" customHeight="1" x14ac:dyDescent="0.25">
      <c r="A12" s="37">
        <v>6</v>
      </c>
      <c r="B12" s="12" t="s">
        <v>13</v>
      </c>
      <c r="C12" s="7">
        <v>40</v>
      </c>
      <c r="D12" s="7">
        <v>50</v>
      </c>
      <c r="E12" s="7">
        <v>26</v>
      </c>
      <c r="F12" s="7">
        <v>30</v>
      </c>
      <c r="G12" s="7">
        <v>0</v>
      </c>
      <c r="H12" s="7">
        <v>0</v>
      </c>
      <c r="I12" s="8">
        <v>66</v>
      </c>
      <c r="J12" s="8">
        <v>80</v>
      </c>
      <c r="K12" s="7">
        <v>20</v>
      </c>
      <c r="L12" s="7">
        <v>100</v>
      </c>
      <c r="M12" s="7">
        <v>50</v>
      </c>
      <c r="N12" s="7">
        <v>100</v>
      </c>
      <c r="O12" s="8">
        <v>136</v>
      </c>
      <c r="P12" s="8">
        <v>280</v>
      </c>
      <c r="Q12" s="7">
        <v>4</v>
      </c>
      <c r="R12" s="7">
        <v>6</v>
      </c>
      <c r="S12" s="7">
        <v>123</v>
      </c>
      <c r="T12" s="7">
        <v>253</v>
      </c>
      <c r="U12" s="7">
        <v>55</v>
      </c>
      <c r="V12" s="7">
        <v>110</v>
      </c>
      <c r="W12" s="7">
        <v>20</v>
      </c>
      <c r="X12" s="7">
        <v>60</v>
      </c>
      <c r="Y12" s="7">
        <v>6</v>
      </c>
      <c r="Z12" s="7">
        <v>10</v>
      </c>
      <c r="AA12" s="7">
        <v>0</v>
      </c>
      <c r="AB12" s="7">
        <v>0</v>
      </c>
      <c r="AC12" s="7">
        <v>1</v>
      </c>
      <c r="AD12" s="7">
        <v>20</v>
      </c>
      <c r="AE12" s="8">
        <v>82</v>
      </c>
      <c r="AF12" s="8">
        <v>200</v>
      </c>
      <c r="AG12" s="7">
        <v>4</v>
      </c>
      <c r="AH12" s="7">
        <v>4</v>
      </c>
      <c r="AI12" s="7">
        <v>0</v>
      </c>
      <c r="AJ12" s="7">
        <v>0</v>
      </c>
      <c r="AK12" s="7">
        <v>30</v>
      </c>
      <c r="AL12" s="7">
        <v>80</v>
      </c>
      <c r="AM12" s="7">
        <v>40</v>
      </c>
      <c r="AN12" s="7">
        <v>320</v>
      </c>
      <c r="AO12" s="7">
        <v>15</v>
      </c>
      <c r="AP12" s="7">
        <v>25</v>
      </c>
      <c r="AQ12" s="7">
        <v>75</v>
      </c>
      <c r="AR12" s="7">
        <v>120</v>
      </c>
      <c r="AS12" s="7">
        <v>18</v>
      </c>
      <c r="AT12" s="7">
        <v>190</v>
      </c>
      <c r="AU12" s="7">
        <v>178</v>
      </c>
      <c r="AV12" s="7">
        <v>735</v>
      </c>
      <c r="AW12" s="7">
        <v>8</v>
      </c>
      <c r="AX12" s="7">
        <v>12</v>
      </c>
      <c r="AY12" s="9">
        <v>396</v>
      </c>
      <c r="AZ12" s="9">
        <v>1215</v>
      </c>
      <c r="BA12" s="9"/>
      <c r="BB12" s="9"/>
      <c r="BC12" s="7">
        <v>0</v>
      </c>
      <c r="BD12" s="7">
        <v>0</v>
      </c>
      <c r="BE12" s="7">
        <v>0</v>
      </c>
      <c r="BF12" s="7">
        <v>0</v>
      </c>
      <c r="BG12" s="7">
        <v>20</v>
      </c>
      <c r="BH12" s="7">
        <v>20</v>
      </c>
      <c r="BI12" s="7">
        <v>130</v>
      </c>
      <c r="BJ12" s="7">
        <v>160</v>
      </c>
      <c r="BK12" s="8">
        <v>150</v>
      </c>
      <c r="BL12" s="8">
        <v>180</v>
      </c>
      <c r="BM12" s="8">
        <v>546</v>
      </c>
      <c r="BN12" s="8">
        <v>1395</v>
      </c>
      <c r="BO12" s="7">
        <v>120</v>
      </c>
      <c r="BP12" s="7">
        <v>250</v>
      </c>
      <c r="BQ12" s="7">
        <v>10</v>
      </c>
      <c r="BR12" s="7">
        <v>10</v>
      </c>
    </row>
    <row r="13" spans="1:70" s="10" customFormat="1" ht="18" customHeight="1" x14ac:dyDescent="0.25">
      <c r="A13" s="36">
        <v>7</v>
      </c>
      <c r="B13" s="12" t="s">
        <v>15</v>
      </c>
      <c r="C13" s="7"/>
      <c r="D13" s="7"/>
      <c r="E13" s="7"/>
      <c r="F13" s="7"/>
      <c r="G13" s="7"/>
      <c r="H13" s="7"/>
      <c r="I13" s="8">
        <v>0</v>
      </c>
      <c r="J13" s="8">
        <v>0</v>
      </c>
      <c r="K13" s="7"/>
      <c r="L13" s="7"/>
      <c r="M13" s="7"/>
      <c r="N13" s="7"/>
      <c r="O13" s="8">
        <v>0</v>
      </c>
      <c r="P13" s="8">
        <v>0</v>
      </c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8">
        <v>0</v>
      </c>
      <c r="AF13" s="8">
        <v>0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>
        <v>0</v>
      </c>
      <c r="AV13" s="7">
        <v>0</v>
      </c>
      <c r="AW13" s="7"/>
      <c r="AX13" s="7"/>
      <c r="AY13" s="9">
        <v>0</v>
      </c>
      <c r="AZ13" s="9">
        <v>0</v>
      </c>
      <c r="BA13" s="9"/>
      <c r="BB13" s="9"/>
      <c r="BC13" s="7"/>
      <c r="BD13" s="7"/>
      <c r="BE13" s="7"/>
      <c r="BF13" s="7"/>
      <c r="BG13" s="7"/>
      <c r="BH13" s="7"/>
      <c r="BI13" s="7"/>
      <c r="BJ13" s="7"/>
      <c r="BK13" s="8">
        <v>0</v>
      </c>
      <c r="BL13" s="8">
        <v>0</v>
      </c>
      <c r="BM13" s="8">
        <v>0</v>
      </c>
      <c r="BN13" s="8">
        <v>0</v>
      </c>
      <c r="BO13" s="7"/>
      <c r="BP13" s="7"/>
      <c r="BQ13" s="7"/>
      <c r="BR13" s="7"/>
    </row>
    <row r="14" spans="1:70" s="10" customFormat="1" ht="18" customHeight="1" x14ac:dyDescent="0.25">
      <c r="A14" s="37">
        <v>8</v>
      </c>
      <c r="B14" s="12" t="s">
        <v>16</v>
      </c>
      <c r="C14" s="7"/>
      <c r="D14" s="7"/>
      <c r="E14" s="7"/>
      <c r="F14" s="7"/>
      <c r="G14" s="7"/>
      <c r="H14" s="7"/>
      <c r="I14" s="8">
        <v>0</v>
      </c>
      <c r="J14" s="8">
        <v>0</v>
      </c>
      <c r="K14" s="7"/>
      <c r="L14" s="7"/>
      <c r="M14" s="7"/>
      <c r="N14" s="7"/>
      <c r="O14" s="8">
        <v>0</v>
      </c>
      <c r="P14" s="8">
        <v>0</v>
      </c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8">
        <v>0</v>
      </c>
      <c r="AF14" s="8">
        <v>0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>
        <v>0</v>
      </c>
      <c r="AV14" s="7">
        <v>0</v>
      </c>
      <c r="AW14" s="7"/>
      <c r="AX14" s="7"/>
      <c r="AY14" s="9">
        <v>0</v>
      </c>
      <c r="AZ14" s="9">
        <v>0</v>
      </c>
      <c r="BA14" s="9"/>
      <c r="BB14" s="9"/>
      <c r="BC14" s="7"/>
      <c r="BD14" s="7"/>
      <c r="BE14" s="7"/>
      <c r="BF14" s="7"/>
      <c r="BG14" s="7"/>
      <c r="BH14" s="7"/>
      <c r="BI14" s="7"/>
      <c r="BJ14" s="7"/>
      <c r="BK14" s="8">
        <v>0</v>
      </c>
      <c r="BL14" s="8">
        <v>0</v>
      </c>
      <c r="BM14" s="8">
        <v>0</v>
      </c>
      <c r="BN14" s="8">
        <v>0</v>
      </c>
      <c r="BO14" s="7"/>
      <c r="BP14" s="7"/>
      <c r="BQ14" s="7"/>
      <c r="BR14" s="7"/>
    </row>
    <row r="15" spans="1:70" s="10" customFormat="1" ht="18" customHeight="1" x14ac:dyDescent="0.25">
      <c r="A15" s="36">
        <v>9</v>
      </c>
      <c r="B15" s="12" t="s">
        <v>17</v>
      </c>
      <c r="C15" s="7"/>
      <c r="D15" s="7"/>
      <c r="E15" s="7"/>
      <c r="F15" s="7"/>
      <c r="G15" s="7"/>
      <c r="H15" s="7"/>
      <c r="I15" s="8">
        <v>0</v>
      </c>
      <c r="J15" s="8">
        <v>0</v>
      </c>
      <c r="K15" s="7"/>
      <c r="L15" s="7"/>
      <c r="M15" s="7"/>
      <c r="N15" s="7"/>
      <c r="O15" s="8">
        <v>0</v>
      </c>
      <c r="P15" s="8">
        <v>0</v>
      </c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8">
        <v>0</v>
      </c>
      <c r="AF15" s="8">
        <v>0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>
        <v>0</v>
      </c>
      <c r="AV15" s="7">
        <v>0</v>
      </c>
      <c r="AW15" s="7"/>
      <c r="AX15" s="7"/>
      <c r="AY15" s="9">
        <v>0</v>
      </c>
      <c r="AZ15" s="9">
        <v>0</v>
      </c>
      <c r="BA15" s="9"/>
      <c r="BB15" s="9"/>
      <c r="BC15" s="7"/>
      <c r="BD15" s="7"/>
      <c r="BE15" s="7"/>
      <c r="BF15" s="7"/>
      <c r="BG15" s="7"/>
      <c r="BH15" s="7"/>
      <c r="BI15" s="7"/>
      <c r="BJ15" s="7"/>
      <c r="BK15" s="8">
        <v>0</v>
      </c>
      <c r="BL15" s="8">
        <v>0</v>
      </c>
      <c r="BM15" s="8">
        <v>0</v>
      </c>
      <c r="BN15" s="8">
        <v>0</v>
      </c>
      <c r="BO15" s="7"/>
      <c r="BP15" s="7"/>
      <c r="BQ15" s="7"/>
      <c r="BR15" s="7"/>
    </row>
    <row r="16" spans="1:70" s="10" customFormat="1" ht="18" customHeight="1" x14ac:dyDescent="0.25">
      <c r="A16" s="37">
        <v>10</v>
      </c>
      <c r="B16" s="12" t="s">
        <v>18</v>
      </c>
      <c r="C16" s="7">
        <v>385</v>
      </c>
      <c r="D16" s="7">
        <v>450</v>
      </c>
      <c r="E16" s="7">
        <v>185</v>
      </c>
      <c r="F16" s="7">
        <v>210</v>
      </c>
      <c r="G16" s="7">
        <v>24</v>
      </c>
      <c r="H16" s="7">
        <v>20</v>
      </c>
      <c r="I16" s="8">
        <v>594</v>
      </c>
      <c r="J16" s="8">
        <v>680</v>
      </c>
      <c r="K16" s="7">
        <v>95</v>
      </c>
      <c r="L16" s="7">
        <v>200</v>
      </c>
      <c r="M16" s="7">
        <v>80</v>
      </c>
      <c r="N16" s="7">
        <v>170</v>
      </c>
      <c r="O16" s="8">
        <v>769</v>
      </c>
      <c r="P16" s="8">
        <v>1050</v>
      </c>
      <c r="Q16" s="7">
        <v>6</v>
      </c>
      <c r="R16" s="7">
        <v>10</v>
      </c>
      <c r="S16" s="7">
        <v>689</v>
      </c>
      <c r="T16" s="7">
        <v>941</v>
      </c>
      <c r="U16" s="7">
        <v>160</v>
      </c>
      <c r="V16" s="7">
        <v>590</v>
      </c>
      <c r="W16" s="7">
        <v>60</v>
      </c>
      <c r="X16" s="7">
        <v>100</v>
      </c>
      <c r="Y16" s="7">
        <v>15</v>
      </c>
      <c r="Z16" s="7">
        <v>20</v>
      </c>
      <c r="AA16" s="7">
        <v>0</v>
      </c>
      <c r="AB16" s="7">
        <v>0</v>
      </c>
      <c r="AC16" s="7">
        <v>1</v>
      </c>
      <c r="AD16" s="7">
        <v>20</v>
      </c>
      <c r="AE16" s="8">
        <v>236</v>
      </c>
      <c r="AF16" s="8">
        <v>730</v>
      </c>
      <c r="AG16" s="7">
        <v>8</v>
      </c>
      <c r="AH16" s="7">
        <v>9</v>
      </c>
      <c r="AI16" s="7">
        <v>0</v>
      </c>
      <c r="AJ16" s="7">
        <v>0</v>
      </c>
      <c r="AK16" s="7">
        <v>20</v>
      </c>
      <c r="AL16" s="7">
        <v>40</v>
      </c>
      <c r="AM16" s="7">
        <v>80</v>
      </c>
      <c r="AN16" s="7">
        <v>860</v>
      </c>
      <c r="AO16" s="7">
        <v>10</v>
      </c>
      <c r="AP16" s="7">
        <v>20</v>
      </c>
      <c r="AQ16" s="7">
        <v>60</v>
      </c>
      <c r="AR16" s="7">
        <v>100</v>
      </c>
      <c r="AS16" s="7">
        <v>15</v>
      </c>
      <c r="AT16" s="7">
        <v>80</v>
      </c>
      <c r="AU16" s="7">
        <v>185</v>
      </c>
      <c r="AV16" s="7">
        <v>1100</v>
      </c>
      <c r="AW16" s="7">
        <v>4</v>
      </c>
      <c r="AX16" s="7">
        <v>4</v>
      </c>
      <c r="AY16" s="9">
        <v>1190</v>
      </c>
      <c r="AZ16" s="9">
        <v>2880</v>
      </c>
      <c r="BA16" s="9"/>
      <c r="BB16" s="9"/>
      <c r="BC16" s="7">
        <v>2</v>
      </c>
      <c r="BD16" s="7">
        <v>30</v>
      </c>
      <c r="BE16" s="7">
        <v>2</v>
      </c>
      <c r="BF16" s="7">
        <v>60</v>
      </c>
      <c r="BG16" s="7">
        <v>32</v>
      </c>
      <c r="BH16" s="7">
        <v>63</v>
      </c>
      <c r="BI16" s="7">
        <v>382</v>
      </c>
      <c r="BJ16" s="7">
        <v>407</v>
      </c>
      <c r="BK16" s="8">
        <v>418</v>
      </c>
      <c r="BL16" s="8">
        <v>560</v>
      </c>
      <c r="BM16" s="8">
        <v>1608</v>
      </c>
      <c r="BN16" s="8">
        <v>3440</v>
      </c>
      <c r="BO16" s="7">
        <v>280</v>
      </c>
      <c r="BP16" s="7">
        <v>680</v>
      </c>
      <c r="BQ16" s="7">
        <v>26</v>
      </c>
      <c r="BR16" s="7">
        <v>26</v>
      </c>
    </row>
    <row r="17" spans="1:95" s="10" customFormat="1" ht="18" customHeight="1" x14ac:dyDescent="0.25">
      <c r="A17" s="36">
        <v>11</v>
      </c>
      <c r="B17" s="12" t="s">
        <v>19</v>
      </c>
      <c r="C17" s="7">
        <v>10</v>
      </c>
      <c r="D17" s="7">
        <v>10</v>
      </c>
      <c r="E17" s="7">
        <v>0</v>
      </c>
      <c r="F17" s="7">
        <v>0</v>
      </c>
      <c r="G17" s="7">
        <v>0</v>
      </c>
      <c r="H17" s="7">
        <v>0</v>
      </c>
      <c r="I17" s="8">
        <v>10</v>
      </c>
      <c r="J17" s="8">
        <v>10</v>
      </c>
      <c r="K17" s="7">
        <v>8</v>
      </c>
      <c r="L17" s="7">
        <v>10</v>
      </c>
      <c r="M17" s="7">
        <v>8</v>
      </c>
      <c r="N17" s="7">
        <v>10</v>
      </c>
      <c r="O17" s="8">
        <v>26</v>
      </c>
      <c r="P17" s="8">
        <v>30</v>
      </c>
      <c r="Q17" s="7">
        <v>2</v>
      </c>
      <c r="R17" s="7">
        <v>2</v>
      </c>
      <c r="S17" s="7">
        <v>25</v>
      </c>
      <c r="T17" s="7">
        <v>29</v>
      </c>
      <c r="U17" s="7">
        <v>10</v>
      </c>
      <c r="V17" s="7">
        <v>40</v>
      </c>
      <c r="W17" s="7">
        <v>30</v>
      </c>
      <c r="X17" s="7">
        <v>50</v>
      </c>
      <c r="Y17" s="7">
        <v>10</v>
      </c>
      <c r="Z17" s="7">
        <v>10</v>
      </c>
      <c r="AA17" s="7">
        <v>0</v>
      </c>
      <c r="AB17" s="7">
        <v>0</v>
      </c>
      <c r="AC17" s="7">
        <v>0</v>
      </c>
      <c r="AD17" s="7">
        <v>0</v>
      </c>
      <c r="AE17" s="8">
        <v>50</v>
      </c>
      <c r="AF17" s="8">
        <v>100</v>
      </c>
      <c r="AG17" s="7">
        <v>5</v>
      </c>
      <c r="AH17" s="7">
        <v>5</v>
      </c>
      <c r="AI17" s="7">
        <v>0</v>
      </c>
      <c r="AJ17" s="7">
        <v>0</v>
      </c>
      <c r="AK17" s="7">
        <v>10</v>
      </c>
      <c r="AL17" s="7">
        <v>20</v>
      </c>
      <c r="AM17" s="7">
        <v>22</v>
      </c>
      <c r="AN17" s="7">
        <v>215</v>
      </c>
      <c r="AO17" s="7">
        <v>5</v>
      </c>
      <c r="AP17" s="7">
        <v>10</v>
      </c>
      <c r="AQ17" s="7">
        <v>30</v>
      </c>
      <c r="AR17" s="7">
        <v>50</v>
      </c>
      <c r="AS17" s="7">
        <v>5</v>
      </c>
      <c r="AT17" s="7">
        <v>30</v>
      </c>
      <c r="AU17" s="7">
        <v>72</v>
      </c>
      <c r="AV17" s="7">
        <v>325</v>
      </c>
      <c r="AW17" s="7">
        <v>3</v>
      </c>
      <c r="AX17" s="7">
        <v>4</v>
      </c>
      <c r="AY17" s="9">
        <v>148</v>
      </c>
      <c r="AZ17" s="9">
        <v>455</v>
      </c>
      <c r="BA17" s="9"/>
      <c r="BB17" s="9"/>
      <c r="BC17" s="7">
        <v>0</v>
      </c>
      <c r="BD17" s="7">
        <v>0</v>
      </c>
      <c r="BE17" s="7">
        <v>0</v>
      </c>
      <c r="BF17" s="7">
        <v>0</v>
      </c>
      <c r="BG17" s="7">
        <v>15</v>
      </c>
      <c r="BH17" s="7">
        <v>18</v>
      </c>
      <c r="BI17" s="7">
        <v>105</v>
      </c>
      <c r="BJ17" s="7">
        <v>182</v>
      </c>
      <c r="BK17" s="8">
        <v>120</v>
      </c>
      <c r="BL17" s="8">
        <v>200</v>
      </c>
      <c r="BM17" s="8">
        <v>268</v>
      </c>
      <c r="BN17" s="8">
        <v>655</v>
      </c>
      <c r="BO17" s="7">
        <v>50</v>
      </c>
      <c r="BP17" s="7">
        <v>150</v>
      </c>
      <c r="BQ17" s="7">
        <v>5</v>
      </c>
      <c r="BR17" s="7">
        <v>5</v>
      </c>
    </row>
    <row r="18" spans="1:95" s="10" customFormat="1" ht="18" customHeight="1" x14ac:dyDescent="0.25">
      <c r="A18" s="37">
        <v>12</v>
      </c>
      <c r="B18" s="12" t="s">
        <v>20</v>
      </c>
      <c r="C18" s="7">
        <v>260</v>
      </c>
      <c r="D18" s="7">
        <v>500</v>
      </c>
      <c r="E18" s="7">
        <v>333</v>
      </c>
      <c r="F18" s="7">
        <v>740</v>
      </c>
      <c r="G18" s="7">
        <v>48</v>
      </c>
      <c r="H18" s="7">
        <v>50</v>
      </c>
      <c r="I18" s="8">
        <v>641</v>
      </c>
      <c r="J18" s="8">
        <v>1290</v>
      </c>
      <c r="K18" s="7">
        <v>145</v>
      </c>
      <c r="L18" s="7">
        <v>200</v>
      </c>
      <c r="M18" s="7">
        <v>98</v>
      </c>
      <c r="N18" s="7">
        <v>400</v>
      </c>
      <c r="O18" s="8">
        <v>884</v>
      </c>
      <c r="P18" s="8">
        <v>1890</v>
      </c>
      <c r="Q18" s="7">
        <v>21</v>
      </c>
      <c r="R18" s="7">
        <v>21</v>
      </c>
      <c r="S18" s="7">
        <v>726</v>
      </c>
      <c r="T18" s="7">
        <v>1550</v>
      </c>
      <c r="U18" s="7">
        <v>210</v>
      </c>
      <c r="V18" s="7">
        <v>930</v>
      </c>
      <c r="W18" s="7">
        <v>90</v>
      </c>
      <c r="X18" s="7">
        <v>300</v>
      </c>
      <c r="Y18" s="7">
        <v>15</v>
      </c>
      <c r="Z18" s="7">
        <v>45</v>
      </c>
      <c r="AA18" s="7">
        <v>5</v>
      </c>
      <c r="AB18" s="7">
        <v>5</v>
      </c>
      <c r="AC18" s="7">
        <v>1</v>
      </c>
      <c r="AD18" s="7">
        <v>20</v>
      </c>
      <c r="AE18" s="8">
        <v>321</v>
      </c>
      <c r="AF18" s="8">
        <v>1300</v>
      </c>
      <c r="AG18" s="7">
        <v>8</v>
      </c>
      <c r="AH18" s="7">
        <v>10</v>
      </c>
      <c r="AI18" s="7">
        <v>2</v>
      </c>
      <c r="AJ18" s="7">
        <v>20</v>
      </c>
      <c r="AK18" s="7">
        <v>20</v>
      </c>
      <c r="AL18" s="7">
        <v>50</v>
      </c>
      <c r="AM18" s="7">
        <v>120</v>
      </c>
      <c r="AN18" s="7">
        <v>1130</v>
      </c>
      <c r="AO18" s="7">
        <v>40</v>
      </c>
      <c r="AP18" s="7">
        <v>60</v>
      </c>
      <c r="AQ18" s="7">
        <v>60</v>
      </c>
      <c r="AR18" s="7">
        <v>200</v>
      </c>
      <c r="AS18" s="7">
        <v>20</v>
      </c>
      <c r="AT18" s="7">
        <v>200</v>
      </c>
      <c r="AU18" s="7">
        <v>262</v>
      </c>
      <c r="AV18" s="7">
        <v>1660</v>
      </c>
      <c r="AW18" s="7">
        <v>4</v>
      </c>
      <c r="AX18" s="7">
        <v>9</v>
      </c>
      <c r="AY18" s="9">
        <v>1467</v>
      </c>
      <c r="AZ18" s="9">
        <v>4850</v>
      </c>
      <c r="BA18" s="9"/>
      <c r="BB18" s="9"/>
      <c r="BC18" s="7">
        <v>1</v>
      </c>
      <c r="BD18" s="7">
        <v>15</v>
      </c>
      <c r="BE18" s="7">
        <v>1</v>
      </c>
      <c r="BF18" s="7">
        <v>30</v>
      </c>
      <c r="BG18" s="7">
        <v>55</v>
      </c>
      <c r="BH18" s="7">
        <v>158</v>
      </c>
      <c r="BI18" s="7">
        <v>261</v>
      </c>
      <c r="BJ18" s="7">
        <v>347</v>
      </c>
      <c r="BK18" s="8">
        <v>318</v>
      </c>
      <c r="BL18" s="8">
        <v>550</v>
      </c>
      <c r="BM18" s="8">
        <v>1785</v>
      </c>
      <c r="BN18" s="8">
        <v>5400</v>
      </c>
      <c r="BO18" s="7">
        <v>540</v>
      </c>
      <c r="BP18" s="7">
        <v>1340</v>
      </c>
      <c r="BQ18" s="7">
        <v>42</v>
      </c>
      <c r="BR18" s="7">
        <v>42</v>
      </c>
    </row>
    <row r="19" spans="1:95" s="16" customFormat="1" ht="18" customHeight="1" x14ac:dyDescent="0.25">
      <c r="A19" s="38"/>
      <c r="B19" s="13" t="s">
        <v>67</v>
      </c>
      <c r="C19" s="8">
        <v>18855</v>
      </c>
      <c r="D19" s="8">
        <v>45710</v>
      </c>
      <c r="E19" s="8">
        <v>5669</v>
      </c>
      <c r="F19" s="8">
        <v>7185</v>
      </c>
      <c r="G19" s="8">
        <v>576</v>
      </c>
      <c r="H19" s="8">
        <v>505</v>
      </c>
      <c r="I19" s="8">
        <v>25100</v>
      </c>
      <c r="J19" s="8">
        <v>53400</v>
      </c>
      <c r="K19" s="8">
        <v>1228</v>
      </c>
      <c r="L19" s="8">
        <v>2120</v>
      </c>
      <c r="M19" s="8">
        <v>1356</v>
      </c>
      <c r="N19" s="8">
        <v>3075</v>
      </c>
      <c r="O19" s="8">
        <v>27684</v>
      </c>
      <c r="P19" s="8">
        <v>58595</v>
      </c>
      <c r="Q19" s="8">
        <v>114</v>
      </c>
      <c r="R19" s="8">
        <v>178</v>
      </c>
      <c r="S19" s="8">
        <v>24935</v>
      </c>
      <c r="T19" s="8">
        <v>52510</v>
      </c>
      <c r="U19" s="8">
        <v>3005</v>
      </c>
      <c r="V19" s="8">
        <v>9595</v>
      </c>
      <c r="W19" s="8">
        <v>940</v>
      </c>
      <c r="X19" s="8">
        <v>2840</v>
      </c>
      <c r="Y19" s="8">
        <v>157</v>
      </c>
      <c r="Z19" s="8">
        <v>305</v>
      </c>
      <c r="AA19" s="8">
        <v>90</v>
      </c>
      <c r="AB19" s="8">
        <v>170</v>
      </c>
      <c r="AC19" s="8">
        <v>8</v>
      </c>
      <c r="AD19" s="8">
        <v>310</v>
      </c>
      <c r="AE19" s="8">
        <v>4200</v>
      </c>
      <c r="AF19" s="8">
        <v>13220</v>
      </c>
      <c r="AG19" s="8">
        <v>87</v>
      </c>
      <c r="AH19" s="8">
        <v>170</v>
      </c>
      <c r="AI19" s="8">
        <v>46</v>
      </c>
      <c r="AJ19" s="8">
        <v>750</v>
      </c>
      <c r="AK19" s="8">
        <v>372</v>
      </c>
      <c r="AL19" s="8">
        <v>820</v>
      </c>
      <c r="AM19" s="8">
        <v>1037</v>
      </c>
      <c r="AN19" s="8">
        <v>9845</v>
      </c>
      <c r="AO19" s="8">
        <v>305</v>
      </c>
      <c r="AP19" s="8">
        <v>830</v>
      </c>
      <c r="AQ19" s="8">
        <v>4375</v>
      </c>
      <c r="AR19" s="8">
        <v>9350</v>
      </c>
      <c r="AS19" s="8">
        <v>213</v>
      </c>
      <c r="AT19" s="8">
        <v>2290</v>
      </c>
      <c r="AU19" s="8">
        <v>6348</v>
      </c>
      <c r="AV19" s="8">
        <v>23885</v>
      </c>
      <c r="AW19" s="8">
        <v>172</v>
      </c>
      <c r="AX19" s="8">
        <v>192</v>
      </c>
      <c r="AY19" s="9">
        <v>38232</v>
      </c>
      <c r="AZ19" s="9">
        <v>95700</v>
      </c>
      <c r="BA19" s="8">
        <v>0</v>
      </c>
      <c r="BB19" s="8">
        <v>0</v>
      </c>
      <c r="BC19" s="8">
        <v>10</v>
      </c>
      <c r="BD19" s="8">
        <v>150</v>
      </c>
      <c r="BE19" s="8">
        <v>13</v>
      </c>
      <c r="BF19" s="8">
        <v>390</v>
      </c>
      <c r="BG19" s="8">
        <v>458</v>
      </c>
      <c r="BH19" s="8">
        <v>835</v>
      </c>
      <c r="BI19" s="8">
        <v>3738</v>
      </c>
      <c r="BJ19" s="8">
        <v>4140</v>
      </c>
      <c r="BK19" s="8">
        <v>4219</v>
      </c>
      <c r="BL19" s="8">
        <v>5515</v>
      </c>
      <c r="BM19" s="8">
        <v>42451</v>
      </c>
      <c r="BN19" s="8">
        <v>101215</v>
      </c>
      <c r="BO19" s="8">
        <v>14502</v>
      </c>
      <c r="BP19" s="8">
        <v>34378</v>
      </c>
      <c r="BQ19" s="8">
        <v>1008</v>
      </c>
      <c r="BR19" s="8">
        <v>1008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7"/>
      <c r="D20" s="7"/>
      <c r="E20" s="7"/>
      <c r="F20" s="7"/>
      <c r="G20" s="7"/>
      <c r="H20" s="7"/>
      <c r="I20" s="8">
        <v>0</v>
      </c>
      <c r="J20" s="8">
        <v>0</v>
      </c>
      <c r="K20" s="7"/>
      <c r="L20" s="7"/>
      <c r="M20" s="7"/>
      <c r="N20" s="7"/>
      <c r="O20" s="8">
        <v>0</v>
      </c>
      <c r="P20" s="8">
        <v>0</v>
      </c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8">
        <v>0</v>
      </c>
      <c r="AF20" s="8">
        <v>0</v>
      </c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>
        <v>0</v>
      </c>
      <c r="AV20" s="7">
        <v>0</v>
      </c>
      <c r="AW20" s="7"/>
      <c r="AX20" s="7"/>
      <c r="AY20" s="9">
        <v>0</v>
      </c>
      <c r="AZ20" s="9">
        <v>0</v>
      </c>
      <c r="BA20" s="9"/>
      <c r="BB20" s="9"/>
      <c r="BC20" s="7"/>
      <c r="BD20" s="7"/>
      <c r="BE20" s="7"/>
      <c r="BF20" s="7"/>
      <c r="BG20" s="7"/>
      <c r="BH20" s="7"/>
      <c r="BI20" s="7"/>
      <c r="BJ20" s="7"/>
      <c r="BK20" s="8">
        <v>0</v>
      </c>
      <c r="BL20" s="8">
        <v>0</v>
      </c>
      <c r="BM20" s="8">
        <v>0</v>
      </c>
      <c r="BN20" s="8">
        <v>0</v>
      </c>
      <c r="BO20" s="7"/>
      <c r="BP20" s="7"/>
      <c r="BQ20" s="7"/>
      <c r="BR20" s="7"/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7"/>
      <c r="D21" s="7"/>
      <c r="E21" s="7"/>
      <c r="F21" s="7"/>
      <c r="G21" s="7"/>
      <c r="H21" s="7"/>
      <c r="I21" s="8">
        <v>0</v>
      </c>
      <c r="J21" s="8">
        <v>0</v>
      </c>
      <c r="K21" s="7"/>
      <c r="L21" s="7"/>
      <c r="M21" s="7"/>
      <c r="N21" s="7"/>
      <c r="O21" s="8">
        <v>0</v>
      </c>
      <c r="P21" s="8">
        <v>0</v>
      </c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8">
        <v>0</v>
      </c>
      <c r="AF21" s="8">
        <v>0</v>
      </c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>
        <v>0</v>
      </c>
      <c r="AV21" s="7">
        <v>0</v>
      </c>
      <c r="AW21" s="7"/>
      <c r="AX21" s="7"/>
      <c r="AY21" s="9">
        <v>0</v>
      </c>
      <c r="AZ21" s="9">
        <v>0</v>
      </c>
      <c r="BA21" s="9"/>
      <c r="BB21" s="9"/>
      <c r="BC21" s="7"/>
      <c r="BD21" s="7"/>
      <c r="BE21" s="7"/>
      <c r="BF21" s="7"/>
      <c r="BG21" s="7"/>
      <c r="BH21" s="7"/>
      <c r="BI21" s="7"/>
      <c r="BJ21" s="7"/>
      <c r="BK21" s="8">
        <v>0</v>
      </c>
      <c r="BL21" s="8">
        <v>0</v>
      </c>
      <c r="BM21" s="8">
        <v>0</v>
      </c>
      <c r="BN21" s="8">
        <v>0</v>
      </c>
      <c r="BO21" s="7"/>
      <c r="BP21" s="7"/>
      <c r="BQ21" s="7"/>
      <c r="BR21" s="7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7"/>
      <c r="D22" s="7"/>
      <c r="E22" s="7"/>
      <c r="F22" s="7"/>
      <c r="G22" s="7"/>
      <c r="H22" s="7"/>
      <c r="I22" s="8">
        <v>0</v>
      </c>
      <c r="J22" s="8">
        <v>0</v>
      </c>
      <c r="K22" s="7"/>
      <c r="L22" s="7"/>
      <c r="M22" s="7"/>
      <c r="N22" s="7"/>
      <c r="O22" s="8">
        <v>0</v>
      </c>
      <c r="P22" s="8">
        <v>0</v>
      </c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8">
        <v>0</v>
      </c>
      <c r="AF22" s="8">
        <v>0</v>
      </c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>
        <v>0</v>
      </c>
      <c r="AV22" s="7">
        <v>0</v>
      </c>
      <c r="AW22" s="7"/>
      <c r="AX22" s="7"/>
      <c r="AY22" s="9">
        <v>0</v>
      </c>
      <c r="AZ22" s="9">
        <v>0</v>
      </c>
      <c r="BA22" s="9"/>
      <c r="BB22" s="9"/>
      <c r="BC22" s="7"/>
      <c r="BD22" s="7"/>
      <c r="BE22" s="7"/>
      <c r="BF22" s="7"/>
      <c r="BG22" s="7"/>
      <c r="BH22" s="7"/>
      <c r="BI22" s="7"/>
      <c r="BJ22" s="7"/>
      <c r="BK22" s="8">
        <v>0</v>
      </c>
      <c r="BL22" s="8">
        <v>0</v>
      </c>
      <c r="BM22" s="8">
        <v>0</v>
      </c>
      <c r="BN22" s="8">
        <v>0</v>
      </c>
      <c r="BO22" s="7"/>
      <c r="BP22" s="7"/>
      <c r="BQ22" s="7"/>
      <c r="BR22" s="7"/>
    </row>
    <row r="23" spans="1:95" s="10" customFormat="1" ht="18" customHeight="1" x14ac:dyDescent="0.25">
      <c r="A23" s="37">
        <v>16</v>
      </c>
      <c r="B23" s="12" t="s">
        <v>24</v>
      </c>
      <c r="C23" s="7"/>
      <c r="D23" s="7"/>
      <c r="E23" s="7"/>
      <c r="F23" s="7"/>
      <c r="G23" s="7"/>
      <c r="H23" s="7"/>
      <c r="I23" s="8">
        <v>0</v>
      </c>
      <c r="J23" s="8">
        <v>0</v>
      </c>
      <c r="K23" s="7"/>
      <c r="L23" s="7"/>
      <c r="M23" s="7"/>
      <c r="N23" s="7"/>
      <c r="O23" s="8">
        <v>0</v>
      </c>
      <c r="P23" s="8">
        <v>0</v>
      </c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8">
        <v>0</v>
      </c>
      <c r="AF23" s="8">
        <v>0</v>
      </c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>
        <v>0</v>
      </c>
      <c r="AV23" s="7">
        <v>0</v>
      </c>
      <c r="AW23" s="7"/>
      <c r="AX23" s="7"/>
      <c r="AY23" s="9">
        <v>0</v>
      </c>
      <c r="AZ23" s="9">
        <v>0</v>
      </c>
      <c r="BA23" s="9"/>
      <c r="BB23" s="9"/>
      <c r="BC23" s="7"/>
      <c r="BD23" s="7"/>
      <c r="BE23" s="7"/>
      <c r="BF23" s="7"/>
      <c r="BG23" s="7"/>
      <c r="BH23" s="7"/>
      <c r="BI23" s="7"/>
      <c r="BJ23" s="7"/>
      <c r="BK23" s="8">
        <v>0</v>
      </c>
      <c r="BL23" s="8">
        <v>0</v>
      </c>
      <c r="BM23" s="8">
        <v>0</v>
      </c>
      <c r="BN23" s="8">
        <v>0</v>
      </c>
      <c r="BO23" s="7"/>
      <c r="BP23" s="7"/>
      <c r="BQ23" s="7"/>
      <c r="BR23" s="7"/>
    </row>
    <row r="24" spans="1:95" s="19" customFormat="1" ht="18" customHeight="1" x14ac:dyDescent="0.25">
      <c r="A24" s="37">
        <v>17</v>
      </c>
      <c r="B24" s="6" t="s">
        <v>97</v>
      </c>
      <c r="C24" s="7"/>
      <c r="D24" s="7"/>
      <c r="E24" s="7"/>
      <c r="F24" s="7"/>
      <c r="G24" s="7"/>
      <c r="H24" s="7"/>
      <c r="I24" s="8">
        <v>0</v>
      </c>
      <c r="J24" s="8">
        <v>0</v>
      </c>
      <c r="K24" s="7"/>
      <c r="L24" s="7"/>
      <c r="M24" s="7"/>
      <c r="N24" s="7"/>
      <c r="O24" s="8">
        <v>0</v>
      </c>
      <c r="P24" s="8">
        <v>0</v>
      </c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8">
        <v>0</v>
      </c>
      <c r="AF24" s="8">
        <v>0</v>
      </c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>
        <v>0</v>
      </c>
      <c r="AV24" s="7">
        <v>0</v>
      </c>
      <c r="AW24" s="7"/>
      <c r="AX24" s="7"/>
      <c r="AY24" s="9">
        <v>0</v>
      </c>
      <c r="AZ24" s="9">
        <v>0</v>
      </c>
      <c r="BA24" s="9"/>
      <c r="BB24" s="9"/>
      <c r="BC24" s="7"/>
      <c r="BD24" s="7"/>
      <c r="BE24" s="7"/>
      <c r="BF24" s="7"/>
      <c r="BG24" s="7"/>
      <c r="BH24" s="7"/>
      <c r="BI24" s="7"/>
      <c r="BJ24" s="7"/>
      <c r="BK24" s="8">
        <v>0</v>
      </c>
      <c r="BL24" s="8">
        <v>0</v>
      </c>
      <c r="BM24" s="8">
        <v>0</v>
      </c>
      <c r="BN24" s="8">
        <v>0</v>
      </c>
      <c r="BO24" s="7"/>
      <c r="BP24" s="7"/>
      <c r="BQ24" s="7"/>
      <c r="BR24" s="7"/>
    </row>
    <row r="25" spans="1:95" s="19" customFormat="1" ht="18" customHeight="1" x14ac:dyDescent="0.25">
      <c r="A25" s="37">
        <v>18</v>
      </c>
      <c r="B25" s="6" t="s">
        <v>25</v>
      </c>
      <c r="C25" s="7"/>
      <c r="D25" s="7"/>
      <c r="E25" s="7"/>
      <c r="F25" s="7"/>
      <c r="G25" s="7"/>
      <c r="H25" s="7"/>
      <c r="I25" s="8">
        <v>0</v>
      </c>
      <c r="J25" s="8">
        <v>0</v>
      </c>
      <c r="K25" s="7"/>
      <c r="L25" s="7"/>
      <c r="M25" s="7"/>
      <c r="N25" s="7"/>
      <c r="O25" s="8">
        <v>0</v>
      </c>
      <c r="P25" s="8">
        <v>0</v>
      </c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8">
        <v>0</v>
      </c>
      <c r="AF25" s="8">
        <v>0</v>
      </c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>
        <v>0</v>
      </c>
      <c r="AV25" s="7">
        <v>0</v>
      </c>
      <c r="AW25" s="7"/>
      <c r="AX25" s="7"/>
      <c r="AY25" s="9">
        <v>0</v>
      </c>
      <c r="AZ25" s="9">
        <v>0</v>
      </c>
      <c r="BA25" s="9"/>
      <c r="BB25" s="9"/>
      <c r="BC25" s="7"/>
      <c r="BD25" s="7"/>
      <c r="BE25" s="7"/>
      <c r="BF25" s="7"/>
      <c r="BG25" s="7"/>
      <c r="BH25" s="7"/>
      <c r="BI25" s="7"/>
      <c r="BJ25" s="7"/>
      <c r="BK25" s="8">
        <v>0</v>
      </c>
      <c r="BL25" s="8">
        <v>0</v>
      </c>
      <c r="BM25" s="8">
        <v>0</v>
      </c>
      <c r="BN25" s="8">
        <v>0</v>
      </c>
      <c r="BO25" s="7"/>
      <c r="BP25" s="7"/>
      <c r="BQ25" s="7"/>
      <c r="BR25" s="7"/>
    </row>
    <row r="26" spans="1:95" s="19" customFormat="1" ht="18" customHeight="1" x14ac:dyDescent="0.25">
      <c r="A26" s="37">
        <v>19</v>
      </c>
      <c r="B26" s="6" t="s">
        <v>26</v>
      </c>
      <c r="C26" s="7"/>
      <c r="D26" s="7"/>
      <c r="E26" s="7"/>
      <c r="F26" s="7"/>
      <c r="G26" s="7"/>
      <c r="H26" s="7"/>
      <c r="I26" s="8">
        <v>0</v>
      </c>
      <c r="J26" s="8">
        <v>0</v>
      </c>
      <c r="K26" s="7"/>
      <c r="L26" s="7"/>
      <c r="M26" s="7"/>
      <c r="N26" s="7"/>
      <c r="O26" s="8">
        <v>0</v>
      </c>
      <c r="P26" s="8">
        <v>0</v>
      </c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8">
        <v>0</v>
      </c>
      <c r="AF26" s="8">
        <v>0</v>
      </c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>
        <v>0</v>
      </c>
      <c r="AV26" s="7">
        <v>0</v>
      </c>
      <c r="AW26" s="7"/>
      <c r="AX26" s="7"/>
      <c r="AY26" s="9">
        <v>0</v>
      </c>
      <c r="AZ26" s="9">
        <v>0</v>
      </c>
      <c r="BA26" s="9"/>
      <c r="BB26" s="9"/>
      <c r="BC26" s="7"/>
      <c r="BD26" s="7"/>
      <c r="BE26" s="7"/>
      <c r="BF26" s="7"/>
      <c r="BG26" s="7"/>
      <c r="BH26" s="7"/>
      <c r="BI26" s="7"/>
      <c r="BJ26" s="7"/>
      <c r="BK26" s="8">
        <v>0</v>
      </c>
      <c r="BL26" s="8">
        <v>0</v>
      </c>
      <c r="BM26" s="8">
        <v>0</v>
      </c>
      <c r="BN26" s="8">
        <v>0</v>
      </c>
      <c r="BO26" s="7"/>
      <c r="BP26" s="7"/>
      <c r="BQ26" s="7"/>
      <c r="BR26" s="7"/>
    </row>
    <row r="27" spans="1:95" s="19" customFormat="1" ht="18" customHeight="1" x14ac:dyDescent="0.25">
      <c r="A27" s="37">
        <v>20</v>
      </c>
      <c r="B27" s="6" t="s">
        <v>27</v>
      </c>
      <c r="C27" s="7"/>
      <c r="D27" s="7"/>
      <c r="E27" s="7"/>
      <c r="F27" s="7"/>
      <c r="G27" s="7"/>
      <c r="H27" s="7"/>
      <c r="I27" s="8">
        <v>0</v>
      </c>
      <c r="J27" s="8">
        <v>0</v>
      </c>
      <c r="K27" s="7"/>
      <c r="L27" s="7"/>
      <c r="M27" s="7"/>
      <c r="N27" s="7"/>
      <c r="O27" s="8">
        <v>0</v>
      </c>
      <c r="P27" s="8">
        <v>0</v>
      </c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8">
        <v>0</v>
      </c>
      <c r="AF27" s="8">
        <v>0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>
        <v>0</v>
      </c>
      <c r="AV27" s="7">
        <v>0</v>
      </c>
      <c r="AW27" s="7"/>
      <c r="AX27" s="7"/>
      <c r="AY27" s="9">
        <v>0</v>
      </c>
      <c r="AZ27" s="9">
        <v>0</v>
      </c>
      <c r="BA27" s="9"/>
      <c r="BB27" s="9"/>
      <c r="BC27" s="7"/>
      <c r="BD27" s="7"/>
      <c r="BE27" s="7"/>
      <c r="BF27" s="7"/>
      <c r="BG27" s="7"/>
      <c r="BH27" s="7"/>
      <c r="BI27" s="7"/>
      <c r="BJ27" s="7"/>
      <c r="BK27" s="8">
        <v>0</v>
      </c>
      <c r="BL27" s="8">
        <v>0</v>
      </c>
      <c r="BM27" s="8">
        <v>0</v>
      </c>
      <c r="BN27" s="8">
        <v>0</v>
      </c>
      <c r="BO27" s="7"/>
      <c r="BP27" s="7"/>
      <c r="BQ27" s="7"/>
      <c r="BR27" s="7"/>
    </row>
    <row r="28" spans="1:95" s="19" customFormat="1" ht="18" customHeight="1" x14ac:dyDescent="0.25">
      <c r="A28" s="37">
        <v>21</v>
      </c>
      <c r="B28" s="6" t="s">
        <v>59</v>
      </c>
      <c r="C28" s="7"/>
      <c r="D28" s="7"/>
      <c r="E28" s="7"/>
      <c r="F28" s="7"/>
      <c r="G28" s="7"/>
      <c r="H28" s="7"/>
      <c r="I28" s="8">
        <v>0</v>
      </c>
      <c r="J28" s="8">
        <v>0</v>
      </c>
      <c r="K28" s="7"/>
      <c r="L28" s="7"/>
      <c r="M28" s="7"/>
      <c r="N28" s="7"/>
      <c r="O28" s="8">
        <v>0</v>
      </c>
      <c r="P28" s="8">
        <v>0</v>
      </c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8">
        <v>0</v>
      </c>
      <c r="AF28" s="8">
        <v>0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>
        <v>0</v>
      </c>
      <c r="AV28" s="7">
        <v>0</v>
      </c>
      <c r="AW28" s="7"/>
      <c r="AX28" s="7"/>
      <c r="AY28" s="9">
        <v>0</v>
      </c>
      <c r="AZ28" s="9">
        <v>0</v>
      </c>
      <c r="BA28" s="9"/>
      <c r="BB28" s="9"/>
      <c r="BC28" s="7"/>
      <c r="BD28" s="7"/>
      <c r="BE28" s="7"/>
      <c r="BF28" s="7"/>
      <c r="BG28" s="7"/>
      <c r="BH28" s="7"/>
      <c r="BI28" s="7"/>
      <c r="BJ28" s="7"/>
      <c r="BK28" s="8">
        <v>0</v>
      </c>
      <c r="BL28" s="8">
        <v>0</v>
      </c>
      <c r="BM28" s="8">
        <v>0</v>
      </c>
      <c r="BN28" s="8">
        <v>0</v>
      </c>
      <c r="BO28" s="7"/>
      <c r="BP28" s="7"/>
      <c r="BQ28" s="7"/>
      <c r="BR28" s="7"/>
    </row>
    <row r="29" spans="1:95" s="19" customFormat="1" ht="18" customHeight="1" x14ac:dyDescent="0.25">
      <c r="A29" s="37">
        <v>22</v>
      </c>
      <c r="B29" s="6" t="s">
        <v>28</v>
      </c>
      <c r="C29" s="7"/>
      <c r="D29" s="7"/>
      <c r="E29" s="7"/>
      <c r="F29" s="7"/>
      <c r="G29" s="7"/>
      <c r="H29" s="7"/>
      <c r="I29" s="8">
        <v>0</v>
      </c>
      <c r="J29" s="8">
        <v>0</v>
      </c>
      <c r="K29" s="7"/>
      <c r="L29" s="7"/>
      <c r="M29" s="7"/>
      <c r="N29" s="7"/>
      <c r="O29" s="8">
        <v>0</v>
      </c>
      <c r="P29" s="8">
        <v>0</v>
      </c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8">
        <v>0</v>
      </c>
      <c r="AF29" s="8">
        <v>0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>
        <v>0</v>
      </c>
      <c r="AV29" s="7">
        <v>0</v>
      </c>
      <c r="AW29" s="7"/>
      <c r="AX29" s="7"/>
      <c r="AY29" s="9">
        <v>0</v>
      </c>
      <c r="AZ29" s="9">
        <v>0</v>
      </c>
      <c r="BA29" s="9"/>
      <c r="BB29" s="9"/>
      <c r="BC29" s="7"/>
      <c r="BD29" s="7"/>
      <c r="BE29" s="7"/>
      <c r="BF29" s="7"/>
      <c r="BG29" s="7"/>
      <c r="BH29" s="7"/>
      <c r="BI29" s="7"/>
      <c r="BJ29" s="7"/>
      <c r="BK29" s="8">
        <v>0</v>
      </c>
      <c r="BL29" s="8">
        <v>0</v>
      </c>
      <c r="BM29" s="8">
        <v>0</v>
      </c>
      <c r="BN29" s="8">
        <v>0</v>
      </c>
      <c r="BO29" s="7"/>
      <c r="BP29" s="7"/>
      <c r="BQ29" s="7"/>
      <c r="BR29" s="7"/>
    </row>
    <row r="30" spans="1:95" s="19" customFormat="1" ht="18" customHeight="1" x14ac:dyDescent="0.25">
      <c r="A30" s="37">
        <v>23</v>
      </c>
      <c r="B30" s="6" t="s">
        <v>98</v>
      </c>
      <c r="C30" s="7"/>
      <c r="D30" s="7"/>
      <c r="E30" s="7"/>
      <c r="F30" s="7"/>
      <c r="G30" s="7"/>
      <c r="H30" s="7"/>
      <c r="I30" s="8">
        <v>0</v>
      </c>
      <c r="J30" s="8">
        <v>0</v>
      </c>
      <c r="K30" s="7"/>
      <c r="L30" s="7"/>
      <c r="M30" s="7"/>
      <c r="N30" s="7"/>
      <c r="O30" s="8">
        <v>0</v>
      </c>
      <c r="P30" s="8">
        <v>0</v>
      </c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8">
        <v>0</v>
      </c>
      <c r="AF30" s="8">
        <v>0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>
        <v>0</v>
      </c>
      <c r="AV30" s="7">
        <v>0</v>
      </c>
      <c r="AW30" s="7"/>
      <c r="AX30" s="7"/>
      <c r="AY30" s="9">
        <v>0</v>
      </c>
      <c r="AZ30" s="9">
        <v>0</v>
      </c>
      <c r="BA30" s="9"/>
      <c r="BB30" s="9"/>
      <c r="BC30" s="7"/>
      <c r="BD30" s="7"/>
      <c r="BE30" s="7"/>
      <c r="BF30" s="7"/>
      <c r="BG30" s="7"/>
      <c r="BH30" s="7"/>
      <c r="BI30" s="7"/>
      <c r="BJ30" s="7"/>
      <c r="BK30" s="8">
        <v>0</v>
      </c>
      <c r="BL30" s="8">
        <v>0</v>
      </c>
      <c r="BM30" s="8">
        <v>0</v>
      </c>
      <c r="BN30" s="8">
        <v>0</v>
      </c>
      <c r="BO30" s="7"/>
      <c r="BP30" s="7"/>
      <c r="BQ30" s="7"/>
      <c r="BR30" s="7"/>
    </row>
    <row r="31" spans="1:95" s="19" customFormat="1" ht="18" customHeight="1" x14ac:dyDescent="0.25">
      <c r="A31" s="37">
        <v>24</v>
      </c>
      <c r="B31" s="6" t="s">
        <v>29</v>
      </c>
      <c r="C31" s="7"/>
      <c r="D31" s="7"/>
      <c r="E31" s="7"/>
      <c r="F31" s="7"/>
      <c r="G31" s="7"/>
      <c r="H31" s="7"/>
      <c r="I31" s="8">
        <v>0</v>
      </c>
      <c r="J31" s="8">
        <v>0</v>
      </c>
      <c r="K31" s="7"/>
      <c r="L31" s="7"/>
      <c r="M31" s="7"/>
      <c r="N31" s="7"/>
      <c r="O31" s="8">
        <v>0</v>
      </c>
      <c r="P31" s="8">
        <v>0</v>
      </c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8">
        <v>0</v>
      </c>
      <c r="AF31" s="8">
        <v>0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>
        <v>0</v>
      </c>
      <c r="AV31" s="7">
        <v>0</v>
      </c>
      <c r="AW31" s="7"/>
      <c r="AX31" s="7"/>
      <c r="AY31" s="9">
        <v>0</v>
      </c>
      <c r="AZ31" s="9">
        <v>0</v>
      </c>
      <c r="BA31" s="9"/>
      <c r="BB31" s="9"/>
      <c r="BC31" s="7"/>
      <c r="BD31" s="7"/>
      <c r="BE31" s="7"/>
      <c r="BF31" s="7"/>
      <c r="BG31" s="7"/>
      <c r="BH31" s="7"/>
      <c r="BI31" s="7"/>
      <c r="BJ31" s="7"/>
      <c r="BK31" s="8">
        <v>0</v>
      </c>
      <c r="BL31" s="8">
        <v>0</v>
      </c>
      <c r="BM31" s="8">
        <v>0</v>
      </c>
      <c r="BN31" s="8">
        <v>0</v>
      </c>
      <c r="BO31" s="7"/>
      <c r="BP31" s="7"/>
      <c r="BQ31" s="7"/>
      <c r="BR31" s="7"/>
    </row>
    <row r="32" spans="1:95" s="16" customFormat="1" ht="18" customHeight="1" x14ac:dyDescent="0.25">
      <c r="A32" s="38"/>
      <c r="B32" s="13" t="s">
        <v>30</v>
      </c>
      <c r="C32" s="8">
        <v>0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9">
        <v>0</v>
      </c>
      <c r="AZ32" s="9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8">
        <v>0</v>
      </c>
      <c r="BN32" s="8">
        <v>0</v>
      </c>
      <c r="BO32" s="8">
        <v>0</v>
      </c>
      <c r="BP32" s="8">
        <v>0</v>
      </c>
      <c r="BQ32" s="8">
        <v>0</v>
      </c>
      <c r="BR32" s="8">
        <v>0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7"/>
      <c r="D33" s="7"/>
      <c r="E33" s="7"/>
      <c r="F33" s="7"/>
      <c r="G33" s="7"/>
      <c r="H33" s="7"/>
      <c r="I33" s="8">
        <v>0</v>
      </c>
      <c r="J33" s="8">
        <v>0</v>
      </c>
      <c r="K33" s="7"/>
      <c r="L33" s="7"/>
      <c r="M33" s="7"/>
      <c r="N33" s="7"/>
      <c r="O33" s="8">
        <v>0</v>
      </c>
      <c r="P33" s="8">
        <v>0</v>
      </c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8">
        <v>0</v>
      </c>
      <c r="AF33" s="8">
        <v>0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>
        <v>0</v>
      </c>
      <c r="AV33" s="7">
        <v>0</v>
      </c>
      <c r="AW33" s="7"/>
      <c r="AX33" s="7"/>
      <c r="AY33" s="9">
        <v>0</v>
      </c>
      <c r="AZ33" s="9">
        <v>0</v>
      </c>
      <c r="BA33" s="9"/>
      <c r="BB33" s="9"/>
      <c r="BC33" s="7"/>
      <c r="BD33" s="7"/>
      <c r="BE33" s="7"/>
      <c r="BF33" s="7"/>
      <c r="BG33" s="7"/>
      <c r="BH33" s="7"/>
      <c r="BI33" s="7"/>
      <c r="BJ33" s="7"/>
      <c r="BK33" s="8">
        <v>0</v>
      </c>
      <c r="BL33" s="8">
        <v>0</v>
      </c>
      <c r="BM33" s="8">
        <v>0</v>
      </c>
      <c r="BN33" s="8">
        <v>0</v>
      </c>
      <c r="BO33" s="7"/>
      <c r="BP33" s="7"/>
      <c r="BQ33" s="7"/>
      <c r="BR33" s="7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7">
        <v>1480</v>
      </c>
      <c r="D34" s="7">
        <v>4385</v>
      </c>
      <c r="E34" s="7">
        <v>1353</v>
      </c>
      <c r="F34" s="7">
        <v>3940</v>
      </c>
      <c r="G34" s="7">
        <v>105</v>
      </c>
      <c r="H34" s="7">
        <v>100</v>
      </c>
      <c r="I34" s="8">
        <v>2938</v>
      </c>
      <c r="J34" s="8">
        <v>8425</v>
      </c>
      <c r="K34" s="7">
        <v>180</v>
      </c>
      <c r="L34" s="7">
        <v>670</v>
      </c>
      <c r="M34" s="7">
        <v>340</v>
      </c>
      <c r="N34" s="7">
        <v>500</v>
      </c>
      <c r="O34" s="8">
        <v>3458</v>
      </c>
      <c r="P34" s="8">
        <v>9595</v>
      </c>
      <c r="Q34" s="7">
        <v>36</v>
      </c>
      <c r="R34" s="7">
        <v>54</v>
      </c>
      <c r="S34" s="7">
        <v>3186</v>
      </c>
      <c r="T34" s="7">
        <v>8700</v>
      </c>
      <c r="U34" s="7">
        <v>680</v>
      </c>
      <c r="V34" s="7">
        <v>4905</v>
      </c>
      <c r="W34" s="7">
        <v>240</v>
      </c>
      <c r="X34" s="7">
        <v>2100</v>
      </c>
      <c r="Y34" s="7">
        <v>35</v>
      </c>
      <c r="Z34" s="7">
        <v>150</v>
      </c>
      <c r="AA34" s="7">
        <v>0</v>
      </c>
      <c r="AB34" s="7">
        <v>0</v>
      </c>
      <c r="AC34" s="7">
        <v>1</v>
      </c>
      <c r="AD34" s="7">
        <v>50</v>
      </c>
      <c r="AE34" s="8">
        <v>956</v>
      </c>
      <c r="AF34" s="8">
        <v>7205</v>
      </c>
      <c r="AG34" s="7">
        <v>16</v>
      </c>
      <c r="AH34" s="7">
        <v>44</v>
      </c>
      <c r="AI34" s="7">
        <v>5</v>
      </c>
      <c r="AJ34" s="7">
        <v>50</v>
      </c>
      <c r="AK34" s="7">
        <v>5</v>
      </c>
      <c r="AL34" s="7">
        <v>10</v>
      </c>
      <c r="AM34" s="7">
        <v>110</v>
      </c>
      <c r="AN34" s="7">
        <v>780</v>
      </c>
      <c r="AO34" s="7">
        <v>5</v>
      </c>
      <c r="AP34" s="7">
        <v>10</v>
      </c>
      <c r="AQ34" s="7">
        <v>58</v>
      </c>
      <c r="AR34" s="7">
        <v>100</v>
      </c>
      <c r="AS34" s="7">
        <v>8</v>
      </c>
      <c r="AT34" s="7">
        <v>50</v>
      </c>
      <c r="AU34" s="7">
        <v>191</v>
      </c>
      <c r="AV34" s="7">
        <v>1000</v>
      </c>
      <c r="AW34" s="7">
        <v>9</v>
      </c>
      <c r="AX34" s="7">
        <v>13</v>
      </c>
      <c r="AY34" s="9">
        <v>4605</v>
      </c>
      <c r="AZ34" s="9">
        <v>17800</v>
      </c>
      <c r="BA34" s="9"/>
      <c r="BB34" s="9"/>
      <c r="BC34" s="7">
        <v>0</v>
      </c>
      <c r="BD34" s="7">
        <v>0</v>
      </c>
      <c r="BE34" s="7">
        <v>2</v>
      </c>
      <c r="BF34" s="7">
        <v>90</v>
      </c>
      <c r="BG34" s="7">
        <v>163</v>
      </c>
      <c r="BH34" s="7">
        <v>693</v>
      </c>
      <c r="BI34" s="7">
        <v>461</v>
      </c>
      <c r="BJ34" s="7">
        <v>1767</v>
      </c>
      <c r="BK34" s="8">
        <v>626</v>
      </c>
      <c r="BL34" s="8">
        <v>2550</v>
      </c>
      <c r="BM34" s="8">
        <v>5231</v>
      </c>
      <c r="BN34" s="8">
        <v>20350</v>
      </c>
      <c r="BO34" s="7">
        <v>1620</v>
      </c>
      <c r="BP34" s="7">
        <v>6860</v>
      </c>
      <c r="BQ34" s="7">
        <v>116</v>
      </c>
      <c r="BR34" s="7">
        <v>116</v>
      </c>
    </row>
    <row r="35" spans="1:95" s="10" customFormat="1" ht="18" customHeight="1" x14ac:dyDescent="0.25">
      <c r="A35" s="39">
        <v>27</v>
      </c>
      <c r="B35" s="12" t="s">
        <v>14</v>
      </c>
      <c r="C35" s="7">
        <v>20</v>
      </c>
      <c r="D35" s="7">
        <v>50</v>
      </c>
      <c r="E35" s="7">
        <v>22</v>
      </c>
      <c r="F35" s="7">
        <v>30</v>
      </c>
      <c r="G35" s="7">
        <v>0</v>
      </c>
      <c r="H35" s="7">
        <v>0</v>
      </c>
      <c r="I35" s="8">
        <v>42</v>
      </c>
      <c r="J35" s="8">
        <v>80</v>
      </c>
      <c r="K35" s="7">
        <v>20</v>
      </c>
      <c r="L35" s="7">
        <v>40</v>
      </c>
      <c r="M35" s="7">
        <v>8</v>
      </c>
      <c r="N35" s="7">
        <v>10</v>
      </c>
      <c r="O35" s="8">
        <v>70</v>
      </c>
      <c r="P35" s="8">
        <v>130</v>
      </c>
      <c r="Q35" s="7">
        <v>2</v>
      </c>
      <c r="R35" s="7">
        <v>2</v>
      </c>
      <c r="S35" s="7">
        <v>49</v>
      </c>
      <c r="T35" s="7">
        <v>91</v>
      </c>
      <c r="U35" s="7">
        <v>130</v>
      </c>
      <c r="V35" s="7">
        <v>850</v>
      </c>
      <c r="W35" s="7">
        <v>55</v>
      </c>
      <c r="X35" s="7">
        <v>200</v>
      </c>
      <c r="Y35" s="7">
        <v>10</v>
      </c>
      <c r="Z35" s="7">
        <v>20</v>
      </c>
      <c r="AA35" s="7">
        <v>0</v>
      </c>
      <c r="AB35" s="7">
        <v>0</v>
      </c>
      <c r="AC35" s="7">
        <v>0</v>
      </c>
      <c r="AD35" s="7">
        <v>0</v>
      </c>
      <c r="AE35" s="8">
        <v>195</v>
      </c>
      <c r="AF35" s="8">
        <v>1070</v>
      </c>
      <c r="AG35" s="7">
        <v>8</v>
      </c>
      <c r="AH35" s="7">
        <v>16</v>
      </c>
      <c r="AI35" s="7">
        <v>0</v>
      </c>
      <c r="AJ35" s="7">
        <v>0</v>
      </c>
      <c r="AK35" s="7">
        <v>5</v>
      </c>
      <c r="AL35" s="7">
        <v>10</v>
      </c>
      <c r="AM35" s="7">
        <v>30</v>
      </c>
      <c r="AN35" s="7">
        <v>210</v>
      </c>
      <c r="AO35" s="7">
        <v>15</v>
      </c>
      <c r="AP35" s="7">
        <v>20</v>
      </c>
      <c r="AQ35" s="7">
        <v>8</v>
      </c>
      <c r="AR35" s="7">
        <v>10</v>
      </c>
      <c r="AS35" s="7">
        <v>8</v>
      </c>
      <c r="AT35" s="7">
        <v>50</v>
      </c>
      <c r="AU35" s="7">
        <v>66</v>
      </c>
      <c r="AV35" s="7">
        <v>300</v>
      </c>
      <c r="AW35" s="7">
        <v>2</v>
      </c>
      <c r="AX35" s="7">
        <v>2</v>
      </c>
      <c r="AY35" s="9">
        <v>331</v>
      </c>
      <c r="AZ35" s="9">
        <v>1500</v>
      </c>
      <c r="BA35" s="9"/>
      <c r="BB35" s="9"/>
      <c r="BC35" s="7">
        <v>0</v>
      </c>
      <c r="BD35" s="7">
        <v>0</v>
      </c>
      <c r="BE35" s="7">
        <v>0</v>
      </c>
      <c r="BF35" s="7">
        <v>0</v>
      </c>
      <c r="BG35" s="7">
        <v>80</v>
      </c>
      <c r="BH35" s="7">
        <v>300</v>
      </c>
      <c r="BI35" s="7">
        <v>341</v>
      </c>
      <c r="BJ35" s="7">
        <v>1580</v>
      </c>
      <c r="BK35" s="8">
        <v>421</v>
      </c>
      <c r="BL35" s="8">
        <v>1880</v>
      </c>
      <c r="BM35" s="8">
        <v>752</v>
      </c>
      <c r="BN35" s="8">
        <v>3380</v>
      </c>
      <c r="BO35" s="7">
        <v>80</v>
      </c>
      <c r="BP35" s="7">
        <v>280</v>
      </c>
      <c r="BQ35" s="7">
        <v>10</v>
      </c>
      <c r="BR35" s="7">
        <v>10</v>
      </c>
    </row>
    <row r="36" spans="1:95" s="10" customFormat="1" ht="18" customHeight="1" x14ac:dyDescent="0.25">
      <c r="A36" s="37">
        <v>28</v>
      </c>
      <c r="B36" s="6" t="s">
        <v>54</v>
      </c>
      <c r="C36" s="7"/>
      <c r="D36" s="7"/>
      <c r="E36" s="7"/>
      <c r="F36" s="7"/>
      <c r="G36" s="7"/>
      <c r="H36" s="7"/>
      <c r="I36" s="8">
        <v>0</v>
      </c>
      <c r="J36" s="8">
        <v>0</v>
      </c>
      <c r="K36" s="7"/>
      <c r="L36" s="7"/>
      <c r="M36" s="7"/>
      <c r="N36" s="7"/>
      <c r="O36" s="8">
        <v>0</v>
      </c>
      <c r="P36" s="8">
        <v>0</v>
      </c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8">
        <v>0</v>
      </c>
      <c r="AF36" s="8">
        <v>0</v>
      </c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>
        <v>0</v>
      </c>
      <c r="AV36" s="7">
        <v>0</v>
      </c>
      <c r="AW36" s="7"/>
      <c r="AX36" s="7"/>
      <c r="AY36" s="9">
        <v>0</v>
      </c>
      <c r="AZ36" s="9">
        <v>0</v>
      </c>
      <c r="BA36" s="9"/>
      <c r="BB36" s="9"/>
      <c r="BC36" s="7"/>
      <c r="BD36" s="7"/>
      <c r="BE36" s="7"/>
      <c r="BF36" s="7"/>
      <c r="BG36" s="7"/>
      <c r="BH36" s="7"/>
      <c r="BI36" s="7"/>
      <c r="BJ36" s="7"/>
      <c r="BK36" s="8">
        <v>0</v>
      </c>
      <c r="BL36" s="8">
        <v>0</v>
      </c>
      <c r="BM36" s="8">
        <v>0</v>
      </c>
      <c r="BN36" s="8">
        <v>0</v>
      </c>
      <c r="BO36" s="7"/>
      <c r="BP36" s="7"/>
      <c r="BQ36" s="7"/>
      <c r="BR36" s="7"/>
    </row>
    <row r="37" spans="1:95" s="10" customFormat="1" ht="18" customHeight="1" x14ac:dyDescent="0.25">
      <c r="A37" s="39">
        <v>29</v>
      </c>
      <c r="B37" s="12" t="s">
        <v>32</v>
      </c>
      <c r="C37" s="7">
        <v>380</v>
      </c>
      <c r="D37" s="7">
        <v>700</v>
      </c>
      <c r="E37" s="7">
        <v>313</v>
      </c>
      <c r="F37" s="7">
        <v>850</v>
      </c>
      <c r="G37" s="7">
        <v>180</v>
      </c>
      <c r="H37" s="7">
        <v>150</v>
      </c>
      <c r="I37" s="8">
        <v>873</v>
      </c>
      <c r="J37" s="8">
        <v>1700</v>
      </c>
      <c r="K37" s="7">
        <v>58</v>
      </c>
      <c r="L37" s="7">
        <v>100</v>
      </c>
      <c r="M37" s="7">
        <v>44</v>
      </c>
      <c r="N37" s="7">
        <v>100</v>
      </c>
      <c r="O37" s="8">
        <v>975</v>
      </c>
      <c r="P37" s="8">
        <v>1900</v>
      </c>
      <c r="Q37" s="7">
        <v>3</v>
      </c>
      <c r="R37" s="7">
        <v>5</v>
      </c>
      <c r="S37" s="7">
        <v>856</v>
      </c>
      <c r="T37" s="7">
        <v>1667</v>
      </c>
      <c r="U37" s="7">
        <v>290</v>
      </c>
      <c r="V37" s="7">
        <v>2170</v>
      </c>
      <c r="W37" s="7">
        <v>185</v>
      </c>
      <c r="X37" s="7">
        <v>1500</v>
      </c>
      <c r="Y37" s="7">
        <v>15</v>
      </c>
      <c r="Z37" s="7">
        <v>80</v>
      </c>
      <c r="AA37" s="7">
        <v>0</v>
      </c>
      <c r="AB37" s="7">
        <v>0</v>
      </c>
      <c r="AC37" s="7">
        <v>1</v>
      </c>
      <c r="AD37" s="7">
        <v>50</v>
      </c>
      <c r="AE37" s="8">
        <v>491</v>
      </c>
      <c r="AF37" s="8">
        <v>3800</v>
      </c>
      <c r="AG37" s="7">
        <v>4</v>
      </c>
      <c r="AH37" s="7">
        <v>24</v>
      </c>
      <c r="AI37" s="7">
        <v>0</v>
      </c>
      <c r="AJ37" s="7">
        <v>0</v>
      </c>
      <c r="AK37" s="7">
        <v>5</v>
      </c>
      <c r="AL37" s="7">
        <v>10</v>
      </c>
      <c r="AM37" s="7">
        <v>60</v>
      </c>
      <c r="AN37" s="7">
        <v>410</v>
      </c>
      <c r="AO37" s="7">
        <v>5</v>
      </c>
      <c r="AP37" s="7">
        <v>10</v>
      </c>
      <c r="AQ37" s="7">
        <v>32</v>
      </c>
      <c r="AR37" s="7">
        <v>50</v>
      </c>
      <c r="AS37" s="7">
        <v>5</v>
      </c>
      <c r="AT37" s="7">
        <v>20</v>
      </c>
      <c r="AU37" s="7">
        <v>107</v>
      </c>
      <c r="AV37" s="7">
        <v>500</v>
      </c>
      <c r="AW37" s="7">
        <v>2</v>
      </c>
      <c r="AX37" s="7">
        <v>2</v>
      </c>
      <c r="AY37" s="9">
        <v>1573</v>
      </c>
      <c r="AZ37" s="9">
        <v>6200</v>
      </c>
      <c r="BA37" s="9"/>
      <c r="BB37" s="9"/>
      <c r="BC37" s="7">
        <v>0</v>
      </c>
      <c r="BD37" s="7">
        <v>0</v>
      </c>
      <c r="BE37" s="7">
        <v>4</v>
      </c>
      <c r="BF37" s="7">
        <v>122</v>
      </c>
      <c r="BG37" s="7">
        <v>170</v>
      </c>
      <c r="BH37" s="7">
        <v>1250</v>
      </c>
      <c r="BI37" s="7">
        <v>368</v>
      </c>
      <c r="BJ37" s="7">
        <v>1118</v>
      </c>
      <c r="BK37" s="8">
        <v>542</v>
      </c>
      <c r="BL37" s="8">
        <v>2490</v>
      </c>
      <c r="BM37" s="8">
        <v>2115</v>
      </c>
      <c r="BN37" s="8">
        <v>8690</v>
      </c>
      <c r="BO37" s="7">
        <v>435</v>
      </c>
      <c r="BP37" s="7">
        <v>2420</v>
      </c>
      <c r="BQ37" s="7">
        <v>36</v>
      </c>
      <c r="BR37" s="7">
        <v>36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7">
        <v>0</v>
      </c>
      <c r="D38" s="7">
        <v>0</v>
      </c>
      <c r="E38" s="7">
        <v>610</v>
      </c>
      <c r="F38" s="7">
        <v>5725</v>
      </c>
      <c r="G38" s="7">
        <v>20</v>
      </c>
      <c r="H38" s="7">
        <v>20</v>
      </c>
      <c r="I38" s="8">
        <v>630</v>
      </c>
      <c r="J38" s="8">
        <v>5745</v>
      </c>
      <c r="K38" s="7">
        <v>100</v>
      </c>
      <c r="L38" s="7">
        <v>500</v>
      </c>
      <c r="M38" s="7">
        <v>180</v>
      </c>
      <c r="N38" s="7">
        <v>500</v>
      </c>
      <c r="O38" s="8">
        <v>910</v>
      </c>
      <c r="P38" s="8">
        <v>6745</v>
      </c>
      <c r="Q38" s="7">
        <v>9</v>
      </c>
      <c r="R38" s="7">
        <v>26</v>
      </c>
      <c r="S38" s="7">
        <v>838</v>
      </c>
      <c r="T38" s="7">
        <v>6206</v>
      </c>
      <c r="U38" s="7">
        <v>150</v>
      </c>
      <c r="V38" s="7">
        <v>1865</v>
      </c>
      <c r="W38" s="7">
        <v>95</v>
      </c>
      <c r="X38" s="7">
        <v>500</v>
      </c>
      <c r="Y38" s="7">
        <v>30</v>
      </c>
      <c r="Z38" s="7">
        <v>150</v>
      </c>
      <c r="AA38" s="7">
        <v>0</v>
      </c>
      <c r="AB38" s="7">
        <v>0</v>
      </c>
      <c r="AC38" s="7">
        <v>0</v>
      </c>
      <c r="AD38" s="7">
        <v>0</v>
      </c>
      <c r="AE38" s="8">
        <v>275</v>
      </c>
      <c r="AF38" s="8">
        <v>2515</v>
      </c>
      <c r="AG38" s="7">
        <v>24</v>
      </c>
      <c r="AH38" s="7">
        <v>120</v>
      </c>
      <c r="AI38" s="7">
        <v>0</v>
      </c>
      <c r="AJ38" s="7">
        <v>0</v>
      </c>
      <c r="AK38" s="7">
        <v>0</v>
      </c>
      <c r="AL38" s="7">
        <v>0</v>
      </c>
      <c r="AM38" s="7">
        <v>40</v>
      </c>
      <c r="AN38" s="7">
        <v>280</v>
      </c>
      <c r="AO38" s="7">
        <v>0</v>
      </c>
      <c r="AP38" s="7">
        <v>0</v>
      </c>
      <c r="AQ38" s="7">
        <v>130</v>
      </c>
      <c r="AR38" s="7">
        <v>500</v>
      </c>
      <c r="AS38" s="7">
        <v>4</v>
      </c>
      <c r="AT38" s="7">
        <v>10</v>
      </c>
      <c r="AU38" s="7">
        <v>174</v>
      </c>
      <c r="AV38" s="7">
        <v>790</v>
      </c>
      <c r="AW38" s="7">
        <v>17</v>
      </c>
      <c r="AX38" s="7">
        <v>26</v>
      </c>
      <c r="AY38" s="9">
        <v>1359</v>
      </c>
      <c r="AZ38" s="9">
        <v>10050</v>
      </c>
      <c r="BA38" s="9"/>
      <c r="BB38" s="9"/>
      <c r="BC38" s="7">
        <v>0</v>
      </c>
      <c r="BD38" s="7">
        <v>0</v>
      </c>
      <c r="BE38" s="7">
        <v>1</v>
      </c>
      <c r="BF38" s="7">
        <v>30</v>
      </c>
      <c r="BG38" s="7">
        <v>158</v>
      </c>
      <c r="BH38" s="7">
        <v>390</v>
      </c>
      <c r="BI38" s="7">
        <v>166</v>
      </c>
      <c r="BJ38" s="7">
        <v>525</v>
      </c>
      <c r="BK38" s="8">
        <v>325</v>
      </c>
      <c r="BL38" s="8">
        <v>945</v>
      </c>
      <c r="BM38" s="8">
        <v>1684</v>
      </c>
      <c r="BN38" s="8">
        <v>10995</v>
      </c>
      <c r="BO38" s="7">
        <v>340</v>
      </c>
      <c r="BP38" s="7">
        <v>1410</v>
      </c>
      <c r="BQ38" s="7">
        <v>27</v>
      </c>
      <c r="BR38" s="7">
        <v>27</v>
      </c>
    </row>
    <row r="39" spans="1:95" s="10" customFormat="1" ht="18" customHeight="1" x14ac:dyDescent="0.25">
      <c r="A39" s="39">
        <v>31</v>
      </c>
      <c r="B39" s="12" t="s">
        <v>34</v>
      </c>
      <c r="C39" s="7"/>
      <c r="D39" s="7"/>
      <c r="E39" s="7"/>
      <c r="F39" s="7"/>
      <c r="G39" s="7"/>
      <c r="H39" s="7"/>
      <c r="I39" s="8">
        <v>0</v>
      </c>
      <c r="J39" s="8">
        <v>0</v>
      </c>
      <c r="K39" s="7"/>
      <c r="L39" s="7"/>
      <c r="M39" s="7"/>
      <c r="N39" s="7"/>
      <c r="O39" s="8">
        <v>0</v>
      </c>
      <c r="P39" s="8">
        <v>0</v>
      </c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8">
        <v>0</v>
      </c>
      <c r="AF39" s="8">
        <v>0</v>
      </c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>
        <v>0</v>
      </c>
      <c r="AV39" s="7">
        <v>0</v>
      </c>
      <c r="AW39" s="7"/>
      <c r="AX39" s="7"/>
      <c r="AY39" s="9">
        <v>0</v>
      </c>
      <c r="AZ39" s="9">
        <v>0</v>
      </c>
      <c r="BA39" s="9"/>
      <c r="BB39" s="9"/>
      <c r="BC39" s="7"/>
      <c r="BD39" s="7"/>
      <c r="BE39" s="7"/>
      <c r="BF39" s="7"/>
      <c r="BG39" s="7"/>
      <c r="BH39" s="7"/>
      <c r="BI39" s="7"/>
      <c r="BJ39" s="7"/>
      <c r="BK39" s="8">
        <v>0</v>
      </c>
      <c r="BL39" s="8">
        <v>0</v>
      </c>
      <c r="BM39" s="8">
        <v>0</v>
      </c>
      <c r="BN39" s="8">
        <v>0</v>
      </c>
      <c r="BO39" s="7"/>
      <c r="BP39" s="7"/>
      <c r="BQ39" s="7"/>
      <c r="BR39" s="7"/>
    </row>
    <row r="40" spans="1:95" s="10" customFormat="1" ht="18" customHeight="1" x14ac:dyDescent="0.25">
      <c r="A40" s="37">
        <v>32</v>
      </c>
      <c r="B40" s="12" t="s">
        <v>35</v>
      </c>
      <c r="C40" s="7">
        <v>280</v>
      </c>
      <c r="D40" s="7">
        <v>800</v>
      </c>
      <c r="E40" s="7">
        <v>148</v>
      </c>
      <c r="F40" s="7">
        <v>805</v>
      </c>
      <c r="G40" s="7">
        <v>0</v>
      </c>
      <c r="H40" s="7">
        <v>0</v>
      </c>
      <c r="I40" s="8">
        <v>428</v>
      </c>
      <c r="J40" s="8">
        <v>1605</v>
      </c>
      <c r="K40" s="7">
        <v>35</v>
      </c>
      <c r="L40" s="7">
        <v>50</v>
      </c>
      <c r="M40" s="7">
        <v>38</v>
      </c>
      <c r="N40" s="7">
        <v>60</v>
      </c>
      <c r="O40" s="8">
        <v>501</v>
      </c>
      <c r="P40" s="8">
        <v>1715</v>
      </c>
      <c r="Q40" s="7">
        <v>4</v>
      </c>
      <c r="R40" s="7">
        <v>7</v>
      </c>
      <c r="S40" s="7">
        <v>440</v>
      </c>
      <c r="T40" s="7">
        <v>1505</v>
      </c>
      <c r="U40" s="7">
        <v>20</v>
      </c>
      <c r="V40" s="7">
        <v>80</v>
      </c>
      <c r="W40" s="7">
        <v>20</v>
      </c>
      <c r="X40" s="7">
        <v>100</v>
      </c>
      <c r="Y40" s="7">
        <v>10</v>
      </c>
      <c r="Z40" s="7">
        <v>20</v>
      </c>
      <c r="AA40" s="7">
        <v>0</v>
      </c>
      <c r="AB40" s="7">
        <v>0</v>
      </c>
      <c r="AC40" s="7">
        <v>0</v>
      </c>
      <c r="AD40" s="7">
        <v>0</v>
      </c>
      <c r="AE40" s="8">
        <v>50</v>
      </c>
      <c r="AF40" s="8">
        <v>200</v>
      </c>
      <c r="AG40" s="7">
        <v>6</v>
      </c>
      <c r="AH40" s="7">
        <v>10</v>
      </c>
      <c r="AI40" s="7">
        <v>0</v>
      </c>
      <c r="AJ40" s="7">
        <v>0</v>
      </c>
      <c r="AK40" s="7">
        <v>5</v>
      </c>
      <c r="AL40" s="7">
        <v>10</v>
      </c>
      <c r="AM40" s="7">
        <v>20</v>
      </c>
      <c r="AN40" s="7">
        <v>110</v>
      </c>
      <c r="AO40" s="7">
        <v>5</v>
      </c>
      <c r="AP40" s="7">
        <v>10</v>
      </c>
      <c r="AQ40" s="7">
        <v>35</v>
      </c>
      <c r="AR40" s="7">
        <v>50</v>
      </c>
      <c r="AS40" s="7">
        <v>4</v>
      </c>
      <c r="AT40" s="7">
        <v>20</v>
      </c>
      <c r="AU40" s="7">
        <v>69</v>
      </c>
      <c r="AV40" s="7">
        <v>200</v>
      </c>
      <c r="AW40" s="7">
        <v>4</v>
      </c>
      <c r="AX40" s="7">
        <v>6</v>
      </c>
      <c r="AY40" s="9">
        <v>620</v>
      </c>
      <c r="AZ40" s="9">
        <v>2115</v>
      </c>
      <c r="BA40" s="9"/>
      <c r="BB40" s="9"/>
      <c r="BC40" s="7">
        <v>0</v>
      </c>
      <c r="BD40" s="7">
        <v>0</v>
      </c>
      <c r="BE40" s="7">
        <v>1</v>
      </c>
      <c r="BF40" s="7">
        <v>30</v>
      </c>
      <c r="BG40" s="7">
        <v>173</v>
      </c>
      <c r="BH40" s="7">
        <v>655</v>
      </c>
      <c r="BI40" s="7">
        <v>274</v>
      </c>
      <c r="BJ40" s="7">
        <v>1065</v>
      </c>
      <c r="BK40" s="8">
        <v>448</v>
      </c>
      <c r="BL40" s="8">
        <v>1750</v>
      </c>
      <c r="BM40" s="8">
        <v>1068</v>
      </c>
      <c r="BN40" s="8">
        <v>3865</v>
      </c>
      <c r="BO40" s="7">
        <v>210</v>
      </c>
      <c r="BP40" s="7">
        <v>660</v>
      </c>
      <c r="BQ40" s="7">
        <v>17</v>
      </c>
      <c r="BR40" s="7">
        <v>17</v>
      </c>
    </row>
    <row r="41" spans="1:95" s="10" customFormat="1" ht="18" customHeight="1" x14ac:dyDescent="0.25">
      <c r="A41" s="39">
        <v>33</v>
      </c>
      <c r="B41" s="12" t="s">
        <v>36</v>
      </c>
      <c r="C41" s="7">
        <v>20</v>
      </c>
      <c r="D41" s="7">
        <v>50</v>
      </c>
      <c r="E41" s="7">
        <v>8</v>
      </c>
      <c r="F41" s="7">
        <v>25</v>
      </c>
      <c r="G41" s="7">
        <v>0</v>
      </c>
      <c r="H41" s="7">
        <v>0</v>
      </c>
      <c r="I41" s="8">
        <v>28</v>
      </c>
      <c r="J41" s="8">
        <v>75</v>
      </c>
      <c r="K41" s="7">
        <v>30</v>
      </c>
      <c r="L41" s="7">
        <v>50</v>
      </c>
      <c r="M41" s="7">
        <v>12</v>
      </c>
      <c r="N41" s="7">
        <v>25</v>
      </c>
      <c r="O41" s="8">
        <v>70</v>
      </c>
      <c r="P41" s="8">
        <v>150</v>
      </c>
      <c r="Q41" s="7">
        <v>3</v>
      </c>
      <c r="R41" s="7">
        <v>5</v>
      </c>
      <c r="S41" s="7">
        <v>60</v>
      </c>
      <c r="T41" s="7">
        <v>128</v>
      </c>
      <c r="U41" s="7">
        <v>30</v>
      </c>
      <c r="V41" s="7">
        <v>40</v>
      </c>
      <c r="W41" s="7">
        <v>20</v>
      </c>
      <c r="X41" s="7">
        <v>50</v>
      </c>
      <c r="Y41" s="7">
        <v>10</v>
      </c>
      <c r="Z41" s="7">
        <v>10</v>
      </c>
      <c r="AA41" s="7">
        <v>0</v>
      </c>
      <c r="AB41" s="7">
        <v>0</v>
      </c>
      <c r="AC41" s="7">
        <v>0</v>
      </c>
      <c r="AD41" s="7">
        <v>0</v>
      </c>
      <c r="AE41" s="8">
        <v>60</v>
      </c>
      <c r="AF41" s="8">
        <v>100</v>
      </c>
      <c r="AG41" s="7">
        <v>8</v>
      </c>
      <c r="AH41" s="7">
        <v>8</v>
      </c>
      <c r="AI41" s="7">
        <v>0</v>
      </c>
      <c r="AJ41" s="7">
        <v>0</v>
      </c>
      <c r="AK41" s="7">
        <v>0</v>
      </c>
      <c r="AL41" s="7">
        <v>0</v>
      </c>
      <c r="AM41" s="7">
        <v>16</v>
      </c>
      <c r="AN41" s="7">
        <v>95</v>
      </c>
      <c r="AO41" s="7">
        <v>0</v>
      </c>
      <c r="AP41" s="7">
        <v>0</v>
      </c>
      <c r="AQ41" s="7">
        <v>5</v>
      </c>
      <c r="AR41" s="7">
        <v>5</v>
      </c>
      <c r="AS41" s="7">
        <v>0</v>
      </c>
      <c r="AT41" s="7">
        <v>0</v>
      </c>
      <c r="AU41" s="7">
        <v>21</v>
      </c>
      <c r="AV41" s="7">
        <v>100</v>
      </c>
      <c r="AW41" s="7">
        <v>1</v>
      </c>
      <c r="AX41" s="7">
        <v>1</v>
      </c>
      <c r="AY41" s="9">
        <v>151</v>
      </c>
      <c r="AZ41" s="9">
        <v>350</v>
      </c>
      <c r="BA41" s="9"/>
      <c r="BB41" s="9"/>
      <c r="BC41" s="7">
        <v>0</v>
      </c>
      <c r="BD41" s="7">
        <v>0</v>
      </c>
      <c r="BE41" s="7">
        <v>0</v>
      </c>
      <c r="BF41" s="7">
        <v>0</v>
      </c>
      <c r="BG41" s="7">
        <v>10</v>
      </c>
      <c r="BH41" s="7">
        <v>25</v>
      </c>
      <c r="BI41" s="7">
        <v>110</v>
      </c>
      <c r="BJ41" s="7">
        <v>175</v>
      </c>
      <c r="BK41" s="8">
        <v>120</v>
      </c>
      <c r="BL41" s="8">
        <v>200</v>
      </c>
      <c r="BM41" s="8">
        <v>271</v>
      </c>
      <c r="BN41" s="8">
        <v>550</v>
      </c>
      <c r="BO41" s="7">
        <v>50</v>
      </c>
      <c r="BP41" s="7">
        <v>140</v>
      </c>
      <c r="BQ41" s="7">
        <v>6</v>
      </c>
      <c r="BR41" s="7">
        <v>6</v>
      </c>
    </row>
    <row r="42" spans="1:95" s="19" customFormat="1" ht="18" customHeight="1" x14ac:dyDescent="0.25">
      <c r="A42" s="37">
        <v>34</v>
      </c>
      <c r="B42" s="6" t="s">
        <v>82</v>
      </c>
      <c r="C42" s="7"/>
      <c r="D42" s="7"/>
      <c r="E42" s="7"/>
      <c r="F42" s="7"/>
      <c r="G42" s="7"/>
      <c r="H42" s="7"/>
      <c r="I42" s="8">
        <v>0</v>
      </c>
      <c r="J42" s="8">
        <v>0</v>
      </c>
      <c r="K42" s="7"/>
      <c r="L42" s="7"/>
      <c r="M42" s="7"/>
      <c r="N42" s="7"/>
      <c r="O42" s="8">
        <v>0</v>
      </c>
      <c r="P42" s="8">
        <v>0</v>
      </c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8">
        <v>0</v>
      </c>
      <c r="AF42" s="8">
        <v>0</v>
      </c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v>0</v>
      </c>
      <c r="AV42" s="7">
        <v>0</v>
      </c>
      <c r="AW42" s="7"/>
      <c r="AX42" s="7"/>
      <c r="AY42" s="9">
        <v>0</v>
      </c>
      <c r="AZ42" s="9">
        <v>0</v>
      </c>
      <c r="BA42" s="9"/>
      <c r="BB42" s="9"/>
      <c r="BC42" s="7"/>
      <c r="BD42" s="7"/>
      <c r="BE42" s="7"/>
      <c r="BF42" s="7"/>
      <c r="BG42" s="7"/>
      <c r="BH42" s="7"/>
      <c r="BI42" s="7"/>
      <c r="BJ42" s="7"/>
      <c r="BK42" s="8">
        <v>0</v>
      </c>
      <c r="BL42" s="8">
        <v>0</v>
      </c>
      <c r="BM42" s="8">
        <v>0</v>
      </c>
      <c r="BN42" s="8">
        <v>0</v>
      </c>
      <c r="BO42" s="7"/>
      <c r="BP42" s="7"/>
      <c r="BQ42" s="7"/>
      <c r="BR42" s="7"/>
    </row>
    <row r="43" spans="1:95" s="16" customFormat="1" ht="18" customHeight="1" x14ac:dyDescent="0.25">
      <c r="A43" s="38" t="s">
        <v>37</v>
      </c>
      <c r="B43" s="13" t="s">
        <v>38</v>
      </c>
      <c r="C43" s="8">
        <v>2180</v>
      </c>
      <c r="D43" s="8">
        <v>5985</v>
      </c>
      <c r="E43" s="8">
        <v>2454</v>
      </c>
      <c r="F43" s="8">
        <v>11375</v>
      </c>
      <c r="G43" s="8">
        <v>305</v>
      </c>
      <c r="H43" s="8">
        <v>270</v>
      </c>
      <c r="I43" s="8">
        <v>4939</v>
      </c>
      <c r="J43" s="8">
        <v>17630</v>
      </c>
      <c r="K43" s="8">
        <v>423</v>
      </c>
      <c r="L43" s="8">
        <v>1410</v>
      </c>
      <c r="M43" s="8">
        <v>622</v>
      </c>
      <c r="N43" s="8">
        <v>1195</v>
      </c>
      <c r="O43" s="8">
        <v>5984</v>
      </c>
      <c r="P43" s="8">
        <v>20235</v>
      </c>
      <c r="Q43" s="8">
        <v>57</v>
      </c>
      <c r="R43" s="8">
        <v>99</v>
      </c>
      <c r="S43" s="8">
        <v>5429</v>
      </c>
      <c r="T43" s="8">
        <v>18297</v>
      </c>
      <c r="U43" s="8">
        <v>1300</v>
      </c>
      <c r="V43" s="8">
        <v>9910</v>
      </c>
      <c r="W43" s="8">
        <v>615</v>
      </c>
      <c r="X43" s="8">
        <v>4450</v>
      </c>
      <c r="Y43" s="8">
        <v>110</v>
      </c>
      <c r="Z43" s="8">
        <v>430</v>
      </c>
      <c r="AA43" s="8">
        <v>0</v>
      </c>
      <c r="AB43" s="8">
        <v>0</v>
      </c>
      <c r="AC43" s="8">
        <v>2</v>
      </c>
      <c r="AD43" s="8">
        <v>100</v>
      </c>
      <c r="AE43" s="8">
        <v>2027</v>
      </c>
      <c r="AF43" s="8">
        <v>14890</v>
      </c>
      <c r="AG43" s="8">
        <v>66</v>
      </c>
      <c r="AH43" s="8">
        <v>222</v>
      </c>
      <c r="AI43" s="8">
        <v>5</v>
      </c>
      <c r="AJ43" s="8">
        <v>50</v>
      </c>
      <c r="AK43" s="8">
        <v>20</v>
      </c>
      <c r="AL43" s="8">
        <v>40</v>
      </c>
      <c r="AM43" s="8">
        <v>276</v>
      </c>
      <c r="AN43" s="8">
        <v>1885</v>
      </c>
      <c r="AO43" s="8">
        <v>30</v>
      </c>
      <c r="AP43" s="8">
        <v>50</v>
      </c>
      <c r="AQ43" s="8">
        <v>268</v>
      </c>
      <c r="AR43" s="8">
        <v>715</v>
      </c>
      <c r="AS43" s="8">
        <v>29</v>
      </c>
      <c r="AT43" s="8">
        <v>150</v>
      </c>
      <c r="AU43" s="8">
        <v>628</v>
      </c>
      <c r="AV43" s="8">
        <v>2890</v>
      </c>
      <c r="AW43" s="8">
        <v>35</v>
      </c>
      <c r="AX43" s="8">
        <v>50</v>
      </c>
      <c r="AY43" s="9">
        <v>8639</v>
      </c>
      <c r="AZ43" s="9">
        <v>38015</v>
      </c>
      <c r="BA43" s="8">
        <v>0</v>
      </c>
      <c r="BB43" s="8">
        <v>0</v>
      </c>
      <c r="BC43" s="8">
        <v>0</v>
      </c>
      <c r="BD43" s="8">
        <v>0</v>
      </c>
      <c r="BE43" s="8">
        <v>8</v>
      </c>
      <c r="BF43" s="8">
        <v>272</v>
      </c>
      <c r="BG43" s="8">
        <v>754</v>
      </c>
      <c r="BH43" s="8">
        <v>3313</v>
      </c>
      <c r="BI43" s="8">
        <v>1720</v>
      </c>
      <c r="BJ43" s="8">
        <v>6230</v>
      </c>
      <c r="BK43" s="8">
        <v>2482</v>
      </c>
      <c r="BL43" s="8">
        <v>9815</v>
      </c>
      <c r="BM43" s="8">
        <v>11121</v>
      </c>
      <c r="BN43" s="8">
        <v>47830</v>
      </c>
      <c r="BO43" s="8">
        <v>2735</v>
      </c>
      <c r="BP43" s="8">
        <v>11770</v>
      </c>
      <c r="BQ43" s="8">
        <v>212</v>
      </c>
      <c r="BR43" s="8">
        <v>212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8">
        <v>21035</v>
      </c>
      <c r="D44" s="8">
        <v>51695</v>
      </c>
      <c r="E44" s="8">
        <v>8123</v>
      </c>
      <c r="F44" s="8">
        <v>18560</v>
      </c>
      <c r="G44" s="8">
        <v>881</v>
      </c>
      <c r="H44" s="8">
        <v>775</v>
      </c>
      <c r="I44" s="8">
        <v>30039</v>
      </c>
      <c r="J44" s="8">
        <v>71030</v>
      </c>
      <c r="K44" s="8">
        <v>1651</v>
      </c>
      <c r="L44" s="8">
        <v>3530</v>
      </c>
      <c r="M44" s="8">
        <v>1978</v>
      </c>
      <c r="N44" s="8">
        <v>4270</v>
      </c>
      <c r="O44" s="8">
        <v>33668</v>
      </c>
      <c r="P44" s="8">
        <v>78830</v>
      </c>
      <c r="Q44" s="8">
        <v>171</v>
      </c>
      <c r="R44" s="8">
        <v>277</v>
      </c>
      <c r="S44" s="8">
        <v>30364</v>
      </c>
      <c r="T44" s="8">
        <v>70807</v>
      </c>
      <c r="U44" s="8">
        <v>4305</v>
      </c>
      <c r="V44" s="8">
        <v>19505</v>
      </c>
      <c r="W44" s="8">
        <v>1555</v>
      </c>
      <c r="X44" s="8">
        <v>7290</v>
      </c>
      <c r="Y44" s="8">
        <v>267</v>
      </c>
      <c r="Z44" s="8">
        <v>735</v>
      </c>
      <c r="AA44" s="8">
        <v>90</v>
      </c>
      <c r="AB44" s="8">
        <v>170</v>
      </c>
      <c r="AC44" s="8">
        <v>10</v>
      </c>
      <c r="AD44" s="8">
        <v>410</v>
      </c>
      <c r="AE44" s="8">
        <v>6227</v>
      </c>
      <c r="AF44" s="8">
        <v>28110</v>
      </c>
      <c r="AG44" s="8">
        <v>153</v>
      </c>
      <c r="AH44" s="8">
        <v>392</v>
      </c>
      <c r="AI44" s="8">
        <v>51</v>
      </c>
      <c r="AJ44" s="8">
        <v>800</v>
      </c>
      <c r="AK44" s="8">
        <v>392</v>
      </c>
      <c r="AL44" s="8">
        <v>860</v>
      </c>
      <c r="AM44" s="8">
        <v>1313</v>
      </c>
      <c r="AN44" s="8">
        <v>11730</v>
      </c>
      <c r="AO44" s="8">
        <v>335</v>
      </c>
      <c r="AP44" s="8">
        <v>880</v>
      </c>
      <c r="AQ44" s="8">
        <v>4643</v>
      </c>
      <c r="AR44" s="8">
        <v>10065</v>
      </c>
      <c r="AS44" s="8">
        <v>242</v>
      </c>
      <c r="AT44" s="8">
        <v>2440</v>
      </c>
      <c r="AU44" s="8">
        <v>6976</v>
      </c>
      <c r="AV44" s="8">
        <v>26775</v>
      </c>
      <c r="AW44" s="8">
        <v>207</v>
      </c>
      <c r="AX44" s="8">
        <v>242</v>
      </c>
      <c r="AY44" s="8">
        <v>46871</v>
      </c>
      <c r="AZ44" s="8">
        <v>133715</v>
      </c>
      <c r="BA44" s="8">
        <v>0</v>
      </c>
      <c r="BB44" s="8">
        <v>0</v>
      </c>
      <c r="BC44" s="8">
        <v>10</v>
      </c>
      <c r="BD44" s="8">
        <v>150</v>
      </c>
      <c r="BE44" s="8">
        <v>21</v>
      </c>
      <c r="BF44" s="8">
        <v>662</v>
      </c>
      <c r="BG44" s="8">
        <v>1212</v>
      </c>
      <c r="BH44" s="8">
        <v>4148</v>
      </c>
      <c r="BI44" s="8">
        <v>5458</v>
      </c>
      <c r="BJ44" s="8">
        <v>10370</v>
      </c>
      <c r="BK44" s="8">
        <v>6701</v>
      </c>
      <c r="BL44" s="8">
        <v>15330</v>
      </c>
      <c r="BM44" s="8">
        <v>53572</v>
      </c>
      <c r="BN44" s="8">
        <v>149045</v>
      </c>
      <c r="BO44" s="8">
        <v>17237</v>
      </c>
      <c r="BP44" s="8">
        <v>46148</v>
      </c>
      <c r="BQ44" s="8">
        <v>1220</v>
      </c>
      <c r="BR44" s="8">
        <v>1220</v>
      </c>
    </row>
    <row r="45" spans="1:95" s="10" customFormat="1" ht="18" customHeight="1" x14ac:dyDescent="0.25">
      <c r="A45" s="37">
        <v>35</v>
      </c>
      <c r="B45" s="12" t="s">
        <v>90</v>
      </c>
      <c r="C45" s="7">
        <v>5780</v>
      </c>
      <c r="D45" s="7">
        <v>13750</v>
      </c>
      <c r="E45" s="7">
        <v>2708</v>
      </c>
      <c r="F45" s="7">
        <v>3735</v>
      </c>
      <c r="G45" s="7">
        <v>739</v>
      </c>
      <c r="H45" s="7">
        <v>400</v>
      </c>
      <c r="I45" s="8">
        <v>9227</v>
      </c>
      <c r="J45" s="8">
        <v>17885</v>
      </c>
      <c r="K45" s="7">
        <v>180</v>
      </c>
      <c r="L45" s="7">
        <v>500</v>
      </c>
      <c r="M45" s="7">
        <v>718</v>
      </c>
      <c r="N45" s="7">
        <v>2115</v>
      </c>
      <c r="O45" s="8">
        <v>10125</v>
      </c>
      <c r="P45" s="8">
        <v>20500</v>
      </c>
      <c r="Q45" s="7">
        <v>50</v>
      </c>
      <c r="R45" s="7">
        <v>123</v>
      </c>
      <c r="S45" s="7">
        <v>8796</v>
      </c>
      <c r="T45" s="7">
        <v>17739</v>
      </c>
      <c r="U45" s="7">
        <v>840</v>
      </c>
      <c r="V45" s="7">
        <v>1865</v>
      </c>
      <c r="W45" s="7">
        <v>140</v>
      </c>
      <c r="X45" s="7">
        <v>500</v>
      </c>
      <c r="Y45" s="7">
        <v>50</v>
      </c>
      <c r="Z45" s="7">
        <v>100</v>
      </c>
      <c r="AA45" s="7">
        <v>20</v>
      </c>
      <c r="AB45" s="7">
        <v>35</v>
      </c>
      <c r="AC45" s="7">
        <v>1</v>
      </c>
      <c r="AD45" s="7">
        <v>50</v>
      </c>
      <c r="AE45" s="8">
        <v>1051</v>
      </c>
      <c r="AF45" s="8">
        <v>2550</v>
      </c>
      <c r="AG45" s="7">
        <v>22</v>
      </c>
      <c r="AH45" s="7">
        <v>48</v>
      </c>
      <c r="AI45" s="7">
        <v>0</v>
      </c>
      <c r="AJ45" s="7">
        <v>0</v>
      </c>
      <c r="AK45" s="7">
        <v>60</v>
      </c>
      <c r="AL45" s="7">
        <v>80</v>
      </c>
      <c r="AM45" s="7">
        <v>120</v>
      </c>
      <c r="AN45" s="7">
        <v>955</v>
      </c>
      <c r="AO45" s="7">
        <v>240</v>
      </c>
      <c r="AP45" s="7">
        <v>525</v>
      </c>
      <c r="AQ45" s="7">
        <v>420</v>
      </c>
      <c r="AR45" s="7">
        <v>2015</v>
      </c>
      <c r="AS45" s="7">
        <v>20</v>
      </c>
      <c r="AT45" s="7">
        <v>150</v>
      </c>
      <c r="AU45" s="7">
        <v>860</v>
      </c>
      <c r="AV45" s="7">
        <v>3725</v>
      </c>
      <c r="AW45" s="7">
        <v>27</v>
      </c>
      <c r="AX45" s="7">
        <v>27</v>
      </c>
      <c r="AY45" s="9">
        <v>12036</v>
      </c>
      <c r="AZ45" s="9">
        <v>26775</v>
      </c>
      <c r="BA45" s="9"/>
      <c r="BB45" s="9"/>
      <c r="BC45" s="7">
        <v>1</v>
      </c>
      <c r="BD45" s="7">
        <v>15</v>
      </c>
      <c r="BE45" s="7">
        <v>2</v>
      </c>
      <c r="BF45" s="7">
        <v>60</v>
      </c>
      <c r="BG45" s="7">
        <v>81</v>
      </c>
      <c r="BH45" s="7">
        <v>200</v>
      </c>
      <c r="BI45" s="7">
        <v>1196</v>
      </c>
      <c r="BJ45" s="7">
        <v>1225</v>
      </c>
      <c r="BK45" s="8">
        <v>1280</v>
      </c>
      <c r="BL45" s="8">
        <v>1500</v>
      </c>
      <c r="BM45" s="8">
        <v>13316</v>
      </c>
      <c r="BN45" s="8">
        <v>28275</v>
      </c>
      <c r="BO45" s="7">
        <v>4268</v>
      </c>
      <c r="BP45" s="7">
        <v>12821</v>
      </c>
      <c r="BQ45" s="7">
        <v>279</v>
      </c>
      <c r="BR45" s="7">
        <v>279</v>
      </c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7"/>
      <c r="D46" s="7"/>
      <c r="E46" s="7"/>
      <c r="F46" s="7"/>
      <c r="G46" s="7"/>
      <c r="H46" s="7"/>
      <c r="I46" s="8">
        <v>0</v>
      </c>
      <c r="J46" s="8">
        <v>0</v>
      </c>
      <c r="K46" s="7"/>
      <c r="L46" s="7"/>
      <c r="M46" s="7"/>
      <c r="N46" s="7"/>
      <c r="O46" s="8">
        <v>0</v>
      </c>
      <c r="P46" s="8">
        <v>0</v>
      </c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8">
        <v>0</v>
      </c>
      <c r="AF46" s="8">
        <v>0</v>
      </c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>
        <v>0</v>
      </c>
      <c r="AV46" s="7">
        <v>0</v>
      </c>
      <c r="AW46" s="7"/>
      <c r="AX46" s="7"/>
      <c r="AY46" s="9">
        <v>0</v>
      </c>
      <c r="AZ46" s="9">
        <v>0</v>
      </c>
      <c r="BA46" s="9"/>
      <c r="BB46" s="9"/>
      <c r="BC46" s="7"/>
      <c r="BD46" s="7"/>
      <c r="BE46" s="7"/>
      <c r="BF46" s="7"/>
      <c r="BG46" s="7"/>
      <c r="BH46" s="7"/>
      <c r="BI46" s="7"/>
      <c r="BJ46" s="7"/>
      <c r="BK46" s="8">
        <v>0</v>
      </c>
      <c r="BL46" s="8">
        <v>0</v>
      </c>
      <c r="BM46" s="8">
        <v>0</v>
      </c>
      <c r="BN46" s="8">
        <v>0</v>
      </c>
      <c r="BO46" s="7"/>
      <c r="BP46" s="7"/>
      <c r="BQ46" s="7"/>
      <c r="BR46" s="7"/>
    </row>
    <row r="47" spans="1:95" s="16" customFormat="1" ht="18" customHeight="1" x14ac:dyDescent="0.25">
      <c r="A47" s="38"/>
      <c r="B47" s="13" t="s">
        <v>40</v>
      </c>
      <c r="C47" s="8">
        <v>5780</v>
      </c>
      <c r="D47" s="8">
        <v>13750</v>
      </c>
      <c r="E47" s="8">
        <v>2708</v>
      </c>
      <c r="F47" s="8">
        <v>3735</v>
      </c>
      <c r="G47" s="8">
        <v>739</v>
      </c>
      <c r="H47" s="8">
        <v>400</v>
      </c>
      <c r="I47" s="8">
        <v>9227</v>
      </c>
      <c r="J47" s="8">
        <v>17885</v>
      </c>
      <c r="K47" s="8">
        <v>180</v>
      </c>
      <c r="L47" s="8">
        <v>500</v>
      </c>
      <c r="M47" s="8">
        <v>718</v>
      </c>
      <c r="N47" s="8">
        <v>2115</v>
      </c>
      <c r="O47" s="8">
        <v>10125</v>
      </c>
      <c r="P47" s="8">
        <v>20500</v>
      </c>
      <c r="Q47" s="8">
        <v>50</v>
      </c>
      <c r="R47" s="8">
        <v>123</v>
      </c>
      <c r="S47" s="8">
        <v>8796</v>
      </c>
      <c r="T47" s="8">
        <v>17739</v>
      </c>
      <c r="U47" s="8">
        <v>840</v>
      </c>
      <c r="V47" s="8">
        <v>1865</v>
      </c>
      <c r="W47" s="8">
        <v>140</v>
      </c>
      <c r="X47" s="8">
        <v>500</v>
      </c>
      <c r="Y47" s="8">
        <v>50</v>
      </c>
      <c r="Z47" s="8">
        <v>100</v>
      </c>
      <c r="AA47" s="8">
        <v>20</v>
      </c>
      <c r="AB47" s="8">
        <v>35</v>
      </c>
      <c r="AC47" s="8">
        <v>1</v>
      </c>
      <c r="AD47" s="8">
        <v>50</v>
      </c>
      <c r="AE47" s="8">
        <v>1051</v>
      </c>
      <c r="AF47" s="8">
        <v>2550</v>
      </c>
      <c r="AG47" s="8">
        <v>22</v>
      </c>
      <c r="AH47" s="8">
        <v>48</v>
      </c>
      <c r="AI47" s="8">
        <v>0</v>
      </c>
      <c r="AJ47" s="8">
        <v>0</v>
      </c>
      <c r="AK47" s="8">
        <v>60</v>
      </c>
      <c r="AL47" s="8">
        <v>80</v>
      </c>
      <c r="AM47" s="8">
        <v>120</v>
      </c>
      <c r="AN47" s="8">
        <v>955</v>
      </c>
      <c r="AO47" s="8">
        <v>240</v>
      </c>
      <c r="AP47" s="8">
        <v>525</v>
      </c>
      <c r="AQ47" s="8">
        <v>420</v>
      </c>
      <c r="AR47" s="8">
        <v>2015</v>
      </c>
      <c r="AS47" s="8">
        <v>20</v>
      </c>
      <c r="AT47" s="8">
        <v>150</v>
      </c>
      <c r="AU47" s="8">
        <v>860</v>
      </c>
      <c r="AV47" s="8">
        <v>3725</v>
      </c>
      <c r="AW47" s="8">
        <v>27</v>
      </c>
      <c r="AX47" s="8">
        <v>27</v>
      </c>
      <c r="AY47" s="9">
        <v>12036</v>
      </c>
      <c r="AZ47" s="9">
        <v>26775</v>
      </c>
      <c r="BA47" s="8">
        <v>0</v>
      </c>
      <c r="BB47" s="8">
        <v>0</v>
      </c>
      <c r="BC47" s="8">
        <v>1</v>
      </c>
      <c r="BD47" s="8">
        <v>15</v>
      </c>
      <c r="BE47" s="8">
        <v>2</v>
      </c>
      <c r="BF47" s="8">
        <v>60</v>
      </c>
      <c r="BG47" s="8">
        <v>81</v>
      </c>
      <c r="BH47" s="8">
        <v>200</v>
      </c>
      <c r="BI47" s="8">
        <v>1196</v>
      </c>
      <c r="BJ47" s="8">
        <v>1225</v>
      </c>
      <c r="BK47" s="8">
        <v>1280</v>
      </c>
      <c r="BL47" s="8">
        <v>1500</v>
      </c>
      <c r="BM47" s="8">
        <v>13316</v>
      </c>
      <c r="BN47" s="8">
        <v>28275</v>
      </c>
      <c r="BO47" s="8">
        <v>4268</v>
      </c>
      <c r="BP47" s="8">
        <v>12821</v>
      </c>
      <c r="BQ47" s="8">
        <v>279</v>
      </c>
      <c r="BR47" s="8">
        <v>279</v>
      </c>
    </row>
    <row r="48" spans="1:95" s="10" customFormat="1" ht="18" customHeight="1" x14ac:dyDescent="0.25">
      <c r="A48" s="37">
        <v>37</v>
      </c>
      <c r="B48" s="12" t="s">
        <v>80</v>
      </c>
      <c r="C48" s="7">
        <v>12815</v>
      </c>
      <c r="D48" s="7">
        <v>40885</v>
      </c>
      <c r="E48" s="7">
        <v>320</v>
      </c>
      <c r="F48" s="7">
        <v>880</v>
      </c>
      <c r="G48" s="7">
        <v>595</v>
      </c>
      <c r="H48" s="7">
        <v>235</v>
      </c>
      <c r="I48" s="8">
        <v>13730</v>
      </c>
      <c r="J48" s="8">
        <v>42000</v>
      </c>
      <c r="K48" s="7">
        <v>0</v>
      </c>
      <c r="L48" s="7">
        <v>0</v>
      </c>
      <c r="M48" s="7">
        <v>0</v>
      </c>
      <c r="N48" s="7">
        <v>0</v>
      </c>
      <c r="O48" s="8">
        <v>13730</v>
      </c>
      <c r="P48" s="8">
        <v>42000</v>
      </c>
      <c r="Q48" s="7">
        <v>0</v>
      </c>
      <c r="R48" s="7">
        <v>0</v>
      </c>
      <c r="S48" s="7">
        <v>12163</v>
      </c>
      <c r="T48" s="7">
        <v>36543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8">
        <v>0</v>
      </c>
      <c r="AF48" s="8">
        <v>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16</v>
      </c>
      <c r="AN48" s="7">
        <v>90</v>
      </c>
      <c r="AO48" s="7">
        <v>0</v>
      </c>
      <c r="AP48" s="7">
        <v>0</v>
      </c>
      <c r="AQ48" s="7">
        <v>515</v>
      </c>
      <c r="AR48" s="7">
        <v>810</v>
      </c>
      <c r="AS48" s="7">
        <v>0</v>
      </c>
      <c r="AT48" s="7">
        <v>0</v>
      </c>
      <c r="AU48" s="7">
        <v>531</v>
      </c>
      <c r="AV48" s="7">
        <v>900</v>
      </c>
      <c r="AW48" s="7">
        <v>0</v>
      </c>
      <c r="AX48" s="7">
        <v>0</v>
      </c>
      <c r="AY48" s="9">
        <v>14261</v>
      </c>
      <c r="AZ48" s="9">
        <v>42900</v>
      </c>
      <c r="BA48" s="9"/>
      <c r="BB48" s="9"/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60</v>
      </c>
      <c r="BJ48" s="7">
        <v>100</v>
      </c>
      <c r="BK48" s="8">
        <v>60</v>
      </c>
      <c r="BL48" s="8">
        <v>100</v>
      </c>
      <c r="BM48" s="8">
        <v>14321</v>
      </c>
      <c r="BN48" s="8">
        <v>43000</v>
      </c>
      <c r="BO48" s="7">
        <v>5032</v>
      </c>
      <c r="BP48" s="7">
        <v>13815</v>
      </c>
      <c r="BQ48" s="7">
        <v>300</v>
      </c>
      <c r="BR48" s="7">
        <v>300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7"/>
      <c r="D49" s="7"/>
      <c r="E49" s="7"/>
      <c r="F49" s="7"/>
      <c r="G49" s="7"/>
      <c r="H49" s="7"/>
      <c r="I49" s="8">
        <v>0</v>
      </c>
      <c r="J49" s="8">
        <v>0</v>
      </c>
      <c r="K49" s="7"/>
      <c r="L49" s="7"/>
      <c r="M49" s="7"/>
      <c r="N49" s="7"/>
      <c r="O49" s="8">
        <v>0</v>
      </c>
      <c r="P49" s="8">
        <v>0</v>
      </c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8">
        <v>0</v>
      </c>
      <c r="AF49" s="8">
        <v>0</v>
      </c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>
        <v>0</v>
      </c>
      <c r="AV49" s="7">
        <v>0</v>
      </c>
      <c r="AW49" s="7"/>
      <c r="AX49" s="7"/>
      <c r="AY49" s="9">
        <v>0</v>
      </c>
      <c r="AZ49" s="9">
        <v>0</v>
      </c>
      <c r="BA49" s="9"/>
      <c r="BB49" s="9"/>
      <c r="BC49" s="7"/>
      <c r="BD49" s="7"/>
      <c r="BE49" s="7"/>
      <c r="BF49" s="7"/>
      <c r="BG49" s="7"/>
      <c r="BH49" s="7"/>
      <c r="BI49" s="7"/>
      <c r="BJ49" s="7"/>
      <c r="BK49" s="8">
        <v>0</v>
      </c>
      <c r="BL49" s="8">
        <v>0</v>
      </c>
      <c r="BM49" s="8">
        <v>0</v>
      </c>
      <c r="BN49" s="8">
        <v>0</v>
      </c>
      <c r="BO49" s="7"/>
      <c r="BP49" s="7"/>
      <c r="BQ49" s="7"/>
      <c r="BR49" s="7"/>
    </row>
    <row r="50" spans="1:94" s="16" customFormat="1" ht="18" customHeight="1" x14ac:dyDescent="0.25">
      <c r="A50" s="38"/>
      <c r="B50" s="13" t="s">
        <v>42</v>
      </c>
      <c r="C50" s="8">
        <v>12815</v>
      </c>
      <c r="D50" s="8">
        <v>40885</v>
      </c>
      <c r="E50" s="8">
        <v>320</v>
      </c>
      <c r="F50" s="8">
        <v>880</v>
      </c>
      <c r="G50" s="8">
        <v>595</v>
      </c>
      <c r="H50" s="8">
        <v>235</v>
      </c>
      <c r="I50" s="8">
        <v>13730</v>
      </c>
      <c r="J50" s="8">
        <v>42000</v>
      </c>
      <c r="K50" s="8">
        <v>0</v>
      </c>
      <c r="L50" s="8">
        <v>0</v>
      </c>
      <c r="M50" s="8">
        <v>0</v>
      </c>
      <c r="N50" s="8">
        <v>0</v>
      </c>
      <c r="O50" s="8">
        <v>13730</v>
      </c>
      <c r="P50" s="8">
        <v>42000</v>
      </c>
      <c r="Q50" s="8">
        <v>0</v>
      </c>
      <c r="R50" s="8">
        <v>0</v>
      </c>
      <c r="S50" s="8">
        <v>12163</v>
      </c>
      <c r="T50" s="8">
        <v>36543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16</v>
      </c>
      <c r="AN50" s="8">
        <v>90</v>
      </c>
      <c r="AO50" s="8">
        <v>0</v>
      </c>
      <c r="AP50" s="8">
        <v>0</v>
      </c>
      <c r="AQ50" s="8">
        <v>515</v>
      </c>
      <c r="AR50" s="8">
        <v>810</v>
      </c>
      <c r="AS50" s="8">
        <v>0</v>
      </c>
      <c r="AT50" s="8">
        <v>0</v>
      </c>
      <c r="AU50" s="8">
        <v>531</v>
      </c>
      <c r="AV50" s="8">
        <v>900</v>
      </c>
      <c r="AW50" s="8">
        <v>0</v>
      </c>
      <c r="AX50" s="8">
        <v>0</v>
      </c>
      <c r="AY50" s="9">
        <v>14261</v>
      </c>
      <c r="AZ50" s="9">
        <v>42900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8">
        <v>60</v>
      </c>
      <c r="BJ50" s="8">
        <v>100</v>
      </c>
      <c r="BK50" s="8">
        <v>60</v>
      </c>
      <c r="BL50" s="8">
        <v>100</v>
      </c>
      <c r="BM50" s="8">
        <v>14321</v>
      </c>
      <c r="BN50" s="8">
        <v>43000</v>
      </c>
      <c r="BO50" s="8">
        <v>5032</v>
      </c>
      <c r="BP50" s="8">
        <v>13815</v>
      </c>
      <c r="BQ50" s="8">
        <v>300</v>
      </c>
      <c r="BR50" s="8">
        <v>300</v>
      </c>
    </row>
    <row r="51" spans="1:94" s="22" customFormat="1" ht="18" customHeight="1" x14ac:dyDescent="0.25">
      <c r="A51" s="39">
        <v>39</v>
      </c>
      <c r="B51" s="20" t="s">
        <v>68</v>
      </c>
      <c r="C51" s="7">
        <v>0</v>
      </c>
      <c r="D51" s="7">
        <v>0</v>
      </c>
      <c r="E51" s="7">
        <v>370</v>
      </c>
      <c r="F51" s="7">
        <v>1600</v>
      </c>
      <c r="G51" s="7">
        <v>0</v>
      </c>
      <c r="H51" s="7">
        <v>0</v>
      </c>
      <c r="I51" s="8">
        <v>370</v>
      </c>
      <c r="J51" s="8">
        <v>1600</v>
      </c>
      <c r="K51" s="7">
        <v>80</v>
      </c>
      <c r="L51" s="7">
        <v>400</v>
      </c>
      <c r="M51" s="7">
        <v>180</v>
      </c>
      <c r="N51" s="7">
        <v>500</v>
      </c>
      <c r="O51" s="8">
        <v>630</v>
      </c>
      <c r="P51" s="8">
        <v>2500</v>
      </c>
      <c r="Q51" s="7">
        <v>9</v>
      </c>
      <c r="R51" s="7">
        <v>26</v>
      </c>
      <c r="S51" s="7">
        <v>549</v>
      </c>
      <c r="T51" s="7">
        <v>1875</v>
      </c>
      <c r="U51" s="7">
        <v>360</v>
      </c>
      <c r="V51" s="7">
        <v>2330</v>
      </c>
      <c r="W51" s="7">
        <v>90</v>
      </c>
      <c r="X51" s="7">
        <v>500</v>
      </c>
      <c r="Y51" s="7">
        <v>25</v>
      </c>
      <c r="Z51" s="7">
        <v>100</v>
      </c>
      <c r="AA51" s="7">
        <v>0</v>
      </c>
      <c r="AB51" s="7">
        <v>0</v>
      </c>
      <c r="AC51" s="7">
        <v>2</v>
      </c>
      <c r="AD51" s="7">
        <v>90</v>
      </c>
      <c r="AE51" s="8">
        <v>477</v>
      </c>
      <c r="AF51" s="8">
        <v>3020</v>
      </c>
      <c r="AG51" s="7">
        <v>13</v>
      </c>
      <c r="AH51" s="7">
        <v>50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725</v>
      </c>
      <c r="AR51" s="7">
        <v>1200</v>
      </c>
      <c r="AS51" s="7">
        <v>0</v>
      </c>
      <c r="AT51" s="7">
        <v>0</v>
      </c>
      <c r="AU51" s="7">
        <v>725</v>
      </c>
      <c r="AV51" s="7">
        <v>1200</v>
      </c>
      <c r="AW51" s="7">
        <v>23</v>
      </c>
      <c r="AX51" s="7">
        <v>23</v>
      </c>
      <c r="AY51" s="9">
        <v>1832</v>
      </c>
      <c r="AZ51" s="9">
        <v>6720</v>
      </c>
      <c r="BA51" s="7"/>
      <c r="BB51" s="7"/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718</v>
      </c>
      <c r="BJ51" s="7">
        <v>1725</v>
      </c>
      <c r="BK51" s="8">
        <v>718</v>
      </c>
      <c r="BL51" s="8">
        <v>1725</v>
      </c>
      <c r="BM51" s="8">
        <v>2550</v>
      </c>
      <c r="BN51" s="8">
        <v>8445</v>
      </c>
      <c r="BO51" s="7">
        <v>390</v>
      </c>
      <c r="BP51" s="7">
        <v>1450</v>
      </c>
      <c r="BQ51" s="7">
        <v>71</v>
      </c>
      <c r="BR51" s="7">
        <v>71</v>
      </c>
    </row>
    <row r="52" spans="1:94" s="16" customFormat="1" ht="18" customHeight="1" x14ac:dyDescent="0.25">
      <c r="A52" s="39">
        <v>40</v>
      </c>
      <c r="B52" s="20" t="s">
        <v>73</v>
      </c>
      <c r="C52" s="7"/>
      <c r="D52" s="7"/>
      <c r="E52" s="7"/>
      <c r="F52" s="7"/>
      <c r="G52" s="7"/>
      <c r="H52" s="7"/>
      <c r="I52" s="8">
        <v>0</v>
      </c>
      <c r="J52" s="8">
        <v>0</v>
      </c>
      <c r="K52" s="7"/>
      <c r="L52" s="7"/>
      <c r="M52" s="7"/>
      <c r="N52" s="7"/>
      <c r="O52" s="8">
        <v>0</v>
      </c>
      <c r="P52" s="8">
        <v>0</v>
      </c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8">
        <v>0</v>
      </c>
      <c r="AF52" s="8">
        <v>0</v>
      </c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>
        <v>0</v>
      </c>
      <c r="AV52" s="7">
        <v>0</v>
      </c>
      <c r="AW52" s="7"/>
      <c r="AX52" s="7"/>
      <c r="AY52" s="9">
        <v>0</v>
      </c>
      <c r="AZ52" s="9">
        <v>0</v>
      </c>
      <c r="BA52" s="9"/>
      <c r="BB52" s="9"/>
      <c r="BC52" s="7"/>
      <c r="BD52" s="7"/>
      <c r="BE52" s="7"/>
      <c r="BF52" s="7"/>
      <c r="BG52" s="7"/>
      <c r="BH52" s="7"/>
      <c r="BI52" s="7"/>
      <c r="BJ52" s="7"/>
      <c r="BK52" s="8">
        <v>0</v>
      </c>
      <c r="BL52" s="8">
        <v>0</v>
      </c>
      <c r="BM52" s="8">
        <v>0</v>
      </c>
      <c r="BN52" s="8">
        <v>0</v>
      </c>
      <c r="BO52" s="7"/>
      <c r="BP52" s="7"/>
      <c r="BQ52" s="7"/>
      <c r="BR52" s="7"/>
    </row>
    <row r="53" spans="1:94" s="16" customFormat="1" ht="18" customHeight="1" x14ac:dyDescent="0.25">
      <c r="A53" s="39">
        <v>41</v>
      </c>
      <c r="B53" s="20" t="s">
        <v>74</v>
      </c>
      <c r="C53" s="7"/>
      <c r="D53" s="7"/>
      <c r="E53" s="7"/>
      <c r="F53" s="7"/>
      <c r="G53" s="7"/>
      <c r="H53" s="7"/>
      <c r="I53" s="8">
        <v>0</v>
      </c>
      <c r="J53" s="8">
        <v>0</v>
      </c>
      <c r="K53" s="7"/>
      <c r="L53" s="7"/>
      <c r="M53" s="7"/>
      <c r="N53" s="7"/>
      <c r="O53" s="8">
        <v>0</v>
      </c>
      <c r="P53" s="8">
        <v>0</v>
      </c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8">
        <v>0</v>
      </c>
      <c r="AF53" s="8">
        <v>0</v>
      </c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>
        <v>0</v>
      </c>
      <c r="AV53" s="7">
        <v>0</v>
      </c>
      <c r="AW53" s="7"/>
      <c r="AX53" s="7"/>
      <c r="AY53" s="9">
        <v>0</v>
      </c>
      <c r="AZ53" s="9">
        <v>0</v>
      </c>
      <c r="BA53" s="9"/>
      <c r="BB53" s="9"/>
      <c r="BC53" s="7"/>
      <c r="BD53" s="7"/>
      <c r="BE53" s="7"/>
      <c r="BF53" s="7"/>
      <c r="BG53" s="7"/>
      <c r="BH53" s="7"/>
      <c r="BI53" s="7"/>
      <c r="BJ53" s="7"/>
      <c r="BK53" s="8">
        <v>0</v>
      </c>
      <c r="BL53" s="8">
        <v>0</v>
      </c>
      <c r="BM53" s="8">
        <v>0</v>
      </c>
      <c r="BN53" s="8">
        <v>0</v>
      </c>
      <c r="BO53" s="7"/>
      <c r="BP53" s="7"/>
      <c r="BQ53" s="7"/>
      <c r="BR53" s="7"/>
    </row>
    <row r="54" spans="1:94" s="16" customFormat="1" ht="18" customHeight="1" x14ac:dyDescent="0.25">
      <c r="A54" s="39">
        <v>42</v>
      </c>
      <c r="B54" s="20" t="s">
        <v>75</v>
      </c>
      <c r="C54" s="7"/>
      <c r="D54" s="7"/>
      <c r="E54" s="7"/>
      <c r="F54" s="7"/>
      <c r="G54" s="7"/>
      <c r="H54" s="7"/>
      <c r="I54" s="8">
        <v>0</v>
      </c>
      <c r="J54" s="8">
        <v>0</v>
      </c>
      <c r="K54" s="7"/>
      <c r="L54" s="7"/>
      <c r="M54" s="7"/>
      <c r="N54" s="7"/>
      <c r="O54" s="8">
        <v>0</v>
      </c>
      <c r="P54" s="8">
        <v>0</v>
      </c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8">
        <v>0</v>
      </c>
      <c r="AF54" s="8">
        <v>0</v>
      </c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>
        <v>0</v>
      </c>
      <c r="AV54" s="7">
        <v>0</v>
      </c>
      <c r="AW54" s="7"/>
      <c r="AX54" s="7"/>
      <c r="AY54" s="9">
        <v>0</v>
      </c>
      <c r="AZ54" s="9">
        <v>0</v>
      </c>
      <c r="BA54" s="9"/>
      <c r="BB54" s="9"/>
      <c r="BC54" s="7"/>
      <c r="BD54" s="7"/>
      <c r="BE54" s="7"/>
      <c r="BF54" s="7"/>
      <c r="BG54" s="7"/>
      <c r="BH54" s="7"/>
      <c r="BI54" s="7"/>
      <c r="BJ54" s="7"/>
      <c r="BK54" s="8">
        <v>0</v>
      </c>
      <c r="BL54" s="8">
        <v>0</v>
      </c>
      <c r="BM54" s="8">
        <v>0</v>
      </c>
      <c r="BN54" s="8">
        <v>0</v>
      </c>
      <c r="BO54" s="7"/>
      <c r="BP54" s="7"/>
      <c r="BQ54" s="7"/>
      <c r="BR54" s="7"/>
    </row>
    <row r="55" spans="1:94" s="16" customFormat="1" ht="18" customHeight="1" x14ac:dyDescent="0.25">
      <c r="A55" s="38"/>
      <c r="B55" s="13" t="s">
        <v>69</v>
      </c>
      <c r="C55" s="8">
        <v>0</v>
      </c>
      <c r="D55" s="8">
        <v>0</v>
      </c>
      <c r="E55" s="8">
        <v>370</v>
      </c>
      <c r="F55" s="8">
        <v>1600</v>
      </c>
      <c r="G55" s="8">
        <v>0</v>
      </c>
      <c r="H55" s="8">
        <v>0</v>
      </c>
      <c r="I55" s="8">
        <v>370</v>
      </c>
      <c r="J55" s="8">
        <v>1600</v>
      </c>
      <c r="K55" s="8">
        <v>80</v>
      </c>
      <c r="L55" s="8">
        <v>400</v>
      </c>
      <c r="M55" s="8">
        <v>180</v>
      </c>
      <c r="N55" s="8">
        <v>500</v>
      </c>
      <c r="O55" s="8">
        <v>630</v>
      </c>
      <c r="P55" s="8">
        <v>2500</v>
      </c>
      <c r="Q55" s="8">
        <v>9</v>
      </c>
      <c r="R55" s="8">
        <v>26</v>
      </c>
      <c r="S55" s="8">
        <v>549</v>
      </c>
      <c r="T55" s="8">
        <v>1875</v>
      </c>
      <c r="U55" s="8">
        <v>360</v>
      </c>
      <c r="V55" s="8">
        <v>2330</v>
      </c>
      <c r="W55" s="8">
        <v>90</v>
      </c>
      <c r="X55" s="8">
        <v>500</v>
      </c>
      <c r="Y55" s="8">
        <v>25</v>
      </c>
      <c r="Z55" s="8">
        <v>100</v>
      </c>
      <c r="AA55" s="8">
        <v>0</v>
      </c>
      <c r="AB55" s="8">
        <v>0</v>
      </c>
      <c r="AC55" s="8">
        <v>2</v>
      </c>
      <c r="AD55" s="8">
        <v>90</v>
      </c>
      <c r="AE55" s="8">
        <v>477</v>
      </c>
      <c r="AF55" s="8">
        <v>3020</v>
      </c>
      <c r="AG55" s="8">
        <v>13</v>
      </c>
      <c r="AH55" s="8">
        <v>50</v>
      </c>
      <c r="AI55" s="8">
        <v>0</v>
      </c>
      <c r="AJ55" s="8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725</v>
      </c>
      <c r="AR55" s="8">
        <v>1200</v>
      </c>
      <c r="AS55" s="8">
        <v>0</v>
      </c>
      <c r="AT55" s="8">
        <v>0</v>
      </c>
      <c r="AU55" s="8">
        <v>725</v>
      </c>
      <c r="AV55" s="8">
        <v>1200</v>
      </c>
      <c r="AW55" s="8">
        <v>23</v>
      </c>
      <c r="AX55" s="8">
        <v>23</v>
      </c>
      <c r="AY55" s="9">
        <v>1832</v>
      </c>
      <c r="AZ55" s="9">
        <v>6720</v>
      </c>
      <c r="BA55" s="8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8">
        <v>718</v>
      </c>
      <c r="BJ55" s="8">
        <v>1725</v>
      </c>
      <c r="BK55" s="8">
        <v>718</v>
      </c>
      <c r="BL55" s="8">
        <v>1725</v>
      </c>
      <c r="BM55" s="8">
        <v>2550</v>
      </c>
      <c r="BN55" s="8">
        <v>8445</v>
      </c>
      <c r="BO55" s="8">
        <v>390</v>
      </c>
      <c r="BP55" s="8">
        <v>1450</v>
      </c>
      <c r="BQ55" s="8">
        <v>71</v>
      </c>
      <c r="BR55" s="8">
        <v>71</v>
      </c>
    </row>
    <row r="56" spans="1:94" s="10" customFormat="1" ht="18" customHeight="1" x14ac:dyDescent="0.25">
      <c r="A56" s="37">
        <v>43</v>
      </c>
      <c r="B56" s="20" t="s">
        <v>103</v>
      </c>
      <c r="C56" s="7">
        <v>0</v>
      </c>
      <c r="D56" s="7">
        <v>0</v>
      </c>
      <c r="E56" s="7">
        <v>459</v>
      </c>
      <c r="F56" s="7">
        <v>1100</v>
      </c>
      <c r="G56" s="7">
        <v>0</v>
      </c>
      <c r="H56" s="7">
        <v>0</v>
      </c>
      <c r="I56" s="8">
        <v>459</v>
      </c>
      <c r="J56" s="8">
        <v>1100</v>
      </c>
      <c r="K56" s="7">
        <v>0</v>
      </c>
      <c r="L56" s="7">
        <v>0</v>
      </c>
      <c r="M56" s="7">
        <v>0</v>
      </c>
      <c r="N56" s="7">
        <v>0</v>
      </c>
      <c r="O56" s="8">
        <v>459</v>
      </c>
      <c r="P56" s="8">
        <v>1100</v>
      </c>
      <c r="Q56" s="7">
        <v>0</v>
      </c>
      <c r="R56" s="7">
        <v>0</v>
      </c>
      <c r="S56" s="7">
        <v>368</v>
      </c>
      <c r="T56" s="7">
        <v>771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8">
        <v>0</v>
      </c>
      <c r="AF56" s="8">
        <v>0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595</v>
      </c>
      <c r="AR56" s="7">
        <v>1300</v>
      </c>
      <c r="AS56" s="7">
        <v>0</v>
      </c>
      <c r="AT56" s="7">
        <v>0</v>
      </c>
      <c r="AU56" s="7">
        <v>595</v>
      </c>
      <c r="AV56" s="7">
        <v>1300</v>
      </c>
      <c r="AW56" s="7">
        <v>0</v>
      </c>
      <c r="AX56" s="7">
        <v>0</v>
      </c>
      <c r="AY56" s="9">
        <v>1054</v>
      </c>
      <c r="AZ56" s="9">
        <v>2400</v>
      </c>
      <c r="BA56" s="9"/>
      <c r="BB56" s="9"/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80</v>
      </c>
      <c r="BJ56" s="7">
        <v>150</v>
      </c>
      <c r="BK56" s="8">
        <v>80</v>
      </c>
      <c r="BL56" s="8">
        <v>150</v>
      </c>
      <c r="BM56" s="8">
        <v>1134</v>
      </c>
      <c r="BN56" s="8">
        <v>2550</v>
      </c>
      <c r="BO56" s="7">
        <v>280</v>
      </c>
      <c r="BP56" s="7">
        <v>520</v>
      </c>
      <c r="BQ56" s="7">
        <v>57</v>
      </c>
      <c r="BR56" s="7">
        <v>57</v>
      </c>
    </row>
    <row r="57" spans="1:94" s="16" customFormat="1" ht="18" customHeight="1" x14ac:dyDescent="0.25">
      <c r="A57" s="38"/>
      <c r="B57" s="13" t="s">
        <v>43</v>
      </c>
      <c r="C57" s="8">
        <v>0</v>
      </c>
      <c r="D57" s="8">
        <v>0</v>
      </c>
      <c r="E57" s="8">
        <v>459</v>
      </c>
      <c r="F57" s="8">
        <v>1100</v>
      </c>
      <c r="G57" s="8">
        <v>0</v>
      </c>
      <c r="H57" s="8">
        <v>0</v>
      </c>
      <c r="I57" s="8">
        <v>459</v>
      </c>
      <c r="J57" s="8">
        <v>1100</v>
      </c>
      <c r="K57" s="8">
        <v>0</v>
      </c>
      <c r="L57" s="8">
        <v>0</v>
      </c>
      <c r="M57" s="8">
        <v>0</v>
      </c>
      <c r="N57" s="8">
        <v>0</v>
      </c>
      <c r="O57" s="8">
        <v>459</v>
      </c>
      <c r="P57" s="8">
        <v>1100</v>
      </c>
      <c r="Q57" s="8">
        <v>0</v>
      </c>
      <c r="R57" s="8">
        <v>0</v>
      </c>
      <c r="S57" s="8">
        <v>368</v>
      </c>
      <c r="T57" s="8">
        <v>771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595</v>
      </c>
      <c r="AR57" s="8">
        <v>1300</v>
      </c>
      <c r="AS57" s="8">
        <v>0</v>
      </c>
      <c r="AT57" s="8">
        <v>0</v>
      </c>
      <c r="AU57" s="8">
        <v>595</v>
      </c>
      <c r="AV57" s="8">
        <v>1300</v>
      </c>
      <c r="AW57" s="8">
        <v>0</v>
      </c>
      <c r="AX57" s="8">
        <v>0</v>
      </c>
      <c r="AY57" s="9">
        <v>1054</v>
      </c>
      <c r="AZ57" s="9">
        <v>2400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80</v>
      </c>
      <c r="BJ57" s="8">
        <v>150</v>
      </c>
      <c r="BK57" s="8">
        <v>80</v>
      </c>
      <c r="BL57" s="8">
        <v>150</v>
      </c>
      <c r="BM57" s="8">
        <v>1134</v>
      </c>
      <c r="BN57" s="8">
        <v>2550</v>
      </c>
      <c r="BO57" s="8">
        <v>280</v>
      </c>
      <c r="BP57" s="8">
        <v>520</v>
      </c>
      <c r="BQ57" s="8">
        <v>57</v>
      </c>
      <c r="BR57" s="8">
        <v>57</v>
      </c>
    </row>
    <row r="58" spans="1:94" s="16" customFormat="1" ht="18" customHeight="1" x14ac:dyDescent="0.25">
      <c r="A58" s="38"/>
      <c r="B58" s="13" t="s">
        <v>44</v>
      </c>
      <c r="C58" s="8">
        <v>39630</v>
      </c>
      <c r="D58" s="8">
        <v>106330</v>
      </c>
      <c r="E58" s="8">
        <v>11980</v>
      </c>
      <c r="F58" s="8">
        <v>25875</v>
      </c>
      <c r="G58" s="8">
        <v>2215</v>
      </c>
      <c r="H58" s="8">
        <v>1410</v>
      </c>
      <c r="I58" s="8">
        <v>53825</v>
      </c>
      <c r="J58" s="8">
        <v>133615</v>
      </c>
      <c r="K58" s="8">
        <v>1911</v>
      </c>
      <c r="L58" s="8">
        <v>4430</v>
      </c>
      <c r="M58" s="8">
        <v>2876</v>
      </c>
      <c r="N58" s="8">
        <v>6885</v>
      </c>
      <c r="O58" s="8">
        <v>58612</v>
      </c>
      <c r="P58" s="8">
        <v>144930</v>
      </c>
      <c r="Q58" s="8">
        <v>230</v>
      </c>
      <c r="R58" s="8">
        <v>426</v>
      </c>
      <c r="S58" s="8">
        <v>52240</v>
      </c>
      <c r="T58" s="8">
        <v>127735</v>
      </c>
      <c r="U58" s="8">
        <v>5505</v>
      </c>
      <c r="V58" s="8">
        <v>23700</v>
      </c>
      <c r="W58" s="8">
        <v>1785</v>
      </c>
      <c r="X58" s="8">
        <v>8290</v>
      </c>
      <c r="Y58" s="8">
        <v>342</v>
      </c>
      <c r="Z58" s="8">
        <v>935</v>
      </c>
      <c r="AA58" s="8">
        <v>110</v>
      </c>
      <c r="AB58" s="8">
        <v>205</v>
      </c>
      <c r="AC58" s="8">
        <v>13</v>
      </c>
      <c r="AD58" s="8">
        <v>550</v>
      </c>
      <c r="AE58" s="8">
        <v>7755</v>
      </c>
      <c r="AF58" s="8">
        <v>33680</v>
      </c>
      <c r="AG58" s="8">
        <v>188</v>
      </c>
      <c r="AH58" s="8">
        <v>490</v>
      </c>
      <c r="AI58" s="8">
        <v>51</v>
      </c>
      <c r="AJ58" s="8">
        <v>800</v>
      </c>
      <c r="AK58" s="8">
        <v>452</v>
      </c>
      <c r="AL58" s="8">
        <v>940</v>
      </c>
      <c r="AM58" s="8">
        <v>1449</v>
      </c>
      <c r="AN58" s="8">
        <v>12775</v>
      </c>
      <c r="AO58" s="8">
        <v>575</v>
      </c>
      <c r="AP58" s="8">
        <v>1405</v>
      </c>
      <c r="AQ58" s="8">
        <v>6898</v>
      </c>
      <c r="AR58" s="8">
        <v>15390</v>
      </c>
      <c r="AS58" s="8">
        <v>262</v>
      </c>
      <c r="AT58" s="8">
        <v>2590</v>
      </c>
      <c r="AU58" s="8">
        <v>9687</v>
      </c>
      <c r="AV58" s="8">
        <v>33900</v>
      </c>
      <c r="AW58" s="8">
        <v>257</v>
      </c>
      <c r="AX58" s="8">
        <v>292</v>
      </c>
      <c r="AY58" s="9">
        <v>76054</v>
      </c>
      <c r="AZ58" s="9">
        <v>212510</v>
      </c>
      <c r="BA58" s="8">
        <v>0</v>
      </c>
      <c r="BB58" s="8">
        <v>0</v>
      </c>
      <c r="BC58" s="8">
        <v>11</v>
      </c>
      <c r="BD58" s="8">
        <v>165</v>
      </c>
      <c r="BE58" s="8">
        <v>23</v>
      </c>
      <c r="BF58" s="8">
        <v>722</v>
      </c>
      <c r="BG58" s="8">
        <v>1293</v>
      </c>
      <c r="BH58" s="8">
        <v>4348</v>
      </c>
      <c r="BI58" s="8">
        <v>7512</v>
      </c>
      <c r="BJ58" s="8">
        <v>13570</v>
      </c>
      <c r="BK58" s="8">
        <v>8839</v>
      </c>
      <c r="BL58" s="8">
        <v>18805</v>
      </c>
      <c r="BM58" s="8">
        <v>84893</v>
      </c>
      <c r="BN58" s="8">
        <v>231315</v>
      </c>
      <c r="BO58" s="8">
        <v>27207</v>
      </c>
      <c r="BP58" s="8">
        <v>74754</v>
      </c>
      <c r="BQ58" s="8">
        <v>1927</v>
      </c>
      <c r="BR58" s="8">
        <v>1927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63" spans="1:94" x14ac:dyDescent="0.25"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7"/>
      <c r="AZ63" s="27"/>
      <c r="BA63" s="27"/>
      <c r="BB63" s="27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7"/>
      <c r="BN63" s="27"/>
      <c r="BO63" s="26"/>
    </row>
  </sheetData>
  <protectedRanges>
    <protectedRange sqref="B48:B49" name="Range7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Q68"/>
  <sheetViews>
    <sheetView view="pageBreakPreview" zoomScale="70" zoomScaleNormal="85" zoomScaleSheetLayoutView="70" workbookViewId="0">
      <pane xSplit="2" ySplit="6" topLeftCell="AI46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11" style="24" bestFit="1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8" width="8.4257812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165">
        <v>331557</v>
      </c>
      <c r="D7" s="165">
        <v>226619</v>
      </c>
      <c r="E7" s="165">
        <v>46059</v>
      </c>
      <c r="F7" s="165">
        <v>37643</v>
      </c>
      <c r="G7" s="165">
        <v>27834</v>
      </c>
      <c r="H7" s="165">
        <v>27172</v>
      </c>
      <c r="I7" s="56">
        <f>C7+E7+G7</f>
        <v>405450</v>
      </c>
      <c r="J7" s="56">
        <f>D7+F7+H7</f>
        <v>291434</v>
      </c>
      <c r="K7" s="165">
        <v>6867</v>
      </c>
      <c r="L7" s="165">
        <v>23996</v>
      </c>
      <c r="M7" s="165">
        <v>937</v>
      </c>
      <c r="N7" s="165">
        <v>8407</v>
      </c>
      <c r="O7" s="56">
        <f>I7+K7+M7</f>
        <v>413254</v>
      </c>
      <c r="P7" s="56">
        <f>J7+L7+N7</f>
        <v>323837</v>
      </c>
      <c r="Q7" s="56">
        <v>135</v>
      </c>
      <c r="R7" s="56">
        <v>1504</v>
      </c>
      <c r="S7" s="56">
        <v>123550</v>
      </c>
      <c r="T7" s="56">
        <v>102650</v>
      </c>
      <c r="U7" s="56">
        <v>1510</v>
      </c>
      <c r="V7" s="56">
        <v>3409</v>
      </c>
      <c r="W7" s="56">
        <v>790</v>
      </c>
      <c r="X7" s="56">
        <v>20271</v>
      </c>
      <c r="Y7" s="56">
        <v>725</v>
      </c>
      <c r="Z7" s="56">
        <v>22544</v>
      </c>
      <c r="AA7" s="56">
        <v>513</v>
      </c>
      <c r="AB7" s="56">
        <v>533</v>
      </c>
      <c r="AC7" s="56">
        <v>581</v>
      </c>
      <c r="AD7" s="56">
        <v>5810</v>
      </c>
      <c r="AE7" s="56">
        <f>AC7+AA7+Y7+W7+U7</f>
        <v>4119</v>
      </c>
      <c r="AF7" s="56">
        <f>AD7+AB7+Z7+X7+V7</f>
        <v>52567</v>
      </c>
      <c r="AG7" s="56">
        <v>100</v>
      </c>
      <c r="AH7" s="56">
        <v>5150</v>
      </c>
      <c r="AI7" s="56">
        <v>86</v>
      </c>
      <c r="AJ7" s="56">
        <v>8600</v>
      </c>
      <c r="AK7" s="56">
        <v>194</v>
      </c>
      <c r="AL7" s="56">
        <v>1617</v>
      </c>
      <c r="AM7" s="56">
        <v>892</v>
      </c>
      <c r="AN7" s="56">
        <v>8415</v>
      </c>
      <c r="AO7" s="56">
        <v>2808</v>
      </c>
      <c r="AP7" s="56">
        <v>3997</v>
      </c>
      <c r="AQ7" s="56">
        <v>1557</v>
      </c>
      <c r="AR7" s="56">
        <v>2758</v>
      </c>
      <c r="AS7" s="56">
        <v>139</v>
      </c>
      <c r="AT7" s="56">
        <v>2042</v>
      </c>
      <c r="AU7" s="56">
        <f>AS7+AQ7+AO7+AM7+AK7+AI7</f>
        <v>5676</v>
      </c>
      <c r="AV7" s="56">
        <f>AT7+AR7+AP7+AN7+AL7+AJ7</f>
        <v>27429</v>
      </c>
      <c r="AW7" s="7"/>
      <c r="AX7" s="7"/>
      <c r="AY7" s="56">
        <f>O7+AE7+AU7</f>
        <v>423049</v>
      </c>
      <c r="AZ7" s="56">
        <f>P7+AF7+AV7</f>
        <v>403833</v>
      </c>
      <c r="BA7" s="56">
        <v>0</v>
      </c>
      <c r="BB7" s="56">
        <v>0</v>
      </c>
      <c r="BC7" s="56">
        <v>297</v>
      </c>
      <c r="BD7" s="56">
        <v>3195</v>
      </c>
      <c r="BE7" s="56">
        <v>413</v>
      </c>
      <c r="BF7" s="56">
        <v>7290</v>
      </c>
      <c r="BG7" s="56">
        <v>4880</v>
      </c>
      <c r="BH7" s="56">
        <v>24050</v>
      </c>
      <c r="BI7" s="56">
        <v>389</v>
      </c>
      <c r="BJ7" s="56">
        <v>1550</v>
      </c>
      <c r="BK7" s="56">
        <f>BA7+BC7+BE7+BG7+BI7</f>
        <v>5979</v>
      </c>
      <c r="BL7" s="56">
        <f>BB7+BD7+BF7+BH7+BJ7</f>
        <v>36085</v>
      </c>
      <c r="BM7" s="56">
        <f>AY7+BK7</f>
        <v>429028</v>
      </c>
      <c r="BN7" s="56">
        <f>AZ7+BL7</f>
        <v>439918</v>
      </c>
      <c r="BO7" s="56">
        <v>44360</v>
      </c>
      <c r="BP7" s="56">
        <v>44155</v>
      </c>
      <c r="BQ7" s="56">
        <v>3060</v>
      </c>
      <c r="BR7" s="56">
        <v>3075</v>
      </c>
    </row>
    <row r="8" spans="1:70" s="10" customFormat="1" ht="18" customHeight="1" x14ac:dyDescent="0.25">
      <c r="A8" s="37">
        <v>2</v>
      </c>
      <c r="B8" s="12" t="s">
        <v>9</v>
      </c>
      <c r="C8" s="165">
        <v>61485</v>
      </c>
      <c r="D8" s="165">
        <v>41181</v>
      </c>
      <c r="E8" s="165">
        <v>8531</v>
      </c>
      <c r="F8" s="165">
        <v>7543</v>
      </c>
      <c r="G8" s="165">
        <v>5470</v>
      </c>
      <c r="H8" s="165">
        <v>5152</v>
      </c>
      <c r="I8" s="56">
        <f t="shared" ref="I8:I56" si="0">C8+E8+G8</f>
        <v>75486</v>
      </c>
      <c r="J8" s="56">
        <f t="shared" ref="J8:J56" si="1">D8+F8+H8</f>
        <v>53876</v>
      </c>
      <c r="K8" s="165">
        <v>1295</v>
      </c>
      <c r="L8" s="165">
        <v>4426</v>
      </c>
      <c r="M8" s="165">
        <v>162</v>
      </c>
      <c r="N8" s="165">
        <v>1406</v>
      </c>
      <c r="O8" s="56">
        <f t="shared" ref="O8:O56" si="2">I8+K8+M8</f>
        <v>76943</v>
      </c>
      <c r="P8" s="56">
        <f t="shared" ref="P8:P56" si="3">J8+L8+N8</f>
        <v>59708</v>
      </c>
      <c r="Q8" s="56">
        <v>110</v>
      </c>
      <c r="R8" s="56">
        <v>970</v>
      </c>
      <c r="S8" s="56">
        <v>21700</v>
      </c>
      <c r="T8" s="56">
        <v>20100</v>
      </c>
      <c r="U8" s="56">
        <v>240</v>
      </c>
      <c r="V8" s="56">
        <v>547</v>
      </c>
      <c r="W8" s="56">
        <v>153</v>
      </c>
      <c r="X8" s="56">
        <v>4964</v>
      </c>
      <c r="Y8" s="56">
        <v>151</v>
      </c>
      <c r="Z8" s="56">
        <v>4239</v>
      </c>
      <c r="AA8" s="56">
        <v>85</v>
      </c>
      <c r="AB8" s="56">
        <v>81</v>
      </c>
      <c r="AC8" s="56">
        <v>163</v>
      </c>
      <c r="AD8" s="56">
        <v>1695</v>
      </c>
      <c r="AE8" s="56">
        <f t="shared" ref="AE8:AE56" si="4">AC8+AA8+Y8+W8+U8</f>
        <v>792</v>
      </c>
      <c r="AF8" s="56">
        <f t="shared" ref="AF8:AF56" si="5">AD8+AB8+Z8+X8+V8</f>
        <v>11526</v>
      </c>
      <c r="AG8" s="56">
        <v>31</v>
      </c>
      <c r="AH8" s="56">
        <v>1600</v>
      </c>
      <c r="AI8" s="56">
        <v>44</v>
      </c>
      <c r="AJ8" s="56">
        <v>4400</v>
      </c>
      <c r="AK8" s="56">
        <v>48</v>
      </c>
      <c r="AL8" s="56">
        <v>407</v>
      </c>
      <c r="AM8" s="56">
        <v>194</v>
      </c>
      <c r="AN8" s="56">
        <v>1864</v>
      </c>
      <c r="AO8" s="56">
        <v>487</v>
      </c>
      <c r="AP8" s="56">
        <v>720</v>
      </c>
      <c r="AQ8" s="56">
        <v>295</v>
      </c>
      <c r="AR8" s="56">
        <v>533</v>
      </c>
      <c r="AS8" s="56">
        <v>41</v>
      </c>
      <c r="AT8" s="56">
        <v>602</v>
      </c>
      <c r="AU8" s="56">
        <f t="shared" ref="AU8:AU56" si="6">AS8+AQ8+AO8+AM8+AK8+AI8</f>
        <v>1109</v>
      </c>
      <c r="AV8" s="56">
        <f t="shared" ref="AV8:AV56" si="7">AT8+AR8+AP8+AN8+AL8+AJ8</f>
        <v>8526</v>
      </c>
      <c r="AW8" s="7"/>
      <c r="AX8" s="7"/>
      <c r="AY8" s="56">
        <f t="shared" ref="AY8:AY56" si="8">O8+AE8+AU8</f>
        <v>78844</v>
      </c>
      <c r="AZ8" s="56">
        <f t="shared" ref="AZ8:AZ56" si="9">P8+AF8+AV8</f>
        <v>79760</v>
      </c>
      <c r="BA8" s="56">
        <v>0</v>
      </c>
      <c r="BB8" s="56">
        <v>0</v>
      </c>
      <c r="BC8" s="56">
        <v>55</v>
      </c>
      <c r="BD8" s="56">
        <v>310</v>
      </c>
      <c r="BE8" s="56">
        <v>130</v>
      </c>
      <c r="BF8" s="56">
        <v>1160</v>
      </c>
      <c r="BG8" s="56">
        <v>940</v>
      </c>
      <c r="BH8" s="56">
        <v>5760</v>
      </c>
      <c r="BI8" s="56">
        <v>42</v>
      </c>
      <c r="BJ8" s="56">
        <v>159</v>
      </c>
      <c r="BK8" s="56">
        <f t="shared" ref="BK8:BK56" si="10">BA8+BC8+BE8+BG8+BI8</f>
        <v>1167</v>
      </c>
      <c r="BL8" s="56">
        <f t="shared" ref="BL8:BL56" si="11">BB8+BD8+BF8+BH8+BJ8</f>
        <v>7389</v>
      </c>
      <c r="BM8" s="56">
        <f t="shared" ref="BM8:BM56" si="12">AY8+BK8</f>
        <v>80011</v>
      </c>
      <c r="BN8" s="56">
        <f t="shared" ref="BN8:BN56" si="13">AZ8+BL8</f>
        <v>87149</v>
      </c>
      <c r="BO8" s="56">
        <v>6920</v>
      </c>
      <c r="BP8" s="56">
        <v>7050</v>
      </c>
      <c r="BQ8" s="56">
        <v>1150</v>
      </c>
      <c r="BR8" s="56">
        <v>725</v>
      </c>
    </row>
    <row r="9" spans="1:70" s="10" customFormat="1" ht="18" customHeight="1" x14ac:dyDescent="0.25">
      <c r="A9" s="36">
        <v>3</v>
      </c>
      <c r="B9" s="12" t="s">
        <v>10</v>
      </c>
      <c r="C9" s="165">
        <v>16766</v>
      </c>
      <c r="D9" s="165">
        <v>13324</v>
      </c>
      <c r="E9" s="165">
        <v>3805</v>
      </c>
      <c r="F9" s="165">
        <v>3448</v>
      </c>
      <c r="G9" s="165">
        <v>371</v>
      </c>
      <c r="H9" s="165">
        <v>352</v>
      </c>
      <c r="I9" s="56">
        <f t="shared" si="0"/>
        <v>20942</v>
      </c>
      <c r="J9" s="56">
        <f t="shared" si="1"/>
        <v>17124</v>
      </c>
      <c r="K9" s="165">
        <v>424</v>
      </c>
      <c r="L9" s="165">
        <v>1365</v>
      </c>
      <c r="M9" s="165">
        <v>50</v>
      </c>
      <c r="N9" s="165">
        <v>423</v>
      </c>
      <c r="O9" s="56">
        <f t="shared" si="2"/>
        <v>21416</v>
      </c>
      <c r="P9" s="56">
        <f t="shared" si="3"/>
        <v>18912</v>
      </c>
      <c r="Q9" s="56">
        <v>2</v>
      </c>
      <c r="R9" s="56">
        <v>20</v>
      </c>
      <c r="S9" s="56">
        <v>5400</v>
      </c>
      <c r="T9" s="56">
        <v>4200</v>
      </c>
      <c r="U9" s="56">
        <v>60</v>
      </c>
      <c r="V9" s="56">
        <v>137</v>
      </c>
      <c r="W9" s="56">
        <v>41</v>
      </c>
      <c r="X9" s="56">
        <v>1066</v>
      </c>
      <c r="Y9" s="56">
        <v>34</v>
      </c>
      <c r="Z9" s="56">
        <v>1167</v>
      </c>
      <c r="AA9" s="56">
        <v>29</v>
      </c>
      <c r="AB9" s="56">
        <v>29</v>
      </c>
      <c r="AC9" s="56">
        <v>24</v>
      </c>
      <c r="AD9" s="56">
        <v>250</v>
      </c>
      <c r="AE9" s="56">
        <f t="shared" si="4"/>
        <v>188</v>
      </c>
      <c r="AF9" s="56">
        <f t="shared" si="5"/>
        <v>2649</v>
      </c>
      <c r="AG9" s="56">
        <v>1</v>
      </c>
      <c r="AH9" s="56">
        <v>50</v>
      </c>
      <c r="AI9" s="56">
        <v>0</v>
      </c>
      <c r="AJ9" s="56">
        <v>0</v>
      </c>
      <c r="AK9" s="56">
        <v>9</v>
      </c>
      <c r="AL9" s="56">
        <v>76</v>
      </c>
      <c r="AM9" s="56">
        <v>46</v>
      </c>
      <c r="AN9" s="56">
        <v>475</v>
      </c>
      <c r="AO9" s="56">
        <v>146</v>
      </c>
      <c r="AP9" s="56">
        <v>221</v>
      </c>
      <c r="AQ9" s="56">
        <v>79</v>
      </c>
      <c r="AR9" s="56">
        <v>126</v>
      </c>
      <c r="AS9" s="56">
        <v>10</v>
      </c>
      <c r="AT9" s="56">
        <v>144</v>
      </c>
      <c r="AU9" s="56">
        <f t="shared" si="6"/>
        <v>290</v>
      </c>
      <c r="AV9" s="56">
        <f t="shared" si="7"/>
        <v>1042</v>
      </c>
      <c r="AW9" s="7"/>
      <c r="AX9" s="7"/>
      <c r="AY9" s="56">
        <f t="shared" si="8"/>
        <v>21894</v>
      </c>
      <c r="AZ9" s="56">
        <f t="shared" si="9"/>
        <v>22603</v>
      </c>
      <c r="BA9" s="56">
        <v>0</v>
      </c>
      <c r="BB9" s="56">
        <v>0</v>
      </c>
      <c r="BC9" s="56">
        <v>15</v>
      </c>
      <c r="BD9" s="56">
        <v>160</v>
      </c>
      <c r="BE9" s="56">
        <v>15</v>
      </c>
      <c r="BF9" s="56">
        <v>160</v>
      </c>
      <c r="BG9" s="56">
        <v>200</v>
      </c>
      <c r="BH9" s="56">
        <v>1000</v>
      </c>
      <c r="BI9" s="56">
        <v>15</v>
      </c>
      <c r="BJ9" s="56">
        <v>70</v>
      </c>
      <c r="BK9" s="56">
        <f t="shared" si="10"/>
        <v>245</v>
      </c>
      <c r="BL9" s="56">
        <f t="shared" si="11"/>
        <v>1390</v>
      </c>
      <c r="BM9" s="56">
        <f t="shared" si="12"/>
        <v>22139</v>
      </c>
      <c r="BN9" s="56">
        <f t="shared" si="13"/>
        <v>23993</v>
      </c>
      <c r="BO9" s="56">
        <v>2310</v>
      </c>
      <c r="BP9" s="56">
        <v>2300</v>
      </c>
      <c r="BQ9" s="56">
        <v>150</v>
      </c>
      <c r="BR9" s="56">
        <v>150</v>
      </c>
    </row>
    <row r="10" spans="1:70" s="10" customFormat="1" ht="18" customHeight="1" x14ac:dyDescent="0.25">
      <c r="A10" s="37">
        <v>4</v>
      </c>
      <c r="B10" s="12" t="s">
        <v>11</v>
      </c>
      <c r="C10" s="165">
        <v>3000</v>
      </c>
      <c r="D10" s="165">
        <v>2200</v>
      </c>
      <c r="E10" s="165">
        <v>343</v>
      </c>
      <c r="F10" s="165">
        <v>312</v>
      </c>
      <c r="G10" s="165">
        <v>295</v>
      </c>
      <c r="H10" s="165">
        <v>300</v>
      </c>
      <c r="I10" s="56">
        <f t="shared" si="0"/>
        <v>3638</v>
      </c>
      <c r="J10" s="56">
        <f t="shared" si="1"/>
        <v>2812</v>
      </c>
      <c r="K10" s="165">
        <v>59</v>
      </c>
      <c r="L10" s="165">
        <v>235</v>
      </c>
      <c r="M10" s="165">
        <v>10</v>
      </c>
      <c r="N10" s="165">
        <v>79</v>
      </c>
      <c r="O10" s="56">
        <f t="shared" si="2"/>
        <v>3707</v>
      </c>
      <c r="P10" s="56">
        <f t="shared" si="3"/>
        <v>3126</v>
      </c>
      <c r="Q10" s="56">
        <v>2</v>
      </c>
      <c r="R10" s="56">
        <v>20</v>
      </c>
      <c r="S10" s="56">
        <v>1000</v>
      </c>
      <c r="T10" s="56">
        <v>1000</v>
      </c>
      <c r="U10" s="56">
        <v>10</v>
      </c>
      <c r="V10" s="56">
        <v>23</v>
      </c>
      <c r="W10" s="56">
        <v>5</v>
      </c>
      <c r="X10" s="56">
        <v>120</v>
      </c>
      <c r="Y10" s="56">
        <v>4</v>
      </c>
      <c r="Z10" s="56">
        <v>153</v>
      </c>
      <c r="AA10" s="56">
        <v>4</v>
      </c>
      <c r="AB10" s="56">
        <v>3</v>
      </c>
      <c r="AC10" s="56">
        <v>4</v>
      </c>
      <c r="AD10" s="56">
        <v>50</v>
      </c>
      <c r="AE10" s="56">
        <f t="shared" si="4"/>
        <v>27</v>
      </c>
      <c r="AF10" s="56">
        <f t="shared" si="5"/>
        <v>349</v>
      </c>
      <c r="AG10" s="56">
        <v>1</v>
      </c>
      <c r="AH10" s="56">
        <v>50</v>
      </c>
      <c r="AI10" s="56">
        <v>0</v>
      </c>
      <c r="AJ10" s="56">
        <v>0</v>
      </c>
      <c r="AK10" s="56">
        <v>2</v>
      </c>
      <c r="AL10" s="56">
        <v>20</v>
      </c>
      <c r="AM10" s="56">
        <v>6</v>
      </c>
      <c r="AN10" s="56">
        <v>57</v>
      </c>
      <c r="AO10" s="56">
        <v>20</v>
      </c>
      <c r="AP10" s="56">
        <v>29</v>
      </c>
      <c r="AQ10" s="56">
        <v>15</v>
      </c>
      <c r="AR10" s="56">
        <v>20</v>
      </c>
      <c r="AS10" s="56">
        <v>20</v>
      </c>
      <c r="AT10" s="56">
        <v>30</v>
      </c>
      <c r="AU10" s="56">
        <f t="shared" si="6"/>
        <v>63</v>
      </c>
      <c r="AV10" s="56">
        <f t="shared" si="7"/>
        <v>156</v>
      </c>
      <c r="AW10" s="7"/>
      <c r="AX10" s="7"/>
      <c r="AY10" s="56">
        <f t="shared" si="8"/>
        <v>3797</v>
      </c>
      <c r="AZ10" s="56">
        <f t="shared" si="9"/>
        <v>3631</v>
      </c>
      <c r="BA10" s="56">
        <v>0</v>
      </c>
      <c r="BB10" s="56">
        <v>0</v>
      </c>
      <c r="BC10" s="56">
        <v>5</v>
      </c>
      <c r="BD10" s="56">
        <v>100</v>
      </c>
      <c r="BE10" s="56">
        <v>5</v>
      </c>
      <c r="BF10" s="56">
        <v>100</v>
      </c>
      <c r="BG10" s="56">
        <v>100</v>
      </c>
      <c r="BH10" s="56">
        <v>500</v>
      </c>
      <c r="BI10" s="56">
        <v>5</v>
      </c>
      <c r="BJ10" s="56">
        <v>10</v>
      </c>
      <c r="BK10" s="56">
        <f t="shared" si="10"/>
        <v>115</v>
      </c>
      <c r="BL10" s="56">
        <f t="shared" si="11"/>
        <v>710</v>
      </c>
      <c r="BM10" s="56">
        <f t="shared" si="12"/>
        <v>3912</v>
      </c>
      <c r="BN10" s="56">
        <f t="shared" si="13"/>
        <v>4341</v>
      </c>
      <c r="BO10" s="56">
        <v>410</v>
      </c>
      <c r="BP10" s="56">
        <v>500</v>
      </c>
      <c r="BQ10" s="56">
        <v>50</v>
      </c>
      <c r="BR10" s="56">
        <v>50</v>
      </c>
    </row>
    <row r="11" spans="1:70" s="10" customFormat="1" ht="18" customHeight="1" x14ac:dyDescent="0.25">
      <c r="A11" s="36">
        <v>5</v>
      </c>
      <c r="B11" s="12" t="s">
        <v>12</v>
      </c>
      <c r="C11" s="165">
        <v>41183</v>
      </c>
      <c r="D11" s="165">
        <v>26429</v>
      </c>
      <c r="E11" s="165">
        <v>5976</v>
      </c>
      <c r="F11" s="165">
        <v>5219</v>
      </c>
      <c r="G11" s="165">
        <v>3179</v>
      </c>
      <c r="H11" s="165">
        <v>3142</v>
      </c>
      <c r="I11" s="56">
        <f t="shared" si="0"/>
        <v>50338</v>
      </c>
      <c r="J11" s="56">
        <f t="shared" si="1"/>
        <v>34790</v>
      </c>
      <c r="K11" s="165">
        <v>862</v>
      </c>
      <c r="L11" s="165">
        <v>2914</v>
      </c>
      <c r="M11" s="165">
        <v>112</v>
      </c>
      <c r="N11" s="165">
        <v>937</v>
      </c>
      <c r="O11" s="56">
        <f t="shared" si="2"/>
        <v>51312</v>
      </c>
      <c r="P11" s="56">
        <f t="shared" si="3"/>
        <v>38641</v>
      </c>
      <c r="Q11" s="56">
        <v>11</v>
      </c>
      <c r="R11" s="56">
        <v>185</v>
      </c>
      <c r="S11" s="56">
        <v>13700</v>
      </c>
      <c r="T11" s="56">
        <v>11100</v>
      </c>
      <c r="U11" s="56">
        <v>198</v>
      </c>
      <c r="V11" s="56">
        <v>454</v>
      </c>
      <c r="W11" s="56">
        <v>128</v>
      </c>
      <c r="X11" s="56">
        <v>3309</v>
      </c>
      <c r="Y11" s="56">
        <v>103</v>
      </c>
      <c r="Z11" s="56">
        <v>3079</v>
      </c>
      <c r="AA11" s="56">
        <v>67</v>
      </c>
      <c r="AB11" s="56">
        <v>64</v>
      </c>
      <c r="AC11" s="56">
        <v>105</v>
      </c>
      <c r="AD11" s="56">
        <v>1050</v>
      </c>
      <c r="AE11" s="56">
        <f t="shared" si="4"/>
        <v>601</v>
      </c>
      <c r="AF11" s="56">
        <f t="shared" si="5"/>
        <v>7956</v>
      </c>
      <c r="AG11" s="56">
        <v>55</v>
      </c>
      <c r="AH11" s="56">
        <v>1330</v>
      </c>
      <c r="AI11" s="56">
        <v>10</v>
      </c>
      <c r="AJ11" s="56">
        <v>1000</v>
      </c>
      <c r="AK11" s="56">
        <v>34</v>
      </c>
      <c r="AL11" s="56">
        <v>315</v>
      </c>
      <c r="AM11" s="56">
        <v>148</v>
      </c>
      <c r="AN11" s="56">
        <v>1406</v>
      </c>
      <c r="AO11" s="56">
        <v>325</v>
      </c>
      <c r="AP11" s="56">
        <v>487</v>
      </c>
      <c r="AQ11" s="56">
        <v>196</v>
      </c>
      <c r="AR11" s="56">
        <v>306</v>
      </c>
      <c r="AS11" s="56">
        <v>31</v>
      </c>
      <c r="AT11" s="56">
        <v>453</v>
      </c>
      <c r="AU11" s="56">
        <f t="shared" si="6"/>
        <v>744</v>
      </c>
      <c r="AV11" s="56">
        <f t="shared" si="7"/>
        <v>3967</v>
      </c>
      <c r="AW11" s="7"/>
      <c r="AX11" s="7"/>
      <c r="AY11" s="56">
        <f t="shared" si="8"/>
        <v>52657</v>
      </c>
      <c r="AZ11" s="56">
        <f t="shared" si="9"/>
        <v>50564</v>
      </c>
      <c r="BA11" s="56">
        <v>0</v>
      </c>
      <c r="BB11" s="56">
        <v>0</v>
      </c>
      <c r="BC11" s="56">
        <v>35</v>
      </c>
      <c r="BD11" s="56">
        <v>410</v>
      </c>
      <c r="BE11" s="56">
        <v>75</v>
      </c>
      <c r="BF11" s="56">
        <v>860</v>
      </c>
      <c r="BG11" s="56">
        <v>700</v>
      </c>
      <c r="BH11" s="56">
        <v>2700</v>
      </c>
      <c r="BI11" s="56">
        <v>35</v>
      </c>
      <c r="BJ11" s="56">
        <v>115</v>
      </c>
      <c r="BK11" s="56">
        <f t="shared" si="10"/>
        <v>845</v>
      </c>
      <c r="BL11" s="56">
        <f t="shared" si="11"/>
        <v>4085</v>
      </c>
      <c r="BM11" s="56">
        <f t="shared" si="12"/>
        <v>53502</v>
      </c>
      <c r="BN11" s="56">
        <f t="shared" si="13"/>
        <v>54649</v>
      </c>
      <c r="BO11" s="56">
        <v>5450</v>
      </c>
      <c r="BP11" s="56">
        <v>5250</v>
      </c>
      <c r="BQ11" s="56">
        <v>400</v>
      </c>
      <c r="BR11" s="56">
        <v>550</v>
      </c>
    </row>
    <row r="12" spans="1:70" s="10" customFormat="1" ht="18" customHeight="1" x14ac:dyDescent="0.25">
      <c r="A12" s="37">
        <v>6</v>
      </c>
      <c r="B12" s="12" t="s">
        <v>13</v>
      </c>
      <c r="C12" s="165">
        <v>14700</v>
      </c>
      <c r="D12" s="165">
        <v>11488</v>
      </c>
      <c r="E12" s="165">
        <v>2055</v>
      </c>
      <c r="F12" s="165">
        <v>1842</v>
      </c>
      <c r="G12" s="165">
        <v>1555</v>
      </c>
      <c r="H12" s="165">
        <v>1322</v>
      </c>
      <c r="I12" s="56">
        <f t="shared" si="0"/>
        <v>18310</v>
      </c>
      <c r="J12" s="56">
        <f t="shared" si="1"/>
        <v>14652</v>
      </c>
      <c r="K12" s="165">
        <v>355</v>
      </c>
      <c r="L12" s="165">
        <v>1220</v>
      </c>
      <c r="M12" s="165">
        <v>48</v>
      </c>
      <c r="N12" s="165">
        <v>398</v>
      </c>
      <c r="O12" s="56">
        <f t="shared" si="2"/>
        <v>18713</v>
      </c>
      <c r="P12" s="56">
        <f t="shared" si="3"/>
        <v>16270</v>
      </c>
      <c r="Q12" s="56">
        <v>4</v>
      </c>
      <c r="R12" s="56">
        <v>40</v>
      </c>
      <c r="S12" s="56">
        <v>5000</v>
      </c>
      <c r="T12" s="56">
        <v>4500</v>
      </c>
      <c r="U12" s="56">
        <v>54</v>
      </c>
      <c r="V12" s="56">
        <v>123</v>
      </c>
      <c r="W12" s="56">
        <v>29</v>
      </c>
      <c r="X12" s="56">
        <v>740</v>
      </c>
      <c r="Y12" s="56">
        <v>24</v>
      </c>
      <c r="Z12" s="56">
        <v>940</v>
      </c>
      <c r="AA12" s="56">
        <v>17</v>
      </c>
      <c r="AB12" s="56">
        <v>17</v>
      </c>
      <c r="AC12" s="56">
        <v>26</v>
      </c>
      <c r="AD12" s="56">
        <v>260</v>
      </c>
      <c r="AE12" s="56">
        <f t="shared" si="4"/>
        <v>150</v>
      </c>
      <c r="AF12" s="56">
        <f t="shared" si="5"/>
        <v>2080</v>
      </c>
      <c r="AG12" s="56">
        <v>20</v>
      </c>
      <c r="AH12" s="56">
        <v>20</v>
      </c>
      <c r="AI12" s="56">
        <v>0</v>
      </c>
      <c r="AJ12" s="56">
        <v>0</v>
      </c>
      <c r="AK12" s="56">
        <v>8</v>
      </c>
      <c r="AL12" s="56">
        <v>72</v>
      </c>
      <c r="AM12" s="56">
        <v>45</v>
      </c>
      <c r="AN12" s="56">
        <v>438</v>
      </c>
      <c r="AO12" s="56">
        <v>95</v>
      </c>
      <c r="AP12" s="56">
        <v>165</v>
      </c>
      <c r="AQ12" s="56">
        <v>75</v>
      </c>
      <c r="AR12" s="56">
        <v>115</v>
      </c>
      <c r="AS12" s="56">
        <v>9</v>
      </c>
      <c r="AT12" s="56">
        <v>134</v>
      </c>
      <c r="AU12" s="56">
        <f t="shared" si="6"/>
        <v>232</v>
      </c>
      <c r="AV12" s="56">
        <f t="shared" si="7"/>
        <v>924</v>
      </c>
      <c r="AW12" s="7"/>
      <c r="AX12" s="7"/>
      <c r="AY12" s="56">
        <f t="shared" si="8"/>
        <v>19095</v>
      </c>
      <c r="AZ12" s="56">
        <f t="shared" si="9"/>
        <v>19274</v>
      </c>
      <c r="BA12" s="56">
        <v>0</v>
      </c>
      <c r="BB12" s="56">
        <v>0</v>
      </c>
      <c r="BC12" s="56">
        <v>12</v>
      </c>
      <c r="BD12" s="56">
        <v>205</v>
      </c>
      <c r="BE12" s="56">
        <v>12</v>
      </c>
      <c r="BF12" s="56">
        <v>220</v>
      </c>
      <c r="BG12" s="56">
        <v>220</v>
      </c>
      <c r="BH12" s="56">
        <v>300</v>
      </c>
      <c r="BI12" s="56">
        <v>13</v>
      </c>
      <c r="BJ12" s="56">
        <v>30</v>
      </c>
      <c r="BK12" s="56">
        <f t="shared" si="10"/>
        <v>257</v>
      </c>
      <c r="BL12" s="56">
        <f t="shared" si="11"/>
        <v>755</v>
      </c>
      <c r="BM12" s="56">
        <f t="shared" si="12"/>
        <v>19352</v>
      </c>
      <c r="BN12" s="56">
        <f t="shared" si="13"/>
        <v>20029</v>
      </c>
      <c r="BO12" s="56">
        <v>2000</v>
      </c>
      <c r="BP12" s="56">
        <v>2150</v>
      </c>
      <c r="BQ12" s="56">
        <v>150</v>
      </c>
      <c r="BR12" s="56">
        <v>250</v>
      </c>
    </row>
    <row r="13" spans="1:70" s="10" customFormat="1" ht="18" customHeight="1" x14ac:dyDescent="0.25">
      <c r="A13" s="36">
        <v>7</v>
      </c>
      <c r="B13" s="12" t="s">
        <v>15</v>
      </c>
      <c r="C13" s="165">
        <v>6000</v>
      </c>
      <c r="D13" s="165">
        <v>4410</v>
      </c>
      <c r="E13" s="165">
        <v>686</v>
      </c>
      <c r="F13" s="165">
        <v>624</v>
      </c>
      <c r="G13" s="165">
        <v>600</v>
      </c>
      <c r="H13" s="165">
        <v>554</v>
      </c>
      <c r="I13" s="56">
        <f t="shared" si="0"/>
        <v>7286</v>
      </c>
      <c r="J13" s="56">
        <f t="shared" si="1"/>
        <v>5588</v>
      </c>
      <c r="K13" s="165">
        <v>118</v>
      </c>
      <c r="L13" s="165">
        <v>470</v>
      </c>
      <c r="M13" s="165">
        <v>20</v>
      </c>
      <c r="N13" s="165">
        <v>158</v>
      </c>
      <c r="O13" s="56">
        <f t="shared" si="2"/>
        <v>7424</v>
      </c>
      <c r="P13" s="56">
        <f t="shared" si="3"/>
        <v>6216</v>
      </c>
      <c r="Q13" s="56">
        <v>4</v>
      </c>
      <c r="R13" s="56">
        <v>40</v>
      </c>
      <c r="S13" s="56">
        <v>2000</v>
      </c>
      <c r="T13" s="56">
        <v>2000</v>
      </c>
      <c r="U13" s="56">
        <v>20</v>
      </c>
      <c r="V13" s="56">
        <v>46</v>
      </c>
      <c r="W13" s="56">
        <v>10</v>
      </c>
      <c r="X13" s="56">
        <v>240</v>
      </c>
      <c r="Y13" s="56">
        <v>8</v>
      </c>
      <c r="Z13" s="56">
        <v>306</v>
      </c>
      <c r="AA13" s="56">
        <v>7</v>
      </c>
      <c r="AB13" s="56">
        <v>6</v>
      </c>
      <c r="AC13" s="56">
        <v>10</v>
      </c>
      <c r="AD13" s="56">
        <v>100</v>
      </c>
      <c r="AE13" s="56">
        <f t="shared" si="4"/>
        <v>55</v>
      </c>
      <c r="AF13" s="56">
        <f t="shared" si="5"/>
        <v>698</v>
      </c>
      <c r="AG13" s="56">
        <v>20</v>
      </c>
      <c r="AH13" s="56">
        <v>20</v>
      </c>
      <c r="AI13" s="56">
        <v>0</v>
      </c>
      <c r="AJ13" s="56">
        <v>0</v>
      </c>
      <c r="AK13" s="56">
        <v>5</v>
      </c>
      <c r="AL13" s="56">
        <v>26</v>
      </c>
      <c r="AM13" s="56">
        <v>20</v>
      </c>
      <c r="AN13" s="56">
        <v>200</v>
      </c>
      <c r="AO13" s="56">
        <v>40</v>
      </c>
      <c r="AP13" s="56">
        <v>58</v>
      </c>
      <c r="AQ13" s="56">
        <v>30</v>
      </c>
      <c r="AR13" s="56">
        <v>40</v>
      </c>
      <c r="AS13" s="56">
        <v>4</v>
      </c>
      <c r="AT13" s="56">
        <v>60</v>
      </c>
      <c r="AU13" s="56">
        <f t="shared" si="6"/>
        <v>99</v>
      </c>
      <c r="AV13" s="56">
        <f t="shared" si="7"/>
        <v>384</v>
      </c>
      <c r="AW13" s="7"/>
      <c r="AX13" s="7"/>
      <c r="AY13" s="56">
        <f t="shared" si="8"/>
        <v>7578</v>
      </c>
      <c r="AZ13" s="56">
        <f t="shared" si="9"/>
        <v>7298</v>
      </c>
      <c r="BA13" s="56">
        <v>0</v>
      </c>
      <c r="BB13" s="56">
        <v>0</v>
      </c>
      <c r="BC13" s="56">
        <v>10</v>
      </c>
      <c r="BD13" s="56">
        <v>200</v>
      </c>
      <c r="BE13" s="56">
        <v>10</v>
      </c>
      <c r="BF13" s="56">
        <v>200</v>
      </c>
      <c r="BG13" s="56">
        <v>200</v>
      </c>
      <c r="BH13" s="56">
        <v>200</v>
      </c>
      <c r="BI13" s="56">
        <v>10</v>
      </c>
      <c r="BJ13" s="56">
        <v>20</v>
      </c>
      <c r="BK13" s="56">
        <f t="shared" si="10"/>
        <v>230</v>
      </c>
      <c r="BL13" s="56">
        <f t="shared" si="11"/>
        <v>620</v>
      </c>
      <c r="BM13" s="56">
        <f t="shared" si="12"/>
        <v>7808</v>
      </c>
      <c r="BN13" s="56">
        <f t="shared" si="13"/>
        <v>7918</v>
      </c>
      <c r="BO13" s="56">
        <v>800</v>
      </c>
      <c r="BP13" s="56">
        <v>900</v>
      </c>
      <c r="BQ13" s="56">
        <v>100</v>
      </c>
      <c r="BR13" s="56">
        <v>200</v>
      </c>
    </row>
    <row r="14" spans="1:70" s="10" customFormat="1" ht="18" customHeight="1" x14ac:dyDescent="0.25">
      <c r="A14" s="37">
        <v>8</v>
      </c>
      <c r="B14" s="12" t="s">
        <v>16</v>
      </c>
      <c r="C14" s="165">
        <v>3000</v>
      </c>
      <c r="D14" s="165">
        <v>2205</v>
      </c>
      <c r="E14" s="165">
        <v>343</v>
      </c>
      <c r="F14" s="165">
        <v>312</v>
      </c>
      <c r="G14" s="165">
        <v>300</v>
      </c>
      <c r="H14" s="165">
        <v>277</v>
      </c>
      <c r="I14" s="56">
        <f t="shared" si="0"/>
        <v>3643</v>
      </c>
      <c r="J14" s="56">
        <f t="shared" si="1"/>
        <v>2794</v>
      </c>
      <c r="K14" s="165">
        <v>59</v>
      </c>
      <c r="L14" s="165">
        <v>235</v>
      </c>
      <c r="M14" s="165">
        <v>10</v>
      </c>
      <c r="N14" s="165">
        <v>79</v>
      </c>
      <c r="O14" s="56">
        <f t="shared" si="2"/>
        <v>3712</v>
      </c>
      <c r="P14" s="56">
        <f t="shared" si="3"/>
        <v>3108</v>
      </c>
      <c r="Q14" s="56">
        <v>2</v>
      </c>
      <c r="R14" s="56">
        <v>20</v>
      </c>
      <c r="S14" s="56">
        <v>1000</v>
      </c>
      <c r="T14" s="56">
        <v>1000</v>
      </c>
      <c r="U14" s="56">
        <v>10</v>
      </c>
      <c r="V14" s="56">
        <v>23</v>
      </c>
      <c r="W14" s="56">
        <v>5</v>
      </c>
      <c r="X14" s="56">
        <v>120</v>
      </c>
      <c r="Y14" s="56">
        <v>5</v>
      </c>
      <c r="Z14" s="56">
        <v>153</v>
      </c>
      <c r="AA14" s="56">
        <v>3</v>
      </c>
      <c r="AB14" s="56">
        <v>3</v>
      </c>
      <c r="AC14" s="56">
        <v>5</v>
      </c>
      <c r="AD14" s="56">
        <v>50</v>
      </c>
      <c r="AE14" s="56">
        <f t="shared" si="4"/>
        <v>28</v>
      </c>
      <c r="AF14" s="56">
        <f t="shared" si="5"/>
        <v>349</v>
      </c>
      <c r="AG14" s="56">
        <v>10</v>
      </c>
      <c r="AH14" s="56">
        <v>10</v>
      </c>
      <c r="AI14" s="56">
        <v>0</v>
      </c>
      <c r="AJ14" s="56">
        <v>0</v>
      </c>
      <c r="AK14" s="56">
        <v>2</v>
      </c>
      <c r="AL14" s="56">
        <v>13</v>
      </c>
      <c r="AM14" s="56">
        <v>6</v>
      </c>
      <c r="AN14" s="56">
        <v>57</v>
      </c>
      <c r="AO14" s="56">
        <v>20</v>
      </c>
      <c r="AP14" s="56">
        <v>20</v>
      </c>
      <c r="AQ14" s="56">
        <v>15</v>
      </c>
      <c r="AR14" s="56">
        <v>20</v>
      </c>
      <c r="AS14" s="56">
        <v>2</v>
      </c>
      <c r="AT14" s="56">
        <v>0</v>
      </c>
      <c r="AU14" s="56">
        <f t="shared" si="6"/>
        <v>45</v>
      </c>
      <c r="AV14" s="56">
        <f t="shared" si="7"/>
        <v>110</v>
      </c>
      <c r="AW14" s="7"/>
      <c r="AX14" s="7"/>
      <c r="AY14" s="56">
        <f t="shared" si="8"/>
        <v>3785</v>
      </c>
      <c r="AZ14" s="56">
        <f t="shared" si="9"/>
        <v>3567</v>
      </c>
      <c r="BA14" s="56">
        <v>0</v>
      </c>
      <c r="BB14" s="56">
        <v>0</v>
      </c>
      <c r="BC14" s="56">
        <v>5</v>
      </c>
      <c r="BD14" s="56">
        <v>100</v>
      </c>
      <c r="BE14" s="56">
        <v>5</v>
      </c>
      <c r="BF14" s="56">
        <v>100</v>
      </c>
      <c r="BG14" s="56">
        <v>100</v>
      </c>
      <c r="BH14" s="56">
        <v>100</v>
      </c>
      <c r="BI14" s="56">
        <v>5</v>
      </c>
      <c r="BJ14" s="56">
        <v>10</v>
      </c>
      <c r="BK14" s="56">
        <f t="shared" si="10"/>
        <v>115</v>
      </c>
      <c r="BL14" s="56">
        <f t="shared" si="11"/>
        <v>310</v>
      </c>
      <c r="BM14" s="56">
        <f t="shared" si="12"/>
        <v>3900</v>
      </c>
      <c r="BN14" s="56">
        <f t="shared" si="13"/>
        <v>3877</v>
      </c>
      <c r="BO14" s="56">
        <v>400</v>
      </c>
      <c r="BP14" s="56">
        <v>450</v>
      </c>
      <c r="BQ14" s="56">
        <v>50</v>
      </c>
      <c r="BR14" s="56">
        <v>100</v>
      </c>
    </row>
    <row r="15" spans="1:70" s="10" customFormat="1" ht="18" customHeight="1" x14ac:dyDescent="0.25">
      <c r="A15" s="36">
        <v>9</v>
      </c>
      <c r="B15" s="12" t="s">
        <v>17</v>
      </c>
      <c r="C15" s="165">
        <v>33883</v>
      </c>
      <c r="D15" s="165">
        <v>24097</v>
      </c>
      <c r="E15" s="165">
        <v>5268</v>
      </c>
      <c r="F15" s="165">
        <v>4713</v>
      </c>
      <c r="G15" s="165">
        <v>2734</v>
      </c>
      <c r="H15" s="165">
        <v>2599</v>
      </c>
      <c r="I15" s="56">
        <f t="shared" si="0"/>
        <v>41885</v>
      </c>
      <c r="J15" s="56">
        <f t="shared" si="1"/>
        <v>31409</v>
      </c>
      <c r="K15" s="165">
        <v>801</v>
      </c>
      <c r="L15" s="165">
        <v>2594</v>
      </c>
      <c r="M15" s="165">
        <v>100</v>
      </c>
      <c r="N15" s="165">
        <v>849</v>
      </c>
      <c r="O15" s="56">
        <f t="shared" si="2"/>
        <v>42786</v>
      </c>
      <c r="P15" s="56">
        <f t="shared" si="3"/>
        <v>34852</v>
      </c>
      <c r="Q15" s="56">
        <v>7</v>
      </c>
      <c r="R15" s="56">
        <v>145</v>
      </c>
      <c r="S15" s="56">
        <v>11700</v>
      </c>
      <c r="T15" s="56">
        <v>9100</v>
      </c>
      <c r="U15" s="56">
        <v>69</v>
      </c>
      <c r="V15" s="56">
        <v>157</v>
      </c>
      <c r="W15" s="56">
        <v>42</v>
      </c>
      <c r="X15" s="56">
        <v>1093</v>
      </c>
      <c r="Y15" s="56">
        <v>36</v>
      </c>
      <c r="Z15" s="56">
        <v>1200</v>
      </c>
      <c r="AA15" s="56">
        <v>27</v>
      </c>
      <c r="AB15" s="56">
        <v>27</v>
      </c>
      <c r="AC15" s="56">
        <v>41</v>
      </c>
      <c r="AD15" s="56">
        <v>410</v>
      </c>
      <c r="AE15" s="56">
        <f t="shared" si="4"/>
        <v>215</v>
      </c>
      <c r="AF15" s="56">
        <f t="shared" si="5"/>
        <v>2887</v>
      </c>
      <c r="AG15" s="56">
        <v>10</v>
      </c>
      <c r="AH15" s="56">
        <v>10</v>
      </c>
      <c r="AI15" s="56">
        <v>5</v>
      </c>
      <c r="AJ15" s="56">
        <v>500</v>
      </c>
      <c r="AK15" s="56">
        <v>17</v>
      </c>
      <c r="AL15" s="56">
        <v>133</v>
      </c>
      <c r="AM15" s="56">
        <v>66</v>
      </c>
      <c r="AN15" s="56">
        <v>627</v>
      </c>
      <c r="AO15" s="56">
        <v>135</v>
      </c>
      <c r="AP15" s="56">
        <v>192</v>
      </c>
      <c r="AQ15" s="56">
        <v>79</v>
      </c>
      <c r="AR15" s="56">
        <v>126</v>
      </c>
      <c r="AS15" s="56">
        <v>7</v>
      </c>
      <c r="AT15" s="56">
        <v>72</v>
      </c>
      <c r="AU15" s="56">
        <f t="shared" si="6"/>
        <v>309</v>
      </c>
      <c r="AV15" s="56">
        <f t="shared" si="7"/>
        <v>1650</v>
      </c>
      <c r="AW15" s="7"/>
      <c r="AX15" s="7"/>
      <c r="AY15" s="56">
        <f t="shared" si="8"/>
        <v>43310</v>
      </c>
      <c r="AZ15" s="56">
        <f t="shared" si="9"/>
        <v>39389</v>
      </c>
      <c r="BA15" s="56">
        <v>0</v>
      </c>
      <c r="BB15" s="56">
        <v>0</v>
      </c>
      <c r="BC15" s="56">
        <v>17</v>
      </c>
      <c r="BD15" s="56">
        <v>165</v>
      </c>
      <c r="BE15" s="56">
        <v>20</v>
      </c>
      <c r="BF15" s="56">
        <v>180</v>
      </c>
      <c r="BG15" s="56">
        <v>320</v>
      </c>
      <c r="BH15" s="56">
        <v>1200</v>
      </c>
      <c r="BI15" s="56">
        <v>18</v>
      </c>
      <c r="BJ15" s="56">
        <v>80</v>
      </c>
      <c r="BK15" s="56">
        <f t="shared" si="10"/>
        <v>375</v>
      </c>
      <c r="BL15" s="56">
        <f t="shared" si="11"/>
        <v>1625</v>
      </c>
      <c r="BM15" s="56">
        <f t="shared" si="12"/>
        <v>43685</v>
      </c>
      <c r="BN15" s="56">
        <f t="shared" si="13"/>
        <v>41014</v>
      </c>
      <c r="BO15" s="56">
        <v>4550</v>
      </c>
      <c r="BP15" s="56">
        <v>4300</v>
      </c>
      <c r="BQ15" s="56">
        <v>250</v>
      </c>
      <c r="BR15" s="56">
        <v>300</v>
      </c>
    </row>
    <row r="16" spans="1:70" s="10" customFormat="1" ht="18" customHeight="1" x14ac:dyDescent="0.25">
      <c r="A16" s="37">
        <v>10</v>
      </c>
      <c r="B16" s="12" t="s">
        <v>18</v>
      </c>
      <c r="C16" s="165">
        <v>245363</v>
      </c>
      <c r="D16" s="165">
        <v>159316</v>
      </c>
      <c r="E16" s="165">
        <v>33201</v>
      </c>
      <c r="F16" s="165">
        <v>28868</v>
      </c>
      <c r="G16" s="165">
        <v>22304</v>
      </c>
      <c r="H16" s="165">
        <v>21139</v>
      </c>
      <c r="I16" s="56">
        <f t="shared" si="0"/>
        <v>300868</v>
      </c>
      <c r="J16" s="56">
        <f t="shared" si="1"/>
        <v>209323</v>
      </c>
      <c r="K16" s="165">
        <v>5292</v>
      </c>
      <c r="L16" s="165">
        <v>17248</v>
      </c>
      <c r="M16" s="165">
        <v>686</v>
      </c>
      <c r="N16" s="165">
        <v>5645</v>
      </c>
      <c r="O16" s="56">
        <f t="shared" si="2"/>
        <v>306846</v>
      </c>
      <c r="P16" s="56">
        <f t="shared" si="3"/>
        <v>232216</v>
      </c>
      <c r="Q16" s="56">
        <v>53</v>
      </c>
      <c r="R16" s="56">
        <v>1055</v>
      </c>
      <c r="S16" s="56">
        <v>73400</v>
      </c>
      <c r="T16" s="56">
        <v>55950</v>
      </c>
      <c r="U16" s="56">
        <v>713</v>
      </c>
      <c r="V16" s="56">
        <v>1620</v>
      </c>
      <c r="W16" s="56">
        <v>418</v>
      </c>
      <c r="X16" s="56">
        <v>10736</v>
      </c>
      <c r="Y16" s="56">
        <v>379</v>
      </c>
      <c r="Z16" s="56">
        <v>12972</v>
      </c>
      <c r="AA16" s="56">
        <v>252</v>
      </c>
      <c r="AB16" s="56">
        <v>257</v>
      </c>
      <c r="AC16" s="56">
        <v>325</v>
      </c>
      <c r="AD16" s="56">
        <v>3250</v>
      </c>
      <c r="AE16" s="56">
        <f t="shared" si="4"/>
        <v>2087</v>
      </c>
      <c r="AF16" s="56">
        <f t="shared" si="5"/>
        <v>28835</v>
      </c>
      <c r="AG16" s="56">
        <v>140</v>
      </c>
      <c r="AH16" s="56">
        <v>2690</v>
      </c>
      <c r="AI16" s="56">
        <v>33</v>
      </c>
      <c r="AJ16" s="56">
        <v>3300</v>
      </c>
      <c r="AK16" s="56">
        <v>114</v>
      </c>
      <c r="AL16" s="56">
        <v>745</v>
      </c>
      <c r="AM16" s="56">
        <v>550</v>
      </c>
      <c r="AN16" s="56">
        <v>5291</v>
      </c>
      <c r="AO16" s="56">
        <v>1550</v>
      </c>
      <c r="AP16" s="56">
        <v>2372</v>
      </c>
      <c r="AQ16" s="56">
        <v>1013</v>
      </c>
      <c r="AR16" s="56">
        <v>1587</v>
      </c>
      <c r="AS16" s="56">
        <v>65</v>
      </c>
      <c r="AT16" s="56">
        <v>926</v>
      </c>
      <c r="AU16" s="56">
        <f t="shared" si="6"/>
        <v>3325</v>
      </c>
      <c r="AV16" s="56">
        <f t="shared" si="7"/>
        <v>14221</v>
      </c>
      <c r="AW16" s="7"/>
      <c r="AX16" s="7"/>
      <c r="AY16" s="56">
        <f t="shared" si="8"/>
        <v>312258</v>
      </c>
      <c r="AZ16" s="56">
        <f t="shared" si="9"/>
        <v>275272</v>
      </c>
      <c r="BA16" s="56">
        <v>0</v>
      </c>
      <c r="BB16" s="56">
        <v>0</v>
      </c>
      <c r="BC16" s="56">
        <v>93</v>
      </c>
      <c r="BD16" s="56">
        <v>1081</v>
      </c>
      <c r="BE16" s="56">
        <v>127</v>
      </c>
      <c r="BF16" s="56">
        <v>1780</v>
      </c>
      <c r="BG16" s="56">
        <v>2150</v>
      </c>
      <c r="BH16" s="56">
        <v>6700</v>
      </c>
      <c r="BI16" s="56">
        <v>80</v>
      </c>
      <c r="BJ16" s="56">
        <v>280</v>
      </c>
      <c r="BK16" s="56">
        <f t="shared" si="10"/>
        <v>2450</v>
      </c>
      <c r="BL16" s="56">
        <f t="shared" si="11"/>
        <v>9841</v>
      </c>
      <c r="BM16" s="56">
        <f t="shared" si="12"/>
        <v>314708</v>
      </c>
      <c r="BN16" s="56">
        <f t="shared" si="13"/>
        <v>285113</v>
      </c>
      <c r="BO16" s="56">
        <v>30100</v>
      </c>
      <c r="BP16" s="56">
        <v>26400</v>
      </c>
      <c r="BQ16" s="56">
        <v>1750</v>
      </c>
      <c r="BR16" s="56">
        <v>2075</v>
      </c>
    </row>
    <row r="17" spans="1:95" s="10" customFormat="1" ht="18" customHeight="1" x14ac:dyDescent="0.25">
      <c r="A17" s="36">
        <v>11</v>
      </c>
      <c r="B17" s="12" t="s">
        <v>19</v>
      </c>
      <c r="C17" s="165">
        <v>12883</v>
      </c>
      <c r="D17" s="165">
        <v>9593</v>
      </c>
      <c r="E17" s="165">
        <v>2417</v>
      </c>
      <c r="F17" s="165">
        <v>2192</v>
      </c>
      <c r="G17" s="165">
        <v>638</v>
      </c>
      <c r="H17" s="165">
        <v>578</v>
      </c>
      <c r="I17" s="56">
        <f t="shared" si="0"/>
        <v>15938</v>
      </c>
      <c r="J17" s="56">
        <f t="shared" si="1"/>
        <v>12363</v>
      </c>
      <c r="K17" s="165">
        <v>293</v>
      </c>
      <c r="L17" s="165">
        <v>1035</v>
      </c>
      <c r="M17" s="165">
        <v>40</v>
      </c>
      <c r="N17" s="165">
        <v>330</v>
      </c>
      <c r="O17" s="56">
        <f t="shared" si="2"/>
        <v>16271</v>
      </c>
      <c r="P17" s="56">
        <f t="shared" si="3"/>
        <v>13728</v>
      </c>
      <c r="Q17" s="56">
        <v>4</v>
      </c>
      <c r="R17" s="56">
        <v>40</v>
      </c>
      <c r="S17" s="56">
        <v>4200</v>
      </c>
      <c r="T17" s="56">
        <v>3600</v>
      </c>
      <c r="U17" s="56">
        <v>45</v>
      </c>
      <c r="V17" s="56">
        <v>103</v>
      </c>
      <c r="W17" s="56">
        <v>28</v>
      </c>
      <c r="X17" s="56">
        <v>713</v>
      </c>
      <c r="Y17" s="56">
        <v>25</v>
      </c>
      <c r="Z17" s="56">
        <v>907</v>
      </c>
      <c r="AA17" s="56">
        <v>19</v>
      </c>
      <c r="AB17" s="56">
        <v>19</v>
      </c>
      <c r="AC17" s="56">
        <v>30</v>
      </c>
      <c r="AD17" s="56">
        <v>300</v>
      </c>
      <c r="AE17" s="56">
        <f t="shared" si="4"/>
        <v>147</v>
      </c>
      <c r="AF17" s="56">
        <f t="shared" si="5"/>
        <v>2042</v>
      </c>
      <c r="AG17" s="56">
        <v>20</v>
      </c>
      <c r="AH17" s="56">
        <v>20</v>
      </c>
      <c r="AI17" s="56">
        <v>0</v>
      </c>
      <c r="AJ17" s="56">
        <v>0</v>
      </c>
      <c r="AK17" s="56">
        <v>5</v>
      </c>
      <c r="AL17" s="56">
        <v>40</v>
      </c>
      <c r="AM17" s="56">
        <v>42</v>
      </c>
      <c r="AN17" s="56">
        <v>399</v>
      </c>
      <c r="AO17" s="56">
        <v>98</v>
      </c>
      <c r="AP17" s="56">
        <v>154</v>
      </c>
      <c r="AQ17" s="56">
        <v>62</v>
      </c>
      <c r="AR17" s="56">
        <v>93</v>
      </c>
      <c r="AS17" s="56">
        <v>0</v>
      </c>
      <c r="AT17" s="56">
        <v>0</v>
      </c>
      <c r="AU17" s="56">
        <f t="shared" si="6"/>
        <v>207</v>
      </c>
      <c r="AV17" s="56">
        <f t="shared" si="7"/>
        <v>686</v>
      </c>
      <c r="AW17" s="7"/>
      <c r="AX17" s="7"/>
      <c r="AY17" s="56">
        <f t="shared" si="8"/>
        <v>16625</v>
      </c>
      <c r="AZ17" s="56">
        <f t="shared" si="9"/>
        <v>16456</v>
      </c>
      <c r="BA17" s="56">
        <v>0</v>
      </c>
      <c r="BB17" s="56">
        <v>0</v>
      </c>
      <c r="BC17" s="56">
        <v>20</v>
      </c>
      <c r="BD17" s="56">
        <v>260</v>
      </c>
      <c r="BE17" s="56">
        <v>20</v>
      </c>
      <c r="BF17" s="56">
        <v>260</v>
      </c>
      <c r="BG17" s="56">
        <v>300</v>
      </c>
      <c r="BH17" s="56">
        <v>700</v>
      </c>
      <c r="BI17" s="56">
        <v>20</v>
      </c>
      <c r="BJ17" s="56">
        <v>80</v>
      </c>
      <c r="BK17" s="56">
        <f t="shared" si="10"/>
        <v>360</v>
      </c>
      <c r="BL17" s="56">
        <f t="shared" si="11"/>
        <v>1300</v>
      </c>
      <c r="BM17" s="56">
        <f t="shared" si="12"/>
        <v>16985</v>
      </c>
      <c r="BN17" s="56">
        <f t="shared" si="13"/>
        <v>17756</v>
      </c>
      <c r="BO17" s="56">
        <v>1750</v>
      </c>
      <c r="BP17" s="56">
        <v>1800</v>
      </c>
      <c r="BQ17" s="56">
        <v>150</v>
      </c>
      <c r="BR17" s="56">
        <v>250</v>
      </c>
    </row>
    <row r="18" spans="1:95" s="10" customFormat="1" ht="18" customHeight="1" x14ac:dyDescent="0.25">
      <c r="A18" s="37">
        <v>12</v>
      </c>
      <c r="B18" s="12" t="s">
        <v>20</v>
      </c>
      <c r="C18" s="165">
        <v>15883</v>
      </c>
      <c r="D18" s="165">
        <v>11798</v>
      </c>
      <c r="E18" s="165">
        <v>2760</v>
      </c>
      <c r="F18" s="165">
        <v>2504</v>
      </c>
      <c r="G18" s="165">
        <v>928</v>
      </c>
      <c r="H18" s="165">
        <v>855</v>
      </c>
      <c r="I18" s="56">
        <f t="shared" si="0"/>
        <v>19571</v>
      </c>
      <c r="J18" s="56">
        <f t="shared" si="1"/>
        <v>15157</v>
      </c>
      <c r="K18" s="165">
        <v>352</v>
      </c>
      <c r="L18" s="165">
        <v>1270</v>
      </c>
      <c r="M18" s="165">
        <v>50</v>
      </c>
      <c r="N18" s="165">
        <v>409</v>
      </c>
      <c r="O18" s="56">
        <f t="shared" si="2"/>
        <v>19973</v>
      </c>
      <c r="P18" s="56">
        <f t="shared" si="3"/>
        <v>16836</v>
      </c>
      <c r="Q18" s="56">
        <v>6</v>
      </c>
      <c r="R18" s="56">
        <v>60</v>
      </c>
      <c r="S18" s="56">
        <v>5200</v>
      </c>
      <c r="T18" s="56">
        <v>4600</v>
      </c>
      <c r="U18" s="56">
        <v>55</v>
      </c>
      <c r="V18" s="56">
        <v>126</v>
      </c>
      <c r="W18" s="56">
        <v>33</v>
      </c>
      <c r="X18" s="56">
        <v>833</v>
      </c>
      <c r="Y18" s="56">
        <v>30</v>
      </c>
      <c r="Z18" s="56">
        <v>1060</v>
      </c>
      <c r="AA18" s="56">
        <v>22</v>
      </c>
      <c r="AB18" s="56">
        <v>22</v>
      </c>
      <c r="AC18" s="56">
        <v>35</v>
      </c>
      <c r="AD18" s="56">
        <v>350</v>
      </c>
      <c r="AE18" s="56">
        <f t="shared" si="4"/>
        <v>175</v>
      </c>
      <c r="AF18" s="56">
        <f t="shared" si="5"/>
        <v>2391</v>
      </c>
      <c r="AG18" s="56">
        <v>30</v>
      </c>
      <c r="AH18" s="56">
        <v>30</v>
      </c>
      <c r="AI18" s="56">
        <v>0</v>
      </c>
      <c r="AJ18" s="56">
        <v>0</v>
      </c>
      <c r="AK18" s="56">
        <v>5</v>
      </c>
      <c r="AL18" s="56">
        <v>40</v>
      </c>
      <c r="AM18" s="56">
        <v>48</v>
      </c>
      <c r="AN18" s="56">
        <v>456</v>
      </c>
      <c r="AO18" s="56">
        <v>123</v>
      </c>
      <c r="AP18" s="56">
        <v>183</v>
      </c>
      <c r="AQ18" s="56">
        <v>77</v>
      </c>
      <c r="AR18" s="56">
        <v>113</v>
      </c>
      <c r="AS18" s="56">
        <v>0</v>
      </c>
      <c r="AT18" s="56">
        <v>0</v>
      </c>
      <c r="AU18" s="56">
        <f t="shared" si="6"/>
        <v>253</v>
      </c>
      <c r="AV18" s="56">
        <f t="shared" si="7"/>
        <v>792</v>
      </c>
      <c r="AW18" s="7"/>
      <c r="AX18" s="7"/>
      <c r="AY18" s="56">
        <f t="shared" si="8"/>
        <v>20401</v>
      </c>
      <c r="AZ18" s="56">
        <f t="shared" si="9"/>
        <v>20019</v>
      </c>
      <c r="BA18" s="56">
        <v>0</v>
      </c>
      <c r="BB18" s="56">
        <v>0</v>
      </c>
      <c r="BC18" s="56">
        <v>25</v>
      </c>
      <c r="BD18" s="56">
        <v>360</v>
      </c>
      <c r="BE18" s="56">
        <v>25</v>
      </c>
      <c r="BF18" s="56">
        <v>360</v>
      </c>
      <c r="BG18" s="56">
        <v>400</v>
      </c>
      <c r="BH18" s="56">
        <v>800</v>
      </c>
      <c r="BI18" s="56">
        <v>25</v>
      </c>
      <c r="BJ18" s="56">
        <v>90</v>
      </c>
      <c r="BK18" s="56">
        <f t="shared" si="10"/>
        <v>475</v>
      </c>
      <c r="BL18" s="56">
        <f t="shared" si="11"/>
        <v>1610</v>
      </c>
      <c r="BM18" s="56">
        <f t="shared" si="12"/>
        <v>20876</v>
      </c>
      <c r="BN18" s="56">
        <f t="shared" si="13"/>
        <v>21629</v>
      </c>
      <c r="BO18" s="56">
        <v>2150</v>
      </c>
      <c r="BP18" s="56">
        <v>2250</v>
      </c>
      <c r="BQ18" s="56">
        <v>200</v>
      </c>
      <c r="BR18" s="56">
        <v>350</v>
      </c>
    </row>
    <row r="19" spans="1:95" s="16" customFormat="1" ht="18" customHeight="1" x14ac:dyDescent="0.25">
      <c r="A19" s="38"/>
      <c r="B19" s="13" t="s">
        <v>67</v>
      </c>
      <c r="C19" s="56">
        <f>SUM(C7:C18)</f>
        <v>785703</v>
      </c>
      <c r="D19" s="56">
        <f t="shared" ref="D19:BO19" si="14">SUM(D7:D18)</f>
        <v>532660</v>
      </c>
      <c r="E19" s="56">
        <f t="shared" si="14"/>
        <v>111444</v>
      </c>
      <c r="F19" s="56">
        <f t="shared" si="14"/>
        <v>95220</v>
      </c>
      <c r="G19" s="56">
        <f t="shared" si="14"/>
        <v>66208</v>
      </c>
      <c r="H19" s="56">
        <f t="shared" si="14"/>
        <v>63442</v>
      </c>
      <c r="I19" s="56">
        <f t="shared" si="14"/>
        <v>963355</v>
      </c>
      <c r="J19" s="56">
        <f t="shared" si="14"/>
        <v>691322</v>
      </c>
      <c r="K19" s="56">
        <f t="shared" si="14"/>
        <v>16777</v>
      </c>
      <c r="L19" s="56">
        <f t="shared" si="14"/>
        <v>57008</v>
      </c>
      <c r="M19" s="56">
        <f t="shared" si="14"/>
        <v>2225</v>
      </c>
      <c r="N19" s="56">
        <f t="shared" si="14"/>
        <v>19120</v>
      </c>
      <c r="O19" s="56">
        <f t="shared" si="14"/>
        <v>982357</v>
      </c>
      <c r="P19" s="56">
        <f t="shared" si="14"/>
        <v>767450</v>
      </c>
      <c r="Q19" s="56">
        <f t="shared" si="14"/>
        <v>340</v>
      </c>
      <c r="R19" s="56">
        <f t="shared" si="14"/>
        <v>4099</v>
      </c>
      <c r="S19" s="56">
        <f t="shared" si="14"/>
        <v>267850</v>
      </c>
      <c r="T19" s="56">
        <f t="shared" si="14"/>
        <v>219800</v>
      </c>
      <c r="U19" s="56">
        <f t="shared" si="14"/>
        <v>2984</v>
      </c>
      <c r="V19" s="56">
        <f t="shared" si="14"/>
        <v>6768</v>
      </c>
      <c r="W19" s="56">
        <f t="shared" si="14"/>
        <v>1682</v>
      </c>
      <c r="X19" s="56">
        <f t="shared" si="14"/>
        <v>44205</v>
      </c>
      <c r="Y19" s="56">
        <f t="shared" si="14"/>
        <v>1524</v>
      </c>
      <c r="Z19" s="56">
        <f t="shared" si="14"/>
        <v>48720</v>
      </c>
      <c r="AA19" s="56">
        <f t="shared" si="14"/>
        <v>1045</v>
      </c>
      <c r="AB19" s="56">
        <f t="shared" si="14"/>
        <v>1061</v>
      </c>
      <c r="AC19" s="56">
        <f t="shared" si="14"/>
        <v>1349</v>
      </c>
      <c r="AD19" s="56">
        <f t="shared" si="14"/>
        <v>13575</v>
      </c>
      <c r="AE19" s="56">
        <f t="shared" si="14"/>
        <v>8584</v>
      </c>
      <c r="AF19" s="56">
        <f t="shared" si="14"/>
        <v>114329</v>
      </c>
      <c r="AG19" s="56">
        <f t="shared" si="14"/>
        <v>438</v>
      </c>
      <c r="AH19" s="56">
        <f t="shared" si="14"/>
        <v>10980</v>
      </c>
      <c r="AI19" s="56">
        <f t="shared" si="14"/>
        <v>178</v>
      </c>
      <c r="AJ19" s="56">
        <f t="shared" si="14"/>
        <v>17800</v>
      </c>
      <c r="AK19" s="56">
        <f t="shared" si="14"/>
        <v>443</v>
      </c>
      <c r="AL19" s="56">
        <f t="shared" si="14"/>
        <v>3504</v>
      </c>
      <c r="AM19" s="56">
        <f t="shared" si="14"/>
        <v>2063</v>
      </c>
      <c r="AN19" s="56">
        <f t="shared" si="14"/>
        <v>19685</v>
      </c>
      <c r="AO19" s="56">
        <f t="shared" si="14"/>
        <v>5847</v>
      </c>
      <c r="AP19" s="56">
        <f t="shared" si="14"/>
        <v>8598</v>
      </c>
      <c r="AQ19" s="56">
        <f t="shared" si="14"/>
        <v>3493</v>
      </c>
      <c r="AR19" s="56">
        <f t="shared" si="14"/>
        <v>5837</v>
      </c>
      <c r="AS19" s="56">
        <f t="shared" si="14"/>
        <v>328</v>
      </c>
      <c r="AT19" s="56">
        <f t="shared" si="14"/>
        <v>4463</v>
      </c>
      <c r="AU19" s="56">
        <f t="shared" si="14"/>
        <v>12352</v>
      </c>
      <c r="AV19" s="56">
        <f t="shared" si="14"/>
        <v>59887</v>
      </c>
      <c r="AW19" s="56">
        <f t="shared" si="14"/>
        <v>0</v>
      </c>
      <c r="AX19" s="56">
        <f t="shared" si="14"/>
        <v>0</v>
      </c>
      <c r="AY19" s="56">
        <f t="shared" si="14"/>
        <v>1003293</v>
      </c>
      <c r="AZ19" s="56">
        <f t="shared" si="14"/>
        <v>941666</v>
      </c>
      <c r="BA19" s="56">
        <f t="shared" si="14"/>
        <v>0</v>
      </c>
      <c r="BB19" s="56">
        <f t="shared" si="14"/>
        <v>0</v>
      </c>
      <c r="BC19" s="56">
        <f t="shared" si="14"/>
        <v>589</v>
      </c>
      <c r="BD19" s="56">
        <f t="shared" si="14"/>
        <v>6546</v>
      </c>
      <c r="BE19" s="56">
        <f t="shared" si="14"/>
        <v>857</v>
      </c>
      <c r="BF19" s="56">
        <f t="shared" si="14"/>
        <v>12670</v>
      </c>
      <c r="BG19" s="56">
        <f t="shared" si="14"/>
        <v>10510</v>
      </c>
      <c r="BH19" s="56">
        <f t="shared" si="14"/>
        <v>44010</v>
      </c>
      <c r="BI19" s="56">
        <f t="shared" si="14"/>
        <v>657</v>
      </c>
      <c r="BJ19" s="56">
        <f t="shared" si="14"/>
        <v>2494</v>
      </c>
      <c r="BK19" s="56">
        <f t="shared" si="14"/>
        <v>12613</v>
      </c>
      <c r="BL19" s="56">
        <f t="shared" si="14"/>
        <v>65720</v>
      </c>
      <c r="BM19" s="56">
        <f t="shared" si="14"/>
        <v>1015906</v>
      </c>
      <c r="BN19" s="56">
        <f t="shared" si="14"/>
        <v>1007386</v>
      </c>
      <c r="BO19" s="56">
        <f t="shared" si="14"/>
        <v>101200</v>
      </c>
      <c r="BP19" s="56">
        <f t="shared" ref="BP19:BR19" si="15">SUM(BP7:BP18)</f>
        <v>97505</v>
      </c>
      <c r="BQ19" s="56">
        <f t="shared" si="15"/>
        <v>7460</v>
      </c>
      <c r="BR19" s="56">
        <f t="shared" si="15"/>
        <v>8075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56"/>
      <c r="D20" s="56"/>
      <c r="E20" s="56"/>
      <c r="F20" s="56"/>
      <c r="G20" s="56"/>
      <c r="H20" s="56"/>
      <c r="I20" s="56">
        <f t="shared" si="0"/>
        <v>0</v>
      </c>
      <c r="J20" s="56">
        <f t="shared" si="1"/>
        <v>0</v>
      </c>
      <c r="K20" s="56"/>
      <c r="L20" s="56"/>
      <c r="M20" s="56"/>
      <c r="N20" s="56">
        <v>0</v>
      </c>
      <c r="O20" s="56">
        <f t="shared" si="2"/>
        <v>0</v>
      </c>
      <c r="P20" s="56">
        <f t="shared" si="3"/>
        <v>0</v>
      </c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f t="shared" si="4"/>
        <v>0</v>
      </c>
      <c r="AF20" s="56">
        <f t="shared" si="5"/>
        <v>0</v>
      </c>
      <c r="AG20" s="56">
        <v>0</v>
      </c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>
        <f t="shared" si="6"/>
        <v>0</v>
      </c>
      <c r="AV20" s="56">
        <f t="shared" si="7"/>
        <v>0</v>
      </c>
      <c r="AW20" s="7"/>
      <c r="AX20" s="7"/>
      <c r="AY20" s="56">
        <f t="shared" si="8"/>
        <v>0</v>
      </c>
      <c r="AZ20" s="56">
        <f t="shared" si="9"/>
        <v>0</v>
      </c>
      <c r="BA20" s="57"/>
      <c r="BB20" s="57"/>
      <c r="BC20" s="56"/>
      <c r="BD20" s="56"/>
      <c r="BE20" s="56"/>
      <c r="BF20" s="56"/>
      <c r="BG20" s="56"/>
      <c r="BH20" s="56"/>
      <c r="BI20" s="56"/>
      <c r="BJ20" s="56"/>
      <c r="BK20" s="56">
        <f t="shared" si="10"/>
        <v>0</v>
      </c>
      <c r="BL20" s="56">
        <f t="shared" si="11"/>
        <v>0</v>
      </c>
      <c r="BM20" s="56">
        <f t="shared" si="12"/>
        <v>0</v>
      </c>
      <c r="BN20" s="56">
        <f t="shared" si="13"/>
        <v>0</v>
      </c>
      <c r="BO20" s="56"/>
      <c r="BP20" s="56"/>
      <c r="BQ20" s="58"/>
      <c r="BR20" s="58"/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56"/>
      <c r="D21" s="56"/>
      <c r="E21" s="56"/>
      <c r="F21" s="56"/>
      <c r="G21" s="56"/>
      <c r="H21" s="56"/>
      <c r="I21" s="56">
        <f t="shared" si="0"/>
        <v>0</v>
      </c>
      <c r="J21" s="56">
        <f t="shared" si="1"/>
        <v>0</v>
      </c>
      <c r="K21" s="56"/>
      <c r="L21" s="56"/>
      <c r="M21" s="56"/>
      <c r="N21" s="56">
        <v>0</v>
      </c>
      <c r="O21" s="56">
        <f t="shared" si="2"/>
        <v>0</v>
      </c>
      <c r="P21" s="56">
        <f t="shared" si="3"/>
        <v>0</v>
      </c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f t="shared" si="4"/>
        <v>0</v>
      </c>
      <c r="AF21" s="56">
        <f t="shared" si="5"/>
        <v>0</v>
      </c>
      <c r="AG21" s="56">
        <v>0</v>
      </c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>
        <f t="shared" si="6"/>
        <v>0</v>
      </c>
      <c r="AV21" s="56">
        <f t="shared" si="7"/>
        <v>0</v>
      </c>
      <c r="AW21" s="7"/>
      <c r="AX21" s="7"/>
      <c r="AY21" s="56">
        <f t="shared" si="8"/>
        <v>0</v>
      </c>
      <c r="AZ21" s="56">
        <f t="shared" si="9"/>
        <v>0</v>
      </c>
      <c r="BA21" s="57"/>
      <c r="BB21" s="57"/>
      <c r="BC21" s="56"/>
      <c r="BD21" s="56"/>
      <c r="BE21" s="56"/>
      <c r="BF21" s="56"/>
      <c r="BG21" s="56"/>
      <c r="BH21" s="56"/>
      <c r="BI21" s="56"/>
      <c r="BJ21" s="56"/>
      <c r="BK21" s="56">
        <f t="shared" si="10"/>
        <v>0</v>
      </c>
      <c r="BL21" s="56">
        <f t="shared" si="11"/>
        <v>0</v>
      </c>
      <c r="BM21" s="56">
        <f t="shared" si="12"/>
        <v>0</v>
      </c>
      <c r="BN21" s="56">
        <f t="shared" si="13"/>
        <v>0</v>
      </c>
      <c r="BO21" s="56"/>
      <c r="BP21" s="56"/>
      <c r="BQ21" s="57"/>
      <c r="BR21" s="57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56"/>
      <c r="D22" s="56"/>
      <c r="E22" s="56"/>
      <c r="F22" s="56"/>
      <c r="G22" s="56"/>
      <c r="H22" s="56"/>
      <c r="I22" s="56">
        <f t="shared" si="0"/>
        <v>0</v>
      </c>
      <c r="J22" s="56">
        <f t="shared" si="1"/>
        <v>0</v>
      </c>
      <c r="K22" s="56"/>
      <c r="L22" s="56"/>
      <c r="M22" s="56"/>
      <c r="N22" s="56">
        <v>0</v>
      </c>
      <c r="O22" s="56">
        <f t="shared" si="2"/>
        <v>0</v>
      </c>
      <c r="P22" s="56">
        <f t="shared" si="3"/>
        <v>0</v>
      </c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f t="shared" si="4"/>
        <v>0</v>
      </c>
      <c r="AF22" s="56">
        <f t="shared" si="5"/>
        <v>0</v>
      </c>
      <c r="AG22" s="56">
        <v>0</v>
      </c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>
        <f t="shared" si="6"/>
        <v>0</v>
      </c>
      <c r="AV22" s="56">
        <f t="shared" si="7"/>
        <v>0</v>
      </c>
      <c r="AW22" s="7"/>
      <c r="AX22" s="7"/>
      <c r="AY22" s="56">
        <f t="shared" si="8"/>
        <v>0</v>
      </c>
      <c r="AZ22" s="56">
        <f t="shared" si="9"/>
        <v>0</v>
      </c>
      <c r="BA22" s="57"/>
      <c r="BB22" s="57"/>
      <c r="BC22" s="56"/>
      <c r="BD22" s="56"/>
      <c r="BE22" s="56"/>
      <c r="BF22" s="56"/>
      <c r="BG22" s="56"/>
      <c r="BH22" s="56"/>
      <c r="BI22" s="56"/>
      <c r="BJ22" s="56"/>
      <c r="BK22" s="56">
        <f t="shared" si="10"/>
        <v>0</v>
      </c>
      <c r="BL22" s="56">
        <f t="shared" si="11"/>
        <v>0</v>
      </c>
      <c r="BM22" s="56">
        <f t="shared" si="12"/>
        <v>0</v>
      </c>
      <c r="BN22" s="56">
        <f t="shared" si="13"/>
        <v>0</v>
      </c>
      <c r="BO22" s="56"/>
      <c r="BP22" s="56"/>
      <c r="BQ22" s="58"/>
      <c r="BR22" s="58"/>
    </row>
    <row r="23" spans="1:95" s="10" customFormat="1" ht="18" customHeight="1" x14ac:dyDescent="0.25">
      <c r="A23" s="37">
        <v>16</v>
      </c>
      <c r="B23" s="12" t="s">
        <v>24</v>
      </c>
      <c r="C23" s="56"/>
      <c r="D23" s="56"/>
      <c r="E23" s="56"/>
      <c r="F23" s="56"/>
      <c r="G23" s="56"/>
      <c r="H23" s="56"/>
      <c r="I23" s="56">
        <f t="shared" si="0"/>
        <v>0</v>
      </c>
      <c r="J23" s="56">
        <f t="shared" si="1"/>
        <v>0</v>
      </c>
      <c r="K23" s="56"/>
      <c r="L23" s="56"/>
      <c r="M23" s="56"/>
      <c r="N23" s="56">
        <v>0</v>
      </c>
      <c r="O23" s="56">
        <f t="shared" si="2"/>
        <v>0</v>
      </c>
      <c r="P23" s="56">
        <f t="shared" si="3"/>
        <v>0</v>
      </c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>
        <f t="shared" si="4"/>
        <v>0</v>
      </c>
      <c r="AF23" s="56">
        <f t="shared" si="5"/>
        <v>0</v>
      </c>
      <c r="AG23" s="56">
        <v>0</v>
      </c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>
        <f t="shared" si="6"/>
        <v>0</v>
      </c>
      <c r="AV23" s="56">
        <f t="shared" si="7"/>
        <v>0</v>
      </c>
      <c r="AW23" s="7"/>
      <c r="AX23" s="7"/>
      <c r="AY23" s="56">
        <f t="shared" si="8"/>
        <v>0</v>
      </c>
      <c r="AZ23" s="56">
        <f t="shared" si="9"/>
        <v>0</v>
      </c>
      <c r="BA23" s="57"/>
      <c r="BB23" s="57"/>
      <c r="BC23" s="56"/>
      <c r="BD23" s="56"/>
      <c r="BE23" s="56"/>
      <c r="BF23" s="56"/>
      <c r="BG23" s="56"/>
      <c r="BH23" s="56"/>
      <c r="BI23" s="56"/>
      <c r="BJ23" s="56"/>
      <c r="BK23" s="56">
        <f t="shared" si="10"/>
        <v>0</v>
      </c>
      <c r="BL23" s="56">
        <f t="shared" si="11"/>
        <v>0</v>
      </c>
      <c r="BM23" s="56">
        <f t="shared" si="12"/>
        <v>0</v>
      </c>
      <c r="BN23" s="56">
        <f t="shared" si="13"/>
        <v>0</v>
      </c>
      <c r="BO23" s="56"/>
      <c r="BP23" s="56"/>
      <c r="BQ23" s="58"/>
      <c r="BR23" s="58"/>
    </row>
    <row r="24" spans="1:95" s="19" customFormat="1" ht="18" customHeight="1" x14ac:dyDescent="0.25">
      <c r="A24" s="37">
        <v>17</v>
      </c>
      <c r="B24" s="6" t="s">
        <v>97</v>
      </c>
      <c r="C24" s="56"/>
      <c r="D24" s="56"/>
      <c r="E24" s="56"/>
      <c r="F24" s="56"/>
      <c r="G24" s="56"/>
      <c r="H24" s="56"/>
      <c r="I24" s="56">
        <f t="shared" si="0"/>
        <v>0</v>
      </c>
      <c r="J24" s="56">
        <f t="shared" si="1"/>
        <v>0</v>
      </c>
      <c r="K24" s="56"/>
      <c r="L24" s="56"/>
      <c r="M24" s="56"/>
      <c r="N24" s="56">
        <v>0</v>
      </c>
      <c r="O24" s="56">
        <f t="shared" si="2"/>
        <v>0</v>
      </c>
      <c r="P24" s="56">
        <f t="shared" si="3"/>
        <v>0</v>
      </c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>
        <f t="shared" si="4"/>
        <v>0</v>
      </c>
      <c r="AF24" s="56">
        <f t="shared" si="5"/>
        <v>0</v>
      </c>
      <c r="AG24" s="56">
        <v>0</v>
      </c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>
        <f t="shared" si="6"/>
        <v>0</v>
      </c>
      <c r="AV24" s="56">
        <f t="shared" si="7"/>
        <v>0</v>
      </c>
      <c r="AW24" s="7"/>
      <c r="AX24" s="7"/>
      <c r="AY24" s="56">
        <f t="shared" si="8"/>
        <v>0</v>
      </c>
      <c r="AZ24" s="56">
        <f t="shared" si="9"/>
        <v>0</v>
      </c>
      <c r="BA24" s="57"/>
      <c r="BB24" s="57"/>
      <c r="BC24" s="56"/>
      <c r="BD24" s="56"/>
      <c r="BE24" s="56"/>
      <c r="BF24" s="56"/>
      <c r="BG24" s="56"/>
      <c r="BH24" s="56"/>
      <c r="BI24" s="56"/>
      <c r="BJ24" s="56"/>
      <c r="BK24" s="56">
        <f t="shared" si="10"/>
        <v>0</v>
      </c>
      <c r="BL24" s="56">
        <f t="shared" si="11"/>
        <v>0</v>
      </c>
      <c r="BM24" s="56">
        <f t="shared" si="12"/>
        <v>0</v>
      </c>
      <c r="BN24" s="56">
        <f t="shared" si="13"/>
        <v>0</v>
      </c>
      <c r="BO24" s="56"/>
      <c r="BP24" s="56"/>
      <c r="BQ24" s="59"/>
      <c r="BR24" s="59"/>
    </row>
    <row r="25" spans="1:95" s="19" customFormat="1" ht="18" customHeight="1" x14ac:dyDescent="0.25">
      <c r="A25" s="37">
        <v>18</v>
      </c>
      <c r="B25" s="6" t="s">
        <v>25</v>
      </c>
      <c r="C25" s="56"/>
      <c r="D25" s="56"/>
      <c r="E25" s="56"/>
      <c r="F25" s="56"/>
      <c r="G25" s="56"/>
      <c r="H25" s="56"/>
      <c r="I25" s="56">
        <f t="shared" si="0"/>
        <v>0</v>
      </c>
      <c r="J25" s="56">
        <f t="shared" si="1"/>
        <v>0</v>
      </c>
      <c r="K25" s="56"/>
      <c r="L25" s="56"/>
      <c r="M25" s="56"/>
      <c r="N25" s="56">
        <v>0</v>
      </c>
      <c r="O25" s="56">
        <f t="shared" si="2"/>
        <v>0</v>
      </c>
      <c r="P25" s="56">
        <f t="shared" si="3"/>
        <v>0</v>
      </c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f t="shared" si="4"/>
        <v>0</v>
      </c>
      <c r="AF25" s="56">
        <f t="shared" si="5"/>
        <v>0</v>
      </c>
      <c r="AG25" s="56">
        <v>0</v>
      </c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>
        <f t="shared" si="6"/>
        <v>0</v>
      </c>
      <c r="AV25" s="56">
        <f t="shared" si="7"/>
        <v>0</v>
      </c>
      <c r="AW25" s="7"/>
      <c r="AX25" s="7"/>
      <c r="AY25" s="56">
        <f t="shared" si="8"/>
        <v>0</v>
      </c>
      <c r="AZ25" s="56">
        <f t="shared" si="9"/>
        <v>0</v>
      </c>
      <c r="BA25" s="57"/>
      <c r="BB25" s="57"/>
      <c r="BC25" s="56"/>
      <c r="BD25" s="56"/>
      <c r="BE25" s="56"/>
      <c r="BF25" s="56"/>
      <c r="BG25" s="56"/>
      <c r="BH25" s="56"/>
      <c r="BI25" s="56"/>
      <c r="BJ25" s="56"/>
      <c r="BK25" s="56">
        <f t="shared" si="10"/>
        <v>0</v>
      </c>
      <c r="BL25" s="56">
        <f t="shared" si="11"/>
        <v>0</v>
      </c>
      <c r="BM25" s="56">
        <f t="shared" si="12"/>
        <v>0</v>
      </c>
      <c r="BN25" s="56">
        <f t="shared" si="13"/>
        <v>0</v>
      </c>
      <c r="BO25" s="56"/>
      <c r="BP25" s="56"/>
      <c r="BQ25" s="59"/>
      <c r="BR25" s="59"/>
    </row>
    <row r="26" spans="1:95" s="19" customFormat="1" ht="18" customHeight="1" x14ac:dyDescent="0.25">
      <c r="A26" s="37">
        <v>19</v>
      </c>
      <c r="B26" s="6" t="s">
        <v>26</v>
      </c>
      <c r="C26" s="56"/>
      <c r="D26" s="56"/>
      <c r="E26" s="56"/>
      <c r="F26" s="56"/>
      <c r="G26" s="56"/>
      <c r="H26" s="56"/>
      <c r="I26" s="56">
        <f t="shared" si="0"/>
        <v>0</v>
      </c>
      <c r="J26" s="56">
        <f t="shared" si="1"/>
        <v>0</v>
      </c>
      <c r="K26" s="56"/>
      <c r="L26" s="56"/>
      <c r="M26" s="56"/>
      <c r="N26" s="56">
        <v>0</v>
      </c>
      <c r="O26" s="56">
        <f t="shared" si="2"/>
        <v>0</v>
      </c>
      <c r="P26" s="56">
        <f t="shared" si="3"/>
        <v>0</v>
      </c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>
        <f t="shared" si="4"/>
        <v>0</v>
      </c>
      <c r="AF26" s="56">
        <f t="shared" si="5"/>
        <v>0</v>
      </c>
      <c r="AG26" s="56">
        <v>0</v>
      </c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>
        <f t="shared" si="6"/>
        <v>0</v>
      </c>
      <c r="AV26" s="56">
        <f t="shared" si="7"/>
        <v>0</v>
      </c>
      <c r="AW26" s="7"/>
      <c r="AX26" s="7"/>
      <c r="AY26" s="56">
        <f t="shared" si="8"/>
        <v>0</v>
      </c>
      <c r="AZ26" s="56">
        <f t="shared" si="9"/>
        <v>0</v>
      </c>
      <c r="BA26" s="57"/>
      <c r="BB26" s="57"/>
      <c r="BC26" s="56"/>
      <c r="BD26" s="56"/>
      <c r="BE26" s="56"/>
      <c r="BF26" s="56"/>
      <c r="BG26" s="56"/>
      <c r="BH26" s="56"/>
      <c r="BI26" s="56"/>
      <c r="BJ26" s="56"/>
      <c r="BK26" s="56">
        <f t="shared" si="10"/>
        <v>0</v>
      </c>
      <c r="BL26" s="56">
        <f t="shared" si="11"/>
        <v>0</v>
      </c>
      <c r="BM26" s="56">
        <f t="shared" si="12"/>
        <v>0</v>
      </c>
      <c r="BN26" s="56">
        <f t="shared" si="13"/>
        <v>0</v>
      </c>
      <c r="BO26" s="56"/>
      <c r="BP26" s="56"/>
      <c r="BQ26" s="59"/>
      <c r="BR26" s="59"/>
    </row>
    <row r="27" spans="1:95" s="19" customFormat="1" ht="18" customHeight="1" x14ac:dyDescent="0.25">
      <c r="A27" s="37">
        <v>20</v>
      </c>
      <c r="B27" s="6" t="s">
        <v>27</v>
      </c>
      <c r="C27" s="56"/>
      <c r="D27" s="56"/>
      <c r="E27" s="56"/>
      <c r="F27" s="56"/>
      <c r="G27" s="56"/>
      <c r="H27" s="56"/>
      <c r="I27" s="56">
        <f t="shared" si="0"/>
        <v>0</v>
      </c>
      <c r="J27" s="56">
        <f t="shared" si="1"/>
        <v>0</v>
      </c>
      <c r="K27" s="56"/>
      <c r="L27" s="56"/>
      <c r="M27" s="56"/>
      <c r="N27" s="56">
        <v>0</v>
      </c>
      <c r="O27" s="56">
        <f t="shared" si="2"/>
        <v>0</v>
      </c>
      <c r="P27" s="56">
        <f t="shared" si="3"/>
        <v>0</v>
      </c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f t="shared" si="4"/>
        <v>0</v>
      </c>
      <c r="AF27" s="56">
        <f t="shared" si="5"/>
        <v>0</v>
      </c>
      <c r="AG27" s="56">
        <v>0</v>
      </c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>
        <f t="shared" si="6"/>
        <v>0</v>
      </c>
      <c r="AV27" s="56">
        <f t="shared" si="7"/>
        <v>0</v>
      </c>
      <c r="AW27" s="7"/>
      <c r="AX27" s="7"/>
      <c r="AY27" s="56">
        <f t="shared" si="8"/>
        <v>0</v>
      </c>
      <c r="AZ27" s="56">
        <f t="shared" si="9"/>
        <v>0</v>
      </c>
      <c r="BA27" s="57"/>
      <c r="BB27" s="57"/>
      <c r="BC27" s="56"/>
      <c r="BD27" s="56"/>
      <c r="BE27" s="56"/>
      <c r="BF27" s="56"/>
      <c r="BG27" s="56"/>
      <c r="BH27" s="56"/>
      <c r="BI27" s="56"/>
      <c r="BJ27" s="56"/>
      <c r="BK27" s="56">
        <f t="shared" si="10"/>
        <v>0</v>
      </c>
      <c r="BL27" s="56">
        <f t="shared" si="11"/>
        <v>0</v>
      </c>
      <c r="BM27" s="56">
        <f t="shared" si="12"/>
        <v>0</v>
      </c>
      <c r="BN27" s="56">
        <f t="shared" si="13"/>
        <v>0</v>
      </c>
      <c r="BO27" s="56"/>
      <c r="BP27" s="56"/>
      <c r="BQ27" s="59"/>
      <c r="BR27" s="59"/>
    </row>
    <row r="28" spans="1:95" s="19" customFormat="1" ht="18" customHeight="1" x14ac:dyDescent="0.25">
      <c r="A28" s="37">
        <v>21</v>
      </c>
      <c r="B28" s="6" t="s">
        <v>59</v>
      </c>
      <c r="C28" s="56"/>
      <c r="D28" s="56"/>
      <c r="E28" s="56"/>
      <c r="F28" s="56"/>
      <c r="G28" s="56"/>
      <c r="H28" s="56"/>
      <c r="I28" s="56">
        <f t="shared" si="0"/>
        <v>0</v>
      </c>
      <c r="J28" s="56">
        <f t="shared" si="1"/>
        <v>0</v>
      </c>
      <c r="K28" s="56"/>
      <c r="L28" s="56"/>
      <c r="M28" s="56"/>
      <c r="N28" s="56">
        <v>0</v>
      </c>
      <c r="O28" s="56">
        <f t="shared" si="2"/>
        <v>0</v>
      </c>
      <c r="P28" s="56">
        <f t="shared" si="3"/>
        <v>0</v>
      </c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f t="shared" si="4"/>
        <v>0</v>
      </c>
      <c r="AF28" s="56">
        <f t="shared" si="5"/>
        <v>0</v>
      </c>
      <c r="AG28" s="56">
        <v>0</v>
      </c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>
        <f t="shared" si="6"/>
        <v>0</v>
      </c>
      <c r="AV28" s="56">
        <f t="shared" si="7"/>
        <v>0</v>
      </c>
      <c r="AW28" s="7"/>
      <c r="AX28" s="7"/>
      <c r="AY28" s="56">
        <f t="shared" si="8"/>
        <v>0</v>
      </c>
      <c r="AZ28" s="56">
        <f t="shared" si="9"/>
        <v>0</v>
      </c>
      <c r="BA28" s="57"/>
      <c r="BB28" s="57"/>
      <c r="BC28" s="56"/>
      <c r="BD28" s="56"/>
      <c r="BE28" s="56"/>
      <c r="BF28" s="56"/>
      <c r="BG28" s="56"/>
      <c r="BH28" s="56"/>
      <c r="BI28" s="56"/>
      <c r="BJ28" s="56"/>
      <c r="BK28" s="56">
        <f t="shared" si="10"/>
        <v>0</v>
      </c>
      <c r="BL28" s="56">
        <f t="shared" si="11"/>
        <v>0</v>
      </c>
      <c r="BM28" s="56">
        <f t="shared" si="12"/>
        <v>0</v>
      </c>
      <c r="BN28" s="56">
        <f t="shared" si="13"/>
        <v>0</v>
      </c>
      <c r="BO28" s="56"/>
      <c r="BP28" s="56"/>
      <c r="BQ28" s="59"/>
      <c r="BR28" s="59"/>
    </row>
    <row r="29" spans="1:95" s="19" customFormat="1" ht="18" customHeight="1" x14ac:dyDescent="0.25">
      <c r="A29" s="37">
        <v>22</v>
      </c>
      <c r="B29" s="6" t="s">
        <v>28</v>
      </c>
      <c r="C29" s="56"/>
      <c r="D29" s="56"/>
      <c r="E29" s="56"/>
      <c r="F29" s="56"/>
      <c r="G29" s="56"/>
      <c r="H29" s="56"/>
      <c r="I29" s="56">
        <f t="shared" si="0"/>
        <v>0</v>
      </c>
      <c r="J29" s="56">
        <f t="shared" si="1"/>
        <v>0</v>
      </c>
      <c r="K29" s="56"/>
      <c r="L29" s="56"/>
      <c r="M29" s="56"/>
      <c r="N29" s="56">
        <v>0</v>
      </c>
      <c r="O29" s="56">
        <f t="shared" si="2"/>
        <v>0</v>
      </c>
      <c r="P29" s="56">
        <f t="shared" si="3"/>
        <v>0</v>
      </c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f t="shared" si="4"/>
        <v>0</v>
      </c>
      <c r="AF29" s="56">
        <f t="shared" si="5"/>
        <v>0</v>
      </c>
      <c r="AG29" s="56">
        <v>0</v>
      </c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>
        <f t="shared" si="6"/>
        <v>0</v>
      </c>
      <c r="AV29" s="56">
        <f t="shared" si="7"/>
        <v>0</v>
      </c>
      <c r="AW29" s="7"/>
      <c r="AX29" s="7"/>
      <c r="AY29" s="56">
        <f t="shared" si="8"/>
        <v>0</v>
      </c>
      <c r="AZ29" s="56">
        <f t="shared" si="9"/>
        <v>0</v>
      </c>
      <c r="BA29" s="57"/>
      <c r="BB29" s="57"/>
      <c r="BC29" s="56"/>
      <c r="BD29" s="56"/>
      <c r="BE29" s="56"/>
      <c r="BF29" s="56"/>
      <c r="BG29" s="56"/>
      <c r="BH29" s="56"/>
      <c r="BI29" s="56"/>
      <c r="BJ29" s="56"/>
      <c r="BK29" s="56">
        <f t="shared" si="10"/>
        <v>0</v>
      </c>
      <c r="BL29" s="56">
        <f t="shared" si="11"/>
        <v>0</v>
      </c>
      <c r="BM29" s="56">
        <f t="shared" si="12"/>
        <v>0</v>
      </c>
      <c r="BN29" s="56">
        <f t="shared" si="13"/>
        <v>0</v>
      </c>
      <c r="BO29" s="56"/>
      <c r="BP29" s="56"/>
      <c r="BQ29" s="59"/>
      <c r="BR29" s="59"/>
    </row>
    <row r="30" spans="1:95" s="19" customFormat="1" ht="18" customHeight="1" x14ac:dyDescent="0.25">
      <c r="A30" s="37">
        <v>23</v>
      </c>
      <c r="B30" s="6" t="s">
        <v>98</v>
      </c>
      <c r="C30" s="56"/>
      <c r="D30" s="56"/>
      <c r="E30" s="56"/>
      <c r="F30" s="56"/>
      <c r="G30" s="56"/>
      <c r="H30" s="56"/>
      <c r="I30" s="56">
        <f t="shared" si="0"/>
        <v>0</v>
      </c>
      <c r="J30" s="56">
        <f t="shared" si="1"/>
        <v>0</v>
      </c>
      <c r="K30" s="56"/>
      <c r="L30" s="56"/>
      <c r="M30" s="56"/>
      <c r="N30" s="56">
        <v>0</v>
      </c>
      <c r="O30" s="56">
        <f t="shared" si="2"/>
        <v>0</v>
      </c>
      <c r="P30" s="56">
        <f t="shared" si="3"/>
        <v>0</v>
      </c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>
        <f t="shared" si="4"/>
        <v>0</v>
      </c>
      <c r="AF30" s="56">
        <f t="shared" si="5"/>
        <v>0</v>
      </c>
      <c r="AG30" s="56">
        <v>0</v>
      </c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>
        <f t="shared" si="6"/>
        <v>0</v>
      </c>
      <c r="AV30" s="56">
        <f t="shared" si="7"/>
        <v>0</v>
      </c>
      <c r="AW30" s="7"/>
      <c r="AX30" s="7"/>
      <c r="AY30" s="56">
        <f t="shared" si="8"/>
        <v>0</v>
      </c>
      <c r="AZ30" s="56">
        <f t="shared" si="9"/>
        <v>0</v>
      </c>
      <c r="BA30" s="57"/>
      <c r="BB30" s="57"/>
      <c r="BC30" s="56"/>
      <c r="BD30" s="56"/>
      <c r="BE30" s="56"/>
      <c r="BF30" s="56"/>
      <c r="BG30" s="56"/>
      <c r="BH30" s="56"/>
      <c r="BI30" s="56"/>
      <c r="BJ30" s="56"/>
      <c r="BK30" s="56">
        <f t="shared" si="10"/>
        <v>0</v>
      </c>
      <c r="BL30" s="56">
        <f t="shared" si="11"/>
        <v>0</v>
      </c>
      <c r="BM30" s="56">
        <f t="shared" si="12"/>
        <v>0</v>
      </c>
      <c r="BN30" s="56">
        <f t="shared" si="13"/>
        <v>0</v>
      </c>
      <c r="BO30" s="56"/>
      <c r="BP30" s="56"/>
      <c r="BQ30" s="59"/>
      <c r="BR30" s="59"/>
    </row>
    <row r="31" spans="1:95" s="19" customFormat="1" ht="18" customHeight="1" x14ac:dyDescent="0.25">
      <c r="A31" s="37">
        <v>24</v>
      </c>
      <c r="B31" s="6" t="s">
        <v>29</v>
      </c>
      <c r="C31" s="56"/>
      <c r="D31" s="56"/>
      <c r="E31" s="56"/>
      <c r="F31" s="56"/>
      <c r="G31" s="56"/>
      <c r="H31" s="56"/>
      <c r="I31" s="56">
        <f t="shared" si="0"/>
        <v>0</v>
      </c>
      <c r="J31" s="56">
        <f t="shared" si="1"/>
        <v>0</v>
      </c>
      <c r="K31" s="56"/>
      <c r="L31" s="56"/>
      <c r="M31" s="56"/>
      <c r="N31" s="56">
        <v>0</v>
      </c>
      <c r="O31" s="56">
        <f t="shared" si="2"/>
        <v>0</v>
      </c>
      <c r="P31" s="56">
        <f t="shared" si="3"/>
        <v>0</v>
      </c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>
        <f t="shared" si="4"/>
        <v>0</v>
      </c>
      <c r="AF31" s="56">
        <f t="shared" si="5"/>
        <v>0</v>
      </c>
      <c r="AG31" s="56">
        <v>0</v>
      </c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>
        <f t="shared" si="6"/>
        <v>0</v>
      </c>
      <c r="AV31" s="56">
        <f t="shared" si="7"/>
        <v>0</v>
      </c>
      <c r="AW31" s="7"/>
      <c r="AX31" s="7"/>
      <c r="AY31" s="56">
        <f t="shared" si="8"/>
        <v>0</v>
      </c>
      <c r="AZ31" s="56">
        <f t="shared" si="9"/>
        <v>0</v>
      </c>
      <c r="BA31" s="57"/>
      <c r="BB31" s="57"/>
      <c r="BC31" s="56"/>
      <c r="BD31" s="56"/>
      <c r="BE31" s="56"/>
      <c r="BF31" s="56"/>
      <c r="BG31" s="56"/>
      <c r="BH31" s="56"/>
      <c r="BI31" s="56"/>
      <c r="BJ31" s="56"/>
      <c r="BK31" s="56">
        <f t="shared" si="10"/>
        <v>0</v>
      </c>
      <c r="BL31" s="56">
        <f t="shared" si="11"/>
        <v>0</v>
      </c>
      <c r="BM31" s="56">
        <f t="shared" si="12"/>
        <v>0</v>
      </c>
      <c r="BN31" s="56">
        <f t="shared" si="13"/>
        <v>0</v>
      </c>
      <c r="BO31" s="56"/>
      <c r="BP31" s="56"/>
      <c r="BQ31" s="59"/>
      <c r="BR31" s="59"/>
    </row>
    <row r="32" spans="1:95" s="16" customFormat="1" ht="18" customHeight="1" x14ac:dyDescent="0.25">
      <c r="A32" s="38"/>
      <c r="B32" s="13" t="s">
        <v>30</v>
      </c>
      <c r="C32" s="56">
        <f>SUM(C20:C31)</f>
        <v>0</v>
      </c>
      <c r="D32" s="56">
        <f t="shared" ref="D32:BO32" si="16">SUM(D20:D31)</f>
        <v>0</v>
      </c>
      <c r="E32" s="56">
        <f t="shared" si="16"/>
        <v>0</v>
      </c>
      <c r="F32" s="56">
        <f t="shared" si="16"/>
        <v>0</v>
      </c>
      <c r="G32" s="56">
        <f t="shared" si="16"/>
        <v>0</v>
      </c>
      <c r="H32" s="56">
        <f t="shared" si="16"/>
        <v>0</v>
      </c>
      <c r="I32" s="56">
        <f t="shared" si="16"/>
        <v>0</v>
      </c>
      <c r="J32" s="56">
        <f t="shared" si="16"/>
        <v>0</v>
      </c>
      <c r="K32" s="56">
        <f t="shared" si="16"/>
        <v>0</v>
      </c>
      <c r="L32" s="56">
        <f t="shared" si="16"/>
        <v>0</v>
      </c>
      <c r="M32" s="56">
        <f t="shared" si="16"/>
        <v>0</v>
      </c>
      <c r="N32" s="56">
        <f t="shared" si="16"/>
        <v>0</v>
      </c>
      <c r="O32" s="56">
        <f t="shared" si="16"/>
        <v>0</v>
      </c>
      <c r="P32" s="56">
        <f t="shared" si="16"/>
        <v>0</v>
      </c>
      <c r="Q32" s="56">
        <f t="shared" si="16"/>
        <v>0</v>
      </c>
      <c r="R32" s="56">
        <f t="shared" si="16"/>
        <v>0</v>
      </c>
      <c r="S32" s="56">
        <f t="shared" si="16"/>
        <v>0</v>
      </c>
      <c r="T32" s="56">
        <f t="shared" si="16"/>
        <v>0</v>
      </c>
      <c r="U32" s="56">
        <f t="shared" si="16"/>
        <v>0</v>
      </c>
      <c r="V32" s="56">
        <f t="shared" si="16"/>
        <v>0</v>
      </c>
      <c r="W32" s="56">
        <f t="shared" si="16"/>
        <v>0</v>
      </c>
      <c r="X32" s="56">
        <f t="shared" si="16"/>
        <v>0</v>
      </c>
      <c r="Y32" s="56">
        <f t="shared" si="16"/>
        <v>0</v>
      </c>
      <c r="Z32" s="56">
        <f t="shared" si="16"/>
        <v>0</v>
      </c>
      <c r="AA32" s="56">
        <f t="shared" si="16"/>
        <v>0</v>
      </c>
      <c r="AB32" s="56">
        <f t="shared" si="16"/>
        <v>0</v>
      </c>
      <c r="AC32" s="56">
        <f t="shared" si="16"/>
        <v>0</v>
      </c>
      <c r="AD32" s="56">
        <f t="shared" si="16"/>
        <v>0</v>
      </c>
      <c r="AE32" s="56">
        <f t="shared" si="16"/>
        <v>0</v>
      </c>
      <c r="AF32" s="56">
        <f t="shared" si="16"/>
        <v>0</v>
      </c>
      <c r="AG32" s="56">
        <f t="shared" si="16"/>
        <v>0</v>
      </c>
      <c r="AH32" s="56">
        <f t="shared" si="16"/>
        <v>0</v>
      </c>
      <c r="AI32" s="56">
        <f t="shared" si="16"/>
        <v>0</v>
      </c>
      <c r="AJ32" s="56">
        <f t="shared" si="16"/>
        <v>0</v>
      </c>
      <c r="AK32" s="56">
        <f t="shared" si="16"/>
        <v>0</v>
      </c>
      <c r="AL32" s="56">
        <f t="shared" si="16"/>
        <v>0</v>
      </c>
      <c r="AM32" s="56">
        <f t="shared" si="16"/>
        <v>0</v>
      </c>
      <c r="AN32" s="56">
        <f t="shared" si="16"/>
        <v>0</v>
      </c>
      <c r="AO32" s="56">
        <f t="shared" si="16"/>
        <v>0</v>
      </c>
      <c r="AP32" s="56">
        <f t="shared" si="16"/>
        <v>0</v>
      </c>
      <c r="AQ32" s="56">
        <f t="shared" si="16"/>
        <v>0</v>
      </c>
      <c r="AR32" s="56">
        <f t="shared" si="16"/>
        <v>0</v>
      </c>
      <c r="AS32" s="56">
        <f t="shared" si="16"/>
        <v>0</v>
      </c>
      <c r="AT32" s="56">
        <f t="shared" si="16"/>
        <v>0</v>
      </c>
      <c r="AU32" s="56">
        <f t="shared" si="16"/>
        <v>0</v>
      </c>
      <c r="AV32" s="56">
        <f t="shared" si="16"/>
        <v>0</v>
      </c>
      <c r="AW32" s="56">
        <f t="shared" si="16"/>
        <v>0</v>
      </c>
      <c r="AX32" s="56">
        <f t="shared" si="16"/>
        <v>0</v>
      </c>
      <c r="AY32" s="56">
        <f t="shared" si="16"/>
        <v>0</v>
      </c>
      <c r="AZ32" s="56">
        <f t="shared" si="16"/>
        <v>0</v>
      </c>
      <c r="BA32" s="56">
        <f t="shared" si="16"/>
        <v>0</v>
      </c>
      <c r="BB32" s="56">
        <f t="shared" si="16"/>
        <v>0</v>
      </c>
      <c r="BC32" s="56">
        <f t="shared" si="16"/>
        <v>0</v>
      </c>
      <c r="BD32" s="56">
        <f t="shared" si="16"/>
        <v>0</v>
      </c>
      <c r="BE32" s="56">
        <f t="shared" si="16"/>
        <v>0</v>
      </c>
      <c r="BF32" s="56">
        <f t="shared" si="16"/>
        <v>0</v>
      </c>
      <c r="BG32" s="56">
        <f t="shared" si="16"/>
        <v>0</v>
      </c>
      <c r="BH32" s="56">
        <f t="shared" si="16"/>
        <v>0</v>
      </c>
      <c r="BI32" s="56">
        <f t="shared" si="16"/>
        <v>0</v>
      </c>
      <c r="BJ32" s="56">
        <f t="shared" si="16"/>
        <v>0</v>
      </c>
      <c r="BK32" s="56">
        <f t="shared" si="16"/>
        <v>0</v>
      </c>
      <c r="BL32" s="56">
        <f t="shared" si="16"/>
        <v>0</v>
      </c>
      <c r="BM32" s="56">
        <f t="shared" si="16"/>
        <v>0</v>
      </c>
      <c r="BN32" s="56">
        <f t="shared" si="16"/>
        <v>0</v>
      </c>
      <c r="BO32" s="56">
        <f t="shared" si="16"/>
        <v>0</v>
      </c>
      <c r="BP32" s="56">
        <f t="shared" ref="BP32:BR32" si="17">SUM(BP20:BP31)</f>
        <v>0</v>
      </c>
      <c r="BQ32" s="56">
        <f t="shared" si="17"/>
        <v>0</v>
      </c>
      <c r="BR32" s="56">
        <f t="shared" si="17"/>
        <v>0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56"/>
      <c r="D33" s="56"/>
      <c r="E33" s="56"/>
      <c r="F33" s="56"/>
      <c r="G33" s="56"/>
      <c r="H33" s="56"/>
      <c r="I33" s="56">
        <f t="shared" si="0"/>
        <v>0</v>
      </c>
      <c r="J33" s="56">
        <f t="shared" si="1"/>
        <v>0</v>
      </c>
      <c r="K33" s="56"/>
      <c r="L33" s="56"/>
      <c r="M33" s="56"/>
      <c r="N33" s="56"/>
      <c r="O33" s="56">
        <f t="shared" si="2"/>
        <v>0</v>
      </c>
      <c r="P33" s="56">
        <f t="shared" si="3"/>
        <v>0</v>
      </c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>
        <f t="shared" si="4"/>
        <v>0</v>
      </c>
      <c r="AF33" s="56">
        <f t="shared" si="5"/>
        <v>0</v>
      </c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>
        <f t="shared" si="6"/>
        <v>0</v>
      </c>
      <c r="AV33" s="56">
        <f t="shared" si="7"/>
        <v>0</v>
      </c>
      <c r="AW33" s="7"/>
      <c r="AX33" s="7"/>
      <c r="AY33" s="56">
        <f t="shared" si="8"/>
        <v>0</v>
      </c>
      <c r="AZ33" s="56">
        <f t="shared" si="9"/>
        <v>0</v>
      </c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>
        <f t="shared" si="10"/>
        <v>0</v>
      </c>
      <c r="BL33" s="56">
        <f t="shared" si="11"/>
        <v>0</v>
      </c>
      <c r="BM33" s="56">
        <f t="shared" si="12"/>
        <v>0</v>
      </c>
      <c r="BN33" s="56">
        <f t="shared" si="13"/>
        <v>0</v>
      </c>
      <c r="BO33" s="56"/>
      <c r="BP33" s="56"/>
      <c r="BQ33" s="60"/>
      <c r="BR33" s="60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56">
        <v>106616</v>
      </c>
      <c r="D34" s="56">
        <v>66163</v>
      </c>
      <c r="E34" s="56">
        <v>13730</v>
      </c>
      <c r="F34" s="56">
        <v>11767</v>
      </c>
      <c r="G34" s="56">
        <v>7926</v>
      </c>
      <c r="H34" s="56">
        <v>7514</v>
      </c>
      <c r="I34" s="56">
        <f t="shared" si="0"/>
        <v>128272</v>
      </c>
      <c r="J34" s="56">
        <f t="shared" si="1"/>
        <v>85444</v>
      </c>
      <c r="K34" s="56">
        <v>2043</v>
      </c>
      <c r="L34" s="56">
        <v>6881</v>
      </c>
      <c r="M34" s="56">
        <v>284</v>
      </c>
      <c r="N34" s="56">
        <v>2215</v>
      </c>
      <c r="O34" s="56">
        <f t="shared" si="2"/>
        <v>130599</v>
      </c>
      <c r="P34" s="56">
        <f t="shared" si="3"/>
        <v>94540</v>
      </c>
      <c r="Q34" s="56">
        <v>13</v>
      </c>
      <c r="R34" s="56">
        <v>205</v>
      </c>
      <c r="S34" s="56">
        <v>24500</v>
      </c>
      <c r="T34" s="56">
        <v>21800</v>
      </c>
      <c r="U34" s="56">
        <v>373</v>
      </c>
      <c r="V34" s="56">
        <v>828</v>
      </c>
      <c r="W34" s="56">
        <v>231</v>
      </c>
      <c r="X34" s="56">
        <v>6272</v>
      </c>
      <c r="Y34" s="56">
        <v>209</v>
      </c>
      <c r="Z34" s="56">
        <v>7909</v>
      </c>
      <c r="AA34" s="56">
        <v>147</v>
      </c>
      <c r="AB34" s="56">
        <v>147</v>
      </c>
      <c r="AC34" s="56">
        <v>145</v>
      </c>
      <c r="AD34" s="56">
        <v>1450</v>
      </c>
      <c r="AE34" s="56">
        <f t="shared" si="4"/>
        <v>1105</v>
      </c>
      <c r="AF34" s="56">
        <f t="shared" si="5"/>
        <v>16606</v>
      </c>
      <c r="AG34" s="56">
        <v>65</v>
      </c>
      <c r="AH34" s="56">
        <v>1340</v>
      </c>
      <c r="AI34" s="56">
        <v>24</v>
      </c>
      <c r="AJ34" s="56">
        <v>2400</v>
      </c>
      <c r="AK34" s="56">
        <v>39</v>
      </c>
      <c r="AL34" s="56">
        <v>314</v>
      </c>
      <c r="AM34" s="56">
        <v>244</v>
      </c>
      <c r="AN34" s="56">
        <v>2025</v>
      </c>
      <c r="AO34" s="56">
        <v>768</v>
      </c>
      <c r="AP34" s="56">
        <v>1137</v>
      </c>
      <c r="AQ34" s="56">
        <v>404</v>
      </c>
      <c r="AR34" s="56">
        <v>628</v>
      </c>
      <c r="AS34" s="56">
        <v>16</v>
      </c>
      <c r="AT34" s="56">
        <v>233</v>
      </c>
      <c r="AU34" s="56">
        <f t="shared" si="6"/>
        <v>1495</v>
      </c>
      <c r="AV34" s="56">
        <f t="shared" si="7"/>
        <v>6737</v>
      </c>
      <c r="AW34" s="7"/>
      <c r="AX34" s="7"/>
      <c r="AY34" s="56">
        <f t="shared" si="8"/>
        <v>133199</v>
      </c>
      <c r="AZ34" s="56">
        <f t="shared" si="9"/>
        <v>117883</v>
      </c>
      <c r="BA34" s="56">
        <v>0</v>
      </c>
      <c r="BB34" s="56">
        <v>0</v>
      </c>
      <c r="BC34" s="56">
        <v>40</v>
      </c>
      <c r="BD34" s="56">
        <v>590</v>
      </c>
      <c r="BE34" s="56">
        <v>65</v>
      </c>
      <c r="BF34" s="56">
        <v>990</v>
      </c>
      <c r="BG34" s="56">
        <v>800</v>
      </c>
      <c r="BH34" s="56">
        <v>2450</v>
      </c>
      <c r="BI34" s="56">
        <v>45</v>
      </c>
      <c r="BJ34" s="56">
        <v>330</v>
      </c>
      <c r="BK34" s="56">
        <f t="shared" si="10"/>
        <v>950</v>
      </c>
      <c r="BL34" s="56">
        <f t="shared" si="11"/>
        <v>4360</v>
      </c>
      <c r="BM34" s="56">
        <f t="shared" si="12"/>
        <v>134149</v>
      </c>
      <c r="BN34" s="56">
        <f t="shared" si="13"/>
        <v>122243</v>
      </c>
      <c r="BO34" s="56">
        <v>12565</v>
      </c>
      <c r="BP34" s="56">
        <v>14090</v>
      </c>
      <c r="BQ34" s="56">
        <v>2265</v>
      </c>
      <c r="BR34" s="56">
        <v>8690</v>
      </c>
    </row>
    <row r="35" spans="1:95" s="10" customFormat="1" ht="18" customHeight="1" x14ac:dyDescent="0.25">
      <c r="A35" s="39">
        <v>27</v>
      </c>
      <c r="B35" s="12" t="s">
        <v>14</v>
      </c>
      <c r="C35" s="56">
        <v>15950</v>
      </c>
      <c r="D35" s="56">
        <v>9986</v>
      </c>
      <c r="E35" s="56">
        <v>1534</v>
      </c>
      <c r="F35" s="56">
        <v>1324</v>
      </c>
      <c r="G35" s="56">
        <v>1245</v>
      </c>
      <c r="H35" s="56">
        <v>1170</v>
      </c>
      <c r="I35" s="56">
        <f t="shared" si="0"/>
        <v>18729</v>
      </c>
      <c r="J35" s="56">
        <f t="shared" si="1"/>
        <v>12480</v>
      </c>
      <c r="K35" s="56">
        <v>258</v>
      </c>
      <c r="L35" s="56">
        <v>937</v>
      </c>
      <c r="M35" s="56">
        <v>42</v>
      </c>
      <c r="N35" s="56">
        <v>345</v>
      </c>
      <c r="O35" s="56">
        <f t="shared" si="2"/>
        <v>19029</v>
      </c>
      <c r="P35" s="56">
        <f t="shared" si="3"/>
        <v>13762</v>
      </c>
      <c r="Q35" s="56">
        <v>4</v>
      </c>
      <c r="R35" s="56">
        <v>40</v>
      </c>
      <c r="S35" s="56">
        <v>5000</v>
      </c>
      <c r="T35" s="56">
        <v>4000</v>
      </c>
      <c r="U35" s="56">
        <v>20</v>
      </c>
      <c r="V35" s="56">
        <v>46</v>
      </c>
      <c r="W35" s="56">
        <v>10</v>
      </c>
      <c r="X35" s="56">
        <v>240</v>
      </c>
      <c r="Y35" s="56">
        <v>10</v>
      </c>
      <c r="Z35" s="56">
        <v>400</v>
      </c>
      <c r="AA35" s="56">
        <v>6</v>
      </c>
      <c r="AB35" s="56">
        <v>6</v>
      </c>
      <c r="AC35" s="56">
        <v>30</v>
      </c>
      <c r="AD35" s="56">
        <v>278</v>
      </c>
      <c r="AE35" s="56">
        <f t="shared" si="4"/>
        <v>76</v>
      </c>
      <c r="AF35" s="56">
        <f t="shared" si="5"/>
        <v>970</v>
      </c>
      <c r="AG35" s="56">
        <v>20</v>
      </c>
      <c r="AH35" s="56">
        <v>20</v>
      </c>
      <c r="AI35" s="56">
        <v>0</v>
      </c>
      <c r="AJ35" s="56">
        <v>0</v>
      </c>
      <c r="AK35" s="56">
        <v>15</v>
      </c>
      <c r="AL35" s="56">
        <v>120</v>
      </c>
      <c r="AM35" s="56">
        <v>42</v>
      </c>
      <c r="AN35" s="56">
        <v>399</v>
      </c>
      <c r="AO35" s="56">
        <v>130</v>
      </c>
      <c r="AP35" s="56">
        <v>190</v>
      </c>
      <c r="AQ35" s="56">
        <v>57</v>
      </c>
      <c r="AR35" s="56">
        <v>80</v>
      </c>
      <c r="AS35" s="56">
        <v>0</v>
      </c>
      <c r="AT35" s="56">
        <v>0</v>
      </c>
      <c r="AU35" s="56">
        <f t="shared" si="6"/>
        <v>244</v>
      </c>
      <c r="AV35" s="56">
        <f t="shared" si="7"/>
        <v>789</v>
      </c>
      <c r="AW35" s="7"/>
      <c r="AX35" s="7"/>
      <c r="AY35" s="56">
        <f t="shared" si="8"/>
        <v>19349</v>
      </c>
      <c r="AZ35" s="56">
        <f t="shared" si="9"/>
        <v>15521</v>
      </c>
      <c r="BA35" s="56">
        <v>0</v>
      </c>
      <c r="BB35" s="56">
        <v>0</v>
      </c>
      <c r="BC35" s="56">
        <v>10</v>
      </c>
      <c r="BD35" s="56">
        <v>200</v>
      </c>
      <c r="BE35" s="56">
        <v>10</v>
      </c>
      <c r="BF35" s="56">
        <v>200</v>
      </c>
      <c r="BG35" s="56">
        <v>250</v>
      </c>
      <c r="BH35" s="56">
        <v>300</v>
      </c>
      <c r="BI35" s="56">
        <v>10</v>
      </c>
      <c r="BJ35" s="56">
        <v>20</v>
      </c>
      <c r="BK35" s="56">
        <f t="shared" si="10"/>
        <v>280</v>
      </c>
      <c r="BL35" s="56">
        <f t="shared" si="11"/>
        <v>720</v>
      </c>
      <c r="BM35" s="56">
        <f t="shared" si="12"/>
        <v>19629</v>
      </c>
      <c r="BN35" s="56">
        <f t="shared" si="13"/>
        <v>16241</v>
      </c>
      <c r="BO35" s="56">
        <v>2000</v>
      </c>
      <c r="BP35" s="56">
        <v>1800</v>
      </c>
      <c r="BQ35" s="56">
        <v>150</v>
      </c>
      <c r="BR35" s="56">
        <v>250</v>
      </c>
    </row>
    <row r="36" spans="1:95" s="10" customFormat="1" ht="18" customHeight="1" x14ac:dyDescent="0.25">
      <c r="A36" s="37">
        <v>28</v>
      </c>
      <c r="B36" s="6" t="s">
        <v>54</v>
      </c>
      <c r="C36" s="56"/>
      <c r="D36" s="56"/>
      <c r="E36" s="56"/>
      <c r="F36" s="56"/>
      <c r="G36" s="56"/>
      <c r="H36" s="56"/>
      <c r="I36" s="56">
        <f t="shared" si="0"/>
        <v>0</v>
      </c>
      <c r="J36" s="56">
        <f t="shared" si="1"/>
        <v>0</v>
      </c>
      <c r="K36" s="56"/>
      <c r="L36" s="56"/>
      <c r="M36" s="56"/>
      <c r="N36" s="56"/>
      <c r="O36" s="56">
        <f t="shared" si="2"/>
        <v>0</v>
      </c>
      <c r="P36" s="56">
        <f t="shared" si="3"/>
        <v>0</v>
      </c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f t="shared" si="4"/>
        <v>0</v>
      </c>
      <c r="AF36" s="56">
        <f t="shared" si="5"/>
        <v>0</v>
      </c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>
        <f t="shared" si="6"/>
        <v>0</v>
      </c>
      <c r="AV36" s="56">
        <f t="shared" si="7"/>
        <v>0</v>
      </c>
      <c r="AW36" s="7"/>
      <c r="AX36" s="7"/>
      <c r="AY36" s="56">
        <f t="shared" si="8"/>
        <v>0</v>
      </c>
      <c r="AZ36" s="56">
        <f t="shared" si="9"/>
        <v>0</v>
      </c>
      <c r="BA36" s="57"/>
      <c r="BB36" s="57"/>
      <c r="BC36" s="56"/>
      <c r="BD36" s="56"/>
      <c r="BE36" s="56"/>
      <c r="BF36" s="56"/>
      <c r="BG36" s="56"/>
      <c r="BH36" s="56"/>
      <c r="BI36" s="56"/>
      <c r="BJ36" s="56"/>
      <c r="BK36" s="56">
        <f t="shared" si="10"/>
        <v>0</v>
      </c>
      <c r="BL36" s="56">
        <f t="shared" si="11"/>
        <v>0</v>
      </c>
      <c r="BM36" s="56">
        <f t="shared" si="12"/>
        <v>0</v>
      </c>
      <c r="BN36" s="56">
        <f t="shared" si="13"/>
        <v>0</v>
      </c>
      <c r="BO36" s="56"/>
      <c r="BP36" s="56"/>
      <c r="BQ36" s="58"/>
      <c r="BR36" s="58"/>
    </row>
    <row r="37" spans="1:95" s="10" customFormat="1" ht="18" customHeight="1" x14ac:dyDescent="0.25">
      <c r="A37" s="39">
        <v>29</v>
      </c>
      <c r="B37" s="12" t="s">
        <v>32</v>
      </c>
      <c r="C37" s="56">
        <v>60483</v>
      </c>
      <c r="D37" s="56">
        <v>41007</v>
      </c>
      <c r="E37" s="56">
        <v>8410</v>
      </c>
      <c r="F37" s="56">
        <v>7327</v>
      </c>
      <c r="G37" s="56">
        <v>5044</v>
      </c>
      <c r="H37" s="56">
        <v>4824</v>
      </c>
      <c r="I37" s="56">
        <f t="shared" si="0"/>
        <v>73937</v>
      </c>
      <c r="J37" s="56">
        <f t="shared" si="1"/>
        <v>53158</v>
      </c>
      <c r="K37" s="56">
        <v>1293</v>
      </c>
      <c r="L37" s="56">
        <v>4274</v>
      </c>
      <c r="M37" s="56">
        <v>170</v>
      </c>
      <c r="N37" s="56">
        <v>1396</v>
      </c>
      <c r="O37" s="56">
        <f t="shared" si="2"/>
        <v>75400</v>
      </c>
      <c r="P37" s="56">
        <f t="shared" si="3"/>
        <v>58828</v>
      </c>
      <c r="Q37" s="56">
        <v>13</v>
      </c>
      <c r="R37" s="56">
        <v>205</v>
      </c>
      <c r="S37" s="56">
        <v>20200</v>
      </c>
      <c r="T37" s="56">
        <v>16150</v>
      </c>
      <c r="U37" s="56">
        <v>267</v>
      </c>
      <c r="V37" s="56">
        <v>609</v>
      </c>
      <c r="W37" s="56">
        <v>147</v>
      </c>
      <c r="X37" s="56">
        <v>4061</v>
      </c>
      <c r="Y37" s="56">
        <v>130</v>
      </c>
      <c r="Z37" s="56">
        <v>5557</v>
      </c>
      <c r="AA37" s="56">
        <v>85</v>
      </c>
      <c r="AB37" s="56">
        <v>85</v>
      </c>
      <c r="AC37" s="56">
        <v>161</v>
      </c>
      <c r="AD37" s="56">
        <v>1610</v>
      </c>
      <c r="AE37" s="56">
        <f t="shared" si="4"/>
        <v>790</v>
      </c>
      <c r="AF37" s="56">
        <f t="shared" si="5"/>
        <v>11922</v>
      </c>
      <c r="AG37" s="56">
        <v>65</v>
      </c>
      <c r="AH37" s="56">
        <v>1340</v>
      </c>
      <c r="AI37" s="56">
        <v>44</v>
      </c>
      <c r="AJ37" s="56">
        <v>4400</v>
      </c>
      <c r="AK37" s="56">
        <v>46</v>
      </c>
      <c r="AL37" s="56">
        <v>380</v>
      </c>
      <c r="AM37" s="56">
        <v>209</v>
      </c>
      <c r="AN37" s="56">
        <v>1987</v>
      </c>
      <c r="AO37" s="56">
        <v>490</v>
      </c>
      <c r="AP37" s="56">
        <v>766</v>
      </c>
      <c r="AQ37" s="56">
        <v>280</v>
      </c>
      <c r="AR37" s="56">
        <v>460</v>
      </c>
      <c r="AS37" s="56">
        <v>16</v>
      </c>
      <c r="AT37" s="56">
        <v>238</v>
      </c>
      <c r="AU37" s="56">
        <f t="shared" si="6"/>
        <v>1085</v>
      </c>
      <c r="AV37" s="56">
        <f t="shared" si="7"/>
        <v>8231</v>
      </c>
      <c r="AW37" s="7"/>
      <c r="AX37" s="7"/>
      <c r="AY37" s="56">
        <f t="shared" si="8"/>
        <v>77275</v>
      </c>
      <c r="AZ37" s="56">
        <f t="shared" si="9"/>
        <v>78981</v>
      </c>
      <c r="BA37" s="56">
        <v>0</v>
      </c>
      <c r="BB37" s="56">
        <v>0</v>
      </c>
      <c r="BC37" s="56">
        <v>40</v>
      </c>
      <c r="BD37" s="56">
        <v>570</v>
      </c>
      <c r="BE37" s="56">
        <v>65</v>
      </c>
      <c r="BF37" s="56">
        <v>970</v>
      </c>
      <c r="BG37" s="56">
        <v>870</v>
      </c>
      <c r="BH37" s="56">
        <v>2800</v>
      </c>
      <c r="BI37" s="56">
        <v>43</v>
      </c>
      <c r="BJ37" s="56">
        <v>310</v>
      </c>
      <c r="BK37" s="56">
        <f t="shared" si="10"/>
        <v>1018</v>
      </c>
      <c r="BL37" s="56">
        <f t="shared" si="11"/>
        <v>4650</v>
      </c>
      <c r="BM37" s="56">
        <f t="shared" si="12"/>
        <v>78293</v>
      </c>
      <c r="BN37" s="56">
        <f t="shared" si="13"/>
        <v>83631</v>
      </c>
      <c r="BO37" s="56">
        <v>6700</v>
      </c>
      <c r="BP37" s="56">
        <v>7700</v>
      </c>
      <c r="BQ37" s="56">
        <v>1750</v>
      </c>
      <c r="BR37" s="56">
        <v>725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56">
        <v>9000</v>
      </c>
      <c r="D38" s="56">
        <v>6615</v>
      </c>
      <c r="E38" s="56">
        <v>1029</v>
      </c>
      <c r="F38" s="56">
        <v>936</v>
      </c>
      <c r="G38" s="56">
        <v>885</v>
      </c>
      <c r="H38" s="56">
        <v>831</v>
      </c>
      <c r="I38" s="56">
        <f t="shared" si="0"/>
        <v>10914</v>
      </c>
      <c r="J38" s="56">
        <f t="shared" si="1"/>
        <v>8382</v>
      </c>
      <c r="K38" s="56">
        <v>177</v>
      </c>
      <c r="L38" s="56">
        <v>705</v>
      </c>
      <c r="M38" s="56">
        <v>30</v>
      </c>
      <c r="N38" s="56">
        <v>237</v>
      </c>
      <c r="O38" s="56">
        <f t="shared" si="2"/>
        <v>11121</v>
      </c>
      <c r="P38" s="56">
        <f t="shared" si="3"/>
        <v>9324</v>
      </c>
      <c r="Q38" s="56">
        <v>6</v>
      </c>
      <c r="R38" s="56">
        <v>60</v>
      </c>
      <c r="S38" s="56">
        <v>3000</v>
      </c>
      <c r="T38" s="56">
        <v>3000</v>
      </c>
      <c r="U38" s="56">
        <v>0</v>
      </c>
      <c r="V38" s="56">
        <v>0</v>
      </c>
      <c r="W38" s="56">
        <v>15</v>
      </c>
      <c r="X38" s="56">
        <v>360</v>
      </c>
      <c r="Y38" s="56">
        <v>0</v>
      </c>
      <c r="Z38" s="56">
        <v>0</v>
      </c>
      <c r="AA38" s="56">
        <v>9</v>
      </c>
      <c r="AB38" s="56">
        <v>9</v>
      </c>
      <c r="AC38" s="56">
        <v>14</v>
      </c>
      <c r="AD38" s="56">
        <v>132</v>
      </c>
      <c r="AE38" s="56">
        <f t="shared" si="4"/>
        <v>38</v>
      </c>
      <c r="AF38" s="56">
        <f t="shared" si="5"/>
        <v>501</v>
      </c>
      <c r="AG38" s="56">
        <v>30</v>
      </c>
      <c r="AH38" s="56">
        <v>30</v>
      </c>
      <c r="AI38" s="56">
        <v>0</v>
      </c>
      <c r="AJ38" s="56">
        <v>0</v>
      </c>
      <c r="AK38" s="56">
        <v>0</v>
      </c>
      <c r="AL38" s="56">
        <v>0</v>
      </c>
      <c r="AM38" s="56">
        <v>18</v>
      </c>
      <c r="AN38" s="56">
        <v>171</v>
      </c>
      <c r="AO38" s="56">
        <v>60</v>
      </c>
      <c r="AP38" s="56">
        <v>133</v>
      </c>
      <c r="AQ38" s="56">
        <v>45</v>
      </c>
      <c r="AR38" s="56">
        <v>60</v>
      </c>
      <c r="AS38" s="56">
        <v>0</v>
      </c>
      <c r="AT38" s="56">
        <v>0</v>
      </c>
      <c r="AU38" s="56">
        <f t="shared" si="6"/>
        <v>123</v>
      </c>
      <c r="AV38" s="56">
        <f t="shared" si="7"/>
        <v>364</v>
      </c>
      <c r="AW38" s="7"/>
      <c r="AX38" s="7"/>
      <c r="AY38" s="56">
        <f t="shared" si="8"/>
        <v>11282</v>
      </c>
      <c r="AZ38" s="56">
        <f t="shared" si="9"/>
        <v>10189</v>
      </c>
      <c r="BA38" s="56">
        <v>0</v>
      </c>
      <c r="BB38" s="56">
        <v>0</v>
      </c>
      <c r="BC38" s="56">
        <v>15</v>
      </c>
      <c r="BD38" s="56">
        <v>300</v>
      </c>
      <c r="BE38" s="56">
        <v>15</v>
      </c>
      <c r="BF38" s="56">
        <v>300</v>
      </c>
      <c r="BG38" s="56">
        <v>300</v>
      </c>
      <c r="BH38" s="56">
        <v>300</v>
      </c>
      <c r="BI38" s="56">
        <v>15</v>
      </c>
      <c r="BJ38" s="56">
        <v>30</v>
      </c>
      <c r="BK38" s="56">
        <f t="shared" si="10"/>
        <v>345</v>
      </c>
      <c r="BL38" s="56">
        <f t="shared" si="11"/>
        <v>930</v>
      </c>
      <c r="BM38" s="56">
        <f t="shared" si="12"/>
        <v>11627</v>
      </c>
      <c r="BN38" s="56">
        <f t="shared" si="13"/>
        <v>11119</v>
      </c>
      <c r="BO38" s="56">
        <v>1200</v>
      </c>
      <c r="BP38" s="56">
        <v>1350</v>
      </c>
      <c r="BQ38" s="56">
        <v>150</v>
      </c>
      <c r="BR38" s="56">
        <v>300</v>
      </c>
    </row>
    <row r="39" spans="1:95" s="10" customFormat="1" ht="18" customHeight="1" x14ac:dyDescent="0.25">
      <c r="A39" s="39">
        <v>31</v>
      </c>
      <c r="B39" s="12" t="s">
        <v>34</v>
      </c>
      <c r="C39" s="56">
        <v>10000</v>
      </c>
      <c r="D39" s="56">
        <v>6000</v>
      </c>
      <c r="E39" s="56">
        <v>1200</v>
      </c>
      <c r="F39" s="56">
        <v>900</v>
      </c>
      <c r="G39" s="56">
        <v>800</v>
      </c>
      <c r="H39" s="56">
        <v>800</v>
      </c>
      <c r="I39" s="56">
        <f t="shared" si="0"/>
        <v>12000</v>
      </c>
      <c r="J39" s="56">
        <f t="shared" si="1"/>
        <v>7700</v>
      </c>
      <c r="K39" s="56">
        <v>180</v>
      </c>
      <c r="L39" s="56">
        <v>600</v>
      </c>
      <c r="M39" s="56">
        <v>20</v>
      </c>
      <c r="N39" s="56">
        <v>170</v>
      </c>
      <c r="O39" s="56">
        <f t="shared" si="2"/>
        <v>12200</v>
      </c>
      <c r="P39" s="56">
        <f t="shared" si="3"/>
        <v>8470</v>
      </c>
      <c r="Q39" s="56">
        <v>0</v>
      </c>
      <c r="R39" s="56">
        <v>0</v>
      </c>
      <c r="S39" s="56">
        <v>3000</v>
      </c>
      <c r="T39" s="56">
        <v>2500</v>
      </c>
      <c r="U39" s="56">
        <v>50</v>
      </c>
      <c r="V39" s="56">
        <v>60</v>
      </c>
      <c r="W39" s="56">
        <v>35</v>
      </c>
      <c r="X39" s="56">
        <v>900</v>
      </c>
      <c r="Y39" s="56">
        <v>20</v>
      </c>
      <c r="Z39" s="56">
        <v>1000</v>
      </c>
      <c r="AA39" s="56">
        <v>15</v>
      </c>
      <c r="AB39" s="56">
        <v>13</v>
      </c>
      <c r="AC39" s="56">
        <v>30</v>
      </c>
      <c r="AD39" s="56">
        <v>300</v>
      </c>
      <c r="AE39" s="56">
        <f t="shared" si="4"/>
        <v>150</v>
      </c>
      <c r="AF39" s="56">
        <f t="shared" si="5"/>
        <v>2273</v>
      </c>
      <c r="AG39" s="56">
        <v>0</v>
      </c>
      <c r="AH39" s="56">
        <v>0</v>
      </c>
      <c r="AI39" s="56">
        <v>0</v>
      </c>
      <c r="AJ39" s="56">
        <v>0</v>
      </c>
      <c r="AK39" s="56">
        <v>6</v>
      </c>
      <c r="AL39" s="56">
        <v>50</v>
      </c>
      <c r="AM39" s="56">
        <v>40</v>
      </c>
      <c r="AN39" s="56">
        <v>380</v>
      </c>
      <c r="AO39" s="56">
        <v>100</v>
      </c>
      <c r="AP39" s="56">
        <v>150</v>
      </c>
      <c r="AQ39" s="56">
        <v>50</v>
      </c>
      <c r="AR39" s="56">
        <v>83</v>
      </c>
      <c r="AS39" s="56">
        <v>5</v>
      </c>
      <c r="AT39" s="56">
        <v>75</v>
      </c>
      <c r="AU39" s="56">
        <f t="shared" si="6"/>
        <v>201</v>
      </c>
      <c r="AV39" s="56">
        <f t="shared" si="7"/>
        <v>738</v>
      </c>
      <c r="AW39" s="7"/>
      <c r="AX39" s="7"/>
      <c r="AY39" s="56">
        <f t="shared" si="8"/>
        <v>12551</v>
      </c>
      <c r="AZ39" s="56">
        <f t="shared" si="9"/>
        <v>11481</v>
      </c>
      <c r="BA39" s="56">
        <v>0</v>
      </c>
      <c r="BB39" s="56">
        <v>0</v>
      </c>
      <c r="BC39" s="56">
        <v>5</v>
      </c>
      <c r="BD39" s="56">
        <v>100</v>
      </c>
      <c r="BE39" s="56">
        <v>10</v>
      </c>
      <c r="BF39" s="56">
        <v>400</v>
      </c>
      <c r="BG39" s="56">
        <v>100</v>
      </c>
      <c r="BH39" s="56">
        <v>500</v>
      </c>
      <c r="BI39" s="56">
        <v>10</v>
      </c>
      <c r="BJ39" s="56">
        <v>200</v>
      </c>
      <c r="BK39" s="56">
        <f t="shared" si="10"/>
        <v>125</v>
      </c>
      <c r="BL39" s="56">
        <f t="shared" si="11"/>
        <v>1200</v>
      </c>
      <c r="BM39" s="56">
        <f t="shared" si="12"/>
        <v>12676</v>
      </c>
      <c r="BN39" s="56">
        <f t="shared" si="13"/>
        <v>12681</v>
      </c>
      <c r="BO39" s="56">
        <v>1300</v>
      </c>
      <c r="BP39" s="56">
        <v>1200</v>
      </c>
      <c r="BQ39" s="56">
        <v>100</v>
      </c>
      <c r="BR39" s="56">
        <v>100</v>
      </c>
    </row>
    <row r="40" spans="1:95" s="10" customFormat="1" ht="18" customHeight="1" x14ac:dyDescent="0.25">
      <c r="A40" s="37">
        <v>32</v>
      </c>
      <c r="B40" s="12" t="s">
        <v>35</v>
      </c>
      <c r="C40" s="56">
        <v>48508</v>
      </c>
      <c r="D40" s="56">
        <v>30644</v>
      </c>
      <c r="E40" s="56">
        <v>6698</v>
      </c>
      <c r="F40" s="56">
        <v>5297</v>
      </c>
      <c r="G40" s="56">
        <v>3783</v>
      </c>
      <c r="H40" s="56">
        <v>3611</v>
      </c>
      <c r="I40" s="56">
        <f t="shared" si="0"/>
        <v>58989</v>
      </c>
      <c r="J40" s="56">
        <f t="shared" si="1"/>
        <v>39552</v>
      </c>
      <c r="K40" s="56">
        <v>997</v>
      </c>
      <c r="L40" s="56">
        <v>3364</v>
      </c>
      <c r="M40" s="56">
        <v>132</v>
      </c>
      <c r="N40" s="56">
        <v>1077</v>
      </c>
      <c r="O40" s="56">
        <f t="shared" si="2"/>
        <v>60118</v>
      </c>
      <c r="P40" s="56">
        <f t="shared" si="3"/>
        <v>43993</v>
      </c>
      <c r="Q40" s="56">
        <v>11</v>
      </c>
      <c r="R40" s="56">
        <v>185</v>
      </c>
      <c r="S40" s="56">
        <v>16200</v>
      </c>
      <c r="T40" s="56">
        <v>12650</v>
      </c>
      <c r="U40" s="56">
        <v>218</v>
      </c>
      <c r="V40" s="56">
        <v>513</v>
      </c>
      <c r="W40" s="56">
        <v>113</v>
      </c>
      <c r="X40" s="56">
        <v>3169</v>
      </c>
      <c r="Y40" s="56">
        <v>89</v>
      </c>
      <c r="Z40" s="56">
        <v>3362</v>
      </c>
      <c r="AA40" s="56">
        <v>62</v>
      </c>
      <c r="AB40" s="56">
        <v>59</v>
      </c>
      <c r="AC40" s="56">
        <v>140</v>
      </c>
      <c r="AD40" s="56">
        <v>1367</v>
      </c>
      <c r="AE40" s="56">
        <f t="shared" si="4"/>
        <v>622</v>
      </c>
      <c r="AF40" s="56">
        <f t="shared" si="5"/>
        <v>8470</v>
      </c>
      <c r="AG40" s="56">
        <v>55</v>
      </c>
      <c r="AH40" s="56">
        <v>1330</v>
      </c>
      <c r="AI40" s="56">
        <v>4</v>
      </c>
      <c r="AJ40" s="56">
        <v>400</v>
      </c>
      <c r="AK40" s="56">
        <v>30</v>
      </c>
      <c r="AL40" s="56">
        <v>262</v>
      </c>
      <c r="AM40" s="56">
        <v>147</v>
      </c>
      <c r="AN40" s="56">
        <v>1372</v>
      </c>
      <c r="AO40" s="56">
        <v>395</v>
      </c>
      <c r="AP40" s="56">
        <v>586</v>
      </c>
      <c r="AQ40" s="56">
        <v>213</v>
      </c>
      <c r="AR40" s="56">
        <v>320</v>
      </c>
      <c r="AS40" s="56">
        <v>16</v>
      </c>
      <c r="AT40" s="56">
        <v>228</v>
      </c>
      <c r="AU40" s="56">
        <f t="shared" si="6"/>
        <v>805</v>
      </c>
      <c r="AV40" s="56">
        <f t="shared" si="7"/>
        <v>3168</v>
      </c>
      <c r="AW40" s="7"/>
      <c r="AX40" s="7"/>
      <c r="AY40" s="56">
        <f t="shared" si="8"/>
        <v>61545</v>
      </c>
      <c r="AZ40" s="56">
        <f t="shared" si="9"/>
        <v>55631</v>
      </c>
      <c r="BA40" s="56">
        <v>0</v>
      </c>
      <c r="BB40" s="56">
        <v>0</v>
      </c>
      <c r="BC40" s="56">
        <v>30</v>
      </c>
      <c r="BD40" s="56">
        <v>460</v>
      </c>
      <c r="BE40" s="56">
        <v>55</v>
      </c>
      <c r="BF40" s="56">
        <v>860</v>
      </c>
      <c r="BG40" s="56">
        <v>750</v>
      </c>
      <c r="BH40" s="56">
        <v>2600</v>
      </c>
      <c r="BI40" s="56">
        <v>35</v>
      </c>
      <c r="BJ40" s="56">
        <v>290</v>
      </c>
      <c r="BK40" s="56">
        <f t="shared" si="10"/>
        <v>870</v>
      </c>
      <c r="BL40" s="56">
        <f t="shared" si="11"/>
        <v>4210</v>
      </c>
      <c r="BM40" s="56">
        <f t="shared" si="12"/>
        <v>62415</v>
      </c>
      <c r="BN40" s="56">
        <f t="shared" si="13"/>
        <v>59841</v>
      </c>
      <c r="BO40" s="56">
        <v>6400</v>
      </c>
      <c r="BP40" s="56">
        <v>6200</v>
      </c>
      <c r="BQ40" s="56">
        <v>400</v>
      </c>
      <c r="BR40" s="56">
        <v>475</v>
      </c>
    </row>
    <row r="41" spans="1:95" s="10" customFormat="1" ht="18" customHeight="1" x14ac:dyDescent="0.25">
      <c r="A41" s="39">
        <v>33</v>
      </c>
      <c r="B41" s="12" t="s">
        <v>36</v>
      </c>
      <c r="C41" s="56">
        <v>24850</v>
      </c>
      <c r="D41" s="56">
        <v>16391</v>
      </c>
      <c r="E41" s="56">
        <v>4392</v>
      </c>
      <c r="F41" s="56">
        <v>3786</v>
      </c>
      <c r="G41" s="56">
        <v>1916</v>
      </c>
      <c r="H41" s="56">
        <v>1578</v>
      </c>
      <c r="I41" s="56">
        <f t="shared" si="0"/>
        <v>31158</v>
      </c>
      <c r="J41" s="56">
        <f t="shared" si="1"/>
        <v>21755</v>
      </c>
      <c r="K41" s="56">
        <v>604</v>
      </c>
      <c r="L41" s="56">
        <v>1977</v>
      </c>
      <c r="M41" s="56">
        <v>70</v>
      </c>
      <c r="N41" s="56">
        <v>592</v>
      </c>
      <c r="O41" s="56">
        <f t="shared" si="2"/>
        <v>31832</v>
      </c>
      <c r="P41" s="56">
        <f t="shared" si="3"/>
        <v>24324</v>
      </c>
      <c r="Q41" s="56">
        <v>7</v>
      </c>
      <c r="R41" s="56">
        <v>145</v>
      </c>
      <c r="S41" s="56">
        <v>8700</v>
      </c>
      <c r="T41" s="56">
        <v>7100</v>
      </c>
      <c r="U41" s="56">
        <v>82</v>
      </c>
      <c r="V41" s="56">
        <v>177</v>
      </c>
      <c r="W41" s="56">
        <v>25</v>
      </c>
      <c r="X41" s="56">
        <v>908</v>
      </c>
      <c r="Y41" s="56">
        <v>30</v>
      </c>
      <c r="Z41" s="56">
        <v>994</v>
      </c>
      <c r="AA41" s="56">
        <v>31</v>
      </c>
      <c r="AB41" s="56">
        <v>29</v>
      </c>
      <c r="AC41" s="56">
        <v>80</v>
      </c>
      <c r="AD41" s="56">
        <v>789</v>
      </c>
      <c r="AE41" s="56">
        <f t="shared" si="4"/>
        <v>248</v>
      </c>
      <c r="AF41" s="56">
        <f t="shared" si="5"/>
        <v>2897</v>
      </c>
      <c r="AG41" s="56">
        <v>35</v>
      </c>
      <c r="AH41" s="56">
        <v>1310</v>
      </c>
      <c r="AI41" s="56">
        <v>0</v>
      </c>
      <c r="AJ41" s="56">
        <v>0</v>
      </c>
      <c r="AK41" s="56">
        <v>9</v>
      </c>
      <c r="AL41" s="56">
        <v>74</v>
      </c>
      <c r="AM41" s="56">
        <v>76</v>
      </c>
      <c r="AN41" s="56">
        <v>722</v>
      </c>
      <c r="AO41" s="56">
        <v>185</v>
      </c>
      <c r="AP41" s="56">
        <v>271</v>
      </c>
      <c r="AQ41" s="56">
        <v>109</v>
      </c>
      <c r="AR41" s="56">
        <v>176</v>
      </c>
      <c r="AS41" s="56">
        <v>5</v>
      </c>
      <c r="AT41" s="56">
        <v>75</v>
      </c>
      <c r="AU41" s="56">
        <f t="shared" si="6"/>
        <v>384</v>
      </c>
      <c r="AV41" s="56">
        <f t="shared" si="7"/>
        <v>1318</v>
      </c>
      <c r="AW41" s="7"/>
      <c r="AX41" s="7"/>
      <c r="AY41" s="56">
        <f t="shared" si="8"/>
        <v>32464</v>
      </c>
      <c r="AZ41" s="56">
        <f t="shared" si="9"/>
        <v>28539</v>
      </c>
      <c r="BA41" s="56">
        <v>0</v>
      </c>
      <c r="BB41" s="56">
        <v>0</v>
      </c>
      <c r="BC41" s="56">
        <v>15</v>
      </c>
      <c r="BD41" s="56">
        <v>230</v>
      </c>
      <c r="BE41" s="56">
        <v>20</v>
      </c>
      <c r="BF41" s="56">
        <v>530</v>
      </c>
      <c r="BG41" s="56">
        <v>350</v>
      </c>
      <c r="BH41" s="56">
        <v>1350</v>
      </c>
      <c r="BI41" s="56">
        <v>20</v>
      </c>
      <c r="BJ41" s="56">
        <v>240</v>
      </c>
      <c r="BK41" s="56">
        <f t="shared" si="10"/>
        <v>405</v>
      </c>
      <c r="BL41" s="56">
        <f t="shared" si="11"/>
        <v>2350</v>
      </c>
      <c r="BM41" s="56">
        <f t="shared" si="12"/>
        <v>32869</v>
      </c>
      <c r="BN41" s="56">
        <f t="shared" si="13"/>
        <v>30889</v>
      </c>
      <c r="BO41" s="56">
        <v>3450</v>
      </c>
      <c r="BP41" s="56">
        <v>3150</v>
      </c>
      <c r="BQ41" s="56">
        <v>250</v>
      </c>
      <c r="BR41" s="56">
        <v>300</v>
      </c>
    </row>
    <row r="42" spans="1:95" s="19" customFormat="1" ht="18" customHeight="1" x14ac:dyDescent="0.25">
      <c r="A42" s="37">
        <v>34</v>
      </c>
      <c r="B42" s="6" t="s">
        <v>82</v>
      </c>
      <c r="C42" s="56">
        <v>3000</v>
      </c>
      <c r="D42" s="56">
        <v>2205</v>
      </c>
      <c r="E42" s="56">
        <v>343</v>
      </c>
      <c r="F42" s="56">
        <v>312</v>
      </c>
      <c r="G42" s="56">
        <v>295</v>
      </c>
      <c r="H42" s="56">
        <v>277</v>
      </c>
      <c r="I42" s="56">
        <f t="shared" si="0"/>
        <v>3638</v>
      </c>
      <c r="J42" s="56">
        <f t="shared" si="1"/>
        <v>2794</v>
      </c>
      <c r="K42" s="56">
        <v>59</v>
      </c>
      <c r="L42" s="56">
        <v>235</v>
      </c>
      <c r="M42" s="56">
        <v>10</v>
      </c>
      <c r="N42" s="56">
        <v>79</v>
      </c>
      <c r="O42" s="56">
        <f t="shared" si="2"/>
        <v>3707</v>
      </c>
      <c r="P42" s="56">
        <f t="shared" si="3"/>
        <v>3108</v>
      </c>
      <c r="Q42" s="56">
        <v>2</v>
      </c>
      <c r="R42" s="56">
        <v>20</v>
      </c>
      <c r="S42" s="56">
        <v>1000</v>
      </c>
      <c r="T42" s="56">
        <v>1000</v>
      </c>
      <c r="U42" s="56">
        <v>10</v>
      </c>
      <c r="V42" s="56">
        <v>23</v>
      </c>
      <c r="W42" s="56">
        <v>5</v>
      </c>
      <c r="X42" s="56">
        <v>120</v>
      </c>
      <c r="Y42" s="56">
        <v>5</v>
      </c>
      <c r="Z42" s="56">
        <v>153</v>
      </c>
      <c r="AA42" s="56">
        <v>3</v>
      </c>
      <c r="AB42" s="56">
        <v>3</v>
      </c>
      <c r="AC42" s="56">
        <v>5</v>
      </c>
      <c r="AD42" s="56">
        <v>39</v>
      </c>
      <c r="AE42" s="56">
        <f t="shared" si="4"/>
        <v>28</v>
      </c>
      <c r="AF42" s="56">
        <f t="shared" si="5"/>
        <v>338</v>
      </c>
      <c r="AG42" s="56">
        <v>10</v>
      </c>
      <c r="AH42" s="56">
        <v>10</v>
      </c>
      <c r="AI42" s="56">
        <v>0</v>
      </c>
      <c r="AJ42" s="56">
        <v>0</v>
      </c>
      <c r="AK42" s="56">
        <v>0</v>
      </c>
      <c r="AL42" s="56">
        <v>0</v>
      </c>
      <c r="AM42" s="56">
        <v>6</v>
      </c>
      <c r="AN42" s="56">
        <v>57</v>
      </c>
      <c r="AO42" s="56">
        <v>20</v>
      </c>
      <c r="AP42" s="56">
        <v>29</v>
      </c>
      <c r="AQ42" s="56">
        <v>15</v>
      </c>
      <c r="AR42" s="56">
        <v>20</v>
      </c>
      <c r="AS42" s="56">
        <v>0</v>
      </c>
      <c r="AT42" s="56">
        <v>0</v>
      </c>
      <c r="AU42" s="56">
        <f t="shared" si="6"/>
        <v>41</v>
      </c>
      <c r="AV42" s="56">
        <f t="shared" si="7"/>
        <v>106</v>
      </c>
      <c r="AW42" s="7"/>
      <c r="AX42" s="7"/>
      <c r="AY42" s="56">
        <f t="shared" si="8"/>
        <v>3776</v>
      </c>
      <c r="AZ42" s="56">
        <f t="shared" si="9"/>
        <v>3552</v>
      </c>
      <c r="BA42" s="56">
        <v>0</v>
      </c>
      <c r="BB42" s="56">
        <v>0</v>
      </c>
      <c r="BC42" s="56">
        <v>5</v>
      </c>
      <c r="BD42" s="56">
        <v>100</v>
      </c>
      <c r="BE42" s="56">
        <v>5</v>
      </c>
      <c r="BF42" s="56">
        <v>100</v>
      </c>
      <c r="BG42" s="56">
        <v>100</v>
      </c>
      <c r="BH42" s="56">
        <v>100</v>
      </c>
      <c r="BI42" s="56">
        <v>5</v>
      </c>
      <c r="BJ42" s="56">
        <v>10</v>
      </c>
      <c r="BK42" s="56">
        <f t="shared" si="10"/>
        <v>115</v>
      </c>
      <c r="BL42" s="56">
        <f t="shared" si="11"/>
        <v>310</v>
      </c>
      <c r="BM42" s="56">
        <f t="shared" si="12"/>
        <v>3891</v>
      </c>
      <c r="BN42" s="56">
        <f t="shared" si="13"/>
        <v>3862</v>
      </c>
      <c r="BO42" s="56">
        <v>400</v>
      </c>
      <c r="BP42" s="56">
        <v>450</v>
      </c>
      <c r="BQ42" s="56">
        <v>50</v>
      </c>
      <c r="BR42" s="56">
        <v>100</v>
      </c>
    </row>
    <row r="43" spans="1:95" s="16" customFormat="1" ht="18" customHeight="1" x14ac:dyDescent="0.25">
      <c r="A43" s="38" t="s">
        <v>37</v>
      </c>
      <c r="B43" s="13" t="s">
        <v>38</v>
      </c>
      <c r="C43" s="56">
        <f>SUM(C33:C42)</f>
        <v>278407</v>
      </c>
      <c r="D43" s="56">
        <f t="shared" ref="D43:BO43" si="18">SUM(D33:D42)</f>
        <v>179011</v>
      </c>
      <c r="E43" s="56">
        <f t="shared" si="18"/>
        <v>37336</v>
      </c>
      <c r="F43" s="56">
        <f t="shared" si="18"/>
        <v>31649</v>
      </c>
      <c r="G43" s="56">
        <f t="shared" si="18"/>
        <v>21894</v>
      </c>
      <c r="H43" s="56">
        <f t="shared" si="18"/>
        <v>20605</v>
      </c>
      <c r="I43" s="56">
        <f t="shared" si="18"/>
        <v>337637</v>
      </c>
      <c r="J43" s="56">
        <f t="shared" si="18"/>
        <v>231265</v>
      </c>
      <c r="K43" s="56">
        <f t="shared" si="18"/>
        <v>5611</v>
      </c>
      <c r="L43" s="56">
        <f t="shared" si="18"/>
        <v>18973</v>
      </c>
      <c r="M43" s="56">
        <f t="shared" si="18"/>
        <v>758</v>
      </c>
      <c r="N43" s="56">
        <f t="shared" si="18"/>
        <v>6111</v>
      </c>
      <c r="O43" s="56">
        <f t="shared" si="18"/>
        <v>344006</v>
      </c>
      <c r="P43" s="56">
        <f t="shared" si="18"/>
        <v>256349</v>
      </c>
      <c r="Q43" s="56">
        <f t="shared" si="18"/>
        <v>56</v>
      </c>
      <c r="R43" s="56">
        <f t="shared" si="18"/>
        <v>860</v>
      </c>
      <c r="S43" s="56">
        <f t="shared" si="18"/>
        <v>81600</v>
      </c>
      <c r="T43" s="56">
        <f t="shared" si="18"/>
        <v>68200</v>
      </c>
      <c r="U43" s="56">
        <f t="shared" si="18"/>
        <v>1020</v>
      </c>
      <c r="V43" s="56">
        <f t="shared" si="18"/>
        <v>2256</v>
      </c>
      <c r="W43" s="56">
        <f t="shared" si="18"/>
        <v>581</v>
      </c>
      <c r="X43" s="56">
        <f t="shared" si="18"/>
        <v>16030</v>
      </c>
      <c r="Y43" s="56">
        <f t="shared" si="18"/>
        <v>493</v>
      </c>
      <c r="Z43" s="56">
        <f t="shared" si="18"/>
        <v>19375</v>
      </c>
      <c r="AA43" s="56">
        <f t="shared" si="18"/>
        <v>358</v>
      </c>
      <c r="AB43" s="56">
        <f t="shared" si="18"/>
        <v>351</v>
      </c>
      <c r="AC43" s="56">
        <f t="shared" si="18"/>
        <v>605</v>
      </c>
      <c r="AD43" s="56">
        <f t="shared" si="18"/>
        <v>5965</v>
      </c>
      <c r="AE43" s="56">
        <f t="shared" si="18"/>
        <v>3057</v>
      </c>
      <c r="AF43" s="56">
        <f t="shared" si="18"/>
        <v>43977</v>
      </c>
      <c r="AG43" s="56">
        <f t="shared" si="18"/>
        <v>280</v>
      </c>
      <c r="AH43" s="56">
        <f t="shared" si="18"/>
        <v>5380</v>
      </c>
      <c r="AI43" s="56">
        <f t="shared" si="18"/>
        <v>72</v>
      </c>
      <c r="AJ43" s="56">
        <f t="shared" si="18"/>
        <v>7200</v>
      </c>
      <c r="AK43" s="56">
        <f t="shared" si="18"/>
        <v>145</v>
      </c>
      <c r="AL43" s="56">
        <f t="shared" si="18"/>
        <v>1200</v>
      </c>
      <c r="AM43" s="56">
        <f t="shared" si="18"/>
        <v>782</v>
      </c>
      <c r="AN43" s="56">
        <f>SUM(AN33:AN42)</f>
        <v>7113</v>
      </c>
      <c r="AO43" s="56">
        <f t="shared" si="18"/>
        <v>2148</v>
      </c>
      <c r="AP43" s="56">
        <f t="shared" si="18"/>
        <v>3262</v>
      </c>
      <c r="AQ43" s="56">
        <f t="shared" si="18"/>
        <v>1173</v>
      </c>
      <c r="AR43" s="56">
        <f t="shared" si="18"/>
        <v>1827</v>
      </c>
      <c r="AS43" s="56">
        <f t="shared" si="18"/>
        <v>58</v>
      </c>
      <c r="AT43" s="56">
        <f t="shared" si="18"/>
        <v>849</v>
      </c>
      <c r="AU43" s="56">
        <f t="shared" si="18"/>
        <v>4378</v>
      </c>
      <c r="AV43" s="56">
        <f t="shared" si="18"/>
        <v>21451</v>
      </c>
      <c r="AW43" s="56">
        <f t="shared" si="18"/>
        <v>0</v>
      </c>
      <c r="AX43" s="56">
        <f t="shared" si="18"/>
        <v>0</v>
      </c>
      <c r="AY43" s="56">
        <f t="shared" si="18"/>
        <v>351441</v>
      </c>
      <c r="AZ43" s="56">
        <f t="shared" si="18"/>
        <v>321777</v>
      </c>
      <c r="BA43" s="56">
        <f t="shared" si="18"/>
        <v>0</v>
      </c>
      <c r="BB43" s="56">
        <f t="shared" si="18"/>
        <v>0</v>
      </c>
      <c r="BC43" s="56">
        <f t="shared" si="18"/>
        <v>160</v>
      </c>
      <c r="BD43" s="56">
        <f t="shared" si="18"/>
        <v>2550</v>
      </c>
      <c r="BE43" s="56">
        <f t="shared" si="18"/>
        <v>245</v>
      </c>
      <c r="BF43" s="56">
        <f t="shared" si="18"/>
        <v>4350</v>
      </c>
      <c r="BG43" s="56">
        <f t="shared" si="18"/>
        <v>3520</v>
      </c>
      <c r="BH43" s="56">
        <f t="shared" si="18"/>
        <v>10400</v>
      </c>
      <c r="BI43" s="56">
        <f t="shared" si="18"/>
        <v>183</v>
      </c>
      <c r="BJ43" s="56">
        <f t="shared" si="18"/>
        <v>1430</v>
      </c>
      <c r="BK43" s="56">
        <f t="shared" si="18"/>
        <v>4108</v>
      </c>
      <c r="BL43" s="56">
        <f t="shared" si="18"/>
        <v>18730</v>
      </c>
      <c r="BM43" s="56">
        <f t="shared" si="18"/>
        <v>355549</v>
      </c>
      <c r="BN43" s="56">
        <f t="shared" si="18"/>
        <v>340507</v>
      </c>
      <c r="BO43" s="56">
        <f t="shared" si="18"/>
        <v>34015</v>
      </c>
      <c r="BP43" s="56">
        <f t="shared" ref="BP43:BR43" si="19">SUM(BP33:BP42)</f>
        <v>35940</v>
      </c>
      <c r="BQ43" s="56">
        <f t="shared" si="19"/>
        <v>5115</v>
      </c>
      <c r="BR43" s="56">
        <f t="shared" si="19"/>
        <v>10940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61">
        <f>C43+C32+C19</f>
        <v>1064110</v>
      </c>
      <c r="D44" s="61">
        <f t="shared" ref="D44:BO44" si="20">D43+D32+D19</f>
        <v>711671</v>
      </c>
      <c r="E44" s="61">
        <f t="shared" si="20"/>
        <v>148780</v>
      </c>
      <c r="F44" s="61">
        <f t="shared" si="20"/>
        <v>126869</v>
      </c>
      <c r="G44" s="61">
        <f t="shared" si="20"/>
        <v>88102</v>
      </c>
      <c r="H44" s="61">
        <f t="shared" si="20"/>
        <v>84047</v>
      </c>
      <c r="I44" s="61">
        <f t="shared" si="20"/>
        <v>1300992</v>
      </c>
      <c r="J44" s="61">
        <f t="shared" si="20"/>
        <v>922587</v>
      </c>
      <c r="K44" s="61">
        <f t="shared" si="20"/>
        <v>22388</v>
      </c>
      <c r="L44" s="61">
        <f t="shared" si="20"/>
        <v>75981</v>
      </c>
      <c r="M44" s="61">
        <f t="shared" si="20"/>
        <v>2983</v>
      </c>
      <c r="N44" s="61">
        <f t="shared" si="20"/>
        <v>25231</v>
      </c>
      <c r="O44" s="61">
        <f t="shared" si="20"/>
        <v>1326363</v>
      </c>
      <c r="P44" s="61">
        <f t="shared" si="20"/>
        <v>1023799</v>
      </c>
      <c r="Q44" s="61">
        <f t="shared" si="20"/>
        <v>396</v>
      </c>
      <c r="R44" s="61">
        <f t="shared" si="20"/>
        <v>4959</v>
      </c>
      <c r="S44" s="61">
        <f t="shared" si="20"/>
        <v>349450</v>
      </c>
      <c r="T44" s="61">
        <f t="shared" si="20"/>
        <v>288000</v>
      </c>
      <c r="U44" s="61">
        <f t="shared" si="20"/>
        <v>4004</v>
      </c>
      <c r="V44" s="61">
        <f t="shared" si="20"/>
        <v>9024</v>
      </c>
      <c r="W44" s="61">
        <f t="shared" si="20"/>
        <v>2263</v>
      </c>
      <c r="X44" s="61">
        <f t="shared" si="20"/>
        <v>60235</v>
      </c>
      <c r="Y44" s="61">
        <f t="shared" si="20"/>
        <v>2017</v>
      </c>
      <c r="Z44" s="61">
        <f t="shared" si="20"/>
        <v>68095</v>
      </c>
      <c r="AA44" s="61">
        <f t="shared" si="20"/>
        <v>1403</v>
      </c>
      <c r="AB44" s="61">
        <f t="shared" si="20"/>
        <v>1412</v>
      </c>
      <c r="AC44" s="61">
        <f t="shared" si="20"/>
        <v>1954</v>
      </c>
      <c r="AD44" s="61">
        <f t="shared" si="20"/>
        <v>19540</v>
      </c>
      <c r="AE44" s="61">
        <f t="shared" si="20"/>
        <v>11641</v>
      </c>
      <c r="AF44" s="61">
        <f t="shared" si="20"/>
        <v>158306</v>
      </c>
      <c r="AG44" s="61">
        <f t="shared" si="20"/>
        <v>718</v>
      </c>
      <c r="AH44" s="61">
        <f t="shared" si="20"/>
        <v>16360</v>
      </c>
      <c r="AI44" s="61">
        <f t="shared" si="20"/>
        <v>250</v>
      </c>
      <c r="AJ44" s="61">
        <f t="shared" si="20"/>
        <v>25000</v>
      </c>
      <c r="AK44" s="61">
        <f t="shared" si="20"/>
        <v>588</v>
      </c>
      <c r="AL44" s="61">
        <f t="shared" si="20"/>
        <v>4704</v>
      </c>
      <c r="AM44" s="61">
        <f t="shared" si="20"/>
        <v>2845</v>
      </c>
      <c r="AN44" s="61">
        <f t="shared" si="20"/>
        <v>26798</v>
      </c>
      <c r="AO44" s="61">
        <f t="shared" si="20"/>
        <v>7995</v>
      </c>
      <c r="AP44" s="61">
        <f t="shared" si="20"/>
        <v>11860</v>
      </c>
      <c r="AQ44" s="61">
        <f t="shared" si="20"/>
        <v>4666</v>
      </c>
      <c r="AR44" s="61">
        <f t="shared" si="20"/>
        <v>7664</v>
      </c>
      <c r="AS44" s="61">
        <f t="shared" si="20"/>
        <v>386</v>
      </c>
      <c r="AT44" s="61">
        <f t="shared" si="20"/>
        <v>5312</v>
      </c>
      <c r="AU44" s="61">
        <f t="shared" si="20"/>
        <v>16730</v>
      </c>
      <c r="AV44" s="61">
        <f t="shared" si="20"/>
        <v>81338</v>
      </c>
      <c r="AW44" s="61">
        <f t="shared" si="20"/>
        <v>0</v>
      </c>
      <c r="AX44" s="61">
        <f t="shared" si="20"/>
        <v>0</v>
      </c>
      <c r="AY44" s="61">
        <f t="shared" si="20"/>
        <v>1354734</v>
      </c>
      <c r="AZ44" s="61">
        <f t="shared" si="20"/>
        <v>1263443</v>
      </c>
      <c r="BA44" s="61">
        <f t="shared" si="20"/>
        <v>0</v>
      </c>
      <c r="BB44" s="61">
        <f t="shared" si="20"/>
        <v>0</v>
      </c>
      <c r="BC44" s="61">
        <f t="shared" si="20"/>
        <v>749</v>
      </c>
      <c r="BD44" s="61">
        <f t="shared" si="20"/>
        <v>9096</v>
      </c>
      <c r="BE44" s="61">
        <f t="shared" si="20"/>
        <v>1102</v>
      </c>
      <c r="BF44" s="61">
        <f t="shared" si="20"/>
        <v>17020</v>
      </c>
      <c r="BG44" s="61">
        <f t="shared" si="20"/>
        <v>14030</v>
      </c>
      <c r="BH44" s="61">
        <f t="shared" si="20"/>
        <v>54410</v>
      </c>
      <c r="BI44" s="61">
        <f t="shared" si="20"/>
        <v>840</v>
      </c>
      <c r="BJ44" s="61">
        <f t="shared" si="20"/>
        <v>3924</v>
      </c>
      <c r="BK44" s="61">
        <f t="shared" si="20"/>
        <v>16721</v>
      </c>
      <c r="BL44" s="61">
        <f t="shared" si="20"/>
        <v>84450</v>
      </c>
      <c r="BM44" s="61">
        <f t="shared" si="20"/>
        <v>1371455</v>
      </c>
      <c r="BN44" s="61">
        <f t="shared" si="20"/>
        <v>1347893</v>
      </c>
      <c r="BO44" s="61">
        <f t="shared" si="20"/>
        <v>135215</v>
      </c>
      <c r="BP44" s="61">
        <f t="shared" ref="BP44:BR44" si="21">BP43+BP32+BP19</f>
        <v>133445</v>
      </c>
      <c r="BQ44" s="61">
        <f t="shared" si="21"/>
        <v>12575</v>
      </c>
      <c r="BR44" s="61">
        <f t="shared" si="21"/>
        <v>19015</v>
      </c>
    </row>
    <row r="45" spans="1:95" s="10" customFormat="1" ht="18" customHeight="1" x14ac:dyDescent="0.25">
      <c r="A45" s="37">
        <v>35</v>
      </c>
      <c r="B45" s="12" t="s">
        <v>90</v>
      </c>
      <c r="C45" s="56"/>
      <c r="D45" s="56"/>
      <c r="E45" s="56"/>
      <c r="F45" s="56"/>
      <c r="G45" s="56"/>
      <c r="H45" s="56"/>
      <c r="I45" s="56">
        <f t="shared" si="0"/>
        <v>0</v>
      </c>
      <c r="J45" s="56">
        <f t="shared" si="1"/>
        <v>0</v>
      </c>
      <c r="K45" s="56"/>
      <c r="L45" s="56"/>
      <c r="M45" s="56"/>
      <c r="N45" s="56"/>
      <c r="O45" s="56">
        <f t="shared" si="2"/>
        <v>0</v>
      </c>
      <c r="P45" s="56">
        <f t="shared" si="3"/>
        <v>0</v>
      </c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f t="shared" si="4"/>
        <v>0</v>
      </c>
      <c r="AF45" s="56">
        <f t="shared" si="5"/>
        <v>0</v>
      </c>
      <c r="AG45" s="56">
        <v>0</v>
      </c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>
        <f t="shared" si="6"/>
        <v>0</v>
      </c>
      <c r="AV45" s="56">
        <f t="shared" si="7"/>
        <v>0</v>
      </c>
      <c r="AW45" s="7"/>
      <c r="AX45" s="7"/>
      <c r="AY45" s="56">
        <f t="shared" si="8"/>
        <v>0</v>
      </c>
      <c r="AZ45" s="56">
        <f t="shared" si="9"/>
        <v>0</v>
      </c>
      <c r="BA45" s="57"/>
      <c r="BB45" s="57"/>
      <c r="BC45" s="56"/>
      <c r="BD45" s="56"/>
      <c r="BE45" s="56"/>
      <c r="BF45" s="56"/>
      <c r="BG45" s="56"/>
      <c r="BH45" s="56"/>
      <c r="BI45" s="56"/>
      <c r="BJ45" s="56"/>
      <c r="BK45" s="56">
        <f t="shared" si="10"/>
        <v>0</v>
      </c>
      <c r="BL45" s="56">
        <f t="shared" si="11"/>
        <v>0</v>
      </c>
      <c r="BM45" s="56">
        <f t="shared" si="12"/>
        <v>0</v>
      </c>
      <c r="BN45" s="56">
        <f t="shared" si="13"/>
        <v>0</v>
      </c>
      <c r="BO45" s="56"/>
      <c r="BP45" s="56"/>
      <c r="BQ45" s="57"/>
      <c r="BR45" s="57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56">
        <v>316952</v>
      </c>
      <c r="D46" s="56">
        <v>214357</v>
      </c>
      <c r="E46" s="56">
        <v>42682</v>
      </c>
      <c r="F46" s="56">
        <v>38634</v>
      </c>
      <c r="G46" s="56">
        <v>25465</v>
      </c>
      <c r="H46" s="56">
        <v>23603</v>
      </c>
      <c r="I46" s="56">
        <f t="shared" si="0"/>
        <v>385099</v>
      </c>
      <c r="J46" s="56">
        <f t="shared" si="1"/>
        <v>276594</v>
      </c>
      <c r="K46" s="56">
        <v>6965</v>
      </c>
      <c r="L46" s="56">
        <v>22296</v>
      </c>
      <c r="M46" s="56">
        <v>884</v>
      </c>
      <c r="N46" s="56">
        <v>6820</v>
      </c>
      <c r="O46" s="56">
        <f t="shared" si="2"/>
        <v>392948</v>
      </c>
      <c r="P46" s="56">
        <f t="shared" si="3"/>
        <v>305710</v>
      </c>
      <c r="Q46" s="56">
        <v>42</v>
      </c>
      <c r="R46" s="56">
        <v>720</v>
      </c>
      <c r="S46" s="56">
        <v>177296</v>
      </c>
      <c r="T46" s="56">
        <v>132864</v>
      </c>
      <c r="U46" s="56">
        <v>556</v>
      </c>
      <c r="V46" s="56">
        <v>1239</v>
      </c>
      <c r="W46" s="56">
        <v>144</v>
      </c>
      <c r="X46" s="56">
        <v>3000</v>
      </c>
      <c r="Y46" s="56">
        <v>121</v>
      </c>
      <c r="Z46" s="56">
        <v>4084</v>
      </c>
      <c r="AA46" s="56">
        <v>197</v>
      </c>
      <c r="AB46" s="56">
        <v>188</v>
      </c>
      <c r="AC46" s="56">
        <v>146</v>
      </c>
      <c r="AD46" s="56">
        <v>1460</v>
      </c>
      <c r="AE46" s="56">
        <f t="shared" si="4"/>
        <v>1164</v>
      </c>
      <c r="AF46" s="56">
        <f t="shared" si="5"/>
        <v>9971</v>
      </c>
      <c r="AG46" s="56">
        <v>25</v>
      </c>
      <c r="AH46" s="56">
        <v>500</v>
      </c>
      <c r="AI46" s="56">
        <v>0</v>
      </c>
      <c r="AJ46" s="56">
        <v>0</v>
      </c>
      <c r="AK46" s="56">
        <v>37</v>
      </c>
      <c r="AL46" s="56">
        <v>296</v>
      </c>
      <c r="AM46" s="56">
        <v>305</v>
      </c>
      <c r="AN46" s="56">
        <v>3127</v>
      </c>
      <c r="AO46" s="56">
        <v>1498</v>
      </c>
      <c r="AP46" s="56">
        <v>2213</v>
      </c>
      <c r="AQ46" s="56">
        <v>940</v>
      </c>
      <c r="AR46" s="56">
        <v>1424</v>
      </c>
      <c r="AS46" s="56">
        <v>8</v>
      </c>
      <c r="AT46" s="56">
        <v>104</v>
      </c>
      <c r="AU46" s="56">
        <f t="shared" si="6"/>
        <v>2788</v>
      </c>
      <c r="AV46" s="56">
        <f t="shared" si="7"/>
        <v>7164</v>
      </c>
      <c r="AW46" s="7"/>
      <c r="AX46" s="7"/>
      <c r="AY46" s="56">
        <f t="shared" si="8"/>
        <v>396900</v>
      </c>
      <c r="AZ46" s="56">
        <f t="shared" si="9"/>
        <v>322845</v>
      </c>
      <c r="BA46" s="56">
        <v>0</v>
      </c>
      <c r="BB46" s="56">
        <v>0</v>
      </c>
      <c r="BC46" s="56">
        <v>0</v>
      </c>
      <c r="BD46" s="56">
        <v>0</v>
      </c>
      <c r="BE46" s="56">
        <v>0</v>
      </c>
      <c r="BF46" s="56">
        <v>0</v>
      </c>
      <c r="BG46" s="56">
        <v>400</v>
      </c>
      <c r="BH46" s="56">
        <v>2000</v>
      </c>
      <c r="BI46" s="56">
        <v>0</v>
      </c>
      <c r="BJ46" s="56">
        <v>0</v>
      </c>
      <c r="BK46" s="56">
        <f t="shared" si="10"/>
        <v>400</v>
      </c>
      <c r="BL46" s="56">
        <f t="shared" si="11"/>
        <v>2000</v>
      </c>
      <c r="BM46" s="56">
        <f t="shared" si="12"/>
        <v>397300</v>
      </c>
      <c r="BN46" s="56">
        <f t="shared" si="13"/>
        <v>324845</v>
      </c>
      <c r="BO46" s="56">
        <v>33750</v>
      </c>
      <c r="BP46" s="56">
        <v>34417</v>
      </c>
      <c r="BQ46" s="56">
        <v>1550</v>
      </c>
      <c r="BR46" s="56">
        <v>7592</v>
      </c>
    </row>
    <row r="47" spans="1:95" s="16" customFormat="1" ht="18" customHeight="1" x14ac:dyDescent="0.25">
      <c r="A47" s="38"/>
      <c r="B47" s="13" t="s">
        <v>40</v>
      </c>
      <c r="C47" s="61">
        <f>SUM(C45:C46)</f>
        <v>316952</v>
      </c>
      <c r="D47" s="61">
        <f t="shared" ref="D47:BO47" si="22">SUM(D45:D46)</f>
        <v>214357</v>
      </c>
      <c r="E47" s="61">
        <f t="shared" si="22"/>
        <v>42682</v>
      </c>
      <c r="F47" s="61">
        <f t="shared" si="22"/>
        <v>38634</v>
      </c>
      <c r="G47" s="61">
        <f t="shared" si="22"/>
        <v>25465</v>
      </c>
      <c r="H47" s="61">
        <f t="shared" si="22"/>
        <v>23603</v>
      </c>
      <c r="I47" s="61">
        <f t="shared" si="22"/>
        <v>385099</v>
      </c>
      <c r="J47" s="61">
        <f t="shared" si="22"/>
        <v>276594</v>
      </c>
      <c r="K47" s="61">
        <f t="shared" si="22"/>
        <v>6965</v>
      </c>
      <c r="L47" s="61">
        <f t="shared" si="22"/>
        <v>22296</v>
      </c>
      <c r="M47" s="61">
        <f t="shared" si="22"/>
        <v>884</v>
      </c>
      <c r="N47" s="61">
        <f t="shared" si="22"/>
        <v>6820</v>
      </c>
      <c r="O47" s="61">
        <f t="shared" si="22"/>
        <v>392948</v>
      </c>
      <c r="P47" s="61">
        <f t="shared" si="22"/>
        <v>305710</v>
      </c>
      <c r="Q47" s="61">
        <f t="shared" si="22"/>
        <v>42</v>
      </c>
      <c r="R47" s="61">
        <f t="shared" si="22"/>
        <v>720</v>
      </c>
      <c r="S47" s="61">
        <f t="shared" si="22"/>
        <v>177296</v>
      </c>
      <c r="T47" s="61">
        <f t="shared" si="22"/>
        <v>132864</v>
      </c>
      <c r="U47" s="61">
        <f t="shared" si="22"/>
        <v>556</v>
      </c>
      <c r="V47" s="61">
        <f t="shared" si="22"/>
        <v>1239</v>
      </c>
      <c r="W47" s="61">
        <f t="shared" si="22"/>
        <v>144</v>
      </c>
      <c r="X47" s="61">
        <f t="shared" si="22"/>
        <v>3000</v>
      </c>
      <c r="Y47" s="61">
        <f t="shared" si="22"/>
        <v>121</v>
      </c>
      <c r="Z47" s="61">
        <f t="shared" si="22"/>
        <v>4084</v>
      </c>
      <c r="AA47" s="61">
        <f t="shared" si="22"/>
        <v>197</v>
      </c>
      <c r="AB47" s="61">
        <f t="shared" si="22"/>
        <v>188</v>
      </c>
      <c r="AC47" s="61">
        <f t="shared" si="22"/>
        <v>146</v>
      </c>
      <c r="AD47" s="61">
        <f t="shared" si="22"/>
        <v>1460</v>
      </c>
      <c r="AE47" s="61">
        <f t="shared" si="22"/>
        <v>1164</v>
      </c>
      <c r="AF47" s="61">
        <f t="shared" si="22"/>
        <v>9971</v>
      </c>
      <c r="AG47" s="61">
        <f t="shared" si="22"/>
        <v>25</v>
      </c>
      <c r="AH47" s="61">
        <f t="shared" si="22"/>
        <v>500</v>
      </c>
      <c r="AI47" s="61">
        <f t="shared" si="22"/>
        <v>0</v>
      </c>
      <c r="AJ47" s="61">
        <f t="shared" si="22"/>
        <v>0</v>
      </c>
      <c r="AK47" s="61">
        <f t="shared" si="22"/>
        <v>37</v>
      </c>
      <c r="AL47" s="61">
        <f t="shared" si="22"/>
        <v>296</v>
      </c>
      <c r="AM47" s="61">
        <f t="shared" si="22"/>
        <v>305</v>
      </c>
      <c r="AN47" s="61">
        <f t="shared" si="22"/>
        <v>3127</v>
      </c>
      <c r="AO47" s="61">
        <f t="shared" si="22"/>
        <v>1498</v>
      </c>
      <c r="AP47" s="61">
        <f t="shared" si="22"/>
        <v>2213</v>
      </c>
      <c r="AQ47" s="61">
        <f t="shared" si="22"/>
        <v>940</v>
      </c>
      <c r="AR47" s="61">
        <f t="shared" si="22"/>
        <v>1424</v>
      </c>
      <c r="AS47" s="61">
        <f t="shared" si="22"/>
        <v>8</v>
      </c>
      <c r="AT47" s="61">
        <f t="shared" si="22"/>
        <v>104</v>
      </c>
      <c r="AU47" s="61">
        <f t="shared" si="22"/>
        <v>2788</v>
      </c>
      <c r="AV47" s="61">
        <f t="shared" si="22"/>
        <v>7164</v>
      </c>
      <c r="AW47" s="61">
        <f t="shared" si="22"/>
        <v>0</v>
      </c>
      <c r="AX47" s="61">
        <f t="shared" si="22"/>
        <v>0</v>
      </c>
      <c r="AY47" s="61">
        <f t="shared" si="22"/>
        <v>396900</v>
      </c>
      <c r="AZ47" s="61">
        <f t="shared" si="22"/>
        <v>322845</v>
      </c>
      <c r="BA47" s="61">
        <f t="shared" si="22"/>
        <v>0</v>
      </c>
      <c r="BB47" s="61">
        <f t="shared" si="22"/>
        <v>0</v>
      </c>
      <c r="BC47" s="61">
        <f t="shared" si="22"/>
        <v>0</v>
      </c>
      <c r="BD47" s="61">
        <f t="shared" si="22"/>
        <v>0</v>
      </c>
      <c r="BE47" s="61">
        <f t="shared" si="22"/>
        <v>0</v>
      </c>
      <c r="BF47" s="61">
        <f t="shared" si="22"/>
        <v>0</v>
      </c>
      <c r="BG47" s="61">
        <f t="shared" si="22"/>
        <v>400</v>
      </c>
      <c r="BH47" s="61">
        <f t="shared" si="22"/>
        <v>2000</v>
      </c>
      <c r="BI47" s="61">
        <f t="shared" si="22"/>
        <v>0</v>
      </c>
      <c r="BJ47" s="61">
        <f t="shared" si="22"/>
        <v>0</v>
      </c>
      <c r="BK47" s="61">
        <f t="shared" si="22"/>
        <v>400</v>
      </c>
      <c r="BL47" s="61">
        <f t="shared" si="22"/>
        <v>2000</v>
      </c>
      <c r="BM47" s="61">
        <f t="shared" si="22"/>
        <v>397300</v>
      </c>
      <c r="BN47" s="61">
        <f t="shared" si="22"/>
        <v>324845</v>
      </c>
      <c r="BO47" s="61">
        <f t="shared" si="22"/>
        <v>33750</v>
      </c>
      <c r="BP47" s="61">
        <f t="shared" ref="BP47:BR47" si="23">SUM(BP45:BP46)</f>
        <v>34417</v>
      </c>
      <c r="BQ47" s="61">
        <f t="shared" si="23"/>
        <v>1550</v>
      </c>
      <c r="BR47" s="61">
        <f t="shared" si="23"/>
        <v>7592</v>
      </c>
    </row>
    <row r="48" spans="1:95" s="10" customFormat="1" ht="18" customHeight="1" x14ac:dyDescent="0.25">
      <c r="A48" s="37">
        <v>37</v>
      </c>
      <c r="B48" s="12" t="s">
        <v>80</v>
      </c>
      <c r="C48" s="56">
        <v>107234</v>
      </c>
      <c r="D48" s="56">
        <v>65192</v>
      </c>
      <c r="E48" s="56">
        <v>12379</v>
      </c>
      <c r="F48" s="56">
        <v>11535</v>
      </c>
      <c r="G48" s="56">
        <v>4063</v>
      </c>
      <c r="H48" s="56">
        <v>4455</v>
      </c>
      <c r="I48" s="56">
        <f t="shared" si="0"/>
        <v>123676</v>
      </c>
      <c r="J48" s="56">
        <f t="shared" si="1"/>
        <v>81182</v>
      </c>
      <c r="K48" s="56">
        <v>1827</v>
      </c>
      <c r="L48" s="56">
        <v>5720</v>
      </c>
      <c r="M48" s="56">
        <v>226</v>
      </c>
      <c r="N48" s="56">
        <v>1838</v>
      </c>
      <c r="O48" s="56">
        <f t="shared" si="2"/>
        <v>125729</v>
      </c>
      <c r="P48" s="56">
        <f t="shared" si="3"/>
        <v>88740</v>
      </c>
      <c r="Q48" s="56">
        <v>10</v>
      </c>
      <c r="R48" s="56">
        <v>140</v>
      </c>
      <c r="S48" s="56">
        <v>74102</v>
      </c>
      <c r="T48" s="56">
        <v>298956</v>
      </c>
      <c r="U48" s="56">
        <v>0</v>
      </c>
      <c r="V48" s="56">
        <v>0</v>
      </c>
      <c r="W48" s="56">
        <v>43</v>
      </c>
      <c r="X48" s="56">
        <v>1081</v>
      </c>
      <c r="Y48" s="56">
        <v>12</v>
      </c>
      <c r="Z48" s="56">
        <v>384</v>
      </c>
      <c r="AA48" s="56">
        <v>0</v>
      </c>
      <c r="AB48" s="56">
        <v>0</v>
      </c>
      <c r="AC48" s="56">
        <v>0</v>
      </c>
      <c r="AD48" s="56">
        <v>0</v>
      </c>
      <c r="AE48" s="56">
        <f t="shared" si="4"/>
        <v>55</v>
      </c>
      <c r="AF48" s="56">
        <f t="shared" si="5"/>
        <v>1465</v>
      </c>
      <c r="AG48" s="56">
        <v>0</v>
      </c>
      <c r="AH48" s="56">
        <v>0</v>
      </c>
      <c r="AI48" s="56">
        <v>0</v>
      </c>
      <c r="AJ48" s="56">
        <v>0</v>
      </c>
      <c r="AK48" s="56">
        <v>0</v>
      </c>
      <c r="AL48" s="56">
        <v>0</v>
      </c>
      <c r="AM48" s="56">
        <v>0</v>
      </c>
      <c r="AN48" s="56">
        <v>0</v>
      </c>
      <c r="AO48" s="56">
        <v>208</v>
      </c>
      <c r="AP48" s="56">
        <v>258</v>
      </c>
      <c r="AQ48" s="56">
        <v>144</v>
      </c>
      <c r="AR48" s="56">
        <v>237</v>
      </c>
      <c r="AS48" s="56">
        <v>0</v>
      </c>
      <c r="AT48" s="56">
        <v>0</v>
      </c>
      <c r="AU48" s="56">
        <f t="shared" si="6"/>
        <v>352</v>
      </c>
      <c r="AV48" s="56">
        <f t="shared" si="7"/>
        <v>495</v>
      </c>
      <c r="AW48" s="7"/>
      <c r="AX48" s="7"/>
      <c r="AY48" s="56">
        <f t="shared" si="8"/>
        <v>126136</v>
      </c>
      <c r="AZ48" s="56">
        <f t="shared" si="9"/>
        <v>90700</v>
      </c>
      <c r="BA48" s="56">
        <v>0</v>
      </c>
      <c r="BB48" s="56">
        <v>0</v>
      </c>
      <c r="BC48" s="56">
        <v>0</v>
      </c>
      <c r="BD48" s="56">
        <v>0</v>
      </c>
      <c r="BE48" s="56">
        <v>0</v>
      </c>
      <c r="BF48" s="56">
        <v>0</v>
      </c>
      <c r="BG48" s="56">
        <v>0</v>
      </c>
      <c r="BH48" s="56">
        <v>0</v>
      </c>
      <c r="BI48" s="56">
        <v>0</v>
      </c>
      <c r="BJ48" s="56">
        <v>0</v>
      </c>
      <c r="BK48" s="56">
        <f t="shared" si="10"/>
        <v>0</v>
      </c>
      <c r="BL48" s="56">
        <f t="shared" si="11"/>
        <v>0</v>
      </c>
      <c r="BM48" s="56">
        <f t="shared" si="12"/>
        <v>126136</v>
      </c>
      <c r="BN48" s="56">
        <f t="shared" si="13"/>
        <v>90700</v>
      </c>
      <c r="BO48" s="56">
        <v>17300</v>
      </c>
      <c r="BP48" s="56">
        <v>12900</v>
      </c>
      <c r="BQ48" s="56">
        <v>850</v>
      </c>
      <c r="BR48" s="56">
        <v>600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56">
        <v>0</v>
      </c>
      <c r="D49" s="56">
        <v>0</v>
      </c>
      <c r="E49" s="56">
        <v>1641</v>
      </c>
      <c r="F49" s="56">
        <v>1536</v>
      </c>
      <c r="G49" s="56">
        <v>295</v>
      </c>
      <c r="H49" s="56">
        <v>277</v>
      </c>
      <c r="I49" s="56">
        <f t="shared" si="0"/>
        <v>1936</v>
      </c>
      <c r="J49" s="56">
        <f t="shared" si="1"/>
        <v>1813</v>
      </c>
      <c r="K49" s="56">
        <v>0</v>
      </c>
      <c r="L49" s="56">
        <v>0</v>
      </c>
      <c r="M49" s="56">
        <v>10</v>
      </c>
      <c r="N49" s="56">
        <v>50</v>
      </c>
      <c r="O49" s="56">
        <f t="shared" si="2"/>
        <v>1946</v>
      </c>
      <c r="P49" s="56">
        <f t="shared" si="3"/>
        <v>1863</v>
      </c>
      <c r="Q49" s="56">
        <v>0</v>
      </c>
      <c r="R49" s="56">
        <v>0</v>
      </c>
      <c r="S49" s="56">
        <v>10</v>
      </c>
      <c r="T49" s="56">
        <v>100</v>
      </c>
      <c r="U49" s="56">
        <v>0</v>
      </c>
      <c r="V49" s="56">
        <v>0</v>
      </c>
      <c r="W49" s="56">
        <v>0</v>
      </c>
      <c r="X49" s="56">
        <v>0</v>
      </c>
      <c r="Y49" s="56">
        <v>0</v>
      </c>
      <c r="Z49" s="56">
        <v>0</v>
      </c>
      <c r="AA49" s="56">
        <v>0</v>
      </c>
      <c r="AB49" s="56">
        <v>0</v>
      </c>
      <c r="AC49" s="56">
        <v>0</v>
      </c>
      <c r="AD49" s="56">
        <v>0</v>
      </c>
      <c r="AE49" s="56">
        <f t="shared" si="4"/>
        <v>0</v>
      </c>
      <c r="AF49" s="56">
        <f t="shared" si="5"/>
        <v>0</v>
      </c>
      <c r="AG49" s="56">
        <v>0</v>
      </c>
      <c r="AH49" s="56">
        <v>0</v>
      </c>
      <c r="AI49" s="56">
        <v>0</v>
      </c>
      <c r="AJ49" s="56">
        <v>0</v>
      </c>
      <c r="AK49" s="56">
        <v>0</v>
      </c>
      <c r="AL49" s="56">
        <v>0</v>
      </c>
      <c r="AM49" s="56">
        <v>0</v>
      </c>
      <c r="AN49" s="56">
        <v>0</v>
      </c>
      <c r="AO49" s="56">
        <v>0</v>
      </c>
      <c r="AP49" s="56">
        <v>0</v>
      </c>
      <c r="AQ49" s="56">
        <v>0</v>
      </c>
      <c r="AR49" s="56">
        <v>0</v>
      </c>
      <c r="AS49" s="56">
        <v>0</v>
      </c>
      <c r="AT49" s="56">
        <v>0</v>
      </c>
      <c r="AU49" s="56">
        <f t="shared" si="6"/>
        <v>0</v>
      </c>
      <c r="AV49" s="56">
        <f t="shared" si="7"/>
        <v>0</v>
      </c>
      <c r="AW49" s="7"/>
      <c r="AX49" s="7"/>
      <c r="AY49" s="56">
        <f t="shared" si="8"/>
        <v>1946</v>
      </c>
      <c r="AZ49" s="56">
        <f t="shared" si="9"/>
        <v>1863</v>
      </c>
      <c r="BA49" s="56">
        <v>0</v>
      </c>
      <c r="BB49" s="56">
        <v>0</v>
      </c>
      <c r="BC49" s="56">
        <v>0</v>
      </c>
      <c r="BD49" s="56">
        <v>0</v>
      </c>
      <c r="BE49" s="56">
        <v>0</v>
      </c>
      <c r="BF49" s="56">
        <v>0</v>
      </c>
      <c r="BG49" s="56">
        <v>0</v>
      </c>
      <c r="BH49" s="56">
        <v>0</v>
      </c>
      <c r="BI49" s="56">
        <v>0</v>
      </c>
      <c r="BJ49" s="56">
        <v>0</v>
      </c>
      <c r="BK49" s="56">
        <f t="shared" si="10"/>
        <v>0</v>
      </c>
      <c r="BL49" s="56">
        <f t="shared" si="11"/>
        <v>0</v>
      </c>
      <c r="BM49" s="56">
        <f t="shared" si="12"/>
        <v>1946</v>
      </c>
      <c r="BN49" s="56">
        <f t="shared" si="13"/>
        <v>1863</v>
      </c>
      <c r="BO49" s="56">
        <v>40</v>
      </c>
      <c r="BP49" s="56">
        <v>60</v>
      </c>
      <c r="BQ49" s="56">
        <v>10</v>
      </c>
      <c r="BR49" s="56">
        <v>5</v>
      </c>
    </row>
    <row r="50" spans="1:94" s="16" customFormat="1" ht="18" customHeight="1" x14ac:dyDescent="0.25">
      <c r="A50" s="38"/>
      <c r="B50" s="13" t="s">
        <v>42</v>
      </c>
      <c r="C50" s="61">
        <f>SUM(C48:C49)</f>
        <v>107234</v>
      </c>
      <c r="D50" s="61">
        <f t="shared" ref="D50:BO50" si="24">SUM(D48:D49)</f>
        <v>65192</v>
      </c>
      <c r="E50" s="61">
        <f t="shared" si="24"/>
        <v>14020</v>
      </c>
      <c r="F50" s="61">
        <f t="shared" si="24"/>
        <v>13071</v>
      </c>
      <c r="G50" s="61">
        <f t="shared" si="24"/>
        <v>4358</v>
      </c>
      <c r="H50" s="61">
        <f t="shared" si="24"/>
        <v>4732</v>
      </c>
      <c r="I50" s="61">
        <f t="shared" si="24"/>
        <v>125612</v>
      </c>
      <c r="J50" s="61">
        <f t="shared" si="24"/>
        <v>82995</v>
      </c>
      <c r="K50" s="61">
        <f t="shared" si="24"/>
        <v>1827</v>
      </c>
      <c r="L50" s="61">
        <f t="shared" si="24"/>
        <v>5720</v>
      </c>
      <c r="M50" s="61">
        <f t="shared" si="24"/>
        <v>236</v>
      </c>
      <c r="N50" s="61">
        <f t="shared" si="24"/>
        <v>1888</v>
      </c>
      <c r="O50" s="61">
        <f t="shared" si="24"/>
        <v>127675</v>
      </c>
      <c r="P50" s="61">
        <f t="shared" si="24"/>
        <v>90603</v>
      </c>
      <c r="Q50" s="61">
        <f t="shared" si="24"/>
        <v>10</v>
      </c>
      <c r="R50" s="61">
        <f t="shared" si="24"/>
        <v>140</v>
      </c>
      <c r="S50" s="61">
        <f t="shared" si="24"/>
        <v>74112</v>
      </c>
      <c r="T50" s="61">
        <f t="shared" si="24"/>
        <v>299056</v>
      </c>
      <c r="U50" s="61">
        <f t="shared" si="24"/>
        <v>0</v>
      </c>
      <c r="V50" s="61">
        <f t="shared" si="24"/>
        <v>0</v>
      </c>
      <c r="W50" s="61">
        <f t="shared" si="24"/>
        <v>43</v>
      </c>
      <c r="X50" s="61">
        <f t="shared" si="24"/>
        <v>1081</v>
      </c>
      <c r="Y50" s="61">
        <f t="shared" si="24"/>
        <v>12</v>
      </c>
      <c r="Z50" s="61">
        <f t="shared" si="24"/>
        <v>384</v>
      </c>
      <c r="AA50" s="61">
        <f t="shared" si="24"/>
        <v>0</v>
      </c>
      <c r="AB50" s="61">
        <f t="shared" si="24"/>
        <v>0</v>
      </c>
      <c r="AC50" s="61">
        <f t="shared" si="24"/>
        <v>0</v>
      </c>
      <c r="AD50" s="61">
        <f t="shared" si="24"/>
        <v>0</v>
      </c>
      <c r="AE50" s="61">
        <f t="shared" si="24"/>
        <v>55</v>
      </c>
      <c r="AF50" s="61">
        <f t="shared" si="24"/>
        <v>1465</v>
      </c>
      <c r="AG50" s="61">
        <f t="shared" si="24"/>
        <v>0</v>
      </c>
      <c r="AH50" s="61">
        <f t="shared" si="24"/>
        <v>0</v>
      </c>
      <c r="AI50" s="61">
        <f t="shared" si="24"/>
        <v>0</v>
      </c>
      <c r="AJ50" s="61">
        <f t="shared" si="24"/>
        <v>0</v>
      </c>
      <c r="AK50" s="61">
        <f t="shared" si="24"/>
        <v>0</v>
      </c>
      <c r="AL50" s="61">
        <f t="shared" si="24"/>
        <v>0</v>
      </c>
      <c r="AM50" s="61">
        <f t="shared" si="24"/>
        <v>0</v>
      </c>
      <c r="AN50" s="61">
        <f t="shared" si="24"/>
        <v>0</v>
      </c>
      <c r="AO50" s="61">
        <f t="shared" si="24"/>
        <v>208</v>
      </c>
      <c r="AP50" s="61">
        <f t="shared" si="24"/>
        <v>258</v>
      </c>
      <c r="AQ50" s="61">
        <f t="shared" si="24"/>
        <v>144</v>
      </c>
      <c r="AR50" s="61">
        <f t="shared" si="24"/>
        <v>237</v>
      </c>
      <c r="AS50" s="61">
        <f t="shared" si="24"/>
        <v>0</v>
      </c>
      <c r="AT50" s="61">
        <f t="shared" si="24"/>
        <v>0</v>
      </c>
      <c r="AU50" s="61">
        <f t="shared" si="24"/>
        <v>352</v>
      </c>
      <c r="AV50" s="61">
        <f t="shared" si="24"/>
        <v>495</v>
      </c>
      <c r="AW50" s="61">
        <f t="shared" si="24"/>
        <v>0</v>
      </c>
      <c r="AX50" s="61">
        <f t="shared" si="24"/>
        <v>0</v>
      </c>
      <c r="AY50" s="61">
        <f t="shared" si="24"/>
        <v>128082</v>
      </c>
      <c r="AZ50" s="61">
        <f t="shared" si="24"/>
        <v>92563</v>
      </c>
      <c r="BA50" s="61">
        <f t="shared" si="24"/>
        <v>0</v>
      </c>
      <c r="BB50" s="61">
        <f t="shared" si="24"/>
        <v>0</v>
      </c>
      <c r="BC50" s="61">
        <f t="shared" si="24"/>
        <v>0</v>
      </c>
      <c r="BD50" s="61">
        <f t="shared" si="24"/>
        <v>0</v>
      </c>
      <c r="BE50" s="61">
        <f t="shared" si="24"/>
        <v>0</v>
      </c>
      <c r="BF50" s="61">
        <f t="shared" si="24"/>
        <v>0</v>
      </c>
      <c r="BG50" s="61">
        <f t="shared" si="24"/>
        <v>0</v>
      </c>
      <c r="BH50" s="61">
        <f t="shared" si="24"/>
        <v>0</v>
      </c>
      <c r="BI50" s="61">
        <f t="shared" si="24"/>
        <v>0</v>
      </c>
      <c r="BJ50" s="61">
        <f t="shared" si="24"/>
        <v>0</v>
      </c>
      <c r="BK50" s="61">
        <f t="shared" si="24"/>
        <v>0</v>
      </c>
      <c r="BL50" s="61">
        <f t="shared" si="24"/>
        <v>0</v>
      </c>
      <c r="BM50" s="61">
        <f t="shared" si="24"/>
        <v>128082</v>
      </c>
      <c r="BN50" s="61">
        <f t="shared" si="24"/>
        <v>92563</v>
      </c>
      <c r="BO50" s="61">
        <f t="shared" si="24"/>
        <v>17340</v>
      </c>
      <c r="BP50" s="61">
        <f t="shared" ref="BP50:BR50" si="25">SUM(BP48:BP49)</f>
        <v>12960</v>
      </c>
      <c r="BQ50" s="61">
        <f t="shared" si="25"/>
        <v>860</v>
      </c>
      <c r="BR50" s="61">
        <f t="shared" si="25"/>
        <v>605</v>
      </c>
    </row>
    <row r="51" spans="1:94" s="22" customFormat="1" ht="18" customHeight="1" x14ac:dyDescent="0.25">
      <c r="A51" s="39">
        <v>39</v>
      </c>
      <c r="B51" s="20" t="s">
        <v>68</v>
      </c>
      <c r="C51" s="56">
        <v>13000</v>
      </c>
      <c r="D51" s="56">
        <v>7205</v>
      </c>
      <c r="E51" s="56">
        <v>1593</v>
      </c>
      <c r="F51" s="56">
        <v>1312</v>
      </c>
      <c r="G51" s="56">
        <v>1095</v>
      </c>
      <c r="H51" s="56">
        <v>727</v>
      </c>
      <c r="I51" s="56">
        <f t="shared" si="0"/>
        <v>15688</v>
      </c>
      <c r="J51" s="56">
        <f t="shared" si="1"/>
        <v>9244</v>
      </c>
      <c r="K51" s="56">
        <v>362</v>
      </c>
      <c r="L51" s="56">
        <v>1089</v>
      </c>
      <c r="M51" s="56">
        <v>46</v>
      </c>
      <c r="N51" s="56">
        <v>320</v>
      </c>
      <c r="O51" s="56">
        <f t="shared" si="2"/>
        <v>16096</v>
      </c>
      <c r="P51" s="56">
        <f t="shared" si="3"/>
        <v>10653</v>
      </c>
      <c r="Q51" s="56">
        <v>2</v>
      </c>
      <c r="R51" s="56">
        <v>20</v>
      </c>
      <c r="S51" s="56">
        <v>1000</v>
      </c>
      <c r="T51" s="56">
        <v>1000</v>
      </c>
      <c r="U51" s="56">
        <v>0</v>
      </c>
      <c r="V51" s="56">
        <v>0</v>
      </c>
      <c r="W51" s="56">
        <v>0</v>
      </c>
      <c r="X51" s="56">
        <v>0</v>
      </c>
      <c r="Y51" s="56">
        <v>0</v>
      </c>
      <c r="Z51" s="56">
        <v>0</v>
      </c>
      <c r="AA51" s="56">
        <v>0</v>
      </c>
      <c r="AB51" s="56">
        <v>0</v>
      </c>
      <c r="AC51" s="56">
        <v>0</v>
      </c>
      <c r="AD51" s="56">
        <v>0</v>
      </c>
      <c r="AE51" s="56">
        <f t="shared" si="4"/>
        <v>0</v>
      </c>
      <c r="AF51" s="56">
        <f t="shared" si="5"/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0</v>
      </c>
      <c r="AS51" s="56">
        <v>0</v>
      </c>
      <c r="AT51" s="56">
        <v>0</v>
      </c>
      <c r="AU51" s="56">
        <f t="shared" si="6"/>
        <v>0</v>
      </c>
      <c r="AV51" s="56">
        <f t="shared" si="7"/>
        <v>0</v>
      </c>
      <c r="AW51" s="7"/>
      <c r="AX51" s="7"/>
      <c r="AY51" s="56">
        <f t="shared" si="8"/>
        <v>16096</v>
      </c>
      <c r="AZ51" s="56">
        <f t="shared" si="9"/>
        <v>10653</v>
      </c>
      <c r="BA51" s="56">
        <v>0</v>
      </c>
      <c r="BB51" s="56">
        <v>0</v>
      </c>
      <c r="BC51" s="56">
        <v>0</v>
      </c>
      <c r="BD51" s="56">
        <v>0</v>
      </c>
      <c r="BE51" s="56">
        <v>0</v>
      </c>
      <c r="BF51" s="56">
        <v>0</v>
      </c>
      <c r="BG51" s="56">
        <v>0</v>
      </c>
      <c r="BH51" s="56">
        <v>0</v>
      </c>
      <c r="BI51" s="56">
        <v>0</v>
      </c>
      <c r="BJ51" s="56">
        <v>0</v>
      </c>
      <c r="BK51" s="56">
        <f t="shared" si="10"/>
        <v>0</v>
      </c>
      <c r="BL51" s="56">
        <f t="shared" si="11"/>
        <v>0</v>
      </c>
      <c r="BM51" s="56">
        <f t="shared" si="12"/>
        <v>16096</v>
      </c>
      <c r="BN51" s="56">
        <f t="shared" si="13"/>
        <v>10653</v>
      </c>
      <c r="BO51" s="56">
        <v>1300</v>
      </c>
      <c r="BP51" s="56">
        <v>750</v>
      </c>
      <c r="BQ51" s="56">
        <v>50</v>
      </c>
      <c r="BR51" s="56">
        <v>50</v>
      </c>
    </row>
    <row r="52" spans="1:94" s="16" customFormat="1" ht="18" customHeight="1" x14ac:dyDescent="0.25">
      <c r="A52" s="39">
        <v>40</v>
      </c>
      <c r="B52" s="20" t="s">
        <v>73</v>
      </c>
      <c r="C52" s="56">
        <v>0</v>
      </c>
      <c r="D52" s="56">
        <v>0</v>
      </c>
      <c r="E52" s="56">
        <v>0</v>
      </c>
      <c r="F52" s="56">
        <v>0</v>
      </c>
      <c r="G52" s="56">
        <v>0</v>
      </c>
      <c r="H52" s="56">
        <v>0</v>
      </c>
      <c r="I52" s="56">
        <f t="shared" si="0"/>
        <v>0</v>
      </c>
      <c r="J52" s="56">
        <f t="shared" si="1"/>
        <v>0</v>
      </c>
      <c r="K52" s="56">
        <v>0</v>
      </c>
      <c r="L52" s="56">
        <v>0</v>
      </c>
      <c r="M52" s="56">
        <v>0</v>
      </c>
      <c r="N52" s="56">
        <v>0</v>
      </c>
      <c r="O52" s="56">
        <f t="shared" si="2"/>
        <v>0</v>
      </c>
      <c r="P52" s="56">
        <f t="shared" si="3"/>
        <v>0</v>
      </c>
      <c r="Q52" s="56">
        <v>0</v>
      </c>
      <c r="R52" s="56">
        <v>0</v>
      </c>
      <c r="S52" s="56">
        <v>0</v>
      </c>
      <c r="T52" s="56">
        <v>0</v>
      </c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f t="shared" si="4"/>
        <v>0</v>
      </c>
      <c r="AF52" s="56">
        <f t="shared" si="5"/>
        <v>0</v>
      </c>
      <c r="AG52" s="56">
        <v>0</v>
      </c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>
        <f t="shared" si="6"/>
        <v>0</v>
      </c>
      <c r="AV52" s="56">
        <f t="shared" si="7"/>
        <v>0</v>
      </c>
      <c r="AW52" s="7"/>
      <c r="AX52" s="7"/>
      <c r="AY52" s="56">
        <f t="shared" si="8"/>
        <v>0</v>
      </c>
      <c r="AZ52" s="56">
        <f t="shared" si="9"/>
        <v>0</v>
      </c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>
        <f t="shared" si="10"/>
        <v>0</v>
      </c>
      <c r="BL52" s="56">
        <f t="shared" si="11"/>
        <v>0</v>
      </c>
      <c r="BM52" s="56">
        <f t="shared" si="12"/>
        <v>0</v>
      </c>
      <c r="BN52" s="56">
        <f t="shared" si="13"/>
        <v>0</v>
      </c>
      <c r="BO52" s="56"/>
      <c r="BP52" s="56"/>
      <c r="BQ52" s="62"/>
      <c r="BR52" s="62"/>
    </row>
    <row r="53" spans="1:94" s="16" customFormat="1" ht="18" customHeight="1" x14ac:dyDescent="0.25">
      <c r="A53" s="39">
        <v>41</v>
      </c>
      <c r="B53" s="20" t="s">
        <v>74</v>
      </c>
      <c r="C53" s="56">
        <v>3000</v>
      </c>
      <c r="D53" s="56">
        <v>2205</v>
      </c>
      <c r="E53" s="56">
        <v>343</v>
      </c>
      <c r="F53" s="56">
        <v>312</v>
      </c>
      <c r="G53" s="56">
        <v>295</v>
      </c>
      <c r="H53" s="56">
        <v>178</v>
      </c>
      <c r="I53" s="56">
        <f t="shared" si="0"/>
        <v>3638</v>
      </c>
      <c r="J53" s="56">
        <f t="shared" si="1"/>
        <v>2695</v>
      </c>
      <c r="K53" s="56">
        <v>0</v>
      </c>
      <c r="L53" s="56">
        <v>0</v>
      </c>
      <c r="M53" s="56">
        <v>0</v>
      </c>
      <c r="N53" s="56">
        <v>0</v>
      </c>
      <c r="O53" s="56">
        <f t="shared" si="2"/>
        <v>3638</v>
      </c>
      <c r="P53" s="56">
        <f t="shared" si="3"/>
        <v>2695</v>
      </c>
      <c r="Q53" s="56">
        <v>2</v>
      </c>
      <c r="R53" s="56">
        <v>20</v>
      </c>
      <c r="S53" s="56">
        <v>1000</v>
      </c>
      <c r="T53" s="56">
        <v>1000</v>
      </c>
      <c r="U53" s="56">
        <v>0</v>
      </c>
      <c r="V53" s="56">
        <v>0</v>
      </c>
      <c r="W53" s="56">
        <v>0</v>
      </c>
      <c r="X53" s="56">
        <v>0</v>
      </c>
      <c r="Y53" s="56">
        <v>0</v>
      </c>
      <c r="Z53" s="56">
        <v>0</v>
      </c>
      <c r="AA53" s="56">
        <v>0</v>
      </c>
      <c r="AB53" s="56">
        <v>0</v>
      </c>
      <c r="AC53" s="56">
        <v>0</v>
      </c>
      <c r="AD53" s="56">
        <v>0</v>
      </c>
      <c r="AE53" s="56">
        <f t="shared" si="4"/>
        <v>0</v>
      </c>
      <c r="AF53" s="56">
        <f t="shared" si="5"/>
        <v>0</v>
      </c>
      <c r="AG53" s="56">
        <v>0</v>
      </c>
      <c r="AH53" s="56">
        <v>0</v>
      </c>
      <c r="AI53" s="56">
        <v>0</v>
      </c>
      <c r="AJ53" s="56">
        <v>0</v>
      </c>
      <c r="AK53" s="56">
        <v>0</v>
      </c>
      <c r="AL53" s="56">
        <v>0</v>
      </c>
      <c r="AM53" s="56">
        <v>0</v>
      </c>
      <c r="AN53" s="56">
        <v>0</v>
      </c>
      <c r="AO53" s="56">
        <v>0</v>
      </c>
      <c r="AP53" s="56">
        <v>0</v>
      </c>
      <c r="AQ53" s="56">
        <v>0</v>
      </c>
      <c r="AR53" s="56">
        <v>0</v>
      </c>
      <c r="AS53" s="56">
        <v>0</v>
      </c>
      <c r="AT53" s="56">
        <v>0</v>
      </c>
      <c r="AU53" s="56">
        <f t="shared" si="6"/>
        <v>0</v>
      </c>
      <c r="AV53" s="56">
        <f t="shared" si="7"/>
        <v>0</v>
      </c>
      <c r="AW53" s="7"/>
      <c r="AX53" s="7"/>
      <c r="AY53" s="56">
        <f t="shared" si="8"/>
        <v>3638</v>
      </c>
      <c r="AZ53" s="56">
        <f t="shared" si="9"/>
        <v>2695</v>
      </c>
      <c r="BA53" s="56">
        <v>0</v>
      </c>
      <c r="BB53" s="56">
        <v>0</v>
      </c>
      <c r="BC53" s="56">
        <v>0</v>
      </c>
      <c r="BD53" s="56">
        <v>0</v>
      </c>
      <c r="BE53" s="56">
        <v>0</v>
      </c>
      <c r="BF53" s="56">
        <v>0</v>
      </c>
      <c r="BG53" s="56">
        <v>0</v>
      </c>
      <c r="BH53" s="56">
        <v>0</v>
      </c>
      <c r="BI53" s="56">
        <v>0</v>
      </c>
      <c r="BJ53" s="56">
        <v>0</v>
      </c>
      <c r="BK53" s="56">
        <f t="shared" si="10"/>
        <v>0</v>
      </c>
      <c r="BL53" s="56">
        <f t="shared" si="11"/>
        <v>0</v>
      </c>
      <c r="BM53" s="56">
        <f t="shared" si="12"/>
        <v>3638</v>
      </c>
      <c r="BN53" s="56">
        <f t="shared" si="13"/>
        <v>2695</v>
      </c>
      <c r="BO53" s="56">
        <v>0</v>
      </c>
      <c r="BP53" s="56">
        <v>0</v>
      </c>
      <c r="BQ53" s="56">
        <v>0</v>
      </c>
      <c r="BR53" s="56">
        <v>0</v>
      </c>
    </row>
    <row r="54" spans="1:94" s="16" customFormat="1" ht="18" customHeight="1" x14ac:dyDescent="0.25">
      <c r="A54" s="39">
        <v>42</v>
      </c>
      <c r="B54" s="20" t="s">
        <v>75</v>
      </c>
      <c r="C54" s="56">
        <v>3000</v>
      </c>
      <c r="D54" s="56">
        <v>2205</v>
      </c>
      <c r="E54" s="56">
        <v>343</v>
      </c>
      <c r="F54" s="56">
        <v>312</v>
      </c>
      <c r="G54" s="56">
        <v>295</v>
      </c>
      <c r="H54" s="56">
        <v>277</v>
      </c>
      <c r="I54" s="56">
        <f t="shared" si="0"/>
        <v>3638</v>
      </c>
      <c r="J54" s="56">
        <f t="shared" si="1"/>
        <v>2794</v>
      </c>
      <c r="K54" s="56">
        <v>0</v>
      </c>
      <c r="L54" s="56">
        <v>0</v>
      </c>
      <c r="M54" s="56">
        <v>0</v>
      </c>
      <c r="N54" s="56">
        <v>0</v>
      </c>
      <c r="O54" s="56">
        <f t="shared" si="2"/>
        <v>3638</v>
      </c>
      <c r="P54" s="56">
        <f t="shared" si="3"/>
        <v>2794</v>
      </c>
      <c r="Q54" s="56">
        <v>2</v>
      </c>
      <c r="R54" s="56">
        <v>20</v>
      </c>
      <c r="S54" s="56">
        <v>1000</v>
      </c>
      <c r="T54" s="56">
        <v>1000</v>
      </c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>
        <f t="shared" si="4"/>
        <v>0</v>
      </c>
      <c r="AF54" s="56">
        <f t="shared" si="5"/>
        <v>0</v>
      </c>
      <c r="AG54" s="56">
        <v>0</v>
      </c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>
        <f t="shared" si="6"/>
        <v>0</v>
      </c>
      <c r="AV54" s="56">
        <f t="shared" si="7"/>
        <v>0</v>
      </c>
      <c r="AW54" s="7"/>
      <c r="AX54" s="7"/>
      <c r="AY54" s="56">
        <f t="shared" si="8"/>
        <v>3638</v>
      </c>
      <c r="AZ54" s="56">
        <f t="shared" si="9"/>
        <v>2794</v>
      </c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>
        <f t="shared" si="10"/>
        <v>0</v>
      </c>
      <c r="BL54" s="56">
        <f t="shared" si="11"/>
        <v>0</v>
      </c>
      <c r="BM54" s="56">
        <f t="shared" si="12"/>
        <v>3638</v>
      </c>
      <c r="BN54" s="56">
        <f t="shared" si="13"/>
        <v>2794</v>
      </c>
      <c r="BO54" s="56"/>
      <c r="BP54" s="56"/>
      <c r="BQ54" s="62"/>
      <c r="BR54" s="62"/>
    </row>
    <row r="55" spans="1:94" s="16" customFormat="1" ht="18" customHeight="1" x14ac:dyDescent="0.25">
      <c r="A55" s="38"/>
      <c r="B55" s="13" t="s">
        <v>69</v>
      </c>
      <c r="C55" s="56">
        <f>SUM(C51:C54)</f>
        <v>19000</v>
      </c>
      <c r="D55" s="56">
        <f t="shared" ref="D55:BO55" si="26">SUM(D51:D54)</f>
        <v>11615</v>
      </c>
      <c r="E55" s="56">
        <f t="shared" si="26"/>
        <v>2279</v>
      </c>
      <c r="F55" s="56">
        <f t="shared" si="26"/>
        <v>1936</v>
      </c>
      <c r="G55" s="56">
        <f t="shared" si="26"/>
        <v>1685</v>
      </c>
      <c r="H55" s="56">
        <f t="shared" si="26"/>
        <v>1182</v>
      </c>
      <c r="I55" s="56">
        <f t="shared" si="26"/>
        <v>22964</v>
      </c>
      <c r="J55" s="56">
        <f t="shared" si="26"/>
        <v>14733</v>
      </c>
      <c r="K55" s="56">
        <f t="shared" si="26"/>
        <v>362</v>
      </c>
      <c r="L55" s="56">
        <f t="shared" si="26"/>
        <v>1089</v>
      </c>
      <c r="M55" s="56">
        <f t="shared" si="26"/>
        <v>46</v>
      </c>
      <c r="N55" s="56">
        <f t="shared" si="26"/>
        <v>320</v>
      </c>
      <c r="O55" s="56">
        <f t="shared" si="26"/>
        <v>23372</v>
      </c>
      <c r="P55" s="56">
        <f t="shared" si="26"/>
        <v>16142</v>
      </c>
      <c r="Q55" s="56">
        <f t="shared" si="26"/>
        <v>6</v>
      </c>
      <c r="R55" s="56">
        <f t="shared" si="26"/>
        <v>60</v>
      </c>
      <c r="S55" s="56">
        <f t="shared" si="26"/>
        <v>3000</v>
      </c>
      <c r="T55" s="56">
        <f t="shared" si="26"/>
        <v>3000</v>
      </c>
      <c r="U55" s="56">
        <f t="shared" si="26"/>
        <v>0</v>
      </c>
      <c r="V55" s="56">
        <f t="shared" si="26"/>
        <v>0</v>
      </c>
      <c r="W55" s="56">
        <f t="shared" si="26"/>
        <v>0</v>
      </c>
      <c r="X55" s="56">
        <f t="shared" si="26"/>
        <v>0</v>
      </c>
      <c r="Y55" s="56">
        <f t="shared" si="26"/>
        <v>0</v>
      </c>
      <c r="Z55" s="56">
        <f t="shared" si="26"/>
        <v>0</v>
      </c>
      <c r="AA55" s="56">
        <f t="shared" si="26"/>
        <v>0</v>
      </c>
      <c r="AB55" s="56">
        <f t="shared" si="26"/>
        <v>0</v>
      </c>
      <c r="AC55" s="56">
        <f t="shared" si="26"/>
        <v>0</v>
      </c>
      <c r="AD55" s="56">
        <f t="shared" si="26"/>
        <v>0</v>
      </c>
      <c r="AE55" s="56">
        <f t="shared" si="26"/>
        <v>0</v>
      </c>
      <c r="AF55" s="56">
        <f t="shared" si="26"/>
        <v>0</v>
      </c>
      <c r="AG55" s="56">
        <f t="shared" si="26"/>
        <v>0</v>
      </c>
      <c r="AH55" s="56">
        <f t="shared" si="26"/>
        <v>0</v>
      </c>
      <c r="AI55" s="56">
        <f t="shared" si="26"/>
        <v>0</v>
      </c>
      <c r="AJ55" s="56">
        <f t="shared" si="26"/>
        <v>0</v>
      </c>
      <c r="AK55" s="56">
        <f t="shared" si="26"/>
        <v>0</v>
      </c>
      <c r="AL55" s="56">
        <f t="shared" si="26"/>
        <v>0</v>
      </c>
      <c r="AM55" s="56">
        <f t="shared" si="26"/>
        <v>0</v>
      </c>
      <c r="AN55" s="56">
        <f t="shared" si="26"/>
        <v>0</v>
      </c>
      <c r="AO55" s="56">
        <f t="shared" si="26"/>
        <v>0</v>
      </c>
      <c r="AP55" s="56">
        <f t="shared" si="26"/>
        <v>0</v>
      </c>
      <c r="AQ55" s="56">
        <f t="shared" si="26"/>
        <v>0</v>
      </c>
      <c r="AR55" s="56">
        <f t="shared" si="26"/>
        <v>0</v>
      </c>
      <c r="AS55" s="56">
        <f t="shared" si="26"/>
        <v>0</v>
      </c>
      <c r="AT55" s="56">
        <f t="shared" si="26"/>
        <v>0</v>
      </c>
      <c r="AU55" s="56">
        <f t="shared" si="26"/>
        <v>0</v>
      </c>
      <c r="AV55" s="56">
        <f t="shared" si="26"/>
        <v>0</v>
      </c>
      <c r="AW55" s="56">
        <f t="shared" si="26"/>
        <v>0</v>
      </c>
      <c r="AX55" s="56">
        <f t="shared" si="26"/>
        <v>0</v>
      </c>
      <c r="AY55" s="56">
        <f t="shared" si="26"/>
        <v>23372</v>
      </c>
      <c r="AZ55" s="56">
        <f t="shared" si="26"/>
        <v>16142</v>
      </c>
      <c r="BA55" s="56">
        <f t="shared" si="26"/>
        <v>0</v>
      </c>
      <c r="BB55" s="56">
        <f t="shared" si="26"/>
        <v>0</v>
      </c>
      <c r="BC55" s="56">
        <f t="shared" si="26"/>
        <v>0</v>
      </c>
      <c r="BD55" s="56">
        <f t="shared" si="26"/>
        <v>0</v>
      </c>
      <c r="BE55" s="56">
        <f t="shared" si="26"/>
        <v>0</v>
      </c>
      <c r="BF55" s="56">
        <f t="shared" si="26"/>
        <v>0</v>
      </c>
      <c r="BG55" s="56">
        <f t="shared" si="26"/>
        <v>0</v>
      </c>
      <c r="BH55" s="56">
        <f t="shared" si="26"/>
        <v>0</v>
      </c>
      <c r="BI55" s="56">
        <f t="shared" si="26"/>
        <v>0</v>
      </c>
      <c r="BJ55" s="56">
        <f t="shared" si="26"/>
        <v>0</v>
      </c>
      <c r="BK55" s="56">
        <f t="shared" si="26"/>
        <v>0</v>
      </c>
      <c r="BL55" s="56">
        <f t="shared" si="26"/>
        <v>0</v>
      </c>
      <c r="BM55" s="56">
        <f t="shared" si="26"/>
        <v>23372</v>
      </c>
      <c r="BN55" s="56">
        <f t="shared" si="26"/>
        <v>16142</v>
      </c>
      <c r="BO55" s="56">
        <f t="shared" si="26"/>
        <v>1300</v>
      </c>
      <c r="BP55" s="56">
        <f t="shared" ref="BP55:BR55" si="27">SUM(BP51:BP54)</f>
        <v>750</v>
      </c>
      <c r="BQ55" s="56">
        <f t="shared" si="27"/>
        <v>50</v>
      </c>
      <c r="BR55" s="56">
        <f t="shared" si="27"/>
        <v>50</v>
      </c>
    </row>
    <row r="56" spans="1:94" s="10" customFormat="1" ht="18" customHeight="1" x14ac:dyDescent="0.25">
      <c r="A56" s="37">
        <v>43</v>
      </c>
      <c r="B56" s="12" t="s">
        <v>92</v>
      </c>
      <c r="C56" s="61">
        <v>0</v>
      </c>
      <c r="D56" s="61">
        <v>0</v>
      </c>
      <c r="E56" s="61">
        <v>0</v>
      </c>
      <c r="F56" s="61">
        <v>0</v>
      </c>
      <c r="G56" s="61">
        <v>0</v>
      </c>
      <c r="H56" s="61">
        <v>0</v>
      </c>
      <c r="I56" s="56">
        <f t="shared" si="0"/>
        <v>0</v>
      </c>
      <c r="J56" s="56">
        <f t="shared" si="1"/>
        <v>0</v>
      </c>
      <c r="K56" s="61">
        <v>0</v>
      </c>
      <c r="L56" s="61">
        <v>0</v>
      </c>
      <c r="M56" s="61">
        <v>0</v>
      </c>
      <c r="N56" s="61">
        <v>0</v>
      </c>
      <c r="O56" s="56">
        <f t="shared" si="2"/>
        <v>0</v>
      </c>
      <c r="P56" s="56">
        <f t="shared" si="3"/>
        <v>0</v>
      </c>
      <c r="Q56" s="61">
        <v>0</v>
      </c>
      <c r="R56" s="61">
        <v>0</v>
      </c>
      <c r="S56" s="61">
        <v>0</v>
      </c>
      <c r="T56" s="61">
        <v>0</v>
      </c>
      <c r="U56" s="61">
        <v>0</v>
      </c>
      <c r="V56" s="61">
        <v>0</v>
      </c>
      <c r="W56" s="61">
        <v>0</v>
      </c>
      <c r="X56" s="61">
        <v>0</v>
      </c>
      <c r="Y56" s="61">
        <v>0</v>
      </c>
      <c r="Z56" s="61">
        <v>0</v>
      </c>
      <c r="AA56" s="61">
        <v>0</v>
      </c>
      <c r="AB56" s="61">
        <v>0</v>
      </c>
      <c r="AC56" s="61">
        <v>0</v>
      </c>
      <c r="AD56" s="61">
        <v>0</v>
      </c>
      <c r="AE56" s="56">
        <f t="shared" si="4"/>
        <v>0</v>
      </c>
      <c r="AF56" s="56">
        <f t="shared" si="5"/>
        <v>0</v>
      </c>
      <c r="AG56" s="61">
        <v>0</v>
      </c>
      <c r="AH56" s="61">
        <v>0</v>
      </c>
      <c r="AI56" s="61">
        <v>0</v>
      </c>
      <c r="AJ56" s="61">
        <v>0</v>
      </c>
      <c r="AK56" s="61">
        <v>0</v>
      </c>
      <c r="AL56" s="61">
        <v>0</v>
      </c>
      <c r="AM56" s="61">
        <v>0</v>
      </c>
      <c r="AN56" s="61">
        <v>0</v>
      </c>
      <c r="AO56" s="61">
        <v>0</v>
      </c>
      <c r="AP56" s="61">
        <v>0</v>
      </c>
      <c r="AQ56" s="61">
        <v>0</v>
      </c>
      <c r="AR56" s="61">
        <v>0</v>
      </c>
      <c r="AS56" s="61">
        <v>0</v>
      </c>
      <c r="AT56" s="61">
        <v>0</v>
      </c>
      <c r="AU56" s="56">
        <f t="shared" si="6"/>
        <v>0</v>
      </c>
      <c r="AV56" s="56">
        <f t="shared" si="7"/>
        <v>0</v>
      </c>
      <c r="AW56" s="7">
        <v>0</v>
      </c>
      <c r="AX56" s="7">
        <v>0</v>
      </c>
      <c r="AY56" s="56">
        <f t="shared" si="8"/>
        <v>0</v>
      </c>
      <c r="AZ56" s="56">
        <f t="shared" si="9"/>
        <v>0</v>
      </c>
      <c r="BA56" s="61">
        <v>0</v>
      </c>
      <c r="BB56" s="61">
        <v>0</v>
      </c>
      <c r="BC56" s="61">
        <v>0</v>
      </c>
      <c r="BD56" s="61">
        <v>0</v>
      </c>
      <c r="BE56" s="61">
        <v>0</v>
      </c>
      <c r="BF56" s="61">
        <v>0</v>
      </c>
      <c r="BG56" s="61">
        <v>0</v>
      </c>
      <c r="BH56" s="61">
        <v>0</v>
      </c>
      <c r="BI56" s="61">
        <v>0</v>
      </c>
      <c r="BJ56" s="61">
        <v>0</v>
      </c>
      <c r="BK56" s="56">
        <f t="shared" si="10"/>
        <v>0</v>
      </c>
      <c r="BL56" s="56">
        <f t="shared" si="11"/>
        <v>0</v>
      </c>
      <c r="BM56" s="56">
        <f t="shared" si="12"/>
        <v>0</v>
      </c>
      <c r="BN56" s="56">
        <f t="shared" si="13"/>
        <v>0</v>
      </c>
      <c r="BO56" s="61">
        <v>0</v>
      </c>
      <c r="BP56" s="61">
        <v>0</v>
      </c>
      <c r="BQ56" s="61">
        <v>0</v>
      </c>
      <c r="BR56" s="61">
        <v>0</v>
      </c>
    </row>
    <row r="57" spans="1:94" s="16" customFormat="1" ht="18" customHeight="1" x14ac:dyDescent="0.25">
      <c r="A57" s="38"/>
      <c r="B57" s="13" t="s">
        <v>43</v>
      </c>
      <c r="C57" s="61">
        <f>SUM(C56)</f>
        <v>0</v>
      </c>
      <c r="D57" s="61">
        <f t="shared" ref="D57:BO57" si="28">SUM(D56)</f>
        <v>0</v>
      </c>
      <c r="E57" s="61">
        <f t="shared" si="28"/>
        <v>0</v>
      </c>
      <c r="F57" s="61">
        <f t="shared" si="28"/>
        <v>0</v>
      </c>
      <c r="G57" s="61">
        <f t="shared" si="28"/>
        <v>0</v>
      </c>
      <c r="H57" s="61">
        <f t="shared" si="28"/>
        <v>0</v>
      </c>
      <c r="I57" s="61">
        <f t="shared" si="28"/>
        <v>0</v>
      </c>
      <c r="J57" s="61">
        <f t="shared" si="28"/>
        <v>0</v>
      </c>
      <c r="K57" s="61">
        <f t="shared" si="28"/>
        <v>0</v>
      </c>
      <c r="L57" s="61">
        <f t="shared" si="28"/>
        <v>0</v>
      </c>
      <c r="M57" s="61">
        <f t="shared" si="28"/>
        <v>0</v>
      </c>
      <c r="N57" s="61">
        <f t="shared" si="28"/>
        <v>0</v>
      </c>
      <c r="O57" s="61">
        <f t="shared" si="28"/>
        <v>0</v>
      </c>
      <c r="P57" s="61">
        <f t="shared" si="28"/>
        <v>0</v>
      </c>
      <c r="Q57" s="61">
        <f t="shared" si="28"/>
        <v>0</v>
      </c>
      <c r="R57" s="61">
        <f t="shared" si="28"/>
        <v>0</v>
      </c>
      <c r="S57" s="61">
        <f t="shared" si="28"/>
        <v>0</v>
      </c>
      <c r="T57" s="61">
        <f t="shared" si="28"/>
        <v>0</v>
      </c>
      <c r="U57" s="61">
        <f t="shared" si="28"/>
        <v>0</v>
      </c>
      <c r="V57" s="61">
        <f t="shared" si="28"/>
        <v>0</v>
      </c>
      <c r="W57" s="61">
        <f t="shared" si="28"/>
        <v>0</v>
      </c>
      <c r="X57" s="61">
        <f t="shared" si="28"/>
        <v>0</v>
      </c>
      <c r="Y57" s="61">
        <f t="shared" si="28"/>
        <v>0</v>
      </c>
      <c r="Z57" s="61">
        <f t="shared" si="28"/>
        <v>0</v>
      </c>
      <c r="AA57" s="61">
        <f t="shared" si="28"/>
        <v>0</v>
      </c>
      <c r="AB57" s="61">
        <f t="shared" si="28"/>
        <v>0</v>
      </c>
      <c r="AC57" s="61">
        <f t="shared" si="28"/>
        <v>0</v>
      </c>
      <c r="AD57" s="61">
        <f t="shared" si="28"/>
        <v>0</v>
      </c>
      <c r="AE57" s="61">
        <f t="shared" si="28"/>
        <v>0</v>
      </c>
      <c r="AF57" s="61">
        <f t="shared" si="28"/>
        <v>0</v>
      </c>
      <c r="AG57" s="61">
        <f t="shared" si="28"/>
        <v>0</v>
      </c>
      <c r="AH57" s="61">
        <f t="shared" si="28"/>
        <v>0</v>
      </c>
      <c r="AI57" s="61">
        <f t="shared" si="28"/>
        <v>0</v>
      </c>
      <c r="AJ57" s="61">
        <f t="shared" si="28"/>
        <v>0</v>
      </c>
      <c r="AK57" s="61">
        <f t="shared" si="28"/>
        <v>0</v>
      </c>
      <c r="AL57" s="61">
        <f t="shared" si="28"/>
        <v>0</v>
      </c>
      <c r="AM57" s="61">
        <f t="shared" si="28"/>
        <v>0</v>
      </c>
      <c r="AN57" s="61">
        <f t="shared" si="28"/>
        <v>0</v>
      </c>
      <c r="AO57" s="61">
        <f t="shared" si="28"/>
        <v>0</v>
      </c>
      <c r="AP57" s="61">
        <f t="shared" si="28"/>
        <v>0</v>
      </c>
      <c r="AQ57" s="61">
        <f t="shared" si="28"/>
        <v>0</v>
      </c>
      <c r="AR57" s="61">
        <f t="shared" si="28"/>
        <v>0</v>
      </c>
      <c r="AS57" s="61">
        <f t="shared" si="28"/>
        <v>0</v>
      </c>
      <c r="AT57" s="61">
        <f t="shared" si="28"/>
        <v>0</v>
      </c>
      <c r="AU57" s="61">
        <f t="shared" si="28"/>
        <v>0</v>
      </c>
      <c r="AV57" s="61">
        <f t="shared" si="28"/>
        <v>0</v>
      </c>
      <c r="AW57" s="61">
        <f t="shared" si="28"/>
        <v>0</v>
      </c>
      <c r="AX57" s="61">
        <f t="shared" si="28"/>
        <v>0</v>
      </c>
      <c r="AY57" s="61">
        <f t="shared" si="28"/>
        <v>0</v>
      </c>
      <c r="AZ57" s="61">
        <f t="shared" si="28"/>
        <v>0</v>
      </c>
      <c r="BA57" s="61">
        <f t="shared" si="28"/>
        <v>0</v>
      </c>
      <c r="BB57" s="61">
        <f t="shared" si="28"/>
        <v>0</v>
      </c>
      <c r="BC57" s="61">
        <f t="shared" si="28"/>
        <v>0</v>
      </c>
      <c r="BD57" s="61">
        <f t="shared" si="28"/>
        <v>0</v>
      </c>
      <c r="BE57" s="61">
        <f t="shared" si="28"/>
        <v>0</v>
      </c>
      <c r="BF57" s="61">
        <f t="shared" si="28"/>
        <v>0</v>
      </c>
      <c r="BG57" s="61">
        <f t="shared" si="28"/>
        <v>0</v>
      </c>
      <c r="BH57" s="61">
        <f t="shared" si="28"/>
        <v>0</v>
      </c>
      <c r="BI57" s="61">
        <f t="shared" si="28"/>
        <v>0</v>
      </c>
      <c r="BJ57" s="61">
        <f t="shared" si="28"/>
        <v>0</v>
      </c>
      <c r="BK57" s="61">
        <f t="shared" si="28"/>
        <v>0</v>
      </c>
      <c r="BL57" s="61">
        <f t="shared" si="28"/>
        <v>0</v>
      </c>
      <c r="BM57" s="61">
        <f t="shared" si="28"/>
        <v>0</v>
      </c>
      <c r="BN57" s="61">
        <f t="shared" si="28"/>
        <v>0</v>
      </c>
      <c r="BO57" s="61">
        <f t="shared" si="28"/>
        <v>0</v>
      </c>
      <c r="BP57" s="61">
        <f t="shared" ref="BP57:BR57" si="29">SUM(BP56)</f>
        <v>0</v>
      </c>
      <c r="BQ57" s="61">
        <f t="shared" si="29"/>
        <v>0</v>
      </c>
      <c r="BR57" s="61">
        <f t="shared" si="29"/>
        <v>0</v>
      </c>
    </row>
    <row r="58" spans="1:94" s="16" customFormat="1" ht="18" customHeight="1" x14ac:dyDescent="0.25">
      <c r="A58" s="38"/>
      <c r="B58" s="13" t="s">
        <v>44</v>
      </c>
      <c r="C58" s="8">
        <f>C57+C55+C50+C47+C44</f>
        <v>1507296</v>
      </c>
      <c r="D58" s="8">
        <f t="shared" ref="D58:BO58" si="30">D57+D55+D50+D47+D44</f>
        <v>1002835</v>
      </c>
      <c r="E58" s="8">
        <f t="shared" si="30"/>
        <v>207761</v>
      </c>
      <c r="F58" s="8">
        <f t="shared" si="30"/>
        <v>180510</v>
      </c>
      <c r="G58" s="8">
        <f t="shared" si="30"/>
        <v>119610</v>
      </c>
      <c r="H58" s="8">
        <f t="shared" si="30"/>
        <v>113564</v>
      </c>
      <c r="I58" s="8">
        <f t="shared" si="30"/>
        <v>1834667</v>
      </c>
      <c r="J58" s="8">
        <f t="shared" si="30"/>
        <v>1296909</v>
      </c>
      <c r="K58" s="8">
        <f t="shared" si="30"/>
        <v>31542</v>
      </c>
      <c r="L58" s="8">
        <f t="shared" si="30"/>
        <v>105086</v>
      </c>
      <c r="M58" s="8">
        <f t="shared" si="30"/>
        <v>4149</v>
      </c>
      <c r="N58" s="8">
        <f t="shared" si="30"/>
        <v>34259</v>
      </c>
      <c r="O58" s="8">
        <f t="shared" si="30"/>
        <v>1870358</v>
      </c>
      <c r="P58" s="8">
        <f t="shared" si="30"/>
        <v>1436254</v>
      </c>
      <c r="Q58" s="8">
        <f t="shared" si="30"/>
        <v>454</v>
      </c>
      <c r="R58" s="8">
        <f t="shared" si="30"/>
        <v>5879</v>
      </c>
      <c r="S58" s="8">
        <f t="shared" si="30"/>
        <v>603858</v>
      </c>
      <c r="T58" s="8">
        <f t="shared" si="30"/>
        <v>722920</v>
      </c>
      <c r="U58" s="8">
        <f t="shared" si="30"/>
        <v>4560</v>
      </c>
      <c r="V58" s="8">
        <f t="shared" si="30"/>
        <v>10263</v>
      </c>
      <c r="W58" s="8">
        <f t="shared" si="30"/>
        <v>2450</v>
      </c>
      <c r="X58" s="8">
        <f t="shared" si="30"/>
        <v>64316</v>
      </c>
      <c r="Y58" s="8">
        <f t="shared" si="30"/>
        <v>2150</v>
      </c>
      <c r="Z58" s="8">
        <f t="shared" si="30"/>
        <v>72563</v>
      </c>
      <c r="AA58" s="8">
        <f t="shared" si="30"/>
        <v>1600</v>
      </c>
      <c r="AB58" s="8">
        <f t="shared" si="30"/>
        <v>1600</v>
      </c>
      <c r="AC58" s="8">
        <f t="shared" si="30"/>
        <v>2100</v>
      </c>
      <c r="AD58" s="8">
        <f t="shared" si="30"/>
        <v>21000</v>
      </c>
      <c r="AE58" s="8">
        <f t="shared" si="30"/>
        <v>12860</v>
      </c>
      <c r="AF58" s="8">
        <f t="shared" si="30"/>
        <v>169742</v>
      </c>
      <c r="AG58" s="8">
        <f t="shared" si="30"/>
        <v>743</v>
      </c>
      <c r="AH58" s="8">
        <f t="shared" si="30"/>
        <v>16860</v>
      </c>
      <c r="AI58" s="8">
        <f t="shared" si="30"/>
        <v>250</v>
      </c>
      <c r="AJ58" s="8">
        <f t="shared" si="30"/>
        <v>25000</v>
      </c>
      <c r="AK58" s="8">
        <f t="shared" si="30"/>
        <v>625</v>
      </c>
      <c r="AL58" s="8">
        <f t="shared" si="30"/>
        <v>5000</v>
      </c>
      <c r="AM58" s="8">
        <f t="shared" si="30"/>
        <v>3150</v>
      </c>
      <c r="AN58" s="8">
        <f>AN57+AN55+AN50+AN47+AN44</f>
        <v>29925</v>
      </c>
      <c r="AO58" s="8">
        <f t="shared" si="30"/>
        <v>9701</v>
      </c>
      <c r="AP58" s="8">
        <f t="shared" si="30"/>
        <v>14331</v>
      </c>
      <c r="AQ58" s="8">
        <f t="shared" si="30"/>
        <v>5750</v>
      </c>
      <c r="AR58" s="8">
        <f t="shared" si="30"/>
        <v>9325</v>
      </c>
      <c r="AS58" s="8">
        <f t="shared" si="30"/>
        <v>394</v>
      </c>
      <c r="AT58" s="8">
        <f t="shared" si="30"/>
        <v>5416</v>
      </c>
      <c r="AU58" s="8">
        <f t="shared" si="30"/>
        <v>19870</v>
      </c>
      <c r="AV58" s="8">
        <f t="shared" si="30"/>
        <v>88997</v>
      </c>
      <c r="AW58" s="8">
        <f t="shared" si="30"/>
        <v>0</v>
      </c>
      <c r="AX58" s="8">
        <f t="shared" si="30"/>
        <v>0</v>
      </c>
      <c r="AY58" s="8">
        <f t="shared" si="30"/>
        <v>1903088</v>
      </c>
      <c r="AZ58" s="8">
        <f t="shared" si="30"/>
        <v>1694993</v>
      </c>
      <c r="BA58" s="8">
        <f t="shared" si="30"/>
        <v>0</v>
      </c>
      <c r="BB58" s="8">
        <f t="shared" si="30"/>
        <v>0</v>
      </c>
      <c r="BC58" s="8">
        <f t="shared" si="30"/>
        <v>749</v>
      </c>
      <c r="BD58" s="8">
        <f t="shared" si="30"/>
        <v>9096</v>
      </c>
      <c r="BE58" s="8">
        <f t="shared" si="30"/>
        <v>1102</v>
      </c>
      <c r="BF58" s="8">
        <f t="shared" si="30"/>
        <v>17020</v>
      </c>
      <c r="BG58" s="8">
        <f t="shared" si="30"/>
        <v>14430</v>
      </c>
      <c r="BH58" s="8">
        <f t="shared" si="30"/>
        <v>56410</v>
      </c>
      <c r="BI58" s="8">
        <f t="shared" si="30"/>
        <v>840</v>
      </c>
      <c r="BJ58" s="8">
        <f t="shared" si="30"/>
        <v>3924</v>
      </c>
      <c r="BK58" s="8">
        <f t="shared" si="30"/>
        <v>17121</v>
      </c>
      <c r="BL58" s="8">
        <f t="shared" si="30"/>
        <v>86450</v>
      </c>
      <c r="BM58" s="8">
        <f t="shared" si="30"/>
        <v>1920209</v>
      </c>
      <c r="BN58" s="8">
        <f t="shared" si="30"/>
        <v>1781443</v>
      </c>
      <c r="BO58" s="8">
        <f t="shared" si="30"/>
        <v>187605</v>
      </c>
      <c r="BP58" s="8">
        <f t="shared" ref="BP58:BR58" si="31">BP57+BP55+BP50+BP47+BP44</f>
        <v>181572</v>
      </c>
      <c r="BQ58" s="8">
        <f t="shared" si="31"/>
        <v>15035</v>
      </c>
      <c r="BR58" s="8">
        <f t="shared" si="31"/>
        <v>27262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60" spans="1:94" x14ac:dyDescent="0.25"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7"/>
      <c r="AZ60" s="27"/>
      <c r="BA60" s="27"/>
      <c r="BB60" s="27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7"/>
      <c r="BN60" s="27"/>
    </row>
    <row r="68" spans="3:67" x14ac:dyDescent="0.25"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7"/>
      <c r="AZ68" s="27"/>
      <c r="BA68" s="27"/>
      <c r="BB68" s="27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7"/>
      <c r="BN68" s="27"/>
      <c r="BO68" s="26"/>
    </row>
  </sheetData>
  <protectedRanges>
    <protectedRange sqref="B48:B49" name="Range7_2"/>
    <protectedRange sqref="B56" name="Range8_1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X58"/>
  <sheetViews>
    <sheetView view="pageBreakPreview" zoomScale="70" zoomScaleNormal="85" zoomScaleSheetLayoutView="70" workbookViewId="0">
      <pane xSplit="2" ySplit="6" topLeftCell="T46" activePane="bottomRight" state="frozen"/>
      <selection activeCell="BA54" sqref="BA54"/>
      <selection pane="topRight" activeCell="BA54" sqref="BA54"/>
      <selection pane="bottomLeft" activeCell="BA54" sqref="BA54"/>
      <selection pane="bottomRight" activeCell="U7" sqref="U7:AH58"/>
    </sheetView>
  </sheetViews>
  <sheetFormatPr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7" width="8.42578125" style="24" customWidth="1"/>
    <col min="48" max="48" width="9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7">
        <v>61000</v>
      </c>
      <c r="D7" s="7">
        <v>129500</v>
      </c>
      <c r="E7" s="7">
        <v>9322</v>
      </c>
      <c r="F7" s="7">
        <v>25120</v>
      </c>
      <c r="G7" s="7">
        <v>1250</v>
      </c>
      <c r="H7" s="7">
        <v>2500</v>
      </c>
      <c r="I7" s="8">
        <v>71572</v>
      </c>
      <c r="J7" s="8">
        <v>157120</v>
      </c>
      <c r="K7" s="7">
        <v>620</v>
      </c>
      <c r="L7" s="7">
        <v>3480</v>
      </c>
      <c r="M7" s="7">
        <v>300</v>
      </c>
      <c r="N7" s="7">
        <v>3100</v>
      </c>
      <c r="O7" s="8">
        <v>72492</v>
      </c>
      <c r="P7" s="8">
        <v>163700</v>
      </c>
      <c r="Q7" s="7">
        <v>37.900000000000006</v>
      </c>
      <c r="R7" s="7">
        <v>128.1</v>
      </c>
      <c r="S7" s="7">
        <v>54369</v>
      </c>
      <c r="T7" s="7">
        <v>122775.5</v>
      </c>
      <c r="U7" s="7">
        <v>18415</v>
      </c>
      <c r="V7" s="7">
        <v>180400</v>
      </c>
      <c r="W7" s="7">
        <v>6820</v>
      </c>
      <c r="X7" s="7">
        <v>126800</v>
      </c>
      <c r="Y7" s="7">
        <v>1220</v>
      </c>
      <c r="Z7" s="7">
        <v>5800</v>
      </c>
      <c r="AA7" s="7">
        <v>705</v>
      </c>
      <c r="AB7" s="7">
        <v>3000</v>
      </c>
      <c r="AC7" s="7">
        <v>2240</v>
      </c>
      <c r="AD7" s="7">
        <v>78000</v>
      </c>
      <c r="AE7" s="8">
        <v>29400</v>
      </c>
      <c r="AF7" s="8">
        <v>394000</v>
      </c>
      <c r="AG7" s="7">
        <v>244.6</v>
      </c>
      <c r="AH7" s="7">
        <v>1160.2</v>
      </c>
      <c r="AI7" s="7">
        <v>115</v>
      </c>
      <c r="AJ7" s="7">
        <v>10500</v>
      </c>
      <c r="AK7" s="7">
        <v>2700</v>
      </c>
      <c r="AL7" s="7">
        <v>20340</v>
      </c>
      <c r="AM7" s="7">
        <v>11211</v>
      </c>
      <c r="AN7" s="7">
        <v>298605</v>
      </c>
      <c r="AO7" s="7">
        <v>1105</v>
      </c>
      <c r="AP7" s="7">
        <v>11500</v>
      </c>
      <c r="AQ7" s="7">
        <v>10498</v>
      </c>
      <c r="AR7" s="7">
        <v>62655</v>
      </c>
      <c r="AS7" s="7">
        <v>371</v>
      </c>
      <c r="AT7" s="7">
        <v>3800</v>
      </c>
      <c r="AU7" s="7">
        <v>26000</v>
      </c>
      <c r="AV7" s="7">
        <v>407400</v>
      </c>
      <c r="AW7" s="7">
        <v>2790.3999999999996</v>
      </c>
      <c r="AX7" s="7">
        <v>5639.6</v>
      </c>
      <c r="AY7" s="9">
        <v>127892</v>
      </c>
      <c r="AZ7" s="9">
        <v>965100</v>
      </c>
      <c r="BA7" s="9"/>
      <c r="BB7" s="9"/>
      <c r="BC7" s="7">
        <v>58</v>
      </c>
      <c r="BD7" s="7">
        <v>845</v>
      </c>
      <c r="BE7" s="7">
        <v>90</v>
      </c>
      <c r="BF7" s="7">
        <v>2600</v>
      </c>
      <c r="BG7" s="7">
        <v>6800</v>
      </c>
      <c r="BH7" s="7">
        <v>54500</v>
      </c>
      <c r="BI7" s="7">
        <v>11552</v>
      </c>
      <c r="BJ7" s="7">
        <v>78955</v>
      </c>
      <c r="BK7" s="8">
        <v>18500</v>
      </c>
      <c r="BL7" s="8">
        <v>136900</v>
      </c>
      <c r="BM7" s="8">
        <v>146392</v>
      </c>
      <c r="BN7" s="8">
        <v>1102000</v>
      </c>
      <c r="BO7" s="7">
        <v>19500</v>
      </c>
      <c r="BP7" s="7">
        <v>101540</v>
      </c>
      <c r="BQ7" s="7">
        <v>1273</v>
      </c>
      <c r="BR7" s="7">
        <v>1273</v>
      </c>
    </row>
    <row r="8" spans="1:70" s="10" customFormat="1" ht="18" customHeight="1" x14ac:dyDescent="0.25">
      <c r="A8" s="37">
        <v>2</v>
      </c>
      <c r="B8" s="12" t="s">
        <v>9</v>
      </c>
      <c r="C8" s="7">
        <v>6210</v>
      </c>
      <c r="D8" s="7">
        <v>24610</v>
      </c>
      <c r="E8" s="7">
        <v>4290</v>
      </c>
      <c r="F8" s="7">
        <v>11870</v>
      </c>
      <c r="G8" s="7">
        <v>1000</v>
      </c>
      <c r="H8" s="7">
        <v>2000</v>
      </c>
      <c r="I8" s="8">
        <v>11500</v>
      </c>
      <c r="J8" s="8">
        <v>38480</v>
      </c>
      <c r="K8" s="7">
        <v>800</v>
      </c>
      <c r="L8" s="7">
        <v>3020</v>
      </c>
      <c r="M8" s="7">
        <v>200</v>
      </c>
      <c r="N8" s="7">
        <v>2000</v>
      </c>
      <c r="O8" s="8">
        <v>12500</v>
      </c>
      <c r="P8" s="8">
        <v>43500</v>
      </c>
      <c r="Q8" s="7">
        <v>27.4</v>
      </c>
      <c r="R8" s="7">
        <v>93.5</v>
      </c>
      <c r="S8" s="7">
        <v>9375</v>
      </c>
      <c r="T8" s="7">
        <v>32625</v>
      </c>
      <c r="U8" s="7">
        <v>5029</v>
      </c>
      <c r="V8" s="7">
        <v>71800</v>
      </c>
      <c r="W8" s="7">
        <v>1436</v>
      </c>
      <c r="X8" s="7">
        <v>22900</v>
      </c>
      <c r="Y8" s="7">
        <v>350</v>
      </c>
      <c r="Z8" s="7">
        <v>1000</v>
      </c>
      <c r="AA8" s="7">
        <v>340</v>
      </c>
      <c r="AB8" s="7">
        <v>1200</v>
      </c>
      <c r="AC8" s="7">
        <v>645</v>
      </c>
      <c r="AD8" s="7">
        <v>58100</v>
      </c>
      <c r="AE8" s="8">
        <v>7800</v>
      </c>
      <c r="AF8" s="8">
        <v>155000</v>
      </c>
      <c r="AG8" s="7">
        <v>70</v>
      </c>
      <c r="AH8" s="7">
        <v>200.5</v>
      </c>
      <c r="AI8" s="7">
        <v>80</v>
      </c>
      <c r="AJ8" s="7">
        <v>5000</v>
      </c>
      <c r="AK8" s="7">
        <v>980</v>
      </c>
      <c r="AL8" s="7">
        <v>8200</v>
      </c>
      <c r="AM8" s="7">
        <v>2320</v>
      </c>
      <c r="AN8" s="7">
        <v>56000</v>
      </c>
      <c r="AO8" s="7">
        <v>325</v>
      </c>
      <c r="AP8" s="7">
        <v>2500</v>
      </c>
      <c r="AQ8" s="7">
        <v>965</v>
      </c>
      <c r="AR8" s="7">
        <v>5500</v>
      </c>
      <c r="AS8" s="7">
        <v>130</v>
      </c>
      <c r="AT8" s="7">
        <v>2000</v>
      </c>
      <c r="AU8" s="7">
        <v>4800</v>
      </c>
      <c r="AV8" s="7">
        <v>79200</v>
      </c>
      <c r="AW8" s="7">
        <v>193.6</v>
      </c>
      <c r="AX8" s="7">
        <v>495.15</v>
      </c>
      <c r="AY8" s="9">
        <v>25000</v>
      </c>
      <c r="AZ8" s="9">
        <v>221500</v>
      </c>
      <c r="BA8" s="9"/>
      <c r="BB8" s="9"/>
      <c r="BC8" s="7">
        <v>22</v>
      </c>
      <c r="BD8" s="7">
        <v>340</v>
      </c>
      <c r="BE8" s="7">
        <v>42</v>
      </c>
      <c r="BF8" s="7">
        <v>1260</v>
      </c>
      <c r="BG8" s="7">
        <v>2100</v>
      </c>
      <c r="BH8" s="7">
        <v>18200</v>
      </c>
      <c r="BI8" s="7">
        <v>3936</v>
      </c>
      <c r="BJ8" s="7">
        <v>33000</v>
      </c>
      <c r="BK8" s="8">
        <v>6100</v>
      </c>
      <c r="BL8" s="8">
        <v>52800</v>
      </c>
      <c r="BM8" s="8">
        <v>31100</v>
      </c>
      <c r="BN8" s="8">
        <v>274300</v>
      </c>
      <c r="BO8" s="7">
        <v>4250</v>
      </c>
      <c r="BP8" s="7">
        <v>22100</v>
      </c>
      <c r="BQ8" s="7">
        <v>329</v>
      </c>
      <c r="BR8" s="7">
        <v>329</v>
      </c>
    </row>
    <row r="9" spans="1:70" s="10" customFormat="1" ht="18" customHeight="1" x14ac:dyDescent="0.25">
      <c r="A9" s="36">
        <v>3</v>
      </c>
      <c r="B9" s="12" t="s">
        <v>10</v>
      </c>
      <c r="C9" s="7">
        <v>6500</v>
      </c>
      <c r="D9" s="7">
        <v>23000</v>
      </c>
      <c r="E9" s="7">
        <v>1628</v>
      </c>
      <c r="F9" s="7">
        <v>4380</v>
      </c>
      <c r="G9" s="7">
        <v>50</v>
      </c>
      <c r="H9" s="7">
        <v>100</v>
      </c>
      <c r="I9" s="8">
        <v>8178</v>
      </c>
      <c r="J9" s="8">
        <v>27480</v>
      </c>
      <c r="K9" s="7">
        <v>75</v>
      </c>
      <c r="L9" s="7">
        <v>200</v>
      </c>
      <c r="M9" s="7">
        <v>80</v>
      </c>
      <c r="N9" s="7">
        <v>520</v>
      </c>
      <c r="O9" s="8">
        <v>8333</v>
      </c>
      <c r="P9" s="8">
        <v>28200</v>
      </c>
      <c r="Q9" s="7">
        <v>9.8000000000000007</v>
      </c>
      <c r="R9" s="7">
        <v>33.799999999999997</v>
      </c>
      <c r="S9" s="7">
        <v>6033.75</v>
      </c>
      <c r="T9" s="7">
        <v>20341.25</v>
      </c>
      <c r="U9" s="7">
        <v>1797</v>
      </c>
      <c r="V9" s="7">
        <v>29100</v>
      </c>
      <c r="W9" s="7">
        <v>500</v>
      </c>
      <c r="X9" s="7">
        <v>11200</v>
      </c>
      <c r="Y9" s="7">
        <v>180</v>
      </c>
      <c r="Z9" s="7">
        <v>1000</v>
      </c>
      <c r="AA9" s="7">
        <v>98</v>
      </c>
      <c r="AB9" s="7">
        <v>400</v>
      </c>
      <c r="AC9" s="7">
        <v>225</v>
      </c>
      <c r="AD9" s="7">
        <v>6800</v>
      </c>
      <c r="AE9" s="8">
        <v>2800</v>
      </c>
      <c r="AF9" s="8">
        <v>48500</v>
      </c>
      <c r="AG9" s="7">
        <v>35</v>
      </c>
      <c r="AH9" s="7">
        <v>199.60000000000002</v>
      </c>
      <c r="AI9" s="7">
        <v>10</v>
      </c>
      <c r="AJ9" s="7">
        <v>500</v>
      </c>
      <c r="AK9" s="7">
        <v>195</v>
      </c>
      <c r="AL9" s="7">
        <v>1300</v>
      </c>
      <c r="AM9" s="7">
        <v>630</v>
      </c>
      <c r="AN9" s="7">
        <v>9500</v>
      </c>
      <c r="AO9" s="7">
        <v>80</v>
      </c>
      <c r="AP9" s="7">
        <v>500</v>
      </c>
      <c r="AQ9" s="7">
        <v>135</v>
      </c>
      <c r="AR9" s="7">
        <v>1000</v>
      </c>
      <c r="AS9" s="7">
        <v>50</v>
      </c>
      <c r="AT9" s="7">
        <v>1000</v>
      </c>
      <c r="AU9" s="7">
        <v>1100</v>
      </c>
      <c r="AV9" s="7">
        <v>13800</v>
      </c>
      <c r="AW9" s="7">
        <v>31.4</v>
      </c>
      <c r="AX9" s="7">
        <v>111.78</v>
      </c>
      <c r="AY9" s="9">
        <v>12233</v>
      </c>
      <c r="AZ9" s="9">
        <v>90500</v>
      </c>
      <c r="BA9" s="9"/>
      <c r="BB9" s="9"/>
      <c r="BC9" s="7">
        <v>7</v>
      </c>
      <c r="BD9" s="7">
        <v>110</v>
      </c>
      <c r="BE9" s="7">
        <v>12</v>
      </c>
      <c r="BF9" s="7">
        <v>360</v>
      </c>
      <c r="BG9" s="7">
        <v>1300</v>
      </c>
      <c r="BH9" s="7">
        <v>4400</v>
      </c>
      <c r="BI9" s="7">
        <v>2181</v>
      </c>
      <c r="BJ9" s="7">
        <v>7830</v>
      </c>
      <c r="BK9" s="8">
        <v>3500</v>
      </c>
      <c r="BL9" s="8">
        <v>12700</v>
      </c>
      <c r="BM9" s="8">
        <v>15733</v>
      </c>
      <c r="BN9" s="8">
        <v>103200</v>
      </c>
      <c r="BO9" s="7">
        <v>2460</v>
      </c>
      <c r="BP9" s="7">
        <v>8130</v>
      </c>
      <c r="BQ9" s="7">
        <v>178</v>
      </c>
      <c r="BR9" s="7">
        <v>178</v>
      </c>
    </row>
    <row r="10" spans="1:70" s="10" customFormat="1" ht="18" customHeight="1" x14ac:dyDescent="0.25">
      <c r="A10" s="37">
        <v>4</v>
      </c>
      <c r="B10" s="12" t="s">
        <v>11</v>
      </c>
      <c r="C10" s="7">
        <v>40</v>
      </c>
      <c r="D10" s="7">
        <v>50</v>
      </c>
      <c r="E10" s="7">
        <v>118</v>
      </c>
      <c r="F10" s="7">
        <v>300</v>
      </c>
      <c r="G10" s="7">
        <v>25</v>
      </c>
      <c r="H10" s="7">
        <v>50</v>
      </c>
      <c r="I10" s="8">
        <v>183</v>
      </c>
      <c r="J10" s="8">
        <v>400</v>
      </c>
      <c r="K10" s="7">
        <v>40</v>
      </c>
      <c r="L10" s="7">
        <v>50</v>
      </c>
      <c r="M10" s="7">
        <v>20</v>
      </c>
      <c r="N10" s="7">
        <v>50</v>
      </c>
      <c r="O10" s="8">
        <v>243</v>
      </c>
      <c r="P10" s="8">
        <v>500</v>
      </c>
      <c r="Q10" s="7">
        <v>2.5000000000000004</v>
      </c>
      <c r="R10" s="7">
        <v>5</v>
      </c>
      <c r="S10" s="7">
        <v>182.25</v>
      </c>
      <c r="T10" s="7">
        <v>375</v>
      </c>
      <c r="U10" s="7">
        <v>479</v>
      </c>
      <c r="V10" s="7">
        <v>57560</v>
      </c>
      <c r="W10" s="7">
        <v>145</v>
      </c>
      <c r="X10" s="7">
        <v>900</v>
      </c>
      <c r="Y10" s="7">
        <v>90</v>
      </c>
      <c r="Z10" s="7">
        <v>200</v>
      </c>
      <c r="AA10" s="7">
        <v>58</v>
      </c>
      <c r="AB10" s="7">
        <v>140</v>
      </c>
      <c r="AC10" s="7">
        <v>48</v>
      </c>
      <c r="AD10" s="7">
        <v>2000</v>
      </c>
      <c r="AE10" s="8">
        <v>820</v>
      </c>
      <c r="AF10" s="8">
        <v>60800</v>
      </c>
      <c r="AG10" s="7">
        <v>18</v>
      </c>
      <c r="AH10" s="7">
        <v>40</v>
      </c>
      <c r="AI10" s="7">
        <v>14</v>
      </c>
      <c r="AJ10" s="7">
        <v>100</v>
      </c>
      <c r="AK10" s="7">
        <v>30</v>
      </c>
      <c r="AL10" s="7">
        <v>150</v>
      </c>
      <c r="AM10" s="7">
        <v>200</v>
      </c>
      <c r="AN10" s="7">
        <v>4000</v>
      </c>
      <c r="AO10" s="7">
        <v>40</v>
      </c>
      <c r="AP10" s="7">
        <v>245</v>
      </c>
      <c r="AQ10" s="7">
        <v>196</v>
      </c>
      <c r="AR10" s="7">
        <v>805</v>
      </c>
      <c r="AS10" s="7">
        <v>20</v>
      </c>
      <c r="AT10" s="7">
        <v>400</v>
      </c>
      <c r="AU10" s="7">
        <v>500</v>
      </c>
      <c r="AV10" s="7">
        <v>5700</v>
      </c>
      <c r="AW10" s="7">
        <v>55.5</v>
      </c>
      <c r="AX10" s="7">
        <v>116.7</v>
      </c>
      <c r="AY10" s="9">
        <v>1363</v>
      </c>
      <c r="AZ10" s="9">
        <v>11500</v>
      </c>
      <c r="BA10" s="9"/>
      <c r="BB10" s="9"/>
      <c r="BC10" s="7">
        <v>6</v>
      </c>
      <c r="BD10" s="7">
        <v>110</v>
      </c>
      <c r="BE10" s="7">
        <v>11</v>
      </c>
      <c r="BF10" s="7">
        <v>340</v>
      </c>
      <c r="BG10" s="7">
        <v>210</v>
      </c>
      <c r="BH10" s="7">
        <v>1900</v>
      </c>
      <c r="BI10" s="7">
        <v>273</v>
      </c>
      <c r="BJ10" s="7">
        <v>2150</v>
      </c>
      <c r="BK10" s="8">
        <v>500</v>
      </c>
      <c r="BL10" s="8">
        <v>4500</v>
      </c>
      <c r="BM10" s="8">
        <v>1863</v>
      </c>
      <c r="BN10" s="8">
        <v>16000</v>
      </c>
      <c r="BO10" s="7">
        <v>350</v>
      </c>
      <c r="BP10" s="7">
        <v>1760</v>
      </c>
      <c r="BQ10" s="7">
        <v>28</v>
      </c>
      <c r="BR10" s="7">
        <v>28</v>
      </c>
    </row>
    <row r="11" spans="1:70" s="10" customFormat="1" ht="18" customHeight="1" x14ac:dyDescent="0.25">
      <c r="A11" s="36">
        <v>5</v>
      </c>
      <c r="B11" s="12" t="s">
        <v>12</v>
      </c>
      <c r="C11" s="7">
        <v>4000</v>
      </c>
      <c r="D11" s="7">
        <v>19750</v>
      </c>
      <c r="E11" s="7">
        <v>789</v>
      </c>
      <c r="F11" s="7">
        <v>2550</v>
      </c>
      <c r="G11" s="7">
        <v>100</v>
      </c>
      <c r="H11" s="7">
        <v>200</v>
      </c>
      <c r="I11" s="8">
        <v>4889</v>
      </c>
      <c r="J11" s="8">
        <v>22500</v>
      </c>
      <c r="K11" s="7">
        <v>400</v>
      </c>
      <c r="L11" s="7">
        <v>1000</v>
      </c>
      <c r="M11" s="7">
        <v>60</v>
      </c>
      <c r="N11" s="7">
        <v>300</v>
      </c>
      <c r="O11" s="8">
        <v>5349</v>
      </c>
      <c r="P11" s="8">
        <v>23800</v>
      </c>
      <c r="Q11" s="7">
        <v>6.55</v>
      </c>
      <c r="R11" s="7">
        <v>19.5</v>
      </c>
      <c r="S11" s="7">
        <v>3968.25</v>
      </c>
      <c r="T11" s="7">
        <v>18046.5</v>
      </c>
      <c r="U11" s="7">
        <v>2277</v>
      </c>
      <c r="V11" s="7">
        <v>26520</v>
      </c>
      <c r="W11" s="7">
        <v>740</v>
      </c>
      <c r="X11" s="7">
        <v>18100</v>
      </c>
      <c r="Y11" s="7">
        <v>325</v>
      </c>
      <c r="Z11" s="7">
        <v>700</v>
      </c>
      <c r="AA11" s="7">
        <v>98</v>
      </c>
      <c r="AB11" s="7">
        <v>380</v>
      </c>
      <c r="AC11" s="7">
        <v>260</v>
      </c>
      <c r="AD11" s="7">
        <v>9800</v>
      </c>
      <c r="AE11" s="8">
        <v>3700</v>
      </c>
      <c r="AF11" s="8">
        <v>55500</v>
      </c>
      <c r="AG11" s="7">
        <v>65</v>
      </c>
      <c r="AH11" s="7">
        <v>140</v>
      </c>
      <c r="AI11" s="7">
        <v>12</v>
      </c>
      <c r="AJ11" s="7">
        <v>1100</v>
      </c>
      <c r="AK11" s="7">
        <v>280</v>
      </c>
      <c r="AL11" s="7">
        <v>1900</v>
      </c>
      <c r="AM11" s="7">
        <v>1460</v>
      </c>
      <c r="AN11" s="7">
        <v>27000</v>
      </c>
      <c r="AO11" s="7">
        <v>155</v>
      </c>
      <c r="AP11" s="7">
        <v>700</v>
      </c>
      <c r="AQ11" s="7">
        <v>658</v>
      </c>
      <c r="AR11" s="7">
        <v>3500</v>
      </c>
      <c r="AS11" s="7">
        <v>35</v>
      </c>
      <c r="AT11" s="7">
        <v>500</v>
      </c>
      <c r="AU11" s="7">
        <v>2600</v>
      </c>
      <c r="AV11" s="7">
        <v>34700</v>
      </c>
      <c r="AW11" s="7">
        <v>130.36000000000001</v>
      </c>
      <c r="AX11" s="7">
        <v>315.15000000000003</v>
      </c>
      <c r="AY11" s="9">
        <v>11649</v>
      </c>
      <c r="AZ11" s="9">
        <v>114000</v>
      </c>
      <c r="BA11" s="9"/>
      <c r="BB11" s="9"/>
      <c r="BC11" s="7">
        <v>10</v>
      </c>
      <c r="BD11" s="7">
        <v>150</v>
      </c>
      <c r="BE11" s="7">
        <v>17</v>
      </c>
      <c r="BF11" s="7">
        <v>405</v>
      </c>
      <c r="BG11" s="7">
        <v>1460</v>
      </c>
      <c r="BH11" s="7">
        <v>6200</v>
      </c>
      <c r="BI11" s="7">
        <v>1533</v>
      </c>
      <c r="BJ11" s="7">
        <v>9845</v>
      </c>
      <c r="BK11" s="8">
        <v>3020</v>
      </c>
      <c r="BL11" s="8">
        <v>16600</v>
      </c>
      <c r="BM11" s="8">
        <v>14669</v>
      </c>
      <c r="BN11" s="8">
        <v>130600</v>
      </c>
      <c r="BO11" s="7">
        <v>1900</v>
      </c>
      <c r="BP11" s="7">
        <v>6480</v>
      </c>
      <c r="BQ11" s="7">
        <v>146</v>
      </c>
      <c r="BR11" s="7">
        <v>146</v>
      </c>
    </row>
    <row r="12" spans="1:70" s="10" customFormat="1" ht="18" customHeight="1" x14ac:dyDescent="0.25">
      <c r="A12" s="37">
        <v>6</v>
      </c>
      <c r="B12" s="12" t="s">
        <v>13</v>
      </c>
      <c r="C12" s="7">
        <v>2100</v>
      </c>
      <c r="D12" s="7">
        <v>6500</v>
      </c>
      <c r="E12" s="7">
        <v>851</v>
      </c>
      <c r="F12" s="7">
        <v>2410</v>
      </c>
      <c r="G12" s="7">
        <v>150</v>
      </c>
      <c r="H12" s="7">
        <v>300</v>
      </c>
      <c r="I12" s="8">
        <v>3101</v>
      </c>
      <c r="J12" s="8">
        <v>9210</v>
      </c>
      <c r="K12" s="7">
        <v>330</v>
      </c>
      <c r="L12" s="7">
        <v>690</v>
      </c>
      <c r="M12" s="7">
        <v>40</v>
      </c>
      <c r="N12" s="7">
        <v>100</v>
      </c>
      <c r="O12" s="8">
        <v>3471</v>
      </c>
      <c r="P12" s="8">
        <v>10000</v>
      </c>
      <c r="Q12" s="7">
        <v>4.9000000000000012</v>
      </c>
      <c r="R12" s="7">
        <v>9.5</v>
      </c>
      <c r="S12" s="7">
        <v>2603.25</v>
      </c>
      <c r="T12" s="7">
        <v>7500</v>
      </c>
      <c r="U12" s="7">
        <v>3118</v>
      </c>
      <c r="V12" s="7">
        <v>27880</v>
      </c>
      <c r="W12" s="7">
        <v>1180</v>
      </c>
      <c r="X12" s="7">
        <v>14500</v>
      </c>
      <c r="Y12" s="7">
        <v>430</v>
      </c>
      <c r="Z12" s="7">
        <v>1500</v>
      </c>
      <c r="AA12" s="7">
        <v>180</v>
      </c>
      <c r="AB12" s="7">
        <v>620</v>
      </c>
      <c r="AC12" s="7">
        <v>392</v>
      </c>
      <c r="AD12" s="7">
        <v>6000</v>
      </c>
      <c r="AE12" s="8">
        <v>5300</v>
      </c>
      <c r="AF12" s="8">
        <v>50500</v>
      </c>
      <c r="AG12" s="7">
        <v>86.000000000000014</v>
      </c>
      <c r="AH12" s="7">
        <v>300</v>
      </c>
      <c r="AI12" s="7">
        <v>25</v>
      </c>
      <c r="AJ12" s="7">
        <v>1500</v>
      </c>
      <c r="AK12" s="7">
        <v>280</v>
      </c>
      <c r="AL12" s="7">
        <v>2000</v>
      </c>
      <c r="AM12" s="7">
        <v>2365</v>
      </c>
      <c r="AN12" s="7">
        <v>25201</v>
      </c>
      <c r="AO12" s="7">
        <v>200</v>
      </c>
      <c r="AP12" s="7">
        <v>600</v>
      </c>
      <c r="AQ12" s="7">
        <v>280</v>
      </c>
      <c r="AR12" s="7">
        <v>1399</v>
      </c>
      <c r="AS12" s="7">
        <v>50</v>
      </c>
      <c r="AT12" s="7">
        <v>500</v>
      </c>
      <c r="AU12" s="7">
        <v>3200</v>
      </c>
      <c r="AV12" s="7">
        <v>31200</v>
      </c>
      <c r="AW12" s="7">
        <v>32.099999999999987</v>
      </c>
      <c r="AX12" s="7">
        <v>208.67000000000004</v>
      </c>
      <c r="AY12" s="9">
        <v>11971</v>
      </c>
      <c r="AZ12" s="9">
        <v>91700</v>
      </c>
      <c r="BA12" s="9"/>
      <c r="BB12" s="9"/>
      <c r="BC12" s="7">
        <v>6</v>
      </c>
      <c r="BD12" s="7">
        <v>110</v>
      </c>
      <c r="BE12" s="7">
        <v>11</v>
      </c>
      <c r="BF12" s="7">
        <v>330</v>
      </c>
      <c r="BG12" s="7">
        <v>1230</v>
      </c>
      <c r="BH12" s="7">
        <v>5000</v>
      </c>
      <c r="BI12" s="7">
        <v>2003</v>
      </c>
      <c r="BJ12" s="7">
        <v>11560</v>
      </c>
      <c r="BK12" s="8">
        <v>3250</v>
      </c>
      <c r="BL12" s="8">
        <v>17000</v>
      </c>
      <c r="BM12" s="8">
        <v>15221</v>
      </c>
      <c r="BN12" s="8">
        <v>108700</v>
      </c>
      <c r="BO12" s="7">
        <v>2380</v>
      </c>
      <c r="BP12" s="7">
        <v>8940</v>
      </c>
      <c r="BQ12" s="7">
        <v>194</v>
      </c>
      <c r="BR12" s="7">
        <v>194</v>
      </c>
    </row>
    <row r="13" spans="1:70" s="10" customFormat="1" ht="18" customHeight="1" x14ac:dyDescent="0.25">
      <c r="A13" s="36">
        <v>7</v>
      </c>
      <c r="B13" s="12" t="s">
        <v>15</v>
      </c>
      <c r="C13" s="7">
        <v>2250</v>
      </c>
      <c r="D13" s="7">
        <v>8800</v>
      </c>
      <c r="E13" s="7">
        <v>588</v>
      </c>
      <c r="F13" s="7">
        <v>1950</v>
      </c>
      <c r="G13" s="7">
        <v>150</v>
      </c>
      <c r="H13" s="7">
        <v>300</v>
      </c>
      <c r="I13" s="8">
        <v>2988</v>
      </c>
      <c r="J13" s="8">
        <v>11050</v>
      </c>
      <c r="K13" s="7">
        <v>180</v>
      </c>
      <c r="L13" s="7">
        <v>1250</v>
      </c>
      <c r="M13" s="7">
        <v>60</v>
      </c>
      <c r="N13" s="7">
        <v>100</v>
      </c>
      <c r="O13" s="8">
        <v>3228</v>
      </c>
      <c r="P13" s="8">
        <v>12400</v>
      </c>
      <c r="Q13" s="7">
        <v>6.8000000000000007</v>
      </c>
      <c r="R13" s="7">
        <v>10</v>
      </c>
      <c r="S13" s="7">
        <v>2392.5</v>
      </c>
      <c r="T13" s="7">
        <v>9238.5</v>
      </c>
      <c r="U13" s="7">
        <v>1610</v>
      </c>
      <c r="V13" s="7">
        <v>37640</v>
      </c>
      <c r="W13" s="7">
        <v>545</v>
      </c>
      <c r="X13" s="7">
        <v>11900</v>
      </c>
      <c r="Y13" s="7">
        <v>250</v>
      </c>
      <c r="Z13" s="7">
        <v>700</v>
      </c>
      <c r="AA13" s="7">
        <v>85</v>
      </c>
      <c r="AB13" s="7">
        <v>260</v>
      </c>
      <c r="AC13" s="7">
        <v>110</v>
      </c>
      <c r="AD13" s="7">
        <v>14500</v>
      </c>
      <c r="AE13" s="8">
        <v>2600</v>
      </c>
      <c r="AF13" s="8">
        <v>65000</v>
      </c>
      <c r="AG13" s="7">
        <v>50</v>
      </c>
      <c r="AH13" s="7">
        <v>140</v>
      </c>
      <c r="AI13" s="7">
        <v>5</v>
      </c>
      <c r="AJ13" s="7">
        <v>100</v>
      </c>
      <c r="AK13" s="7">
        <v>168</v>
      </c>
      <c r="AL13" s="7">
        <v>1200</v>
      </c>
      <c r="AM13" s="7">
        <v>1400</v>
      </c>
      <c r="AN13" s="7">
        <v>13800</v>
      </c>
      <c r="AO13" s="7">
        <v>90</v>
      </c>
      <c r="AP13" s="7">
        <v>500</v>
      </c>
      <c r="AQ13" s="7">
        <v>607</v>
      </c>
      <c r="AR13" s="7">
        <v>4100</v>
      </c>
      <c r="AS13" s="7">
        <v>30</v>
      </c>
      <c r="AT13" s="7">
        <v>400</v>
      </c>
      <c r="AU13" s="7">
        <v>2300</v>
      </c>
      <c r="AV13" s="7">
        <v>20100</v>
      </c>
      <c r="AW13" s="7">
        <v>72.3</v>
      </c>
      <c r="AX13" s="7">
        <v>580.79999999999984</v>
      </c>
      <c r="AY13" s="9">
        <v>8128</v>
      </c>
      <c r="AZ13" s="9">
        <v>73500</v>
      </c>
      <c r="BA13" s="9"/>
      <c r="BB13" s="9"/>
      <c r="BC13" s="7">
        <v>1</v>
      </c>
      <c r="BD13" s="7">
        <v>15</v>
      </c>
      <c r="BE13" s="7">
        <v>4</v>
      </c>
      <c r="BF13" s="7">
        <v>120</v>
      </c>
      <c r="BG13" s="7">
        <v>1210</v>
      </c>
      <c r="BH13" s="7">
        <v>4410</v>
      </c>
      <c r="BI13" s="7">
        <v>1285</v>
      </c>
      <c r="BJ13" s="7">
        <v>5055</v>
      </c>
      <c r="BK13" s="8">
        <v>2500</v>
      </c>
      <c r="BL13" s="8">
        <v>9600</v>
      </c>
      <c r="BM13" s="8">
        <v>10628</v>
      </c>
      <c r="BN13" s="8">
        <v>83100</v>
      </c>
      <c r="BO13" s="7">
        <v>1542</v>
      </c>
      <c r="BP13" s="7">
        <v>5935</v>
      </c>
      <c r="BQ13" s="7">
        <v>130</v>
      </c>
      <c r="BR13" s="7">
        <v>130</v>
      </c>
    </row>
    <row r="14" spans="1:70" s="10" customFormat="1" ht="18" customHeight="1" x14ac:dyDescent="0.25">
      <c r="A14" s="37">
        <v>8</v>
      </c>
      <c r="B14" s="12" t="s">
        <v>16</v>
      </c>
      <c r="C14" s="7">
        <v>2300</v>
      </c>
      <c r="D14" s="7">
        <v>8700</v>
      </c>
      <c r="E14" s="7">
        <v>259</v>
      </c>
      <c r="F14" s="7">
        <v>700</v>
      </c>
      <c r="G14" s="7">
        <v>100</v>
      </c>
      <c r="H14" s="7">
        <v>200</v>
      </c>
      <c r="I14" s="8">
        <v>2659</v>
      </c>
      <c r="J14" s="8">
        <v>9600</v>
      </c>
      <c r="K14" s="7">
        <v>35</v>
      </c>
      <c r="L14" s="7">
        <v>200</v>
      </c>
      <c r="M14" s="7">
        <v>20</v>
      </c>
      <c r="N14" s="7">
        <v>100</v>
      </c>
      <c r="O14" s="8">
        <v>2714</v>
      </c>
      <c r="P14" s="8">
        <v>9900</v>
      </c>
      <c r="Q14" s="7">
        <v>2.5</v>
      </c>
      <c r="R14" s="7">
        <v>4.5</v>
      </c>
      <c r="S14" s="7">
        <v>2035.5</v>
      </c>
      <c r="T14" s="7">
        <v>7425</v>
      </c>
      <c r="U14" s="7">
        <v>785</v>
      </c>
      <c r="V14" s="7">
        <v>6822</v>
      </c>
      <c r="W14" s="7">
        <v>380</v>
      </c>
      <c r="X14" s="7">
        <v>3500</v>
      </c>
      <c r="Y14" s="7">
        <v>35</v>
      </c>
      <c r="Z14" s="7">
        <v>98</v>
      </c>
      <c r="AA14" s="7">
        <v>75</v>
      </c>
      <c r="AB14" s="7">
        <v>180</v>
      </c>
      <c r="AC14" s="7">
        <v>125</v>
      </c>
      <c r="AD14" s="7">
        <v>9400</v>
      </c>
      <c r="AE14" s="8">
        <v>1400</v>
      </c>
      <c r="AF14" s="8">
        <v>20000</v>
      </c>
      <c r="AG14" s="7">
        <v>7</v>
      </c>
      <c r="AH14" s="7">
        <v>19.600000000000001</v>
      </c>
      <c r="AI14" s="7">
        <v>10</v>
      </c>
      <c r="AJ14" s="7">
        <v>200</v>
      </c>
      <c r="AK14" s="7">
        <v>75</v>
      </c>
      <c r="AL14" s="7">
        <v>500</v>
      </c>
      <c r="AM14" s="7">
        <v>280</v>
      </c>
      <c r="AN14" s="7">
        <v>5000</v>
      </c>
      <c r="AO14" s="7">
        <v>65</v>
      </c>
      <c r="AP14" s="7">
        <v>400</v>
      </c>
      <c r="AQ14" s="7">
        <v>350</v>
      </c>
      <c r="AR14" s="7">
        <v>1600</v>
      </c>
      <c r="AS14" s="7">
        <v>20</v>
      </c>
      <c r="AT14" s="7">
        <v>300</v>
      </c>
      <c r="AU14" s="7">
        <v>800</v>
      </c>
      <c r="AV14" s="7">
        <v>8000</v>
      </c>
      <c r="AW14" s="7">
        <v>70</v>
      </c>
      <c r="AX14" s="7">
        <v>207</v>
      </c>
      <c r="AY14" s="9">
        <v>4814</v>
      </c>
      <c r="AZ14" s="9">
        <v>30600</v>
      </c>
      <c r="BA14" s="9"/>
      <c r="BB14" s="9"/>
      <c r="BC14" s="7">
        <v>5</v>
      </c>
      <c r="BD14" s="7">
        <v>80</v>
      </c>
      <c r="BE14" s="7">
        <v>8</v>
      </c>
      <c r="BF14" s="7">
        <v>250</v>
      </c>
      <c r="BG14" s="7">
        <v>670</v>
      </c>
      <c r="BH14" s="7">
        <v>1900</v>
      </c>
      <c r="BI14" s="7">
        <v>1267</v>
      </c>
      <c r="BJ14" s="7">
        <v>5270</v>
      </c>
      <c r="BK14" s="8">
        <v>1950</v>
      </c>
      <c r="BL14" s="8">
        <v>7500</v>
      </c>
      <c r="BM14" s="8">
        <v>6764</v>
      </c>
      <c r="BN14" s="8">
        <v>38100</v>
      </c>
      <c r="BO14" s="7">
        <v>430</v>
      </c>
      <c r="BP14" s="7">
        <v>1760</v>
      </c>
      <c r="BQ14" s="7">
        <v>40</v>
      </c>
      <c r="BR14" s="7">
        <v>40</v>
      </c>
    </row>
    <row r="15" spans="1:70" s="10" customFormat="1" ht="18" customHeight="1" x14ac:dyDescent="0.25">
      <c r="A15" s="36">
        <v>9</v>
      </c>
      <c r="B15" s="12" t="s">
        <v>17</v>
      </c>
      <c r="C15" s="7">
        <v>50</v>
      </c>
      <c r="D15" s="7">
        <v>100</v>
      </c>
      <c r="E15" s="7">
        <v>8</v>
      </c>
      <c r="F15" s="7">
        <v>50</v>
      </c>
      <c r="G15" s="7">
        <v>0</v>
      </c>
      <c r="H15" s="7">
        <v>0</v>
      </c>
      <c r="I15" s="8">
        <v>58</v>
      </c>
      <c r="J15" s="8">
        <v>150</v>
      </c>
      <c r="K15" s="7">
        <v>0</v>
      </c>
      <c r="L15" s="7">
        <v>0</v>
      </c>
      <c r="M15" s="7">
        <v>20</v>
      </c>
      <c r="N15" s="7">
        <v>50</v>
      </c>
      <c r="O15" s="8">
        <v>78</v>
      </c>
      <c r="P15" s="8">
        <v>200</v>
      </c>
      <c r="Q15" s="7">
        <v>2</v>
      </c>
      <c r="R15" s="7">
        <v>2.5</v>
      </c>
      <c r="S15" s="7">
        <v>58.5</v>
      </c>
      <c r="T15" s="7">
        <v>150</v>
      </c>
      <c r="U15" s="7">
        <v>597</v>
      </c>
      <c r="V15" s="7">
        <v>10120</v>
      </c>
      <c r="W15" s="7">
        <v>120</v>
      </c>
      <c r="X15" s="7">
        <v>2200</v>
      </c>
      <c r="Y15" s="7">
        <v>30</v>
      </c>
      <c r="Z15" s="7">
        <v>80</v>
      </c>
      <c r="AA15" s="7">
        <v>25</v>
      </c>
      <c r="AB15" s="7">
        <v>100</v>
      </c>
      <c r="AC15" s="7">
        <v>28</v>
      </c>
      <c r="AD15" s="7">
        <v>1000</v>
      </c>
      <c r="AE15" s="8">
        <v>800</v>
      </c>
      <c r="AF15" s="8">
        <v>13500</v>
      </c>
      <c r="AG15" s="7">
        <v>6</v>
      </c>
      <c r="AH15" s="7">
        <v>16</v>
      </c>
      <c r="AI15" s="7">
        <v>5</v>
      </c>
      <c r="AJ15" s="7">
        <v>80</v>
      </c>
      <c r="AK15" s="7">
        <v>60</v>
      </c>
      <c r="AL15" s="7">
        <v>400</v>
      </c>
      <c r="AM15" s="7">
        <v>320</v>
      </c>
      <c r="AN15" s="7">
        <v>4200</v>
      </c>
      <c r="AO15" s="7">
        <v>35</v>
      </c>
      <c r="AP15" s="7">
        <v>200</v>
      </c>
      <c r="AQ15" s="7">
        <v>265</v>
      </c>
      <c r="AR15" s="7">
        <v>1320</v>
      </c>
      <c r="AS15" s="7">
        <v>15</v>
      </c>
      <c r="AT15" s="7">
        <v>200</v>
      </c>
      <c r="AU15" s="7">
        <v>700</v>
      </c>
      <c r="AV15" s="7">
        <v>6400</v>
      </c>
      <c r="AW15" s="7">
        <v>53</v>
      </c>
      <c r="AX15" s="7">
        <v>167.4</v>
      </c>
      <c r="AY15" s="9">
        <v>1578</v>
      </c>
      <c r="AZ15" s="9">
        <v>20100</v>
      </c>
      <c r="BA15" s="9"/>
      <c r="BB15" s="9"/>
      <c r="BC15" s="7">
        <v>5</v>
      </c>
      <c r="BD15" s="7">
        <v>75</v>
      </c>
      <c r="BE15" s="7">
        <v>7</v>
      </c>
      <c r="BF15" s="7">
        <v>210</v>
      </c>
      <c r="BG15" s="7">
        <v>260</v>
      </c>
      <c r="BH15" s="7">
        <v>1400</v>
      </c>
      <c r="BI15" s="7">
        <v>538</v>
      </c>
      <c r="BJ15" s="7">
        <v>4515</v>
      </c>
      <c r="BK15" s="8">
        <v>810</v>
      </c>
      <c r="BL15" s="8">
        <v>6200</v>
      </c>
      <c r="BM15" s="8">
        <v>2388</v>
      </c>
      <c r="BN15" s="8">
        <v>26300</v>
      </c>
      <c r="BO15" s="7">
        <v>382</v>
      </c>
      <c r="BP15" s="7">
        <v>1240</v>
      </c>
      <c r="BQ15" s="7">
        <v>30</v>
      </c>
      <c r="BR15" s="7">
        <v>30</v>
      </c>
    </row>
    <row r="16" spans="1:70" s="10" customFormat="1" ht="18" customHeight="1" x14ac:dyDescent="0.25">
      <c r="A16" s="37">
        <v>10</v>
      </c>
      <c r="B16" s="12" t="s">
        <v>18</v>
      </c>
      <c r="C16" s="7">
        <v>21500</v>
      </c>
      <c r="D16" s="7">
        <v>89070</v>
      </c>
      <c r="E16" s="7">
        <v>7956</v>
      </c>
      <c r="F16" s="7">
        <v>23930</v>
      </c>
      <c r="G16" s="7">
        <v>750</v>
      </c>
      <c r="H16" s="7">
        <v>1500</v>
      </c>
      <c r="I16" s="8">
        <v>30206</v>
      </c>
      <c r="J16" s="8">
        <v>114500</v>
      </c>
      <c r="K16" s="7">
        <v>1980</v>
      </c>
      <c r="L16" s="7">
        <v>10000</v>
      </c>
      <c r="M16" s="7">
        <v>220</v>
      </c>
      <c r="N16" s="7">
        <v>2000</v>
      </c>
      <c r="O16" s="8">
        <v>32406</v>
      </c>
      <c r="P16" s="8">
        <v>126500</v>
      </c>
      <c r="Q16" s="7">
        <v>24.400000000000006</v>
      </c>
      <c r="R16" s="7">
        <v>63.3</v>
      </c>
      <c r="S16" s="7">
        <v>31696.75</v>
      </c>
      <c r="T16" s="7">
        <v>110651</v>
      </c>
      <c r="U16" s="7">
        <v>7190</v>
      </c>
      <c r="V16" s="7">
        <v>166070</v>
      </c>
      <c r="W16" s="7">
        <v>2850</v>
      </c>
      <c r="X16" s="7">
        <v>88000</v>
      </c>
      <c r="Y16" s="7">
        <v>540</v>
      </c>
      <c r="Z16" s="7">
        <v>1800</v>
      </c>
      <c r="AA16" s="7">
        <v>370</v>
      </c>
      <c r="AB16" s="7">
        <v>1330</v>
      </c>
      <c r="AC16" s="7">
        <v>1850</v>
      </c>
      <c r="AD16" s="7">
        <v>110000</v>
      </c>
      <c r="AE16" s="8">
        <v>12800</v>
      </c>
      <c r="AF16" s="8">
        <v>367200</v>
      </c>
      <c r="AG16" s="7">
        <v>108.2</v>
      </c>
      <c r="AH16" s="7">
        <v>360</v>
      </c>
      <c r="AI16" s="7">
        <v>90</v>
      </c>
      <c r="AJ16" s="7">
        <v>2000</v>
      </c>
      <c r="AK16" s="7">
        <v>650</v>
      </c>
      <c r="AL16" s="7">
        <v>4800</v>
      </c>
      <c r="AM16" s="7">
        <v>3250</v>
      </c>
      <c r="AN16" s="7">
        <v>40500</v>
      </c>
      <c r="AO16" s="7">
        <v>280</v>
      </c>
      <c r="AP16" s="7">
        <v>1800</v>
      </c>
      <c r="AQ16" s="7">
        <v>610</v>
      </c>
      <c r="AR16" s="7">
        <v>5900</v>
      </c>
      <c r="AS16" s="7">
        <v>120</v>
      </c>
      <c r="AT16" s="7">
        <v>3000</v>
      </c>
      <c r="AU16" s="7">
        <v>5000</v>
      </c>
      <c r="AV16" s="7">
        <v>58000</v>
      </c>
      <c r="AW16" s="7">
        <v>121.4</v>
      </c>
      <c r="AX16" s="7">
        <v>537.77999999999986</v>
      </c>
      <c r="AY16" s="9">
        <v>49906</v>
      </c>
      <c r="AZ16" s="9">
        <v>488500</v>
      </c>
      <c r="BA16" s="9"/>
      <c r="BB16" s="9"/>
      <c r="BC16" s="7">
        <v>20</v>
      </c>
      <c r="BD16" s="7">
        <v>300</v>
      </c>
      <c r="BE16" s="7">
        <v>46</v>
      </c>
      <c r="BF16" s="7">
        <v>1380</v>
      </c>
      <c r="BG16" s="7">
        <v>6100</v>
      </c>
      <c r="BH16" s="7">
        <v>55800</v>
      </c>
      <c r="BI16" s="7">
        <v>6034</v>
      </c>
      <c r="BJ16" s="7">
        <v>40620</v>
      </c>
      <c r="BK16" s="8">
        <v>12200</v>
      </c>
      <c r="BL16" s="8">
        <v>98100</v>
      </c>
      <c r="BM16" s="8">
        <v>62106</v>
      </c>
      <c r="BN16" s="8">
        <v>586600</v>
      </c>
      <c r="BO16" s="7">
        <v>9820</v>
      </c>
      <c r="BP16" s="7">
        <v>58500</v>
      </c>
      <c r="BQ16" s="7">
        <v>792</v>
      </c>
      <c r="BR16" s="7">
        <v>791</v>
      </c>
    </row>
    <row r="17" spans="1:76" s="10" customFormat="1" ht="18" customHeight="1" x14ac:dyDescent="0.25">
      <c r="A17" s="36">
        <v>11</v>
      </c>
      <c r="B17" s="12" t="s">
        <v>19</v>
      </c>
      <c r="C17" s="7">
        <v>6100</v>
      </c>
      <c r="D17" s="7">
        <v>17800</v>
      </c>
      <c r="E17" s="7">
        <v>2924</v>
      </c>
      <c r="F17" s="7">
        <v>6600</v>
      </c>
      <c r="G17" s="7">
        <v>500</v>
      </c>
      <c r="H17" s="7">
        <v>1000</v>
      </c>
      <c r="I17" s="8">
        <v>9524</v>
      </c>
      <c r="J17" s="8">
        <v>25400</v>
      </c>
      <c r="K17" s="7">
        <v>770</v>
      </c>
      <c r="L17" s="7">
        <v>1300</v>
      </c>
      <c r="M17" s="7">
        <v>60</v>
      </c>
      <c r="N17" s="7">
        <v>500</v>
      </c>
      <c r="O17" s="8">
        <v>10354</v>
      </c>
      <c r="P17" s="8">
        <v>27200</v>
      </c>
      <c r="Q17" s="7">
        <v>10.399999999999999</v>
      </c>
      <c r="R17" s="7">
        <v>32.01</v>
      </c>
      <c r="S17" s="7">
        <v>8644</v>
      </c>
      <c r="T17" s="7">
        <v>21810.25</v>
      </c>
      <c r="U17" s="7">
        <v>3165</v>
      </c>
      <c r="V17" s="7">
        <v>20680</v>
      </c>
      <c r="W17" s="7">
        <v>940</v>
      </c>
      <c r="X17" s="7">
        <v>11800</v>
      </c>
      <c r="Y17" s="7">
        <v>435</v>
      </c>
      <c r="Z17" s="7">
        <v>1800</v>
      </c>
      <c r="AA17" s="7">
        <v>250</v>
      </c>
      <c r="AB17" s="7">
        <v>920</v>
      </c>
      <c r="AC17" s="7">
        <v>110</v>
      </c>
      <c r="AD17" s="7">
        <v>2100</v>
      </c>
      <c r="AE17" s="8">
        <v>4900</v>
      </c>
      <c r="AF17" s="8">
        <v>37300</v>
      </c>
      <c r="AG17" s="7">
        <v>87.8</v>
      </c>
      <c r="AH17" s="7">
        <v>359.99999999999994</v>
      </c>
      <c r="AI17" s="7">
        <v>45</v>
      </c>
      <c r="AJ17" s="7">
        <v>1000</v>
      </c>
      <c r="AK17" s="7">
        <v>600</v>
      </c>
      <c r="AL17" s="7">
        <v>2500</v>
      </c>
      <c r="AM17" s="7">
        <v>6800</v>
      </c>
      <c r="AN17" s="7">
        <v>29100</v>
      </c>
      <c r="AO17" s="7">
        <v>940</v>
      </c>
      <c r="AP17" s="7">
        <v>2000</v>
      </c>
      <c r="AQ17" s="7">
        <v>235</v>
      </c>
      <c r="AR17" s="7">
        <v>1100</v>
      </c>
      <c r="AS17" s="7">
        <v>80</v>
      </c>
      <c r="AT17" s="7">
        <v>400</v>
      </c>
      <c r="AU17" s="7">
        <v>8700</v>
      </c>
      <c r="AV17" s="7">
        <v>36100</v>
      </c>
      <c r="AW17" s="7">
        <v>49</v>
      </c>
      <c r="AX17" s="7">
        <v>200.9</v>
      </c>
      <c r="AY17" s="9">
        <v>23954</v>
      </c>
      <c r="AZ17" s="9">
        <v>100600</v>
      </c>
      <c r="BA17" s="9"/>
      <c r="BB17" s="9"/>
      <c r="BC17" s="7">
        <v>7</v>
      </c>
      <c r="BD17" s="7">
        <v>108</v>
      </c>
      <c r="BE17" s="7">
        <v>10</v>
      </c>
      <c r="BF17" s="7">
        <v>300</v>
      </c>
      <c r="BG17" s="7">
        <v>1640</v>
      </c>
      <c r="BH17" s="7">
        <v>3440</v>
      </c>
      <c r="BI17" s="7">
        <v>3463</v>
      </c>
      <c r="BJ17" s="7">
        <v>4652</v>
      </c>
      <c r="BK17" s="8">
        <v>5120</v>
      </c>
      <c r="BL17" s="8">
        <v>8500</v>
      </c>
      <c r="BM17" s="8">
        <v>29074</v>
      </c>
      <c r="BN17" s="8">
        <v>109100</v>
      </c>
      <c r="BO17" s="7">
        <v>3460</v>
      </c>
      <c r="BP17" s="7">
        <v>14900</v>
      </c>
      <c r="BQ17" s="7">
        <v>209</v>
      </c>
      <c r="BR17" s="7">
        <v>209</v>
      </c>
    </row>
    <row r="18" spans="1:76" s="10" customFormat="1" ht="18" customHeight="1" x14ac:dyDescent="0.25">
      <c r="A18" s="37">
        <v>12</v>
      </c>
      <c r="B18" s="12" t="s">
        <v>20</v>
      </c>
      <c r="C18" s="7">
        <v>7200</v>
      </c>
      <c r="D18" s="7">
        <v>40000</v>
      </c>
      <c r="E18" s="7">
        <v>1235</v>
      </c>
      <c r="F18" s="7">
        <v>3850</v>
      </c>
      <c r="G18" s="7">
        <v>325</v>
      </c>
      <c r="H18" s="7">
        <v>650</v>
      </c>
      <c r="I18" s="8">
        <v>8760</v>
      </c>
      <c r="J18" s="8">
        <v>44500</v>
      </c>
      <c r="K18" s="7">
        <v>350</v>
      </c>
      <c r="L18" s="7">
        <v>1000</v>
      </c>
      <c r="M18" s="7">
        <v>320</v>
      </c>
      <c r="N18" s="7">
        <v>3000</v>
      </c>
      <c r="O18" s="8">
        <v>9430</v>
      </c>
      <c r="P18" s="8">
        <v>48500</v>
      </c>
      <c r="Q18" s="7">
        <v>31.1</v>
      </c>
      <c r="R18" s="7">
        <v>268.5</v>
      </c>
      <c r="S18" s="7">
        <v>7682</v>
      </c>
      <c r="T18" s="7">
        <v>35293.5</v>
      </c>
      <c r="U18" s="7">
        <v>2460</v>
      </c>
      <c r="V18" s="7">
        <v>66430</v>
      </c>
      <c r="W18" s="7">
        <v>1380</v>
      </c>
      <c r="X18" s="7">
        <v>47500</v>
      </c>
      <c r="Y18" s="7">
        <v>220</v>
      </c>
      <c r="Z18" s="7">
        <v>700</v>
      </c>
      <c r="AA18" s="7">
        <v>100</v>
      </c>
      <c r="AB18" s="7">
        <v>370</v>
      </c>
      <c r="AC18" s="7">
        <v>640</v>
      </c>
      <c r="AD18" s="7">
        <v>15000</v>
      </c>
      <c r="AE18" s="8">
        <v>4800</v>
      </c>
      <c r="AF18" s="8">
        <v>130000</v>
      </c>
      <c r="AG18" s="7">
        <v>44.800000000000004</v>
      </c>
      <c r="AH18" s="7">
        <v>140.80000000000001</v>
      </c>
      <c r="AI18" s="7">
        <v>45</v>
      </c>
      <c r="AJ18" s="7">
        <v>2000</v>
      </c>
      <c r="AK18" s="7">
        <v>700</v>
      </c>
      <c r="AL18" s="7">
        <v>4800</v>
      </c>
      <c r="AM18" s="7">
        <v>3380</v>
      </c>
      <c r="AN18" s="7">
        <v>48800</v>
      </c>
      <c r="AO18" s="7">
        <v>325</v>
      </c>
      <c r="AP18" s="7">
        <v>2500</v>
      </c>
      <c r="AQ18" s="7">
        <v>1250</v>
      </c>
      <c r="AR18" s="7">
        <v>8300</v>
      </c>
      <c r="AS18" s="7">
        <v>100</v>
      </c>
      <c r="AT18" s="7">
        <v>2600</v>
      </c>
      <c r="AU18" s="7">
        <v>5800</v>
      </c>
      <c r="AV18" s="7">
        <v>69000</v>
      </c>
      <c r="AW18" s="7">
        <v>249.8</v>
      </c>
      <c r="AX18" s="7">
        <v>985.42</v>
      </c>
      <c r="AY18" s="9">
        <v>20030</v>
      </c>
      <c r="AZ18" s="9">
        <v>247500</v>
      </c>
      <c r="BA18" s="9"/>
      <c r="BB18" s="9"/>
      <c r="BC18" s="7">
        <v>4</v>
      </c>
      <c r="BD18" s="7">
        <v>60</v>
      </c>
      <c r="BE18" s="7">
        <v>5</v>
      </c>
      <c r="BF18" s="7">
        <v>150</v>
      </c>
      <c r="BG18" s="7">
        <v>1150</v>
      </c>
      <c r="BH18" s="7">
        <v>8600</v>
      </c>
      <c r="BI18" s="7">
        <v>2061</v>
      </c>
      <c r="BJ18" s="7">
        <v>23190</v>
      </c>
      <c r="BK18" s="8">
        <v>3220</v>
      </c>
      <c r="BL18" s="8">
        <v>32000</v>
      </c>
      <c r="BM18" s="8">
        <v>23250</v>
      </c>
      <c r="BN18" s="8">
        <v>279500</v>
      </c>
      <c r="BO18" s="7">
        <v>2940</v>
      </c>
      <c r="BP18" s="7">
        <v>13800</v>
      </c>
      <c r="BQ18" s="7">
        <v>261</v>
      </c>
      <c r="BR18" s="7">
        <v>260</v>
      </c>
    </row>
    <row r="19" spans="1:76" s="16" customFormat="1" ht="18" customHeight="1" x14ac:dyDescent="0.25">
      <c r="A19" s="38"/>
      <c r="B19" s="13" t="s">
        <v>67</v>
      </c>
      <c r="C19" s="8">
        <v>119250</v>
      </c>
      <c r="D19" s="8">
        <v>367880</v>
      </c>
      <c r="E19" s="8">
        <v>29968</v>
      </c>
      <c r="F19" s="8">
        <v>83710</v>
      </c>
      <c r="G19" s="8">
        <v>4400</v>
      </c>
      <c r="H19" s="8">
        <v>8800</v>
      </c>
      <c r="I19" s="8">
        <v>153618</v>
      </c>
      <c r="J19" s="8">
        <v>460390</v>
      </c>
      <c r="K19" s="8">
        <v>5580</v>
      </c>
      <c r="L19" s="8">
        <v>22190</v>
      </c>
      <c r="M19" s="8">
        <v>1400</v>
      </c>
      <c r="N19" s="8">
        <v>11820</v>
      </c>
      <c r="O19" s="8">
        <v>160598</v>
      </c>
      <c r="P19" s="8">
        <v>494400</v>
      </c>
      <c r="Q19" s="8">
        <v>166.25</v>
      </c>
      <c r="R19" s="8">
        <v>670.21</v>
      </c>
      <c r="S19" s="8">
        <v>129040.75</v>
      </c>
      <c r="T19" s="8">
        <v>386231.5</v>
      </c>
      <c r="U19" s="8">
        <v>46922</v>
      </c>
      <c r="V19" s="8">
        <v>701022</v>
      </c>
      <c r="W19" s="8">
        <v>17036</v>
      </c>
      <c r="X19" s="8">
        <v>359300</v>
      </c>
      <c r="Y19" s="8">
        <v>4105</v>
      </c>
      <c r="Z19" s="8">
        <v>15378</v>
      </c>
      <c r="AA19" s="8">
        <v>2384</v>
      </c>
      <c r="AB19" s="8">
        <v>8900</v>
      </c>
      <c r="AC19" s="8">
        <v>6673</v>
      </c>
      <c r="AD19" s="8">
        <v>312700</v>
      </c>
      <c r="AE19" s="8">
        <v>77120</v>
      </c>
      <c r="AF19" s="8">
        <v>1397300</v>
      </c>
      <c r="AG19" s="8">
        <v>822.4</v>
      </c>
      <c r="AH19" s="8">
        <v>3076.7000000000003</v>
      </c>
      <c r="AI19" s="8">
        <v>456</v>
      </c>
      <c r="AJ19" s="8">
        <v>24080</v>
      </c>
      <c r="AK19" s="8">
        <v>6718</v>
      </c>
      <c r="AL19" s="8">
        <v>48090</v>
      </c>
      <c r="AM19" s="8">
        <v>33616</v>
      </c>
      <c r="AN19" s="8">
        <v>561706</v>
      </c>
      <c r="AO19" s="8">
        <v>3640</v>
      </c>
      <c r="AP19" s="8">
        <v>23445</v>
      </c>
      <c r="AQ19" s="8">
        <v>16049</v>
      </c>
      <c r="AR19" s="8">
        <v>97179</v>
      </c>
      <c r="AS19" s="8">
        <v>1021</v>
      </c>
      <c r="AT19" s="8">
        <v>15100</v>
      </c>
      <c r="AU19" s="8">
        <v>61500</v>
      </c>
      <c r="AV19" s="8">
        <v>769600</v>
      </c>
      <c r="AW19" s="8">
        <v>3848.86</v>
      </c>
      <c r="AX19" s="8">
        <v>9566.3499999999985</v>
      </c>
      <c r="AY19" s="9">
        <v>298518</v>
      </c>
      <c r="AZ19" s="9">
        <v>2455100</v>
      </c>
      <c r="BA19" s="8">
        <v>0</v>
      </c>
      <c r="BB19" s="8">
        <v>0</v>
      </c>
      <c r="BC19" s="8">
        <v>151</v>
      </c>
      <c r="BD19" s="8">
        <v>2303</v>
      </c>
      <c r="BE19" s="8">
        <v>263</v>
      </c>
      <c r="BF19" s="8">
        <v>7705</v>
      </c>
      <c r="BG19" s="8">
        <v>24130</v>
      </c>
      <c r="BH19" s="8">
        <v>165750</v>
      </c>
      <c r="BI19" s="8">
        <v>36126</v>
      </c>
      <c r="BJ19" s="8">
        <v>226642</v>
      </c>
      <c r="BK19" s="8">
        <v>60670</v>
      </c>
      <c r="BL19" s="8">
        <v>402400</v>
      </c>
      <c r="BM19" s="8">
        <v>359188</v>
      </c>
      <c r="BN19" s="8">
        <v>2857500</v>
      </c>
      <c r="BO19" s="8">
        <v>49414</v>
      </c>
      <c r="BP19" s="8">
        <v>245085</v>
      </c>
      <c r="BQ19" s="8">
        <v>3610</v>
      </c>
      <c r="BR19" s="8">
        <v>3608</v>
      </c>
      <c r="BS19" s="14"/>
      <c r="BT19" s="14"/>
    </row>
    <row r="20" spans="1:76" s="10" customFormat="1" ht="18" customHeight="1" x14ac:dyDescent="0.25">
      <c r="A20" s="37">
        <v>13</v>
      </c>
      <c r="B20" s="12" t="s">
        <v>21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8">
        <v>0</v>
      </c>
      <c r="J20" s="8">
        <v>0</v>
      </c>
      <c r="K20" s="7">
        <v>0</v>
      </c>
      <c r="L20" s="7">
        <v>0</v>
      </c>
      <c r="M20" s="7">
        <v>0</v>
      </c>
      <c r="N20" s="7">
        <v>0</v>
      </c>
      <c r="O20" s="8">
        <v>0</v>
      </c>
      <c r="P20" s="8">
        <v>0</v>
      </c>
      <c r="Q20" s="7">
        <v>0</v>
      </c>
      <c r="R20" s="7">
        <v>0</v>
      </c>
      <c r="S20" s="7">
        <v>0</v>
      </c>
      <c r="T20" s="7">
        <v>0</v>
      </c>
      <c r="U20" s="7">
        <v>15</v>
      </c>
      <c r="V20" s="7">
        <v>270</v>
      </c>
      <c r="W20" s="7">
        <v>5</v>
      </c>
      <c r="X20" s="7">
        <v>20</v>
      </c>
      <c r="Y20" s="7">
        <v>5</v>
      </c>
      <c r="Z20" s="7">
        <v>10</v>
      </c>
      <c r="AA20" s="7">
        <v>0</v>
      </c>
      <c r="AB20" s="7">
        <v>0</v>
      </c>
      <c r="AC20" s="7">
        <v>0</v>
      </c>
      <c r="AD20" s="7">
        <v>0</v>
      </c>
      <c r="AE20" s="8">
        <v>25</v>
      </c>
      <c r="AF20" s="8">
        <v>300</v>
      </c>
      <c r="AG20" s="7">
        <v>1</v>
      </c>
      <c r="AH20" s="7">
        <v>2</v>
      </c>
      <c r="AI20" s="7">
        <v>0</v>
      </c>
      <c r="AJ20" s="7">
        <v>0</v>
      </c>
      <c r="AK20" s="7">
        <v>5</v>
      </c>
      <c r="AL20" s="7">
        <v>10</v>
      </c>
      <c r="AM20" s="7">
        <v>40</v>
      </c>
      <c r="AN20" s="7">
        <v>360</v>
      </c>
      <c r="AO20" s="7">
        <v>5</v>
      </c>
      <c r="AP20" s="7">
        <v>10</v>
      </c>
      <c r="AQ20" s="7">
        <v>5</v>
      </c>
      <c r="AR20" s="7">
        <v>10</v>
      </c>
      <c r="AS20" s="7">
        <v>5</v>
      </c>
      <c r="AT20" s="7">
        <v>10</v>
      </c>
      <c r="AU20" s="7">
        <v>60</v>
      </c>
      <c r="AV20" s="7">
        <v>400</v>
      </c>
      <c r="AW20" s="7">
        <v>1</v>
      </c>
      <c r="AX20" s="7">
        <v>0.9</v>
      </c>
      <c r="AY20" s="9">
        <v>80</v>
      </c>
      <c r="AZ20" s="9">
        <v>500</v>
      </c>
      <c r="BA20" s="9"/>
      <c r="BB20" s="9"/>
      <c r="BC20" s="7">
        <v>0</v>
      </c>
      <c r="BD20" s="7">
        <v>0</v>
      </c>
      <c r="BE20" s="7">
        <v>0</v>
      </c>
      <c r="BF20" s="7">
        <v>0</v>
      </c>
      <c r="BG20" s="7">
        <v>10</v>
      </c>
      <c r="BH20" s="7">
        <v>10</v>
      </c>
      <c r="BI20" s="7">
        <v>10</v>
      </c>
      <c r="BJ20" s="7">
        <v>30</v>
      </c>
      <c r="BK20" s="8">
        <v>20</v>
      </c>
      <c r="BL20" s="8">
        <v>40</v>
      </c>
      <c r="BM20" s="8">
        <v>100</v>
      </c>
      <c r="BN20" s="8">
        <v>540</v>
      </c>
      <c r="BO20" s="7">
        <v>20</v>
      </c>
      <c r="BP20" s="7">
        <v>60</v>
      </c>
      <c r="BQ20" s="7">
        <v>1</v>
      </c>
      <c r="BR20" s="7">
        <v>1</v>
      </c>
    </row>
    <row r="21" spans="1:76" s="10" customFormat="1" ht="18" customHeight="1" x14ac:dyDescent="0.25">
      <c r="A21" s="37">
        <v>14</v>
      </c>
      <c r="B21" s="12" t="s">
        <v>22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8">
        <v>0</v>
      </c>
      <c r="J21" s="8">
        <v>0</v>
      </c>
      <c r="K21" s="7">
        <v>0</v>
      </c>
      <c r="L21" s="7">
        <v>0</v>
      </c>
      <c r="M21" s="7">
        <v>0</v>
      </c>
      <c r="N21" s="7">
        <v>0</v>
      </c>
      <c r="O21" s="8">
        <v>0</v>
      </c>
      <c r="P21" s="8">
        <v>0</v>
      </c>
      <c r="Q21" s="7">
        <v>0</v>
      </c>
      <c r="R21" s="7">
        <v>0</v>
      </c>
      <c r="S21" s="7">
        <v>0</v>
      </c>
      <c r="T21" s="7">
        <v>0</v>
      </c>
      <c r="U21" s="7">
        <v>685</v>
      </c>
      <c r="V21" s="7">
        <v>13560</v>
      </c>
      <c r="W21" s="7">
        <v>160</v>
      </c>
      <c r="X21" s="7">
        <v>3800</v>
      </c>
      <c r="Y21" s="7">
        <v>45</v>
      </c>
      <c r="Z21" s="7">
        <v>140</v>
      </c>
      <c r="AA21" s="7">
        <v>0</v>
      </c>
      <c r="AB21" s="7">
        <v>0</v>
      </c>
      <c r="AC21" s="7">
        <v>10</v>
      </c>
      <c r="AD21" s="7">
        <v>9500</v>
      </c>
      <c r="AE21" s="8">
        <v>900</v>
      </c>
      <c r="AF21" s="8">
        <v>27000</v>
      </c>
      <c r="AG21" s="7">
        <v>9</v>
      </c>
      <c r="AH21" s="7">
        <v>28</v>
      </c>
      <c r="AI21" s="7">
        <v>0</v>
      </c>
      <c r="AJ21" s="7">
        <v>0</v>
      </c>
      <c r="AK21" s="7">
        <v>10</v>
      </c>
      <c r="AL21" s="7">
        <v>80</v>
      </c>
      <c r="AM21" s="7">
        <v>120</v>
      </c>
      <c r="AN21" s="7">
        <v>1500</v>
      </c>
      <c r="AO21" s="7">
        <v>10</v>
      </c>
      <c r="AP21" s="7">
        <v>50</v>
      </c>
      <c r="AQ21" s="7">
        <v>150</v>
      </c>
      <c r="AR21" s="7">
        <v>710</v>
      </c>
      <c r="AS21" s="7">
        <v>10</v>
      </c>
      <c r="AT21" s="7">
        <v>60</v>
      </c>
      <c r="AU21" s="7">
        <v>300</v>
      </c>
      <c r="AV21" s="7">
        <v>2400</v>
      </c>
      <c r="AW21" s="7">
        <v>30</v>
      </c>
      <c r="AX21" s="7">
        <v>93.9</v>
      </c>
      <c r="AY21" s="9">
        <v>1100</v>
      </c>
      <c r="AZ21" s="9">
        <v>15900</v>
      </c>
      <c r="BA21" s="9"/>
      <c r="BB21" s="9"/>
      <c r="BC21" s="7">
        <v>0</v>
      </c>
      <c r="BD21" s="7">
        <v>0</v>
      </c>
      <c r="BE21" s="7">
        <v>1</v>
      </c>
      <c r="BF21" s="7">
        <v>30</v>
      </c>
      <c r="BG21" s="7">
        <v>90</v>
      </c>
      <c r="BH21" s="7">
        <v>620</v>
      </c>
      <c r="BI21" s="7">
        <v>189</v>
      </c>
      <c r="BJ21" s="7">
        <v>550</v>
      </c>
      <c r="BK21" s="8">
        <v>280</v>
      </c>
      <c r="BL21" s="8">
        <v>1200</v>
      </c>
      <c r="BM21" s="8">
        <v>1380</v>
      </c>
      <c r="BN21" s="8">
        <v>17100</v>
      </c>
      <c r="BO21" s="7">
        <v>180</v>
      </c>
      <c r="BP21" s="7">
        <v>810</v>
      </c>
      <c r="BQ21" s="7">
        <v>10</v>
      </c>
      <c r="BR21" s="7">
        <v>10</v>
      </c>
    </row>
    <row r="22" spans="1:76" s="10" customFormat="1" ht="18" customHeight="1" x14ac:dyDescent="0.25">
      <c r="A22" s="37">
        <v>15</v>
      </c>
      <c r="B22" s="12" t="s">
        <v>23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8">
        <v>0</v>
      </c>
      <c r="J22" s="8">
        <v>0</v>
      </c>
      <c r="K22" s="7">
        <v>0</v>
      </c>
      <c r="L22" s="7">
        <v>0</v>
      </c>
      <c r="M22" s="7">
        <v>0</v>
      </c>
      <c r="N22" s="7">
        <v>0</v>
      </c>
      <c r="O22" s="8">
        <v>0</v>
      </c>
      <c r="P22" s="8">
        <v>0</v>
      </c>
      <c r="Q22" s="7">
        <v>0</v>
      </c>
      <c r="R22" s="7">
        <v>0</v>
      </c>
      <c r="S22" s="7">
        <v>0</v>
      </c>
      <c r="T22" s="7">
        <v>0</v>
      </c>
      <c r="U22" s="7">
        <v>65</v>
      </c>
      <c r="V22" s="7">
        <v>380</v>
      </c>
      <c r="W22" s="7">
        <v>30</v>
      </c>
      <c r="X22" s="7">
        <v>600</v>
      </c>
      <c r="Y22" s="7">
        <v>5</v>
      </c>
      <c r="Z22" s="7">
        <v>20</v>
      </c>
      <c r="AA22" s="7">
        <v>0</v>
      </c>
      <c r="AB22" s="7">
        <v>0</v>
      </c>
      <c r="AC22" s="7">
        <v>0</v>
      </c>
      <c r="AD22" s="7">
        <v>0</v>
      </c>
      <c r="AE22" s="8">
        <v>100</v>
      </c>
      <c r="AF22" s="8">
        <v>1000</v>
      </c>
      <c r="AG22" s="7">
        <v>1</v>
      </c>
      <c r="AH22" s="7">
        <v>4</v>
      </c>
      <c r="AI22" s="7">
        <v>0</v>
      </c>
      <c r="AJ22" s="7">
        <v>0</v>
      </c>
      <c r="AK22" s="7">
        <v>50</v>
      </c>
      <c r="AL22" s="7">
        <v>500</v>
      </c>
      <c r="AM22" s="7">
        <v>365</v>
      </c>
      <c r="AN22" s="7">
        <v>6500</v>
      </c>
      <c r="AO22" s="7">
        <v>50</v>
      </c>
      <c r="AP22" s="7">
        <v>200</v>
      </c>
      <c r="AQ22" s="7">
        <v>115</v>
      </c>
      <c r="AR22" s="7">
        <v>600</v>
      </c>
      <c r="AS22" s="7">
        <v>20</v>
      </c>
      <c r="AT22" s="7">
        <v>200</v>
      </c>
      <c r="AU22" s="7">
        <v>600</v>
      </c>
      <c r="AV22" s="7">
        <v>8000</v>
      </c>
      <c r="AW22" s="7">
        <v>23</v>
      </c>
      <c r="AX22" s="7">
        <v>90</v>
      </c>
      <c r="AY22" s="9">
        <v>700</v>
      </c>
      <c r="AZ22" s="9">
        <v>9000</v>
      </c>
      <c r="BA22" s="9"/>
      <c r="BB22" s="9"/>
      <c r="BC22" s="7">
        <v>0</v>
      </c>
      <c r="BD22" s="7">
        <v>0</v>
      </c>
      <c r="BE22" s="7">
        <v>1</v>
      </c>
      <c r="BF22" s="7">
        <v>30</v>
      </c>
      <c r="BG22" s="7">
        <v>100</v>
      </c>
      <c r="BH22" s="7">
        <v>800</v>
      </c>
      <c r="BI22" s="7">
        <v>99</v>
      </c>
      <c r="BJ22" s="7">
        <v>1170</v>
      </c>
      <c r="BK22" s="8">
        <v>200</v>
      </c>
      <c r="BL22" s="8">
        <v>2000</v>
      </c>
      <c r="BM22" s="8">
        <v>900</v>
      </c>
      <c r="BN22" s="8">
        <v>11000</v>
      </c>
      <c r="BO22" s="7">
        <v>190</v>
      </c>
      <c r="BP22" s="7">
        <v>280</v>
      </c>
      <c r="BQ22" s="7">
        <v>10</v>
      </c>
      <c r="BR22" s="7">
        <v>10</v>
      </c>
    </row>
    <row r="23" spans="1:76" s="10" customFormat="1" ht="18" customHeight="1" x14ac:dyDescent="0.25">
      <c r="A23" s="37">
        <v>16</v>
      </c>
      <c r="B23" s="12" t="s">
        <v>24</v>
      </c>
      <c r="C23" s="7">
        <v>0</v>
      </c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8">
        <v>0</v>
      </c>
      <c r="J23" s="8">
        <v>0</v>
      </c>
      <c r="K23" s="7">
        <v>0</v>
      </c>
      <c r="L23" s="7">
        <v>0</v>
      </c>
      <c r="M23" s="7">
        <v>0</v>
      </c>
      <c r="N23" s="7">
        <v>0</v>
      </c>
      <c r="O23" s="8">
        <v>0</v>
      </c>
      <c r="P23" s="8">
        <v>0</v>
      </c>
      <c r="Q23" s="7">
        <v>0</v>
      </c>
      <c r="R23" s="7">
        <v>0</v>
      </c>
      <c r="S23" s="7">
        <v>0</v>
      </c>
      <c r="T23" s="7">
        <v>0</v>
      </c>
      <c r="U23" s="7">
        <v>25</v>
      </c>
      <c r="V23" s="7">
        <v>290</v>
      </c>
      <c r="W23" s="7">
        <v>20</v>
      </c>
      <c r="X23" s="7">
        <v>200</v>
      </c>
      <c r="Y23" s="7">
        <v>5</v>
      </c>
      <c r="Z23" s="7">
        <v>10</v>
      </c>
      <c r="AA23" s="7">
        <v>0</v>
      </c>
      <c r="AB23" s="7">
        <v>0</v>
      </c>
      <c r="AC23" s="7">
        <v>0</v>
      </c>
      <c r="AD23" s="7">
        <v>0</v>
      </c>
      <c r="AE23" s="8">
        <v>50</v>
      </c>
      <c r="AF23" s="8">
        <v>500</v>
      </c>
      <c r="AG23" s="7">
        <v>1</v>
      </c>
      <c r="AH23" s="7">
        <v>2</v>
      </c>
      <c r="AI23" s="7">
        <v>0</v>
      </c>
      <c r="AJ23" s="7">
        <v>0</v>
      </c>
      <c r="AK23" s="7">
        <v>2</v>
      </c>
      <c r="AL23" s="7">
        <v>10</v>
      </c>
      <c r="AM23" s="7">
        <v>25</v>
      </c>
      <c r="AN23" s="7">
        <v>450</v>
      </c>
      <c r="AO23" s="7">
        <v>5</v>
      </c>
      <c r="AP23" s="7">
        <v>10</v>
      </c>
      <c r="AQ23" s="7">
        <v>3</v>
      </c>
      <c r="AR23" s="7">
        <v>10</v>
      </c>
      <c r="AS23" s="7">
        <v>5</v>
      </c>
      <c r="AT23" s="7">
        <v>20</v>
      </c>
      <c r="AU23" s="7">
        <v>40</v>
      </c>
      <c r="AV23" s="7">
        <v>500</v>
      </c>
      <c r="AW23" s="7">
        <v>0.6</v>
      </c>
      <c r="AX23" s="7">
        <v>0.9</v>
      </c>
      <c r="AY23" s="9">
        <v>90</v>
      </c>
      <c r="AZ23" s="9">
        <v>1000</v>
      </c>
      <c r="BA23" s="9"/>
      <c r="BB23" s="9"/>
      <c r="BC23" s="7">
        <v>0</v>
      </c>
      <c r="BD23" s="7">
        <v>0</v>
      </c>
      <c r="BE23" s="7">
        <v>0</v>
      </c>
      <c r="BF23" s="7">
        <v>0</v>
      </c>
      <c r="BG23" s="7">
        <v>10</v>
      </c>
      <c r="BH23" s="7">
        <v>10</v>
      </c>
      <c r="BI23" s="7">
        <v>10</v>
      </c>
      <c r="BJ23" s="7">
        <v>50</v>
      </c>
      <c r="BK23" s="8">
        <v>20</v>
      </c>
      <c r="BL23" s="8">
        <v>60</v>
      </c>
      <c r="BM23" s="8">
        <v>110</v>
      </c>
      <c r="BN23" s="8">
        <v>1060</v>
      </c>
      <c r="BO23" s="7">
        <v>60</v>
      </c>
      <c r="BP23" s="7">
        <v>90</v>
      </c>
      <c r="BQ23" s="7">
        <v>3</v>
      </c>
      <c r="BR23" s="7">
        <v>3</v>
      </c>
    </row>
    <row r="24" spans="1:76" s="19" customFormat="1" ht="18" customHeight="1" x14ac:dyDescent="0.25">
      <c r="A24" s="37">
        <v>17</v>
      </c>
      <c r="B24" s="6" t="s">
        <v>105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8">
        <v>0</v>
      </c>
      <c r="J24" s="8">
        <v>0</v>
      </c>
      <c r="K24" s="7">
        <v>0</v>
      </c>
      <c r="L24" s="7">
        <v>0</v>
      </c>
      <c r="M24" s="7">
        <v>0</v>
      </c>
      <c r="N24" s="7">
        <v>0</v>
      </c>
      <c r="O24" s="8">
        <v>0</v>
      </c>
      <c r="P24" s="8">
        <v>0</v>
      </c>
      <c r="Q24" s="7">
        <v>0</v>
      </c>
      <c r="R24" s="7">
        <v>0</v>
      </c>
      <c r="S24" s="7">
        <v>0</v>
      </c>
      <c r="T24" s="7">
        <v>0</v>
      </c>
      <c r="U24" s="7">
        <v>43</v>
      </c>
      <c r="V24" s="7">
        <v>765</v>
      </c>
      <c r="W24" s="7">
        <v>45</v>
      </c>
      <c r="X24" s="7">
        <v>500</v>
      </c>
      <c r="Y24" s="7">
        <v>12</v>
      </c>
      <c r="Z24" s="7">
        <v>35</v>
      </c>
      <c r="AA24" s="7">
        <v>0</v>
      </c>
      <c r="AB24" s="7">
        <v>0</v>
      </c>
      <c r="AC24" s="7">
        <v>0</v>
      </c>
      <c r="AD24" s="7">
        <v>0</v>
      </c>
      <c r="AE24" s="8">
        <v>100</v>
      </c>
      <c r="AF24" s="8">
        <v>1300</v>
      </c>
      <c r="AG24" s="7">
        <v>2.4</v>
      </c>
      <c r="AH24" s="7">
        <v>7</v>
      </c>
      <c r="AI24" s="7">
        <v>0</v>
      </c>
      <c r="AJ24" s="7">
        <v>0</v>
      </c>
      <c r="AK24" s="7">
        <v>5</v>
      </c>
      <c r="AL24" s="7">
        <v>25</v>
      </c>
      <c r="AM24" s="7">
        <v>70</v>
      </c>
      <c r="AN24" s="7">
        <v>700</v>
      </c>
      <c r="AO24" s="7">
        <v>5</v>
      </c>
      <c r="AP24" s="7">
        <v>20</v>
      </c>
      <c r="AQ24" s="7">
        <v>65</v>
      </c>
      <c r="AR24" s="7">
        <v>145</v>
      </c>
      <c r="AS24" s="7">
        <v>5</v>
      </c>
      <c r="AT24" s="7">
        <v>10</v>
      </c>
      <c r="AU24" s="7">
        <v>150</v>
      </c>
      <c r="AV24" s="7">
        <v>900</v>
      </c>
      <c r="AW24" s="7">
        <v>13</v>
      </c>
      <c r="AX24" s="7">
        <v>13.05</v>
      </c>
      <c r="AY24" s="9">
        <v>250</v>
      </c>
      <c r="AZ24" s="9">
        <v>2200</v>
      </c>
      <c r="BA24" s="9"/>
      <c r="BB24" s="9"/>
      <c r="BC24" s="7">
        <v>0</v>
      </c>
      <c r="BD24" s="7">
        <v>0</v>
      </c>
      <c r="BE24" s="7">
        <v>0</v>
      </c>
      <c r="BF24" s="7">
        <v>0</v>
      </c>
      <c r="BG24" s="7">
        <v>20</v>
      </c>
      <c r="BH24" s="7">
        <v>20</v>
      </c>
      <c r="BI24" s="7">
        <v>60</v>
      </c>
      <c r="BJ24" s="7">
        <v>60</v>
      </c>
      <c r="BK24" s="8">
        <v>80</v>
      </c>
      <c r="BL24" s="8">
        <v>80</v>
      </c>
      <c r="BM24" s="8">
        <v>330</v>
      </c>
      <c r="BN24" s="8">
        <v>2280</v>
      </c>
      <c r="BO24" s="7">
        <v>80</v>
      </c>
      <c r="BP24" s="7">
        <v>140</v>
      </c>
      <c r="BQ24" s="7">
        <v>4</v>
      </c>
      <c r="BR24" s="7">
        <v>4</v>
      </c>
    </row>
    <row r="25" spans="1:76" s="19" customFormat="1" ht="18" customHeight="1" x14ac:dyDescent="0.25">
      <c r="A25" s="37">
        <v>18</v>
      </c>
      <c r="B25" s="6" t="s">
        <v>25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8">
        <v>0</v>
      </c>
      <c r="J25" s="8">
        <v>0</v>
      </c>
      <c r="K25" s="7">
        <v>0</v>
      </c>
      <c r="L25" s="7">
        <v>0</v>
      </c>
      <c r="M25" s="7">
        <v>0</v>
      </c>
      <c r="N25" s="7">
        <v>0</v>
      </c>
      <c r="O25" s="8">
        <v>0</v>
      </c>
      <c r="P25" s="8">
        <v>0</v>
      </c>
      <c r="Q25" s="7">
        <v>0</v>
      </c>
      <c r="R25" s="7">
        <v>0</v>
      </c>
      <c r="S25" s="7">
        <v>0</v>
      </c>
      <c r="T25" s="7">
        <v>0</v>
      </c>
      <c r="U25" s="7">
        <v>30</v>
      </c>
      <c r="V25" s="7">
        <v>290</v>
      </c>
      <c r="W25" s="7">
        <v>15</v>
      </c>
      <c r="X25" s="7">
        <v>100</v>
      </c>
      <c r="Y25" s="7">
        <v>5</v>
      </c>
      <c r="Z25" s="7">
        <v>10</v>
      </c>
      <c r="AA25" s="7">
        <v>0</v>
      </c>
      <c r="AB25" s="7">
        <v>0</v>
      </c>
      <c r="AC25" s="7">
        <v>0</v>
      </c>
      <c r="AD25" s="7">
        <v>0</v>
      </c>
      <c r="AE25" s="8">
        <v>50</v>
      </c>
      <c r="AF25" s="8">
        <v>400</v>
      </c>
      <c r="AG25" s="7">
        <v>1</v>
      </c>
      <c r="AH25" s="7">
        <v>2</v>
      </c>
      <c r="AI25" s="7">
        <v>0</v>
      </c>
      <c r="AJ25" s="7">
        <v>0</v>
      </c>
      <c r="AK25" s="7">
        <v>2</v>
      </c>
      <c r="AL25" s="7">
        <v>5</v>
      </c>
      <c r="AM25" s="7">
        <v>14</v>
      </c>
      <c r="AN25" s="7">
        <v>90</v>
      </c>
      <c r="AO25" s="7">
        <v>1</v>
      </c>
      <c r="AP25" s="7">
        <v>1</v>
      </c>
      <c r="AQ25" s="7">
        <v>2</v>
      </c>
      <c r="AR25" s="7">
        <v>2</v>
      </c>
      <c r="AS25" s="7">
        <v>1</v>
      </c>
      <c r="AT25" s="7">
        <v>2</v>
      </c>
      <c r="AU25" s="7">
        <v>20</v>
      </c>
      <c r="AV25" s="7">
        <v>100</v>
      </c>
      <c r="AW25" s="7">
        <v>0.4</v>
      </c>
      <c r="AX25" s="7">
        <v>0.18</v>
      </c>
      <c r="AY25" s="9">
        <v>70</v>
      </c>
      <c r="AZ25" s="9">
        <v>500</v>
      </c>
      <c r="BA25" s="9"/>
      <c r="BB25" s="9"/>
      <c r="BC25" s="7">
        <v>0</v>
      </c>
      <c r="BD25" s="7">
        <v>0</v>
      </c>
      <c r="BE25" s="7">
        <v>1</v>
      </c>
      <c r="BF25" s="7">
        <v>30</v>
      </c>
      <c r="BG25" s="7">
        <v>10</v>
      </c>
      <c r="BH25" s="7">
        <v>10</v>
      </c>
      <c r="BI25" s="7">
        <v>9</v>
      </c>
      <c r="BJ25" s="7">
        <v>20</v>
      </c>
      <c r="BK25" s="8">
        <v>20</v>
      </c>
      <c r="BL25" s="8">
        <v>60</v>
      </c>
      <c r="BM25" s="8">
        <v>90</v>
      </c>
      <c r="BN25" s="8">
        <v>560</v>
      </c>
      <c r="BO25" s="7">
        <v>70</v>
      </c>
      <c r="BP25" s="7">
        <v>280</v>
      </c>
      <c r="BQ25" s="7">
        <v>4</v>
      </c>
      <c r="BR25" s="7">
        <v>4</v>
      </c>
    </row>
    <row r="26" spans="1:76" s="19" customFormat="1" ht="18" customHeight="1" x14ac:dyDescent="0.25">
      <c r="A26" s="37">
        <v>19</v>
      </c>
      <c r="B26" s="6" t="s">
        <v>26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8">
        <v>0</v>
      </c>
      <c r="J26" s="8">
        <v>0</v>
      </c>
      <c r="K26" s="7">
        <v>0</v>
      </c>
      <c r="L26" s="7">
        <v>0</v>
      </c>
      <c r="M26" s="7">
        <v>0</v>
      </c>
      <c r="N26" s="7">
        <v>0</v>
      </c>
      <c r="O26" s="8">
        <v>0</v>
      </c>
      <c r="P26" s="8">
        <v>0</v>
      </c>
      <c r="Q26" s="7">
        <v>0</v>
      </c>
      <c r="R26" s="7">
        <v>0</v>
      </c>
      <c r="S26" s="7">
        <v>0</v>
      </c>
      <c r="T26" s="7">
        <v>0</v>
      </c>
      <c r="U26" s="7">
        <v>395</v>
      </c>
      <c r="V26" s="7">
        <v>5720</v>
      </c>
      <c r="W26" s="7">
        <v>145</v>
      </c>
      <c r="X26" s="7">
        <v>2400</v>
      </c>
      <c r="Y26" s="7">
        <v>35</v>
      </c>
      <c r="Z26" s="7">
        <v>80</v>
      </c>
      <c r="AA26" s="7">
        <v>0</v>
      </c>
      <c r="AB26" s="7">
        <v>0</v>
      </c>
      <c r="AC26" s="7">
        <v>45</v>
      </c>
      <c r="AD26" s="7">
        <v>500</v>
      </c>
      <c r="AE26" s="8">
        <v>620</v>
      </c>
      <c r="AF26" s="8">
        <v>8700</v>
      </c>
      <c r="AG26" s="7">
        <v>7</v>
      </c>
      <c r="AH26" s="7">
        <v>16</v>
      </c>
      <c r="AI26" s="7">
        <v>0</v>
      </c>
      <c r="AJ26" s="7">
        <v>0</v>
      </c>
      <c r="AK26" s="7">
        <v>10</v>
      </c>
      <c r="AL26" s="7">
        <v>40</v>
      </c>
      <c r="AM26" s="7">
        <v>300</v>
      </c>
      <c r="AN26" s="7">
        <v>3800</v>
      </c>
      <c r="AO26" s="7">
        <v>35</v>
      </c>
      <c r="AP26" s="7">
        <v>100</v>
      </c>
      <c r="AQ26" s="7">
        <v>250</v>
      </c>
      <c r="AR26" s="7">
        <v>610</v>
      </c>
      <c r="AS26" s="7">
        <v>5</v>
      </c>
      <c r="AT26" s="7">
        <v>50</v>
      </c>
      <c r="AU26" s="7">
        <v>600</v>
      </c>
      <c r="AV26" s="7">
        <v>4600</v>
      </c>
      <c r="AW26" s="7">
        <v>50</v>
      </c>
      <c r="AX26" s="7">
        <v>54.9</v>
      </c>
      <c r="AY26" s="9">
        <v>1220</v>
      </c>
      <c r="AZ26" s="9">
        <v>13300</v>
      </c>
      <c r="BA26" s="9"/>
      <c r="BB26" s="9"/>
      <c r="BC26" s="7">
        <v>0</v>
      </c>
      <c r="BD26" s="7">
        <v>0</v>
      </c>
      <c r="BE26" s="7">
        <v>6</v>
      </c>
      <c r="BF26" s="7">
        <v>180</v>
      </c>
      <c r="BG26" s="7">
        <v>160</v>
      </c>
      <c r="BH26" s="7">
        <v>860</v>
      </c>
      <c r="BI26" s="7">
        <v>214</v>
      </c>
      <c r="BJ26" s="7">
        <v>960</v>
      </c>
      <c r="BK26" s="8">
        <v>380</v>
      </c>
      <c r="BL26" s="8">
        <v>2000</v>
      </c>
      <c r="BM26" s="8">
        <v>1600</v>
      </c>
      <c r="BN26" s="8">
        <v>15300</v>
      </c>
      <c r="BO26" s="7">
        <v>180</v>
      </c>
      <c r="BP26" s="7">
        <v>835</v>
      </c>
      <c r="BQ26" s="7">
        <v>9</v>
      </c>
      <c r="BR26" s="7">
        <v>9</v>
      </c>
    </row>
    <row r="27" spans="1:76" s="19" customFormat="1" ht="18" customHeight="1" x14ac:dyDescent="0.25">
      <c r="A27" s="37">
        <v>20</v>
      </c>
      <c r="B27" s="6" t="s">
        <v>27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8">
        <v>0</v>
      </c>
      <c r="J27" s="8">
        <v>0</v>
      </c>
      <c r="K27" s="7">
        <v>0</v>
      </c>
      <c r="L27" s="7">
        <v>0</v>
      </c>
      <c r="M27" s="7">
        <v>0</v>
      </c>
      <c r="N27" s="7">
        <v>0</v>
      </c>
      <c r="O27" s="8">
        <v>0</v>
      </c>
      <c r="P27" s="8">
        <v>0</v>
      </c>
      <c r="Q27" s="7">
        <v>0</v>
      </c>
      <c r="R27" s="7">
        <v>0</v>
      </c>
      <c r="S27" s="7">
        <v>0</v>
      </c>
      <c r="T27" s="7">
        <v>0</v>
      </c>
      <c r="U27" s="7">
        <v>25</v>
      </c>
      <c r="V27" s="7">
        <v>180</v>
      </c>
      <c r="W27" s="7">
        <v>20</v>
      </c>
      <c r="X27" s="7">
        <v>300</v>
      </c>
      <c r="Y27" s="7">
        <v>5</v>
      </c>
      <c r="Z27" s="7">
        <v>20</v>
      </c>
      <c r="AA27" s="7">
        <v>0</v>
      </c>
      <c r="AB27" s="7">
        <v>0</v>
      </c>
      <c r="AC27" s="7">
        <v>0</v>
      </c>
      <c r="AD27" s="7">
        <v>0</v>
      </c>
      <c r="AE27" s="8">
        <v>50</v>
      </c>
      <c r="AF27" s="8">
        <v>500</v>
      </c>
      <c r="AG27" s="7">
        <v>1</v>
      </c>
      <c r="AH27" s="7">
        <v>4</v>
      </c>
      <c r="AI27" s="7">
        <v>0</v>
      </c>
      <c r="AJ27" s="7">
        <v>0</v>
      </c>
      <c r="AK27" s="7">
        <v>5</v>
      </c>
      <c r="AL27" s="7">
        <v>20</v>
      </c>
      <c r="AM27" s="7">
        <v>20</v>
      </c>
      <c r="AN27" s="7">
        <v>320</v>
      </c>
      <c r="AO27" s="7">
        <v>2</v>
      </c>
      <c r="AP27" s="7">
        <v>10</v>
      </c>
      <c r="AQ27" s="7">
        <v>11</v>
      </c>
      <c r="AR27" s="7">
        <v>45</v>
      </c>
      <c r="AS27" s="7">
        <v>2</v>
      </c>
      <c r="AT27" s="7">
        <v>5</v>
      </c>
      <c r="AU27" s="7">
        <v>40</v>
      </c>
      <c r="AV27" s="7">
        <v>400</v>
      </c>
      <c r="AW27" s="7">
        <v>2.2000000000000002</v>
      </c>
      <c r="AX27" s="7">
        <v>4.05</v>
      </c>
      <c r="AY27" s="9">
        <v>90</v>
      </c>
      <c r="AZ27" s="9">
        <v>900</v>
      </c>
      <c r="BA27" s="9"/>
      <c r="BB27" s="9"/>
      <c r="BC27" s="7">
        <v>0</v>
      </c>
      <c r="BD27" s="7">
        <v>0</v>
      </c>
      <c r="BE27" s="7">
        <v>1</v>
      </c>
      <c r="BF27" s="7">
        <v>30</v>
      </c>
      <c r="BG27" s="7">
        <v>10</v>
      </c>
      <c r="BH27" s="7">
        <v>10</v>
      </c>
      <c r="BI27" s="7">
        <v>9</v>
      </c>
      <c r="BJ27" s="7">
        <v>20</v>
      </c>
      <c r="BK27" s="8">
        <v>20</v>
      </c>
      <c r="BL27" s="8">
        <v>60</v>
      </c>
      <c r="BM27" s="8">
        <v>110</v>
      </c>
      <c r="BN27" s="8">
        <v>960</v>
      </c>
      <c r="BO27" s="7">
        <v>40</v>
      </c>
      <c r="BP27" s="7">
        <v>95</v>
      </c>
      <c r="BQ27" s="7">
        <v>2</v>
      </c>
      <c r="BR27" s="7">
        <v>2</v>
      </c>
    </row>
    <row r="28" spans="1:76" s="19" customFormat="1" ht="18" customHeight="1" x14ac:dyDescent="0.25">
      <c r="A28" s="37">
        <v>21</v>
      </c>
      <c r="B28" s="6" t="s">
        <v>102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8">
        <v>0</v>
      </c>
      <c r="J28" s="8">
        <v>0</v>
      </c>
      <c r="K28" s="7">
        <v>0</v>
      </c>
      <c r="L28" s="7">
        <v>0</v>
      </c>
      <c r="M28" s="7">
        <v>0</v>
      </c>
      <c r="N28" s="7">
        <v>0</v>
      </c>
      <c r="O28" s="8">
        <v>0</v>
      </c>
      <c r="P28" s="8">
        <v>0</v>
      </c>
      <c r="Q28" s="7">
        <v>0</v>
      </c>
      <c r="R28" s="7">
        <v>0</v>
      </c>
      <c r="S28" s="7">
        <v>0</v>
      </c>
      <c r="T28" s="7">
        <v>0</v>
      </c>
      <c r="U28" s="7">
        <v>5</v>
      </c>
      <c r="V28" s="7">
        <v>80</v>
      </c>
      <c r="W28" s="7">
        <v>10</v>
      </c>
      <c r="X28" s="7">
        <v>100</v>
      </c>
      <c r="Y28" s="7">
        <v>5</v>
      </c>
      <c r="Z28" s="7">
        <v>20</v>
      </c>
      <c r="AA28" s="7">
        <v>0</v>
      </c>
      <c r="AB28" s="7">
        <v>0</v>
      </c>
      <c r="AC28" s="7">
        <v>0</v>
      </c>
      <c r="AD28" s="7">
        <v>0</v>
      </c>
      <c r="AE28" s="8">
        <v>20</v>
      </c>
      <c r="AF28" s="8">
        <v>200</v>
      </c>
      <c r="AG28" s="7">
        <v>1</v>
      </c>
      <c r="AH28" s="7">
        <v>4</v>
      </c>
      <c r="AI28" s="7">
        <v>0</v>
      </c>
      <c r="AJ28" s="7">
        <v>0</v>
      </c>
      <c r="AK28" s="7">
        <v>2</v>
      </c>
      <c r="AL28" s="7">
        <v>5</v>
      </c>
      <c r="AM28" s="7">
        <v>12</v>
      </c>
      <c r="AN28" s="7">
        <v>79</v>
      </c>
      <c r="AO28" s="7">
        <v>2</v>
      </c>
      <c r="AP28" s="7">
        <v>4</v>
      </c>
      <c r="AQ28" s="7">
        <v>2</v>
      </c>
      <c r="AR28" s="7">
        <v>2</v>
      </c>
      <c r="AS28" s="7">
        <v>2</v>
      </c>
      <c r="AT28" s="7">
        <v>10</v>
      </c>
      <c r="AU28" s="7">
        <v>20</v>
      </c>
      <c r="AV28" s="7">
        <v>100</v>
      </c>
      <c r="AW28" s="7">
        <v>0.4</v>
      </c>
      <c r="AX28" s="7">
        <v>0.18</v>
      </c>
      <c r="AY28" s="9">
        <v>40</v>
      </c>
      <c r="AZ28" s="9">
        <v>300</v>
      </c>
      <c r="BA28" s="9"/>
      <c r="BB28" s="9"/>
      <c r="BC28" s="7">
        <v>0</v>
      </c>
      <c r="BD28" s="7">
        <v>0</v>
      </c>
      <c r="BE28" s="7">
        <v>0</v>
      </c>
      <c r="BF28" s="7">
        <v>0</v>
      </c>
      <c r="BG28" s="7">
        <v>5</v>
      </c>
      <c r="BH28" s="7">
        <v>10</v>
      </c>
      <c r="BI28" s="7">
        <v>5</v>
      </c>
      <c r="BJ28" s="7">
        <v>10</v>
      </c>
      <c r="BK28" s="8">
        <v>10</v>
      </c>
      <c r="BL28" s="8">
        <v>20</v>
      </c>
      <c r="BM28" s="8">
        <v>50</v>
      </c>
      <c r="BN28" s="8">
        <v>320</v>
      </c>
      <c r="BO28" s="7">
        <v>35</v>
      </c>
      <c r="BP28" s="7">
        <v>110</v>
      </c>
      <c r="BQ28" s="7">
        <v>2</v>
      </c>
      <c r="BR28" s="7">
        <v>2</v>
      </c>
    </row>
    <row r="29" spans="1:76" s="19" customFormat="1" ht="18" customHeight="1" x14ac:dyDescent="0.25">
      <c r="A29" s="37">
        <v>22</v>
      </c>
      <c r="B29" s="6" t="s">
        <v>28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8">
        <v>0</v>
      </c>
      <c r="J29" s="8">
        <v>0</v>
      </c>
      <c r="K29" s="7">
        <v>0</v>
      </c>
      <c r="L29" s="7">
        <v>0</v>
      </c>
      <c r="M29" s="7">
        <v>0</v>
      </c>
      <c r="N29" s="7">
        <v>0</v>
      </c>
      <c r="O29" s="8">
        <v>0</v>
      </c>
      <c r="P29" s="8">
        <v>0</v>
      </c>
      <c r="Q29" s="7">
        <v>0</v>
      </c>
      <c r="R29" s="7">
        <v>0</v>
      </c>
      <c r="S29" s="7">
        <v>0</v>
      </c>
      <c r="T29" s="7">
        <v>0</v>
      </c>
      <c r="U29" s="7">
        <v>30</v>
      </c>
      <c r="V29" s="7">
        <v>350</v>
      </c>
      <c r="W29" s="7">
        <v>60</v>
      </c>
      <c r="X29" s="7">
        <v>640</v>
      </c>
      <c r="Y29" s="7">
        <v>10</v>
      </c>
      <c r="Z29" s="7">
        <v>10</v>
      </c>
      <c r="AA29" s="7">
        <v>0</v>
      </c>
      <c r="AB29" s="7">
        <v>0</v>
      </c>
      <c r="AC29" s="7">
        <v>0</v>
      </c>
      <c r="AD29" s="7">
        <v>0</v>
      </c>
      <c r="AE29" s="8">
        <v>100</v>
      </c>
      <c r="AF29" s="8">
        <v>1000</v>
      </c>
      <c r="AG29" s="7">
        <v>2</v>
      </c>
      <c r="AH29" s="7">
        <v>2</v>
      </c>
      <c r="AI29" s="7">
        <v>0</v>
      </c>
      <c r="AJ29" s="7">
        <v>0</v>
      </c>
      <c r="AK29" s="7">
        <v>5</v>
      </c>
      <c r="AL29" s="7">
        <v>10</v>
      </c>
      <c r="AM29" s="7">
        <v>23</v>
      </c>
      <c r="AN29" s="7">
        <v>260</v>
      </c>
      <c r="AO29" s="7">
        <v>5</v>
      </c>
      <c r="AP29" s="7">
        <v>10</v>
      </c>
      <c r="AQ29" s="7">
        <v>5</v>
      </c>
      <c r="AR29" s="7">
        <v>10</v>
      </c>
      <c r="AS29" s="7">
        <v>2</v>
      </c>
      <c r="AT29" s="7">
        <v>10</v>
      </c>
      <c r="AU29" s="7">
        <v>40</v>
      </c>
      <c r="AV29" s="7">
        <v>300</v>
      </c>
      <c r="AW29" s="7">
        <v>1</v>
      </c>
      <c r="AX29" s="7">
        <v>0.9</v>
      </c>
      <c r="AY29" s="9">
        <v>140</v>
      </c>
      <c r="AZ29" s="9">
        <v>1300</v>
      </c>
      <c r="BA29" s="9"/>
      <c r="BB29" s="9"/>
      <c r="BC29" s="7">
        <v>0</v>
      </c>
      <c r="BD29" s="7">
        <v>0</v>
      </c>
      <c r="BE29" s="7">
        <v>0</v>
      </c>
      <c r="BF29" s="7">
        <v>0</v>
      </c>
      <c r="BG29" s="7">
        <v>10</v>
      </c>
      <c r="BH29" s="7">
        <v>50</v>
      </c>
      <c r="BI29" s="7">
        <v>30</v>
      </c>
      <c r="BJ29" s="7">
        <v>30</v>
      </c>
      <c r="BK29" s="8">
        <v>40</v>
      </c>
      <c r="BL29" s="8">
        <v>80</v>
      </c>
      <c r="BM29" s="8">
        <v>180</v>
      </c>
      <c r="BN29" s="8">
        <v>1380</v>
      </c>
      <c r="BO29" s="7">
        <v>60</v>
      </c>
      <c r="BP29" s="7">
        <v>300</v>
      </c>
      <c r="BQ29" s="7">
        <v>3</v>
      </c>
      <c r="BR29" s="7">
        <v>3</v>
      </c>
    </row>
    <row r="30" spans="1:76" s="19" customFormat="1" ht="18" customHeight="1" x14ac:dyDescent="0.25">
      <c r="A30" s="37">
        <v>23</v>
      </c>
      <c r="B30" s="6" t="s">
        <v>106</v>
      </c>
      <c r="C30" s="7">
        <v>200</v>
      </c>
      <c r="D30" s="7">
        <v>500</v>
      </c>
      <c r="E30" s="7">
        <v>660</v>
      </c>
      <c r="F30" s="7">
        <v>3800</v>
      </c>
      <c r="G30" s="7">
        <v>250</v>
      </c>
      <c r="H30" s="7">
        <v>500</v>
      </c>
      <c r="I30" s="8">
        <v>1110</v>
      </c>
      <c r="J30" s="8">
        <v>4800</v>
      </c>
      <c r="K30" s="7">
        <v>80</v>
      </c>
      <c r="L30" s="7">
        <v>500</v>
      </c>
      <c r="M30" s="7">
        <v>40</v>
      </c>
      <c r="N30" s="7">
        <v>200</v>
      </c>
      <c r="O30" s="8">
        <v>1230</v>
      </c>
      <c r="P30" s="8">
        <v>5500</v>
      </c>
      <c r="Q30" s="7">
        <v>4</v>
      </c>
      <c r="R30" s="7">
        <v>20</v>
      </c>
      <c r="S30" s="7">
        <v>922.5</v>
      </c>
      <c r="T30" s="7">
        <v>4125</v>
      </c>
      <c r="U30" s="7">
        <v>1100</v>
      </c>
      <c r="V30" s="7">
        <v>14150</v>
      </c>
      <c r="W30" s="7">
        <v>280</v>
      </c>
      <c r="X30" s="7">
        <v>12500</v>
      </c>
      <c r="Y30" s="7">
        <v>80</v>
      </c>
      <c r="Z30" s="7">
        <v>250</v>
      </c>
      <c r="AA30" s="7">
        <v>0</v>
      </c>
      <c r="AB30" s="7">
        <v>0</v>
      </c>
      <c r="AC30" s="7">
        <v>40</v>
      </c>
      <c r="AD30" s="7">
        <v>500</v>
      </c>
      <c r="AE30" s="8">
        <v>1500</v>
      </c>
      <c r="AF30" s="8">
        <v>27400</v>
      </c>
      <c r="AG30" s="7">
        <v>16</v>
      </c>
      <c r="AH30" s="7">
        <v>50</v>
      </c>
      <c r="AI30" s="7">
        <v>0</v>
      </c>
      <c r="AJ30" s="7">
        <v>0</v>
      </c>
      <c r="AK30" s="7">
        <v>25</v>
      </c>
      <c r="AL30" s="7">
        <v>200</v>
      </c>
      <c r="AM30" s="7">
        <v>180</v>
      </c>
      <c r="AN30" s="7">
        <v>3400</v>
      </c>
      <c r="AO30" s="7">
        <v>25</v>
      </c>
      <c r="AP30" s="7">
        <v>130</v>
      </c>
      <c r="AQ30" s="7">
        <v>164</v>
      </c>
      <c r="AR30" s="7">
        <v>1010</v>
      </c>
      <c r="AS30" s="7">
        <v>6</v>
      </c>
      <c r="AT30" s="7">
        <v>60</v>
      </c>
      <c r="AU30" s="7">
        <v>400</v>
      </c>
      <c r="AV30" s="7">
        <v>4800</v>
      </c>
      <c r="AW30" s="7">
        <v>32.799999999999997</v>
      </c>
      <c r="AX30" s="7">
        <v>90.9</v>
      </c>
      <c r="AY30" s="9">
        <v>3130</v>
      </c>
      <c r="AZ30" s="9">
        <v>37700</v>
      </c>
      <c r="BA30" s="9"/>
      <c r="BB30" s="9"/>
      <c r="BC30" s="7">
        <v>0</v>
      </c>
      <c r="BD30" s="7">
        <v>0</v>
      </c>
      <c r="BE30" s="7">
        <v>0</v>
      </c>
      <c r="BF30" s="7">
        <v>0</v>
      </c>
      <c r="BG30" s="7">
        <v>10</v>
      </c>
      <c r="BH30" s="7">
        <v>50</v>
      </c>
      <c r="BI30" s="7">
        <v>140</v>
      </c>
      <c r="BJ30" s="7">
        <v>650</v>
      </c>
      <c r="BK30" s="8">
        <v>150</v>
      </c>
      <c r="BL30" s="8">
        <v>700</v>
      </c>
      <c r="BM30" s="8">
        <v>3280</v>
      </c>
      <c r="BN30" s="8">
        <v>38400</v>
      </c>
      <c r="BO30" s="7">
        <v>600</v>
      </c>
      <c r="BP30" s="7">
        <v>2842</v>
      </c>
      <c r="BQ30" s="7">
        <v>31</v>
      </c>
      <c r="BR30" s="7">
        <v>31</v>
      </c>
    </row>
    <row r="31" spans="1:76" s="19" customFormat="1" ht="18" customHeight="1" x14ac:dyDescent="0.25">
      <c r="A31" s="37">
        <v>24</v>
      </c>
      <c r="B31" s="6" t="s">
        <v>29</v>
      </c>
      <c r="C31" s="7">
        <v>50</v>
      </c>
      <c r="D31" s="7">
        <v>100</v>
      </c>
      <c r="E31" s="7">
        <v>30</v>
      </c>
      <c r="F31" s="7">
        <v>50</v>
      </c>
      <c r="G31" s="7">
        <v>50</v>
      </c>
      <c r="H31" s="7">
        <v>100</v>
      </c>
      <c r="I31" s="8">
        <v>130</v>
      </c>
      <c r="J31" s="8">
        <v>250</v>
      </c>
      <c r="K31" s="7">
        <v>60</v>
      </c>
      <c r="L31" s="7">
        <v>250</v>
      </c>
      <c r="M31" s="7">
        <v>0</v>
      </c>
      <c r="N31" s="7">
        <v>0</v>
      </c>
      <c r="O31" s="8">
        <v>190</v>
      </c>
      <c r="P31" s="8">
        <v>500</v>
      </c>
      <c r="Q31" s="7">
        <v>0</v>
      </c>
      <c r="R31" s="7">
        <v>0</v>
      </c>
      <c r="S31" s="7">
        <v>142.5</v>
      </c>
      <c r="T31" s="7">
        <v>375</v>
      </c>
      <c r="U31" s="7">
        <v>30</v>
      </c>
      <c r="V31" s="7">
        <v>390</v>
      </c>
      <c r="W31" s="7">
        <v>10</v>
      </c>
      <c r="X31" s="7">
        <v>100</v>
      </c>
      <c r="Y31" s="7">
        <v>10</v>
      </c>
      <c r="Z31" s="7">
        <v>10</v>
      </c>
      <c r="AA31" s="7">
        <v>0</v>
      </c>
      <c r="AB31" s="7">
        <v>0</v>
      </c>
      <c r="AC31" s="7">
        <v>0</v>
      </c>
      <c r="AD31" s="7">
        <v>0</v>
      </c>
      <c r="AE31" s="8">
        <v>50</v>
      </c>
      <c r="AF31" s="8">
        <v>500</v>
      </c>
      <c r="AG31" s="7">
        <v>2</v>
      </c>
      <c r="AH31" s="7">
        <v>2</v>
      </c>
      <c r="AI31" s="7">
        <v>0</v>
      </c>
      <c r="AJ31" s="7">
        <v>0</v>
      </c>
      <c r="AK31" s="7">
        <v>10</v>
      </c>
      <c r="AL31" s="7">
        <v>40</v>
      </c>
      <c r="AM31" s="7">
        <v>45</v>
      </c>
      <c r="AN31" s="7">
        <v>500</v>
      </c>
      <c r="AO31" s="7">
        <v>5</v>
      </c>
      <c r="AP31" s="7">
        <v>20</v>
      </c>
      <c r="AQ31" s="7">
        <v>38</v>
      </c>
      <c r="AR31" s="7">
        <v>130</v>
      </c>
      <c r="AS31" s="7">
        <v>2</v>
      </c>
      <c r="AT31" s="7">
        <v>10</v>
      </c>
      <c r="AU31" s="7">
        <v>100</v>
      </c>
      <c r="AV31" s="7">
        <v>700</v>
      </c>
      <c r="AW31" s="7">
        <v>7.6</v>
      </c>
      <c r="AX31" s="7">
        <v>11.7</v>
      </c>
      <c r="AY31" s="9">
        <v>340</v>
      </c>
      <c r="AZ31" s="9">
        <v>1700</v>
      </c>
      <c r="BA31" s="9"/>
      <c r="BB31" s="9"/>
      <c r="BC31" s="7">
        <v>0</v>
      </c>
      <c r="BD31" s="7">
        <v>0</v>
      </c>
      <c r="BE31" s="7">
        <v>0</v>
      </c>
      <c r="BF31" s="7">
        <v>0</v>
      </c>
      <c r="BG31" s="7">
        <v>50</v>
      </c>
      <c r="BH31" s="7">
        <v>50</v>
      </c>
      <c r="BI31" s="7">
        <v>50</v>
      </c>
      <c r="BJ31" s="7">
        <v>550</v>
      </c>
      <c r="BK31" s="8">
        <v>100</v>
      </c>
      <c r="BL31" s="8">
        <v>600</v>
      </c>
      <c r="BM31" s="8">
        <v>440</v>
      </c>
      <c r="BN31" s="8">
        <v>2300</v>
      </c>
      <c r="BO31" s="7">
        <v>40</v>
      </c>
      <c r="BP31" s="7">
        <v>320</v>
      </c>
      <c r="BQ31" s="7">
        <v>3</v>
      </c>
      <c r="BR31" s="7">
        <v>3</v>
      </c>
    </row>
    <row r="32" spans="1:76" s="16" customFormat="1" ht="18" customHeight="1" x14ac:dyDescent="0.25">
      <c r="A32" s="38"/>
      <c r="B32" s="13" t="s">
        <v>30</v>
      </c>
      <c r="C32" s="8">
        <v>250</v>
      </c>
      <c r="D32" s="8">
        <v>600</v>
      </c>
      <c r="E32" s="8">
        <v>690</v>
      </c>
      <c r="F32" s="8">
        <v>3850</v>
      </c>
      <c r="G32" s="8">
        <v>300</v>
      </c>
      <c r="H32" s="8">
        <v>600</v>
      </c>
      <c r="I32" s="8">
        <v>1240</v>
      </c>
      <c r="J32" s="8">
        <v>5050</v>
      </c>
      <c r="K32" s="8">
        <v>140</v>
      </c>
      <c r="L32" s="8">
        <v>750</v>
      </c>
      <c r="M32" s="8">
        <v>40</v>
      </c>
      <c r="N32" s="8">
        <v>200</v>
      </c>
      <c r="O32" s="8">
        <v>1420</v>
      </c>
      <c r="P32" s="8">
        <v>6000</v>
      </c>
      <c r="Q32" s="8">
        <v>4</v>
      </c>
      <c r="R32" s="8">
        <v>20</v>
      </c>
      <c r="S32" s="8">
        <v>1065</v>
      </c>
      <c r="T32" s="8">
        <v>4500</v>
      </c>
      <c r="U32" s="8">
        <v>2448</v>
      </c>
      <c r="V32" s="8">
        <v>36425</v>
      </c>
      <c r="W32" s="8">
        <v>800</v>
      </c>
      <c r="X32" s="8">
        <v>21260</v>
      </c>
      <c r="Y32" s="8">
        <v>222</v>
      </c>
      <c r="Z32" s="8">
        <v>615</v>
      </c>
      <c r="AA32" s="8">
        <v>0</v>
      </c>
      <c r="AB32" s="8">
        <v>0</v>
      </c>
      <c r="AC32" s="8">
        <v>95</v>
      </c>
      <c r="AD32" s="8">
        <v>10500</v>
      </c>
      <c r="AE32" s="8">
        <v>3565</v>
      </c>
      <c r="AF32" s="8">
        <v>68800</v>
      </c>
      <c r="AG32" s="8">
        <v>44.4</v>
      </c>
      <c r="AH32" s="8">
        <v>123</v>
      </c>
      <c r="AI32" s="8">
        <v>0</v>
      </c>
      <c r="AJ32" s="8">
        <v>0</v>
      </c>
      <c r="AK32" s="8">
        <v>131</v>
      </c>
      <c r="AL32" s="8">
        <v>945</v>
      </c>
      <c r="AM32" s="8">
        <v>1214</v>
      </c>
      <c r="AN32" s="8">
        <v>17959</v>
      </c>
      <c r="AO32" s="8">
        <v>150</v>
      </c>
      <c r="AP32" s="8">
        <v>565</v>
      </c>
      <c r="AQ32" s="8">
        <v>810</v>
      </c>
      <c r="AR32" s="8">
        <v>3284</v>
      </c>
      <c r="AS32" s="8">
        <v>65</v>
      </c>
      <c r="AT32" s="8">
        <v>447</v>
      </c>
      <c r="AU32" s="8">
        <v>2370</v>
      </c>
      <c r="AV32" s="8">
        <v>23200</v>
      </c>
      <c r="AW32" s="8">
        <v>162</v>
      </c>
      <c r="AX32" s="8">
        <v>361.56</v>
      </c>
      <c r="AY32" s="9">
        <v>7250</v>
      </c>
      <c r="AZ32" s="9">
        <v>84300</v>
      </c>
      <c r="BA32" s="8">
        <v>0</v>
      </c>
      <c r="BB32" s="8">
        <v>0</v>
      </c>
      <c r="BC32" s="8">
        <v>0</v>
      </c>
      <c r="BD32" s="8">
        <v>0</v>
      </c>
      <c r="BE32" s="8">
        <v>10</v>
      </c>
      <c r="BF32" s="8">
        <v>300</v>
      </c>
      <c r="BG32" s="8">
        <v>485</v>
      </c>
      <c r="BH32" s="8">
        <v>2500</v>
      </c>
      <c r="BI32" s="8">
        <v>825</v>
      </c>
      <c r="BJ32" s="8">
        <v>4100</v>
      </c>
      <c r="BK32" s="8">
        <v>1320</v>
      </c>
      <c r="BL32" s="8">
        <v>6900</v>
      </c>
      <c r="BM32" s="8">
        <v>8570</v>
      </c>
      <c r="BN32" s="8">
        <v>91200</v>
      </c>
      <c r="BO32" s="8">
        <v>1555</v>
      </c>
      <c r="BP32" s="8">
        <v>6162</v>
      </c>
      <c r="BQ32" s="8">
        <v>82</v>
      </c>
      <c r="BR32" s="8">
        <v>82</v>
      </c>
      <c r="BS32" s="14"/>
      <c r="BT32" s="14"/>
      <c r="BU32" s="14"/>
      <c r="BV32" s="14"/>
      <c r="BW32" s="14"/>
      <c r="BX32" s="14"/>
    </row>
    <row r="33" spans="1:76" s="22" customFormat="1" ht="18" customHeight="1" x14ac:dyDescent="0.25">
      <c r="A33" s="39">
        <v>25</v>
      </c>
      <c r="B33" s="20" t="s">
        <v>81</v>
      </c>
      <c r="C33" s="7">
        <v>0</v>
      </c>
      <c r="D33" s="7">
        <v>0</v>
      </c>
      <c r="E33" s="7">
        <v>1200</v>
      </c>
      <c r="F33" s="7">
        <v>3600</v>
      </c>
      <c r="G33" s="7">
        <v>250</v>
      </c>
      <c r="H33" s="7">
        <v>500</v>
      </c>
      <c r="I33" s="8">
        <v>1450</v>
      </c>
      <c r="J33" s="8">
        <v>4100</v>
      </c>
      <c r="K33" s="7">
        <v>60</v>
      </c>
      <c r="L33" s="7">
        <v>200</v>
      </c>
      <c r="M33" s="7">
        <v>110</v>
      </c>
      <c r="N33" s="7">
        <v>700</v>
      </c>
      <c r="O33" s="8">
        <v>1620</v>
      </c>
      <c r="P33" s="8">
        <v>5000</v>
      </c>
      <c r="Q33" s="7">
        <v>13.3</v>
      </c>
      <c r="R33" s="7">
        <v>23</v>
      </c>
      <c r="S33" s="7">
        <v>1215</v>
      </c>
      <c r="T33" s="7">
        <v>3750</v>
      </c>
      <c r="U33" s="7">
        <v>2127</v>
      </c>
      <c r="V33" s="7">
        <v>19650</v>
      </c>
      <c r="W33" s="7">
        <v>325</v>
      </c>
      <c r="X33" s="7">
        <v>11800</v>
      </c>
      <c r="Y33" s="7">
        <v>18</v>
      </c>
      <c r="Z33" s="7">
        <v>50</v>
      </c>
      <c r="AA33" s="7">
        <v>0</v>
      </c>
      <c r="AB33" s="7">
        <v>0</v>
      </c>
      <c r="AC33" s="7">
        <v>230</v>
      </c>
      <c r="AD33" s="7">
        <v>18500</v>
      </c>
      <c r="AE33" s="8">
        <v>2700</v>
      </c>
      <c r="AF33" s="8">
        <v>50000</v>
      </c>
      <c r="AG33" s="7">
        <v>3.5999999999999996</v>
      </c>
      <c r="AH33" s="7">
        <v>10</v>
      </c>
      <c r="AI33" s="7">
        <v>4</v>
      </c>
      <c r="AJ33" s="7">
        <v>200</v>
      </c>
      <c r="AK33" s="7">
        <v>35</v>
      </c>
      <c r="AL33" s="7">
        <v>200</v>
      </c>
      <c r="AM33" s="7">
        <v>160</v>
      </c>
      <c r="AN33" s="7">
        <v>2600</v>
      </c>
      <c r="AO33" s="7">
        <v>15</v>
      </c>
      <c r="AP33" s="7">
        <v>65</v>
      </c>
      <c r="AQ33" s="7">
        <v>281</v>
      </c>
      <c r="AR33" s="7">
        <v>1900</v>
      </c>
      <c r="AS33" s="7">
        <v>5</v>
      </c>
      <c r="AT33" s="7">
        <v>35</v>
      </c>
      <c r="AU33" s="7">
        <v>500</v>
      </c>
      <c r="AV33" s="7">
        <v>5000</v>
      </c>
      <c r="AW33" s="7">
        <v>56.2</v>
      </c>
      <c r="AX33" s="7">
        <v>189.25</v>
      </c>
      <c r="AY33" s="9">
        <v>4720</v>
      </c>
      <c r="AZ33" s="9">
        <v>43500</v>
      </c>
      <c r="BA33" s="9"/>
      <c r="BB33" s="9"/>
      <c r="BC33" s="7">
        <v>3</v>
      </c>
      <c r="BD33" s="7">
        <v>45</v>
      </c>
      <c r="BE33" s="7">
        <v>5</v>
      </c>
      <c r="BF33" s="7">
        <v>150</v>
      </c>
      <c r="BG33" s="7">
        <v>55</v>
      </c>
      <c r="BH33" s="7">
        <v>900</v>
      </c>
      <c r="BI33" s="7">
        <v>437</v>
      </c>
      <c r="BJ33" s="7">
        <v>6705</v>
      </c>
      <c r="BK33" s="8">
        <v>500</v>
      </c>
      <c r="BL33" s="8">
        <v>7800</v>
      </c>
      <c r="BM33" s="8">
        <v>5220</v>
      </c>
      <c r="BN33" s="8">
        <v>51300</v>
      </c>
      <c r="BO33" s="7">
        <v>800</v>
      </c>
      <c r="BP33" s="7">
        <v>2450</v>
      </c>
      <c r="BQ33" s="7">
        <v>76</v>
      </c>
      <c r="BR33" s="7">
        <v>76</v>
      </c>
      <c r="BS33" s="21"/>
      <c r="BT33" s="21"/>
      <c r="BU33" s="21"/>
      <c r="BV33" s="21"/>
      <c r="BW33" s="21"/>
      <c r="BX33" s="21"/>
    </row>
    <row r="34" spans="1:76" s="10" customFormat="1" ht="18" customHeight="1" x14ac:dyDescent="0.25">
      <c r="A34" s="37">
        <v>26</v>
      </c>
      <c r="B34" s="12" t="s">
        <v>31</v>
      </c>
      <c r="C34" s="7">
        <v>9000</v>
      </c>
      <c r="D34" s="7">
        <v>25600</v>
      </c>
      <c r="E34" s="7">
        <v>4630</v>
      </c>
      <c r="F34" s="7">
        <v>18500</v>
      </c>
      <c r="G34" s="7">
        <v>100</v>
      </c>
      <c r="H34" s="7">
        <v>200</v>
      </c>
      <c r="I34" s="8">
        <v>13730</v>
      </c>
      <c r="J34" s="8">
        <v>44300</v>
      </c>
      <c r="K34" s="7">
        <v>900</v>
      </c>
      <c r="L34" s="7">
        <v>5900</v>
      </c>
      <c r="M34" s="7">
        <v>430</v>
      </c>
      <c r="N34" s="7">
        <v>5000</v>
      </c>
      <c r="O34" s="8">
        <v>15060</v>
      </c>
      <c r="P34" s="8">
        <v>55200</v>
      </c>
      <c r="Q34" s="7">
        <v>28.8</v>
      </c>
      <c r="R34" s="7">
        <v>73.5</v>
      </c>
      <c r="S34" s="7">
        <v>11295</v>
      </c>
      <c r="T34" s="7">
        <v>41400</v>
      </c>
      <c r="U34" s="7">
        <v>21285</v>
      </c>
      <c r="V34" s="7">
        <v>410920</v>
      </c>
      <c r="W34" s="7">
        <v>6300</v>
      </c>
      <c r="X34" s="7">
        <v>138800</v>
      </c>
      <c r="Y34" s="7">
        <v>1020</v>
      </c>
      <c r="Z34" s="7">
        <v>1800</v>
      </c>
      <c r="AA34" s="7">
        <v>145</v>
      </c>
      <c r="AB34" s="7">
        <v>480</v>
      </c>
      <c r="AC34" s="7">
        <v>2450</v>
      </c>
      <c r="AD34" s="7">
        <v>98000</v>
      </c>
      <c r="AE34" s="8">
        <v>31200</v>
      </c>
      <c r="AF34" s="8">
        <v>650000</v>
      </c>
      <c r="AG34" s="7">
        <v>203.99999999999997</v>
      </c>
      <c r="AH34" s="7">
        <v>360</v>
      </c>
      <c r="AI34" s="7">
        <v>32</v>
      </c>
      <c r="AJ34" s="7">
        <v>2500</v>
      </c>
      <c r="AK34" s="7">
        <v>700</v>
      </c>
      <c r="AL34" s="7">
        <v>4400</v>
      </c>
      <c r="AM34" s="7">
        <v>3300</v>
      </c>
      <c r="AN34" s="7">
        <v>52500</v>
      </c>
      <c r="AO34" s="7">
        <v>325</v>
      </c>
      <c r="AP34" s="7">
        <v>1600</v>
      </c>
      <c r="AQ34" s="7">
        <v>1483</v>
      </c>
      <c r="AR34" s="7">
        <v>4200</v>
      </c>
      <c r="AS34" s="7">
        <v>160</v>
      </c>
      <c r="AT34" s="7">
        <v>2800</v>
      </c>
      <c r="AU34" s="7">
        <v>6000</v>
      </c>
      <c r="AV34" s="7">
        <v>68000</v>
      </c>
      <c r="AW34" s="7">
        <v>296.60000000000002</v>
      </c>
      <c r="AX34" s="7">
        <v>378.48000000000008</v>
      </c>
      <c r="AY34" s="9">
        <v>52060</v>
      </c>
      <c r="AZ34" s="9">
        <v>698200</v>
      </c>
      <c r="BA34" s="9"/>
      <c r="BB34" s="9"/>
      <c r="BC34" s="7">
        <v>8</v>
      </c>
      <c r="BD34" s="7">
        <v>122</v>
      </c>
      <c r="BE34" s="7">
        <v>40</v>
      </c>
      <c r="BF34" s="7">
        <v>1200</v>
      </c>
      <c r="BG34" s="7">
        <v>5820</v>
      </c>
      <c r="BH34" s="7">
        <v>111500</v>
      </c>
      <c r="BI34" s="7">
        <v>9132</v>
      </c>
      <c r="BJ34" s="7">
        <v>115178</v>
      </c>
      <c r="BK34" s="8">
        <v>15000</v>
      </c>
      <c r="BL34" s="8">
        <v>228000</v>
      </c>
      <c r="BM34" s="8">
        <v>67060</v>
      </c>
      <c r="BN34" s="8">
        <v>926200</v>
      </c>
      <c r="BO34" s="7">
        <v>7980</v>
      </c>
      <c r="BP34" s="7">
        <v>45800</v>
      </c>
      <c r="BQ34" s="7">
        <v>742</v>
      </c>
      <c r="BR34" s="7">
        <v>742</v>
      </c>
    </row>
    <row r="35" spans="1:76" s="10" customFormat="1" ht="18" customHeight="1" x14ac:dyDescent="0.25">
      <c r="A35" s="39">
        <v>27</v>
      </c>
      <c r="B35" s="12" t="s">
        <v>14</v>
      </c>
      <c r="C35" s="7">
        <v>2000</v>
      </c>
      <c r="D35" s="7">
        <v>6500</v>
      </c>
      <c r="E35" s="7">
        <v>430</v>
      </c>
      <c r="F35" s="7">
        <v>2500</v>
      </c>
      <c r="G35" s="7">
        <v>50</v>
      </c>
      <c r="H35" s="7">
        <v>100</v>
      </c>
      <c r="I35" s="8">
        <v>2480</v>
      </c>
      <c r="J35" s="8">
        <v>9100</v>
      </c>
      <c r="K35" s="7">
        <v>160</v>
      </c>
      <c r="L35" s="7">
        <v>500</v>
      </c>
      <c r="M35" s="7">
        <v>60</v>
      </c>
      <c r="N35" s="7">
        <v>500</v>
      </c>
      <c r="O35" s="8">
        <v>2700</v>
      </c>
      <c r="P35" s="8">
        <v>10100</v>
      </c>
      <c r="Q35" s="7">
        <v>7.8</v>
      </c>
      <c r="R35" s="7">
        <v>19.3</v>
      </c>
      <c r="S35" s="7">
        <v>2025</v>
      </c>
      <c r="T35" s="7">
        <v>7575</v>
      </c>
      <c r="U35" s="7">
        <v>1195</v>
      </c>
      <c r="V35" s="7">
        <v>22300</v>
      </c>
      <c r="W35" s="7">
        <v>320</v>
      </c>
      <c r="X35" s="7">
        <v>8500</v>
      </c>
      <c r="Y35" s="7">
        <v>60</v>
      </c>
      <c r="Z35" s="7">
        <v>200</v>
      </c>
      <c r="AA35" s="7">
        <v>0</v>
      </c>
      <c r="AB35" s="7">
        <v>0</v>
      </c>
      <c r="AC35" s="7">
        <v>25</v>
      </c>
      <c r="AD35" s="7">
        <v>1000</v>
      </c>
      <c r="AE35" s="8">
        <v>1600</v>
      </c>
      <c r="AF35" s="8">
        <v>32000</v>
      </c>
      <c r="AG35" s="7">
        <v>12.6</v>
      </c>
      <c r="AH35" s="7">
        <v>40</v>
      </c>
      <c r="AI35" s="7">
        <v>35</v>
      </c>
      <c r="AJ35" s="7">
        <v>2500</v>
      </c>
      <c r="AK35" s="7">
        <v>185</v>
      </c>
      <c r="AL35" s="7">
        <v>800</v>
      </c>
      <c r="AM35" s="7">
        <v>1753</v>
      </c>
      <c r="AN35" s="7">
        <v>15800</v>
      </c>
      <c r="AO35" s="7">
        <v>120</v>
      </c>
      <c r="AP35" s="7">
        <v>600</v>
      </c>
      <c r="AQ35" s="7">
        <v>97</v>
      </c>
      <c r="AR35" s="7">
        <v>300</v>
      </c>
      <c r="AS35" s="7">
        <v>10</v>
      </c>
      <c r="AT35" s="7">
        <v>500</v>
      </c>
      <c r="AU35" s="7">
        <v>2200</v>
      </c>
      <c r="AV35" s="7">
        <v>20500</v>
      </c>
      <c r="AW35" s="7">
        <v>19.399999999999999</v>
      </c>
      <c r="AX35" s="7">
        <v>27</v>
      </c>
      <c r="AY35" s="9">
        <v>6500</v>
      </c>
      <c r="AZ35" s="9">
        <v>62600</v>
      </c>
      <c r="BA35" s="9"/>
      <c r="BB35" s="9"/>
      <c r="BC35" s="7">
        <v>4</v>
      </c>
      <c r="BD35" s="7">
        <v>60</v>
      </c>
      <c r="BE35" s="7">
        <v>16</v>
      </c>
      <c r="BF35" s="7">
        <v>480</v>
      </c>
      <c r="BG35" s="7">
        <v>210</v>
      </c>
      <c r="BH35" s="7">
        <v>2900</v>
      </c>
      <c r="BI35" s="7">
        <v>670</v>
      </c>
      <c r="BJ35" s="7">
        <v>8760</v>
      </c>
      <c r="BK35" s="8">
        <v>900</v>
      </c>
      <c r="BL35" s="8">
        <v>12200</v>
      </c>
      <c r="BM35" s="8">
        <v>7400</v>
      </c>
      <c r="BN35" s="8">
        <v>74800</v>
      </c>
      <c r="BO35" s="7">
        <v>682</v>
      </c>
      <c r="BP35" s="7">
        <v>2800</v>
      </c>
      <c r="BQ35" s="7">
        <v>57</v>
      </c>
      <c r="BR35" s="7">
        <v>57</v>
      </c>
    </row>
    <row r="36" spans="1:76" s="10" customFormat="1" ht="18" customHeight="1" x14ac:dyDescent="0.25">
      <c r="A36" s="37">
        <v>28</v>
      </c>
      <c r="B36" s="6" t="s">
        <v>54</v>
      </c>
      <c r="C36" s="7">
        <v>0</v>
      </c>
      <c r="D36" s="7">
        <v>0</v>
      </c>
      <c r="E36" s="7">
        <v>350</v>
      </c>
      <c r="F36" s="7">
        <v>1100</v>
      </c>
      <c r="G36" s="7">
        <v>50</v>
      </c>
      <c r="H36" s="7">
        <v>100</v>
      </c>
      <c r="I36" s="8">
        <v>400</v>
      </c>
      <c r="J36" s="8">
        <v>1200</v>
      </c>
      <c r="K36" s="7">
        <v>130</v>
      </c>
      <c r="L36" s="7">
        <v>500</v>
      </c>
      <c r="M36" s="7">
        <v>100</v>
      </c>
      <c r="N36" s="7">
        <v>300</v>
      </c>
      <c r="O36" s="8">
        <v>630</v>
      </c>
      <c r="P36" s="8">
        <v>2000</v>
      </c>
      <c r="Q36" s="7">
        <v>21</v>
      </c>
      <c r="R36" s="7">
        <v>50</v>
      </c>
      <c r="S36" s="7">
        <v>554.75</v>
      </c>
      <c r="T36" s="7">
        <v>3302</v>
      </c>
      <c r="U36" s="7">
        <v>160</v>
      </c>
      <c r="V36" s="7">
        <v>400</v>
      </c>
      <c r="W36" s="7">
        <v>300</v>
      </c>
      <c r="X36" s="7">
        <v>3500</v>
      </c>
      <c r="Y36" s="7">
        <v>50</v>
      </c>
      <c r="Z36" s="7">
        <v>100</v>
      </c>
      <c r="AA36" s="7">
        <v>0</v>
      </c>
      <c r="AB36" s="7">
        <v>0</v>
      </c>
      <c r="AC36" s="7">
        <v>90</v>
      </c>
      <c r="AD36" s="7">
        <v>1000</v>
      </c>
      <c r="AE36" s="8">
        <v>600</v>
      </c>
      <c r="AF36" s="8">
        <v>5000</v>
      </c>
      <c r="AG36" s="7">
        <v>11</v>
      </c>
      <c r="AH36" s="7">
        <v>23</v>
      </c>
      <c r="AI36" s="7">
        <v>10</v>
      </c>
      <c r="AJ36" s="7">
        <v>200</v>
      </c>
      <c r="AK36" s="7">
        <v>150</v>
      </c>
      <c r="AL36" s="7">
        <v>500</v>
      </c>
      <c r="AM36" s="7">
        <v>50</v>
      </c>
      <c r="AN36" s="7">
        <v>1000</v>
      </c>
      <c r="AO36" s="7">
        <v>65</v>
      </c>
      <c r="AP36" s="7">
        <v>300</v>
      </c>
      <c r="AQ36" s="7">
        <v>2490</v>
      </c>
      <c r="AR36" s="7">
        <v>15200</v>
      </c>
      <c r="AS36" s="7">
        <v>35</v>
      </c>
      <c r="AT36" s="7">
        <v>300</v>
      </c>
      <c r="AU36" s="7">
        <v>2800</v>
      </c>
      <c r="AV36" s="7">
        <v>17500</v>
      </c>
      <c r="AW36" s="7">
        <v>455</v>
      </c>
      <c r="AX36" s="7">
        <v>1373</v>
      </c>
      <c r="AY36" s="9">
        <v>4030</v>
      </c>
      <c r="AZ36" s="9">
        <v>24500</v>
      </c>
      <c r="BA36" s="9"/>
      <c r="BB36" s="9"/>
      <c r="BC36" s="7">
        <v>0</v>
      </c>
      <c r="BD36" s="7">
        <v>0</v>
      </c>
      <c r="BE36" s="7">
        <v>1</v>
      </c>
      <c r="BF36" s="7">
        <v>30</v>
      </c>
      <c r="BG36" s="7">
        <v>140</v>
      </c>
      <c r="BH36" s="7">
        <v>1140</v>
      </c>
      <c r="BI36" s="7">
        <v>559</v>
      </c>
      <c r="BJ36" s="7">
        <v>2330</v>
      </c>
      <c r="BK36" s="8">
        <v>700</v>
      </c>
      <c r="BL36" s="8">
        <v>3500</v>
      </c>
      <c r="BM36" s="8">
        <v>4730</v>
      </c>
      <c r="BN36" s="8">
        <v>28000</v>
      </c>
      <c r="BO36" s="7">
        <v>640</v>
      </c>
      <c r="BP36" s="7">
        <v>2940</v>
      </c>
      <c r="BQ36" s="7">
        <v>65</v>
      </c>
      <c r="BR36" s="7">
        <v>65</v>
      </c>
    </row>
    <row r="37" spans="1:76" s="10" customFormat="1" ht="18" customHeight="1" x14ac:dyDescent="0.25">
      <c r="A37" s="39">
        <v>29</v>
      </c>
      <c r="B37" s="12" t="s">
        <v>32</v>
      </c>
      <c r="C37" s="7">
        <v>6300</v>
      </c>
      <c r="D37" s="7">
        <v>27800</v>
      </c>
      <c r="E37" s="7">
        <v>3443</v>
      </c>
      <c r="F37" s="7">
        <v>23400</v>
      </c>
      <c r="G37" s="7">
        <v>150</v>
      </c>
      <c r="H37" s="7">
        <v>300</v>
      </c>
      <c r="I37" s="8">
        <v>9893</v>
      </c>
      <c r="J37" s="8">
        <v>51500</v>
      </c>
      <c r="K37" s="7">
        <v>1500</v>
      </c>
      <c r="L37" s="7">
        <v>9100</v>
      </c>
      <c r="M37" s="7">
        <v>700</v>
      </c>
      <c r="N37" s="7">
        <v>20200</v>
      </c>
      <c r="O37" s="8">
        <v>12093</v>
      </c>
      <c r="P37" s="8">
        <v>80800</v>
      </c>
      <c r="Q37" s="7">
        <v>44.3</v>
      </c>
      <c r="R37" s="7">
        <v>177</v>
      </c>
      <c r="S37" s="7">
        <v>9070</v>
      </c>
      <c r="T37" s="7">
        <v>60600</v>
      </c>
      <c r="U37" s="7">
        <v>11532</v>
      </c>
      <c r="V37" s="7">
        <v>313152</v>
      </c>
      <c r="W37" s="7">
        <v>2840</v>
      </c>
      <c r="X37" s="7">
        <v>111500</v>
      </c>
      <c r="Y37" s="7">
        <v>500</v>
      </c>
      <c r="Z37" s="7">
        <v>2500</v>
      </c>
      <c r="AA37" s="7">
        <v>98</v>
      </c>
      <c r="AB37" s="7">
        <v>400</v>
      </c>
      <c r="AC37" s="7">
        <v>1530</v>
      </c>
      <c r="AD37" s="7">
        <v>270448</v>
      </c>
      <c r="AE37" s="8">
        <v>16500</v>
      </c>
      <c r="AF37" s="8">
        <v>698000</v>
      </c>
      <c r="AG37" s="7">
        <v>100</v>
      </c>
      <c r="AH37" s="7">
        <v>500</v>
      </c>
      <c r="AI37" s="7">
        <v>22</v>
      </c>
      <c r="AJ37" s="7">
        <v>500</v>
      </c>
      <c r="AK37" s="7">
        <v>50</v>
      </c>
      <c r="AL37" s="7">
        <v>200</v>
      </c>
      <c r="AM37" s="7">
        <v>2390</v>
      </c>
      <c r="AN37" s="7">
        <v>13800</v>
      </c>
      <c r="AO37" s="7">
        <v>200</v>
      </c>
      <c r="AP37" s="7">
        <v>500</v>
      </c>
      <c r="AQ37" s="7">
        <v>98</v>
      </c>
      <c r="AR37" s="7">
        <v>300</v>
      </c>
      <c r="AS37" s="7">
        <v>40</v>
      </c>
      <c r="AT37" s="7">
        <v>100</v>
      </c>
      <c r="AU37" s="7">
        <v>2800</v>
      </c>
      <c r="AV37" s="7">
        <v>15400</v>
      </c>
      <c r="AW37" s="7">
        <v>19.599999999999994</v>
      </c>
      <c r="AX37" s="7">
        <v>26.999999999999996</v>
      </c>
      <c r="AY37" s="9">
        <v>30893</v>
      </c>
      <c r="AZ37" s="9">
        <v>457500</v>
      </c>
      <c r="BA37" s="9"/>
      <c r="BB37" s="9"/>
      <c r="BC37" s="7">
        <v>7</v>
      </c>
      <c r="BD37" s="7">
        <v>108</v>
      </c>
      <c r="BE37" s="7">
        <v>40</v>
      </c>
      <c r="BF37" s="7">
        <v>1220</v>
      </c>
      <c r="BG37" s="7">
        <v>2150</v>
      </c>
      <c r="BH37" s="7">
        <v>80100</v>
      </c>
      <c r="BI37" s="7">
        <v>7303</v>
      </c>
      <c r="BJ37" s="7">
        <v>91472</v>
      </c>
      <c r="BK37" s="8">
        <v>9500</v>
      </c>
      <c r="BL37" s="8">
        <v>172900</v>
      </c>
      <c r="BM37" s="8">
        <v>40393</v>
      </c>
      <c r="BN37" s="8">
        <v>630400</v>
      </c>
      <c r="BO37" s="7">
        <v>4830</v>
      </c>
      <c r="BP37" s="7">
        <v>19650</v>
      </c>
      <c r="BQ37" s="7">
        <v>395</v>
      </c>
      <c r="BR37" s="7">
        <v>395</v>
      </c>
      <c r="BS37" s="18"/>
      <c r="BT37" s="18"/>
      <c r="BU37" s="18"/>
      <c r="BV37" s="18"/>
      <c r="BW37" s="18"/>
      <c r="BX37" s="18"/>
    </row>
    <row r="38" spans="1:76" s="10" customFormat="1" ht="18" customHeight="1" x14ac:dyDescent="0.25">
      <c r="A38" s="37">
        <v>30</v>
      </c>
      <c r="B38" s="12" t="s">
        <v>33</v>
      </c>
      <c r="C38" s="7">
        <v>800</v>
      </c>
      <c r="D38" s="7">
        <v>3000</v>
      </c>
      <c r="E38" s="7">
        <v>1770</v>
      </c>
      <c r="F38" s="7">
        <v>16500</v>
      </c>
      <c r="G38" s="7">
        <v>100</v>
      </c>
      <c r="H38" s="7">
        <v>200</v>
      </c>
      <c r="I38" s="8">
        <v>2670</v>
      </c>
      <c r="J38" s="8">
        <v>19700</v>
      </c>
      <c r="K38" s="7">
        <v>180</v>
      </c>
      <c r="L38" s="7">
        <v>2000</v>
      </c>
      <c r="M38" s="7">
        <v>80</v>
      </c>
      <c r="N38" s="7">
        <v>500</v>
      </c>
      <c r="O38" s="8">
        <v>2930</v>
      </c>
      <c r="P38" s="8">
        <v>22200</v>
      </c>
      <c r="Q38" s="7">
        <v>7.8</v>
      </c>
      <c r="R38" s="7">
        <v>13</v>
      </c>
      <c r="S38" s="7">
        <v>1950.25</v>
      </c>
      <c r="T38" s="7">
        <v>13646.75</v>
      </c>
      <c r="U38" s="7">
        <v>6420</v>
      </c>
      <c r="V38" s="7">
        <v>98200</v>
      </c>
      <c r="W38" s="7">
        <v>2640</v>
      </c>
      <c r="X38" s="7">
        <v>72500</v>
      </c>
      <c r="Y38" s="7">
        <v>580</v>
      </c>
      <c r="Z38" s="7">
        <v>1800</v>
      </c>
      <c r="AA38" s="7">
        <v>0</v>
      </c>
      <c r="AB38" s="7">
        <v>0</v>
      </c>
      <c r="AC38" s="7">
        <v>960</v>
      </c>
      <c r="AD38" s="7">
        <v>45000</v>
      </c>
      <c r="AE38" s="8">
        <v>10600</v>
      </c>
      <c r="AF38" s="8">
        <v>217500</v>
      </c>
      <c r="AG38" s="7">
        <v>104</v>
      </c>
      <c r="AH38" s="7">
        <v>342</v>
      </c>
      <c r="AI38" s="7">
        <v>24</v>
      </c>
      <c r="AJ38" s="7">
        <v>700</v>
      </c>
      <c r="AK38" s="7">
        <v>100</v>
      </c>
      <c r="AL38" s="7">
        <v>600</v>
      </c>
      <c r="AM38" s="7">
        <v>2200</v>
      </c>
      <c r="AN38" s="7">
        <v>16000</v>
      </c>
      <c r="AO38" s="7">
        <v>110</v>
      </c>
      <c r="AP38" s="7">
        <v>500</v>
      </c>
      <c r="AQ38" s="7">
        <v>331</v>
      </c>
      <c r="AR38" s="7">
        <v>1900</v>
      </c>
      <c r="AS38" s="7">
        <v>35</v>
      </c>
      <c r="AT38" s="7">
        <v>300</v>
      </c>
      <c r="AU38" s="7">
        <v>2800</v>
      </c>
      <c r="AV38" s="7">
        <v>20000</v>
      </c>
      <c r="AW38" s="7">
        <v>64.199999999999989</v>
      </c>
      <c r="AX38" s="7">
        <v>166.5</v>
      </c>
      <c r="AY38" s="9">
        <v>16230</v>
      </c>
      <c r="AZ38" s="9">
        <v>227700</v>
      </c>
      <c r="BA38" s="9"/>
      <c r="BB38" s="9"/>
      <c r="BC38" s="7">
        <v>4</v>
      </c>
      <c r="BD38" s="7">
        <v>108</v>
      </c>
      <c r="BE38" s="7">
        <v>9</v>
      </c>
      <c r="BF38" s="7">
        <v>270</v>
      </c>
      <c r="BG38" s="7">
        <v>1560</v>
      </c>
      <c r="BH38" s="7">
        <v>28360</v>
      </c>
      <c r="BI38" s="7">
        <v>1927</v>
      </c>
      <c r="BJ38" s="7">
        <v>64962</v>
      </c>
      <c r="BK38" s="8">
        <v>3500</v>
      </c>
      <c r="BL38" s="8">
        <v>93700</v>
      </c>
      <c r="BM38" s="8">
        <v>19730</v>
      </c>
      <c r="BN38" s="8">
        <v>321400</v>
      </c>
      <c r="BO38" s="7">
        <v>2490</v>
      </c>
      <c r="BP38" s="7">
        <v>9820</v>
      </c>
      <c r="BQ38" s="7">
        <v>168</v>
      </c>
      <c r="BR38" s="7">
        <v>168</v>
      </c>
    </row>
    <row r="39" spans="1:76" s="10" customFormat="1" ht="18" customHeight="1" x14ac:dyDescent="0.25">
      <c r="A39" s="39">
        <v>31</v>
      </c>
      <c r="B39" s="12" t="s">
        <v>34</v>
      </c>
      <c r="C39" s="7">
        <v>200</v>
      </c>
      <c r="D39" s="7">
        <v>800</v>
      </c>
      <c r="E39" s="7">
        <v>1590</v>
      </c>
      <c r="F39" s="7">
        <v>17500</v>
      </c>
      <c r="G39" s="7">
        <v>100</v>
      </c>
      <c r="H39" s="7">
        <v>200</v>
      </c>
      <c r="I39" s="8">
        <v>1890</v>
      </c>
      <c r="J39" s="8">
        <v>18500</v>
      </c>
      <c r="K39" s="7">
        <v>180</v>
      </c>
      <c r="L39" s="7">
        <v>2000</v>
      </c>
      <c r="M39" s="7">
        <v>700</v>
      </c>
      <c r="N39" s="7">
        <v>20000</v>
      </c>
      <c r="O39" s="8">
        <v>2770</v>
      </c>
      <c r="P39" s="8">
        <v>40500</v>
      </c>
      <c r="Q39" s="7">
        <v>30</v>
      </c>
      <c r="R39" s="7">
        <v>106</v>
      </c>
      <c r="S39" s="7">
        <v>2278</v>
      </c>
      <c r="T39" s="7">
        <v>32595</v>
      </c>
      <c r="U39" s="7">
        <v>7590</v>
      </c>
      <c r="V39" s="7">
        <v>127800</v>
      </c>
      <c r="W39" s="7">
        <v>940</v>
      </c>
      <c r="X39" s="7">
        <v>31800</v>
      </c>
      <c r="Y39" s="7">
        <v>120</v>
      </c>
      <c r="Z39" s="7">
        <v>400</v>
      </c>
      <c r="AA39" s="7">
        <v>0</v>
      </c>
      <c r="AB39" s="7">
        <v>0</v>
      </c>
      <c r="AC39" s="7">
        <v>550</v>
      </c>
      <c r="AD39" s="7">
        <v>220000</v>
      </c>
      <c r="AE39" s="8">
        <v>9200</v>
      </c>
      <c r="AF39" s="8">
        <v>380000</v>
      </c>
      <c r="AG39" s="7">
        <v>24</v>
      </c>
      <c r="AH39" s="7">
        <v>78</v>
      </c>
      <c r="AI39" s="7">
        <v>24</v>
      </c>
      <c r="AJ39" s="7">
        <v>500</v>
      </c>
      <c r="AK39" s="7">
        <v>50</v>
      </c>
      <c r="AL39" s="7">
        <v>100</v>
      </c>
      <c r="AM39" s="7">
        <v>736</v>
      </c>
      <c r="AN39" s="7">
        <v>8350</v>
      </c>
      <c r="AO39" s="7">
        <v>130</v>
      </c>
      <c r="AP39" s="7">
        <v>700</v>
      </c>
      <c r="AQ39" s="7">
        <v>20</v>
      </c>
      <c r="AR39" s="7">
        <v>50</v>
      </c>
      <c r="AS39" s="7">
        <v>40</v>
      </c>
      <c r="AT39" s="7">
        <v>300</v>
      </c>
      <c r="AU39" s="7">
        <v>1000</v>
      </c>
      <c r="AV39" s="7">
        <v>10000</v>
      </c>
      <c r="AW39" s="7">
        <v>8.6</v>
      </c>
      <c r="AX39" s="7">
        <v>36.049999999999997</v>
      </c>
      <c r="AY39" s="9">
        <v>12770</v>
      </c>
      <c r="AZ39" s="9">
        <v>248500</v>
      </c>
      <c r="BA39" s="9"/>
      <c r="BB39" s="9"/>
      <c r="BC39" s="7">
        <v>1</v>
      </c>
      <c r="BD39" s="7">
        <v>15</v>
      </c>
      <c r="BE39" s="7">
        <v>6</v>
      </c>
      <c r="BF39" s="7">
        <v>180</v>
      </c>
      <c r="BG39" s="7">
        <v>1035</v>
      </c>
      <c r="BH39" s="7">
        <v>23800</v>
      </c>
      <c r="BI39" s="7">
        <v>1458</v>
      </c>
      <c r="BJ39" s="7">
        <v>54505</v>
      </c>
      <c r="BK39" s="8">
        <v>2500</v>
      </c>
      <c r="BL39" s="8">
        <v>78500</v>
      </c>
      <c r="BM39" s="8">
        <v>15270</v>
      </c>
      <c r="BN39" s="8">
        <v>327000</v>
      </c>
      <c r="BO39" s="7">
        <v>1430</v>
      </c>
      <c r="BP39" s="7">
        <v>5380</v>
      </c>
      <c r="BQ39" s="7">
        <v>122</v>
      </c>
      <c r="BR39" s="7">
        <v>122</v>
      </c>
    </row>
    <row r="40" spans="1:76" s="10" customFormat="1" ht="18" customHeight="1" x14ac:dyDescent="0.25">
      <c r="A40" s="37">
        <v>32</v>
      </c>
      <c r="B40" s="12" t="s">
        <v>35</v>
      </c>
      <c r="C40" s="7">
        <v>1800</v>
      </c>
      <c r="D40" s="7">
        <v>5400</v>
      </c>
      <c r="E40" s="7">
        <v>2150</v>
      </c>
      <c r="F40" s="7">
        <v>8400</v>
      </c>
      <c r="G40" s="7">
        <v>100</v>
      </c>
      <c r="H40" s="7">
        <v>200</v>
      </c>
      <c r="I40" s="8">
        <v>4050</v>
      </c>
      <c r="J40" s="8">
        <v>14000</v>
      </c>
      <c r="K40" s="7">
        <v>180</v>
      </c>
      <c r="L40" s="7">
        <v>2000</v>
      </c>
      <c r="M40" s="7">
        <v>180</v>
      </c>
      <c r="N40" s="7">
        <v>2000</v>
      </c>
      <c r="O40" s="8">
        <v>4410</v>
      </c>
      <c r="P40" s="8">
        <v>18000</v>
      </c>
      <c r="Q40" s="7">
        <v>27.1</v>
      </c>
      <c r="R40" s="7">
        <v>50.6</v>
      </c>
      <c r="S40" s="7">
        <v>3307.5</v>
      </c>
      <c r="T40" s="7">
        <v>13500</v>
      </c>
      <c r="U40" s="7">
        <v>2110</v>
      </c>
      <c r="V40" s="7">
        <v>48200</v>
      </c>
      <c r="W40" s="7">
        <v>640</v>
      </c>
      <c r="X40" s="7">
        <v>16800</v>
      </c>
      <c r="Y40" s="7">
        <v>180</v>
      </c>
      <c r="Z40" s="7">
        <v>500</v>
      </c>
      <c r="AA40" s="7">
        <v>0</v>
      </c>
      <c r="AB40" s="7">
        <v>0</v>
      </c>
      <c r="AC40" s="7">
        <v>170</v>
      </c>
      <c r="AD40" s="7">
        <v>84500</v>
      </c>
      <c r="AE40" s="8">
        <v>3100</v>
      </c>
      <c r="AF40" s="8">
        <v>150000</v>
      </c>
      <c r="AG40" s="7">
        <v>36</v>
      </c>
      <c r="AH40" s="7">
        <v>100</v>
      </c>
      <c r="AI40" s="7">
        <v>8</v>
      </c>
      <c r="AJ40" s="7">
        <v>200</v>
      </c>
      <c r="AK40" s="7">
        <v>50</v>
      </c>
      <c r="AL40" s="7">
        <v>350</v>
      </c>
      <c r="AM40" s="7">
        <v>1180</v>
      </c>
      <c r="AN40" s="7">
        <v>24000</v>
      </c>
      <c r="AO40" s="7">
        <v>150</v>
      </c>
      <c r="AP40" s="7">
        <v>600</v>
      </c>
      <c r="AQ40" s="7">
        <v>372</v>
      </c>
      <c r="AR40" s="7">
        <v>2550</v>
      </c>
      <c r="AS40" s="7">
        <v>40</v>
      </c>
      <c r="AT40" s="7">
        <v>300</v>
      </c>
      <c r="AU40" s="7">
        <v>1800</v>
      </c>
      <c r="AV40" s="7">
        <v>28000</v>
      </c>
      <c r="AW40" s="7">
        <v>74.399999999999991</v>
      </c>
      <c r="AX40" s="7">
        <v>229.50000000000003</v>
      </c>
      <c r="AY40" s="9">
        <v>9210</v>
      </c>
      <c r="AZ40" s="9">
        <v>111500</v>
      </c>
      <c r="BA40" s="9"/>
      <c r="BB40" s="9"/>
      <c r="BC40" s="7">
        <v>6</v>
      </c>
      <c r="BD40" s="7">
        <v>105</v>
      </c>
      <c r="BE40" s="7">
        <v>32</v>
      </c>
      <c r="BF40" s="7">
        <v>970</v>
      </c>
      <c r="BG40" s="7">
        <v>900</v>
      </c>
      <c r="BH40" s="7">
        <v>15620</v>
      </c>
      <c r="BI40" s="7">
        <v>1262</v>
      </c>
      <c r="BJ40" s="7">
        <v>28305</v>
      </c>
      <c r="BK40" s="8">
        <v>2200</v>
      </c>
      <c r="BL40" s="8">
        <v>45000</v>
      </c>
      <c r="BM40" s="8">
        <v>11410</v>
      </c>
      <c r="BN40" s="8">
        <v>156500</v>
      </c>
      <c r="BO40" s="7">
        <v>1398</v>
      </c>
      <c r="BP40" s="7">
        <v>5496</v>
      </c>
      <c r="BQ40" s="7">
        <v>103</v>
      </c>
      <c r="BR40" s="7">
        <v>103</v>
      </c>
    </row>
    <row r="41" spans="1:76" s="10" customFormat="1" ht="18" customHeight="1" x14ac:dyDescent="0.25">
      <c r="A41" s="39">
        <v>33</v>
      </c>
      <c r="B41" s="12" t="s">
        <v>36</v>
      </c>
      <c r="C41" s="7">
        <v>3000</v>
      </c>
      <c r="D41" s="7">
        <v>14950</v>
      </c>
      <c r="E41" s="7">
        <v>410</v>
      </c>
      <c r="F41" s="7">
        <v>3050</v>
      </c>
      <c r="G41" s="7">
        <v>250</v>
      </c>
      <c r="H41" s="7">
        <v>500</v>
      </c>
      <c r="I41" s="8">
        <v>3660</v>
      </c>
      <c r="J41" s="8">
        <v>18500</v>
      </c>
      <c r="K41" s="7">
        <v>800</v>
      </c>
      <c r="L41" s="7">
        <v>3600</v>
      </c>
      <c r="M41" s="7">
        <v>180</v>
      </c>
      <c r="N41" s="7">
        <v>6300</v>
      </c>
      <c r="O41" s="8">
        <v>4640</v>
      </c>
      <c r="P41" s="8">
        <v>28400</v>
      </c>
      <c r="Q41" s="7">
        <v>24.5</v>
      </c>
      <c r="R41" s="7">
        <v>206</v>
      </c>
      <c r="S41" s="7">
        <v>3371.75</v>
      </c>
      <c r="T41" s="7">
        <v>20512.75</v>
      </c>
      <c r="U41" s="7">
        <v>4665</v>
      </c>
      <c r="V41" s="7">
        <v>95800</v>
      </c>
      <c r="W41" s="7">
        <v>1520</v>
      </c>
      <c r="X41" s="7">
        <v>72800</v>
      </c>
      <c r="Y41" s="7">
        <v>480</v>
      </c>
      <c r="Z41" s="7">
        <v>1400</v>
      </c>
      <c r="AA41" s="7">
        <v>0</v>
      </c>
      <c r="AB41" s="7">
        <v>0</v>
      </c>
      <c r="AC41" s="7">
        <v>535</v>
      </c>
      <c r="AD41" s="7">
        <v>130000</v>
      </c>
      <c r="AE41" s="8">
        <v>7200</v>
      </c>
      <c r="AF41" s="8">
        <v>300000</v>
      </c>
      <c r="AG41" s="7">
        <v>96.000000000000014</v>
      </c>
      <c r="AH41" s="7">
        <v>280</v>
      </c>
      <c r="AI41" s="7">
        <v>20</v>
      </c>
      <c r="AJ41" s="7">
        <v>1000</v>
      </c>
      <c r="AK41" s="7">
        <v>90</v>
      </c>
      <c r="AL41" s="7">
        <v>500</v>
      </c>
      <c r="AM41" s="7">
        <v>1390</v>
      </c>
      <c r="AN41" s="7">
        <v>25800</v>
      </c>
      <c r="AO41" s="7">
        <v>50</v>
      </c>
      <c r="AP41" s="7">
        <v>200</v>
      </c>
      <c r="AQ41" s="7">
        <v>200</v>
      </c>
      <c r="AR41" s="7">
        <v>1500</v>
      </c>
      <c r="AS41" s="7">
        <v>50</v>
      </c>
      <c r="AT41" s="7">
        <v>1000</v>
      </c>
      <c r="AU41" s="7">
        <v>1800</v>
      </c>
      <c r="AV41" s="7">
        <v>30000</v>
      </c>
      <c r="AW41" s="7">
        <v>42.4</v>
      </c>
      <c r="AX41" s="7">
        <v>155.20000000000002</v>
      </c>
      <c r="AY41" s="9">
        <v>13440</v>
      </c>
      <c r="AZ41" s="9">
        <v>254400</v>
      </c>
      <c r="BA41" s="9"/>
      <c r="BB41" s="9"/>
      <c r="BC41" s="7">
        <v>1</v>
      </c>
      <c r="BD41" s="7">
        <v>15</v>
      </c>
      <c r="BE41" s="7">
        <v>4</v>
      </c>
      <c r="BF41" s="7">
        <v>130</v>
      </c>
      <c r="BG41" s="7">
        <v>515</v>
      </c>
      <c r="BH41" s="7">
        <v>16200</v>
      </c>
      <c r="BI41" s="7">
        <v>680</v>
      </c>
      <c r="BJ41" s="7">
        <v>21755</v>
      </c>
      <c r="BK41" s="8">
        <v>1200</v>
      </c>
      <c r="BL41" s="8">
        <v>38100</v>
      </c>
      <c r="BM41" s="8">
        <v>14640</v>
      </c>
      <c r="BN41" s="8">
        <v>292500</v>
      </c>
      <c r="BO41" s="7">
        <v>1822</v>
      </c>
      <c r="BP41" s="7">
        <v>7490</v>
      </c>
      <c r="BQ41" s="7">
        <v>160</v>
      </c>
      <c r="BR41" s="7">
        <v>160</v>
      </c>
    </row>
    <row r="42" spans="1:76" s="19" customFormat="1" ht="18" customHeight="1" x14ac:dyDescent="0.25">
      <c r="A42" s="37">
        <v>34</v>
      </c>
      <c r="B42" s="6" t="s">
        <v>82</v>
      </c>
      <c r="C42" s="7">
        <v>50</v>
      </c>
      <c r="D42" s="7">
        <v>100</v>
      </c>
      <c r="E42" s="7">
        <v>90</v>
      </c>
      <c r="F42" s="7">
        <v>500</v>
      </c>
      <c r="G42" s="7">
        <v>0</v>
      </c>
      <c r="H42" s="7">
        <v>0</v>
      </c>
      <c r="I42" s="8">
        <v>140</v>
      </c>
      <c r="J42" s="8">
        <v>600</v>
      </c>
      <c r="K42" s="7">
        <v>0</v>
      </c>
      <c r="L42" s="7">
        <v>0</v>
      </c>
      <c r="M42" s="7">
        <v>0</v>
      </c>
      <c r="N42" s="7">
        <v>0</v>
      </c>
      <c r="O42" s="8">
        <v>140</v>
      </c>
      <c r="P42" s="8">
        <v>600</v>
      </c>
      <c r="Q42" s="7">
        <v>0</v>
      </c>
      <c r="R42" s="7">
        <v>0</v>
      </c>
      <c r="S42" s="7">
        <v>105</v>
      </c>
      <c r="T42" s="7">
        <v>450</v>
      </c>
      <c r="U42" s="7">
        <v>557</v>
      </c>
      <c r="V42" s="7">
        <v>9590</v>
      </c>
      <c r="W42" s="7">
        <v>198</v>
      </c>
      <c r="X42" s="7">
        <v>5000</v>
      </c>
      <c r="Y42" s="7">
        <v>45</v>
      </c>
      <c r="Z42" s="7">
        <v>110</v>
      </c>
      <c r="AA42" s="7">
        <v>0</v>
      </c>
      <c r="AB42" s="7">
        <v>0</v>
      </c>
      <c r="AC42" s="7">
        <v>0</v>
      </c>
      <c r="AD42" s="7">
        <v>0</v>
      </c>
      <c r="AE42" s="8">
        <v>800</v>
      </c>
      <c r="AF42" s="8">
        <v>14700</v>
      </c>
      <c r="AG42" s="7">
        <v>9</v>
      </c>
      <c r="AH42" s="7">
        <v>22</v>
      </c>
      <c r="AI42" s="7">
        <v>4</v>
      </c>
      <c r="AJ42" s="7">
        <v>200</v>
      </c>
      <c r="AK42" s="7">
        <v>20</v>
      </c>
      <c r="AL42" s="7">
        <v>115</v>
      </c>
      <c r="AM42" s="7">
        <v>120</v>
      </c>
      <c r="AN42" s="7">
        <v>1800</v>
      </c>
      <c r="AO42" s="7">
        <v>15</v>
      </c>
      <c r="AP42" s="7">
        <v>90</v>
      </c>
      <c r="AQ42" s="7">
        <v>131</v>
      </c>
      <c r="AR42" s="7">
        <v>515</v>
      </c>
      <c r="AS42" s="7">
        <v>10</v>
      </c>
      <c r="AT42" s="7">
        <v>80</v>
      </c>
      <c r="AU42" s="7">
        <v>300</v>
      </c>
      <c r="AV42" s="7">
        <v>2800</v>
      </c>
      <c r="AW42" s="7">
        <v>26.2</v>
      </c>
      <c r="AX42" s="7">
        <v>46.35</v>
      </c>
      <c r="AY42" s="9">
        <v>1240</v>
      </c>
      <c r="AZ42" s="9">
        <v>18100</v>
      </c>
      <c r="BA42" s="9"/>
      <c r="BB42" s="9"/>
      <c r="BC42" s="7">
        <v>1</v>
      </c>
      <c r="BD42" s="7">
        <v>15</v>
      </c>
      <c r="BE42" s="7">
        <v>2</v>
      </c>
      <c r="BF42" s="7">
        <v>60</v>
      </c>
      <c r="BG42" s="7">
        <v>190</v>
      </c>
      <c r="BH42" s="7">
        <v>1800</v>
      </c>
      <c r="BI42" s="7">
        <v>207</v>
      </c>
      <c r="BJ42" s="7">
        <v>1625</v>
      </c>
      <c r="BK42" s="8">
        <v>400</v>
      </c>
      <c r="BL42" s="8">
        <v>3500</v>
      </c>
      <c r="BM42" s="8">
        <v>1640</v>
      </c>
      <c r="BN42" s="8">
        <v>21600</v>
      </c>
      <c r="BO42" s="7">
        <v>240</v>
      </c>
      <c r="BP42" s="7">
        <v>840</v>
      </c>
      <c r="BQ42" s="7">
        <v>17</v>
      </c>
      <c r="BR42" s="7">
        <v>17</v>
      </c>
    </row>
    <row r="43" spans="1:76" s="16" customFormat="1" ht="18" customHeight="1" x14ac:dyDescent="0.25">
      <c r="A43" s="38" t="s">
        <v>37</v>
      </c>
      <c r="B43" s="13" t="s">
        <v>38</v>
      </c>
      <c r="C43" s="8">
        <v>23150</v>
      </c>
      <c r="D43" s="8">
        <v>84150</v>
      </c>
      <c r="E43" s="8">
        <v>16063</v>
      </c>
      <c r="F43" s="8">
        <v>95050</v>
      </c>
      <c r="G43" s="8">
        <v>1150</v>
      </c>
      <c r="H43" s="8">
        <v>2300</v>
      </c>
      <c r="I43" s="8">
        <v>40363</v>
      </c>
      <c r="J43" s="8">
        <v>181500</v>
      </c>
      <c r="K43" s="8">
        <v>4090</v>
      </c>
      <c r="L43" s="8">
        <v>25800</v>
      </c>
      <c r="M43" s="8">
        <v>2540</v>
      </c>
      <c r="N43" s="8">
        <v>55500</v>
      </c>
      <c r="O43" s="8">
        <v>46993</v>
      </c>
      <c r="P43" s="8">
        <v>262800</v>
      </c>
      <c r="Q43" s="8">
        <v>204.6</v>
      </c>
      <c r="R43" s="8">
        <v>718.4</v>
      </c>
      <c r="S43" s="8">
        <v>35172.25</v>
      </c>
      <c r="T43" s="8">
        <v>197331.5</v>
      </c>
      <c r="U43" s="8">
        <v>57641</v>
      </c>
      <c r="V43" s="8">
        <v>1146012</v>
      </c>
      <c r="W43" s="8">
        <v>16023</v>
      </c>
      <c r="X43" s="8">
        <v>473000</v>
      </c>
      <c r="Y43" s="8">
        <v>3053</v>
      </c>
      <c r="Z43" s="8">
        <v>8860</v>
      </c>
      <c r="AA43" s="8">
        <v>243</v>
      </c>
      <c r="AB43" s="8">
        <v>880</v>
      </c>
      <c r="AC43" s="8">
        <v>6540</v>
      </c>
      <c r="AD43" s="8">
        <v>868448</v>
      </c>
      <c r="AE43" s="8">
        <v>83500</v>
      </c>
      <c r="AF43" s="8">
        <v>2497200</v>
      </c>
      <c r="AG43" s="8">
        <v>600.19999999999993</v>
      </c>
      <c r="AH43" s="8">
        <v>1755</v>
      </c>
      <c r="AI43" s="8">
        <v>183</v>
      </c>
      <c r="AJ43" s="8">
        <v>8500</v>
      </c>
      <c r="AK43" s="8">
        <v>1430</v>
      </c>
      <c r="AL43" s="8">
        <v>7765</v>
      </c>
      <c r="AM43" s="8">
        <v>13279</v>
      </c>
      <c r="AN43" s="8">
        <v>161650</v>
      </c>
      <c r="AO43" s="8">
        <v>1180</v>
      </c>
      <c r="AP43" s="8">
        <v>5155</v>
      </c>
      <c r="AQ43" s="8">
        <v>5503</v>
      </c>
      <c r="AR43" s="8">
        <v>28415</v>
      </c>
      <c r="AS43" s="8">
        <v>425</v>
      </c>
      <c r="AT43" s="8">
        <v>5715</v>
      </c>
      <c r="AU43" s="8">
        <v>22000</v>
      </c>
      <c r="AV43" s="8">
        <v>217200</v>
      </c>
      <c r="AW43" s="8">
        <v>1062.6000000000001</v>
      </c>
      <c r="AX43" s="8">
        <v>2628.33</v>
      </c>
      <c r="AY43" s="9">
        <v>151093</v>
      </c>
      <c r="AZ43" s="9">
        <v>2146500</v>
      </c>
      <c r="BA43" s="8">
        <v>0</v>
      </c>
      <c r="BB43" s="8">
        <v>0</v>
      </c>
      <c r="BC43" s="8">
        <v>35</v>
      </c>
      <c r="BD43" s="8">
        <v>593</v>
      </c>
      <c r="BE43" s="8">
        <v>155</v>
      </c>
      <c r="BF43" s="8">
        <v>4690</v>
      </c>
      <c r="BG43" s="8">
        <v>12575</v>
      </c>
      <c r="BH43" s="8">
        <v>282320</v>
      </c>
      <c r="BI43" s="8">
        <v>23635</v>
      </c>
      <c r="BJ43" s="8">
        <v>395597</v>
      </c>
      <c r="BK43" s="8">
        <v>36400</v>
      </c>
      <c r="BL43" s="8">
        <v>683200</v>
      </c>
      <c r="BM43" s="8">
        <v>187493</v>
      </c>
      <c r="BN43" s="8">
        <v>2829700</v>
      </c>
      <c r="BO43" s="8">
        <v>22312</v>
      </c>
      <c r="BP43" s="8">
        <v>102666</v>
      </c>
      <c r="BQ43" s="8">
        <v>1905</v>
      </c>
      <c r="BR43" s="8">
        <v>1905</v>
      </c>
      <c r="BS43" s="14"/>
      <c r="BT43" s="14"/>
      <c r="BU43" s="14"/>
      <c r="BV43" s="14"/>
      <c r="BW43" s="14"/>
      <c r="BX43" s="14"/>
    </row>
    <row r="44" spans="1:76" s="16" customFormat="1" ht="18" customHeight="1" x14ac:dyDescent="0.25">
      <c r="A44" s="38"/>
      <c r="B44" s="13" t="s">
        <v>39</v>
      </c>
      <c r="C44" s="8">
        <v>142650</v>
      </c>
      <c r="D44" s="8">
        <v>452630</v>
      </c>
      <c r="E44" s="8">
        <v>46721</v>
      </c>
      <c r="F44" s="8">
        <v>182610</v>
      </c>
      <c r="G44" s="8">
        <v>5850</v>
      </c>
      <c r="H44" s="8">
        <v>11700</v>
      </c>
      <c r="I44" s="8">
        <v>195221</v>
      </c>
      <c r="J44" s="8">
        <v>646940</v>
      </c>
      <c r="K44" s="8">
        <v>9810</v>
      </c>
      <c r="L44" s="8">
        <v>48740</v>
      </c>
      <c r="M44" s="8">
        <v>3980</v>
      </c>
      <c r="N44" s="8">
        <v>67520</v>
      </c>
      <c r="O44" s="8">
        <v>209011</v>
      </c>
      <c r="P44" s="8">
        <v>763200</v>
      </c>
      <c r="Q44" s="8">
        <v>374.85</v>
      </c>
      <c r="R44" s="8">
        <v>1408.6100000000001</v>
      </c>
      <c r="S44" s="8">
        <v>165278</v>
      </c>
      <c r="T44" s="8">
        <v>588063</v>
      </c>
      <c r="U44" s="8">
        <v>107011</v>
      </c>
      <c r="V44" s="8">
        <v>1883459</v>
      </c>
      <c r="W44" s="8">
        <v>33859</v>
      </c>
      <c r="X44" s="8">
        <v>853560</v>
      </c>
      <c r="Y44" s="8">
        <v>7380</v>
      </c>
      <c r="Z44" s="8">
        <v>24853</v>
      </c>
      <c r="AA44" s="8">
        <v>2627</v>
      </c>
      <c r="AB44" s="8">
        <v>9780</v>
      </c>
      <c r="AC44" s="8">
        <v>13308</v>
      </c>
      <c r="AD44" s="8">
        <v>1191648</v>
      </c>
      <c r="AE44" s="8">
        <v>164185</v>
      </c>
      <c r="AF44" s="8">
        <v>3963300</v>
      </c>
      <c r="AG44" s="8">
        <v>1467</v>
      </c>
      <c r="AH44" s="8">
        <v>4954.7000000000007</v>
      </c>
      <c r="AI44" s="8">
        <v>639</v>
      </c>
      <c r="AJ44" s="8">
        <v>32580</v>
      </c>
      <c r="AK44" s="8">
        <v>8279</v>
      </c>
      <c r="AL44" s="8">
        <v>56800</v>
      </c>
      <c r="AM44" s="8">
        <v>48109</v>
      </c>
      <c r="AN44" s="8">
        <v>741315</v>
      </c>
      <c r="AO44" s="8">
        <v>4970</v>
      </c>
      <c r="AP44" s="8">
        <v>29165</v>
      </c>
      <c r="AQ44" s="8">
        <v>22362</v>
      </c>
      <c r="AR44" s="8">
        <v>128878</v>
      </c>
      <c r="AS44" s="8">
        <v>1511</v>
      </c>
      <c r="AT44" s="8">
        <v>21262</v>
      </c>
      <c r="AU44" s="8">
        <v>85870</v>
      </c>
      <c r="AV44" s="8">
        <v>1010000</v>
      </c>
      <c r="AW44" s="8">
        <v>5073.46</v>
      </c>
      <c r="AX44" s="8">
        <v>12556.239999999998</v>
      </c>
      <c r="AY44" s="8">
        <v>456861</v>
      </c>
      <c r="AZ44" s="8">
        <v>4685900</v>
      </c>
      <c r="BA44" s="8">
        <v>0</v>
      </c>
      <c r="BB44" s="8">
        <v>0</v>
      </c>
      <c r="BC44" s="8">
        <v>186</v>
      </c>
      <c r="BD44" s="8">
        <v>2896</v>
      </c>
      <c r="BE44" s="8">
        <v>428</v>
      </c>
      <c r="BF44" s="8">
        <v>12695</v>
      </c>
      <c r="BG44" s="8">
        <v>37190</v>
      </c>
      <c r="BH44" s="8">
        <v>450570</v>
      </c>
      <c r="BI44" s="8">
        <v>60586</v>
      </c>
      <c r="BJ44" s="8">
        <v>626339</v>
      </c>
      <c r="BK44" s="8">
        <v>98390</v>
      </c>
      <c r="BL44" s="8">
        <v>1092500</v>
      </c>
      <c r="BM44" s="8">
        <v>555251</v>
      </c>
      <c r="BN44" s="8">
        <v>5778400</v>
      </c>
      <c r="BO44" s="8">
        <v>73281</v>
      </c>
      <c r="BP44" s="8">
        <v>353913</v>
      </c>
      <c r="BQ44" s="8">
        <v>5597</v>
      </c>
      <c r="BR44" s="8">
        <v>5595</v>
      </c>
    </row>
    <row r="45" spans="1:76" s="10" customFormat="1" ht="18" customHeight="1" x14ac:dyDescent="0.25">
      <c r="A45" s="37">
        <v>35</v>
      </c>
      <c r="B45" s="12" t="s">
        <v>90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8">
        <v>0</v>
      </c>
      <c r="J45" s="8">
        <v>0</v>
      </c>
      <c r="K45" s="7">
        <v>0</v>
      </c>
      <c r="L45" s="7">
        <v>0</v>
      </c>
      <c r="M45" s="7">
        <v>0</v>
      </c>
      <c r="N45" s="7">
        <v>0</v>
      </c>
      <c r="O45" s="8">
        <v>0</v>
      </c>
      <c r="P45" s="8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8">
        <v>0</v>
      </c>
      <c r="AF45" s="8">
        <v>0</v>
      </c>
      <c r="AG45" s="7">
        <v>0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9">
        <v>0</v>
      </c>
      <c r="AZ45" s="9">
        <v>0</v>
      </c>
      <c r="BA45" s="9"/>
      <c r="BB45" s="9"/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8">
        <v>0</v>
      </c>
      <c r="BL45" s="8">
        <v>0</v>
      </c>
      <c r="BM45" s="8">
        <v>0</v>
      </c>
      <c r="BN45" s="8">
        <v>0</v>
      </c>
      <c r="BO45" s="7">
        <v>0</v>
      </c>
      <c r="BP45" s="7">
        <v>0</v>
      </c>
      <c r="BQ45" s="7">
        <v>0</v>
      </c>
      <c r="BR45" s="7">
        <v>0</v>
      </c>
    </row>
    <row r="46" spans="1:76" s="10" customFormat="1" ht="18" customHeight="1" x14ac:dyDescent="0.25">
      <c r="A46" s="37">
        <v>36</v>
      </c>
      <c r="B46" s="11" t="s">
        <v>91</v>
      </c>
      <c r="C46" s="7">
        <v>61800</v>
      </c>
      <c r="D46" s="7">
        <v>113500</v>
      </c>
      <c r="E46" s="7">
        <v>8230</v>
      </c>
      <c r="F46" s="7">
        <v>17010</v>
      </c>
      <c r="G46" s="7">
        <v>1050</v>
      </c>
      <c r="H46" s="7">
        <v>2100</v>
      </c>
      <c r="I46" s="8">
        <v>71080</v>
      </c>
      <c r="J46" s="8">
        <v>132610</v>
      </c>
      <c r="K46" s="7">
        <v>400</v>
      </c>
      <c r="L46" s="7">
        <v>1510</v>
      </c>
      <c r="M46" s="7">
        <v>100</v>
      </c>
      <c r="N46" s="7">
        <v>180</v>
      </c>
      <c r="O46" s="8">
        <v>71580</v>
      </c>
      <c r="P46" s="8">
        <v>134300</v>
      </c>
      <c r="Q46" s="7">
        <v>6.200000000000002</v>
      </c>
      <c r="R46" s="7">
        <v>11.799999999999997</v>
      </c>
      <c r="S46" s="7">
        <v>53737.5</v>
      </c>
      <c r="T46" s="7">
        <v>101347.75</v>
      </c>
      <c r="U46" s="7">
        <v>2392</v>
      </c>
      <c r="V46" s="7">
        <v>39702</v>
      </c>
      <c r="W46" s="7">
        <v>650</v>
      </c>
      <c r="X46" s="7">
        <v>7000</v>
      </c>
      <c r="Y46" s="7">
        <v>28</v>
      </c>
      <c r="Z46" s="7">
        <v>98</v>
      </c>
      <c r="AA46" s="7">
        <v>130</v>
      </c>
      <c r="AB46" s="7">
        <v>400</v>
      </c>
      <c r="AC46" s="7">
        <v>0</v>
      </c>
      <c r="AD46" s="7">
        <v>0</v>
      </c>
      <c r="AE46" s="8">
        <v>3200</v>
      </c>
      <c r="AF46" s="8">
        <v>47200</v>
      </c>
      <c r="AG46" s="7">
        <v>6.4000000000000012</v>
      </c>
      <c r="AH46" s="7">
        <v>20.399999999999995</v>
      </c>
      <c r="AI46" s="7">
        <v>0</v>
      </c>
      <c r="AJ46" s="7">
        <v>0</v>
      </c>
      <c r="AK46" s="7">
        <v>200</v>
      </c>
      <c r="AL46" s="7">
        <v>500</v>
      </c>
      <c r="AM46" s="7">
        <v>430</v>
      </c>
      <c r="AN46" s="7">
        <v>3800</v>
      </c>
      <c r="AO46" s="7">
        <v>150</v>
      </c>
      <c r="AP46" s="7">
        <v>300</v>
      </c>
      <c r="AQ46" s="7">
        <v>305</v>
      </c>
      <c r="AR46" s="7">
        <v>1300</v>
      </c>
      <c r="AS46" s="7">
        <v>15</v>
      </c>
      <c r="AT46" s="7">
        <v>100</v>
      </c>
      <c r="AU46" s="7">
        <v>1100</v>
      </c>
      <c r="AV46" s="7">
        <v>6000</v>
      </c>
      <c r="AW46" s="7">
        <v>61.000000000000021</v>
      </c>
      <c r="AX46" s="7">
        <v>117.20000000000003</v>
      </c>
      <c r="AY46" s="9">
        <v>75480</v>
      </c>
      <c r="AZ46" s="9">
        <v>160700</v>
      </c>
      <c r="BA46" s="9"/>
      <c r="BB46" s="9"/>
      <c r="BC46" s="7">
        <v>3</v>
      </c>
      <c r="BD46" s="7">
        <v>45</v>
      </c>
      <c r="BE46" s="7">
        <v>8</v>
      </c>
      <c r="BF46" s="7">
        <v>250</v>
      </c>
      <c r="BG46" s="7">
        <v>750</v>
      </c>
      <c r="BH46" s="7">
        <v>3100</v>
      </c>
      <c r="BI46" s="7">
        <v>5359</v>
      </c>
      <c r="BJ46" s="7">
        <v>10105</v>
      </c>
      <c r="BK46" s="8">
        <v>6120</v>
      </c>
      <c r="BL46" s="8">
        <v>13500</v>
      </c>
      <c r="BM46" s="8">
        <v>81600</v>
      </c>
      <c r="BN46" s="8">
        <v>174200</v>
      </c>
      <c r="BO46" s="7">
        <v>12850</v>
      </c>
      <c r="BP46" s="7">
        <v>39800</v>
      </c>
      <c r="BQ46" s="7">
        <v>815</v>
      </c>
      <c r="BR46" s="7">
        <v>814</v>
      </c>
    </row>
    <row r="47" spans="1:76" s="16" customFormat="1" ht="18" customHeight="1" x14ac:dyDescent="0.25">
      <c r="A47" s="38"/>
      <c r="B47" s="13" t="s">
        <v>40</v>
      </c>
      <c r="C47" s="8">
        <v>61800</v>
      </c>
      <c r="D47" s="8">
        <v>113500</v>
      </c>
      <c r="E47" s="8">
        <v>8230</v>
      </c>
      <c r="F47" s="8">
        <v>17010</v>
      </c>
      <c r="G47" s="8">
        <v>1050</v>
      </c>
      <c r="H47" s="8">
        <v>2100</v>
      </c>
      <c r="I47" s="8">
        <v>71080</v>
      </c>
      <c r="J47" s="8">
        <v>132610</v>
      </c>
      <c r="K47" s="8">
        <v>400</v>
      </c>
      <c r="L47" s="8">
        <v>1510</v>
      </c>
      <c r="M47" s="8">
        <v>100</v>
      </c>
      <c r="N47" s="8">
        <v>180</v>
      </c>
      <c r="O47" s="8">
        <v>71580</v>
      </c>
      <c r="P47" s="8">
        <v>134300</v>
      </c>
      <c r="Q47" s="8">
        <v>6.200000000000002</v>
      </c>
      <c r="R47" s="8">
        <v>11.799999999999997</v>
      </c>
      <c r="S47" s="8">
        <v>53737.5</v>
      </c>
      <c r="T47" s="8">
        <v>101347.75</v>
      </c>
      <c r="U47" s="8">
        <v>2392</v>
      </c>
      <c r="V47" s="8">
        <v>39702</v>
      </c>
      <c r="W47" s="8">
        <v>650</v>
      </c>
      <c r="X47" s="8">
        <v>7000</v>
      </c>
      <c r="Y47" s="8">
        <v>28</v>
      </c>
      <c r="Z47" s="8">
        <v>98</v>
      </c>
      <c r="AA47" s="8">
        <v>130</v>
      </c>
      <c r="AB47" s="8">
        <v>400</v>
      </c>
      <c r="AC47" s="8">
        <v>0</v>
      </c>
      <c r="AD47" s="8">
        <v>0</v>
      </c>
      <c r="AE47" s="8">
        <v>3200</v>
      </c>
      <c r="AF47" s="8">
        <v>47200</v>
      </c>
      <c r="AG47" s="8">
        <v>6.4000000000000012</v>
      </c>
      <c r="AH47" s="8">
        <v>20.399999999999995</v>
      </c>
      <c r="AI47" s="8">
        <v>0</v>
      </c>
      <c r="AJ47" s="8">
        <v>0</v>
      </c>
      <c r="AK47" s="8">
        <v>200</v>
      </c>
      <c r="AL47" s="8">
        <v>500</v>
      </c>
      <c r="AM47" s="8">
        <v>430</v>
      </c>
      <c r="AN47" s="8">
        <v>3800</v>
      </c>
      <c r="AO47" s="8">
        <v>150</v>
      </c>
      <c r="AP47" s="8">
        <v>300</v>
      </c>
      <c r="AQ47" s="8">
        <v>305</v>
      </c>
      <c r="AR47" s="8">
        <v>1300</v>
      </c>
      <c r="AS47" s="8">
        <v>15</v>
      </c>
      <c r="AT47" s="8">
        <v>100</v>
      </c>
      <c r="AU47" s="8">
        <v>1100</v>
      </c>
      <c r="AV47" s="8">
        <v>6000</v>
      </c>
      <c r="AW47" s="8">
        <v>61.000000000000021</v>
      </c>
      <c r="AX47" s="8">
        <v>117.20000000000003</v>
      </c>
      <c r="AY47" s="9">
        <v>75480</v>
      </c>
      <c r="AZ47" s="9">
        <v>160700</v>
      </c>
      <c r="BA47" s="8">
        <v>0</v>
      </c>
      <c r="BB47" s="8">
        <v>0</v>
      </c>
      <c r="BC47" s="8">
        <v>3</v>
      </c>
      <c r="BD47" s="8">
        <v>45</v>
      </c>
      <c r="BE47" s="8">
        <v>8</v>
      </c>
      <c r="BF47" s="8">
        <v>250</v>
      </c>
      <c r="BG47" s="8">
        <v>750</v>
      </c>
      <c r="BH47" s="8">
        <v>3100</v>
      </c>
      <c r="BI47" s="8">
        <v>5359</v>
      </c>
      <c r="BJ47" s="8">
        <v>10105</v>
      </c>
      <c r="BK47" s="8">
        <v>6120</v>
      </c>
      <c r="BL47" s="8">
        <v>13500</v>
      </c>
      <c r="BM47" s="8">
        <v>81600</v>
      </c>
      <c r="BN47" s="8">
        <v>174200</v>
      </c>
      <c r="BO47" s="8">
        <v>12850</v>
      </c>
      <c r="BP47" s="8">
        <v>39800</v>
      </c>
      <c r="BQ47" s="8">
        <v>815</v>
      </c>
      <c r="BR47" s="8">
        <v>814</v>
      </c>
    </row>
    <row r="48" spans="1:76" s="10" customFormat="1" ht="18" customHeight="1" x14ac:dyDescent="0.25">
      <c r="A48" s="37">
        <v>37</v>
      </c>
      <c r="B48" s="12" t="s">
        <v>80</v>
      </c>
      <c r="C48" s="7">
        <v>159200</v>
      </c>
      <c r="D48" s="7">
        <v>153970</v>
      </c>
      <c r="E48" s="7">
        <v>688</v>
      </c>
      <c r="F48" s="7">
        <v>1430</v>
      </c>
      <c r="G48" s="7">
        <v>500</v>
      </c>
      <c r="H48" s="7">
        <v>1000</v>
      </c>
      <c r="I48" s="8">
        <v>160388</v>
      </c>
      <c r="J48" s="8">
        <v>156400</v>
      </c>
      <c r="K48" s="7">
        <v>200</v>
      </c>
      <c r="L48" s="7">
        <v>200</v>
      </c>
      <c r="M48" s="7">
        <v>50</v>
      </c>
      <c r="N48" s="7">
        <v>100</v>
      </c>
      <c r="O48" s="8">
        <v>160638</v>
      </c>
      <c r="P48" s="8">
        <v>156700</v>
      </c>
      <c r="Q48" s="7">
        <v>4.4000000000000012</v>
      </c>
      <c r="R48" s="7">
        <v>5.2</v>
      </c>
      <c r="S48" s="7">
        <v>113364</v>
      </c>
      <c r="T48" s="7">
        <v>111383.25</v>
      </c>
      <c r="U48" s="7">
        <v>1052</v>
      </c>
      <c r="V48" s="7">
        <v>9990</v>
      </c>
      <c r="W48" s="7">
        <v>180</v>
      </c>
      <c r="X48" s="7">
        <v>2000</v>
      </c>
      <c r="Y48" s="7">
        <v>68</v>
      </c>
      <c r="Z48" s="7">
        <v>210</v>
      </c>
      <c r="AA48" s="7">
        <v>0</v>
      </c>
      <c r="AB48" s="7">
        <v>0</v>
      </c>
      <c r="AC48" s="7">
        <v>0</v>
      </c>
      <c r="AD48" s="7">
        <v>0</v>
      </c>
      <c r="AE48" s="8">
        <v>1300</v>
      </c>
      <c r="AF48" s="8">
        <v>12200</v>
      </c>
      <c r="AG48" s="7">
        <v>13.6</v>
      </c>
      <c r="AH48" s="7">
        <v>42</v>
      </c>
      <c r="AI48" s="7">
        <v>0</v>
      </c>
      <c r="AJ48" s="7">
        <v>0</v>
      </c>
      <c r="AK48" s="7">
        <v>0</v>
      </c>
      <c r="AL48" s="7">
        <v>0</v>
      </c>
      <c r="AM48" s="7">
        <v>130</v>
      </c>
      <c r="AN48" s="7">
        <v>670</v>
      </c>
      <c r="AO48" s="7">
        <v>10</v>
      </c>
      <c r="AP48" s="7">
        <v>10</v>
      </c>
      <c r="AQ48" s="7">
        <v>10</v>
      </c>
      <c r="AR48" s="7">
        <v>20</v>
      </c>
      <c r="AS48" s="7">
        <v>0</v>
      </c>
      <c r="AT48" s="7">
        <v>0</v>
      </c>
      <c r="AU48" s="7">
        <v>150</v>
      </c>
      <c r="AV48" s="7">
        <v>700</v>
      </c>
      <c r="AW48" s="7">
        <v>1</v>
      </c>
      <c r="AX48" s="7">
        <v>0.89999999999999991</v>
      </c>
      <c r="AY48" s="9">
        <v>162088</v>
      </c>
      <c r="AZ48" s="9">
        <v>169600</v>
      </c>
      <c r="BA48" s="9"/>
      <c r="BB48" s="9"/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3700</v>
      </c>
      <c r="BJ48" s="7">
        <v>3500</v>
      </c>
      <c r="BK48" s="8">
        <v>3700</v>
      </c>
      <c r="BL48" s="8">
        <v>3500</v>
      </c>
      <c r="BM48" s="8">
        <v>165788</v>
      </c>
      <c r="BN48" s="8">
        <v>173100</v>
      </c>
      <c r="BO48" s="7">
        <v>19500</v>
      </c>
      <c r="BP48" s="7">
        <v>41800</v>
      </c>
      <c r="BQ48" s="7">
        <v>905</v>
      </c>
      <c r="BR48" s="7">
        <v>906</v>
      </c>
    </row>
    <row r="49" spans="1:75" s="10" customFormat="1" ht="18" customHeight="1" x14ac:dyDescent="0.25">
      <c r="A49" s="37">
        <v>38</v>
      </c>
      <c r="B49" s="12" t="s">
        <v>41</v>
      </c>
      <c r="C49" s="7">
        <v>0</v>
      </c>
      <c r="D49" s="7">
        <v>0</v>
      </c>
      <c r="E49" s="7">
        <v>194</v>
      </c>
      <c r="F49" s="7">
        <v>250</v>
      </c>
      <c r="G49" s="7">
        <v>50</v>
      </c>
      <c r="H49" s="7">
        <v>50</v>
      </c>
      <c r="I49" s="8">
        <v>244</v>
      </c>
      <c r="J49" s="8">
        <v>300</v>
      </c>
      <c r="K49" s="7">
        <v>80</v>
      </c>
      <c r="L49" s="7">
        <v>100</v>
      </c>
      <c r="M49" s="7">
        <v>40</v>
      </c>
      <c r="N49" s="7">
        <v>100</v>
      </c>
      <c r="O49" s="8">
        <v>364</v>
      </c>
      <c r="P49" s="8">
        <v>500</v>
      </c>
      <c r="Q49" s="7">
        <v>0</v>
      </c>
      <c r="R49" s="7">
        <v>0</v>
      </c>
      <c r="S49" s="7">
        <v>273</v>
      </c>
      <c r="T49" s="7">
        <v>375</v>
      </c>
      <c r="U49" s="7">
        <v>20</v>
      </c>
      <c r="V49" s="7">
        <v>150</v>
      </c>
      <c r="W49" s="7">
        <v>20</v>
      </c>
      <c r="X49" s="7">
        <v>100</v>
      </c>
      <c r="Y49" s="7">
        <v>10</v>
      </c>
      <c r="Z49" s="7">
        <v>50</v>
      </c>
      <c r="AA49" s="7">
        <v>0</v>
      </c>
      <c r="AB49" s="7">
        <v>0</v>
      </c>
      <c r="AC49" s="7">
        <v>0</v>
      </c>
      <c r="AD49" s="7">
        <v>0</v>
      </c>
      <c r="AE49" s="8">
        <v>50</v>
      </c>
      <c r="AF49" s="8">
        <v>300</v>
      </c>
      <c r="AG49" s="7">
        <v>2</v>
      </c>
      <c r="AH49" s="7">
        <v>10</v>
      </c>
      <c r="AI49" s="7">
        <v>0</v>
      </c>
      <c r="AJ49" s="7">
        <v>0</v>
      </c>
      <c r="AK49" s="7">
        <v>0</v>
      </c>
      <c r="AL49" s="7">
        <v>0</v>
      </c>
      <c r="AM49" s="7">
        <v>40</v>
      </c>
      <c r="AN49" s="7">
        <v>180</v>
      </c>
      <c r="AO49" s="7">
        <v>5</v>
      </c>
      <c r="AP49" s="7">
        <v>10</v>
      </c>
      <c r="AQ49" s="7">
        <v>5</v>
      </c>
      <c r="AR49" s="7">
        <v>10</v>
      </c>
      <c r="AS49" s="7">
        <v>0</v>
      </c>
      <c r="AT49" s="7">
        <v>0</v>
      </c>
      <c r="AU49" s="7">
        <v>50</v>
      </c>
      <c r="AV49" s="7">
        <v>200</v>
      </c>
      <c r="AW49" s="7">
        <v>1</v>
      </c>
      <c r="AX49" s="7">
        <v>0.9</v>
      </c>
      <c r="AY49" s="9">
        <v>464</v>
      </c>
      <c r="AZ49" s="9">
        <v>1000</v>
      </c>
      <c r="BA49" s="9"/>
      <c r="BB49" s="9"/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8">
        <v>0</v>
      </c>
      <c r="BL49" s="8">
        <v>0</v>
      </c>
      <c r="BM49" s="8">
        <v>464</v>
      </c>
      <c r="BN49" s="8">
        <v>1000</v>
      </c>
      <c r="BO49" s="7">
        <v>80</v>
      </c>
      <c r="BP49" s="7">
        <v>200</v>
      </c>
      <c r="BQ49" s="7">
        <v>8</v>
      </c>
      <c r="BR49" s="7">
        <v>8</v>
      </c>
    </row>
    <row r="50" spans="1:75" s="16" customFormat="1" ht="18" customHeight="1" x14ac:dyDescent="0.25">
      <c r="A50" s="38"/>
      <c r="B50" s="13" t="s">
        <v>42</v>
      </c>
      <c r="C50" s="8">
        <v>159200</v>
      </c>
      <c r="D50" s="8">
        <v>153970</v>
      </c>
      <c r="E50" s="8">
        <v>882</v>
      </c>
      <c r="F50" s="8">
        <v>1680</v>
      </c>
      <c r="G50" s="8">
        <v>550</v>
      </c>
      <c r="H50" s="8">
        <v>1050</v>
      </c>
      <c r="I50" s="8">
        <v>160632</v>
      </c>
      <c r="J50" s="8">
        <v>156700</v>
      </c>
      <c r="K50" s="8">
        <v>280</v>
      </c>
      <c r="L50" s="8">
        <v>300</v>
      </c>
      <c r="M50" s="8">
        <v>90</v>
      </c>
      <c r="N50" s="8">
        <v>200</v>
      </c>
      <c r="O50" s="8">
        <v>161002</v>
      </c>
      <c r="P50" s="8">
        <v>157200</v>
      </c>
      <c r="Q50" s="8">
        <v>4.4000000000000012</v>
      </c>
      <c r="R50" s="8">
        <v>5.2</v>
      </c>
      <c r="S50" s="8">
        <v>113637</v>
      </c>
      <c r="T50" s="8">
        <v>111758.25</v>
      </c>
      <c r="U50" s="8">
        <v>1072</v>
      </c>
      <c r="V50" s="8">
        <v>10140</v>
      </c>
      <c r="W50" s="8">
        <v>200</v>
      </c>
      <c r="X50" s="8">
        <v>2100</v>
      </c>
      <c r="Y50" s="8">
        <v>78</v>
      </c>
      <c r="Z50" s="8">
        <v>260</v>
      </c>
      <c r="AA50" s="8">
        <v>0</v>
      </c>
      <c r="AB50" s="8">
        <v>0</v>
      </c>
      <c r="AC50" s="8">
        <v>0</v>
      </c>
      <c r="AD50" s="8">
        <v>0</v>
      </c>
      <c r="AE50" s="8">
        <v>1350</v>
      </c>
      <c r="AF50" s="8">
        <v>12500</v>
      </c>
      <c r="AG50" s="8">
        <v>15.6</v>
      </c>
      <c r="AH50" s="8">
        <v>52</v>
      </c>
      <c r="AI50" s="8">
        <v>0</v>
      </c>
      <c r="AJ50" s="8">
        <v>0</v>
      </c>
      <c r="AK50" s="8">
        <v>0</v>
      </c>
      <c r="AL50" s="8">
        <v>0</v>
      </c>
      <c r="AM50" s="8">
        <v>170</v>
      </c>
      <c r="AN50" s="8">
        <v>850</v>
      </c>
      <c r="AO50" s="8">
        <v>15</v>
      </c>
      <c r="AP50" s="8">
        <v>20</v>
      </c>
      <c r="AQ50" s="8">
        <v>15</v>
      </c>
      <c r="AR50" s="8">
        <v>30</v>
      </c>
      <c r="AS50" s="8">
        <v>0</v>
      </c>
      <c r="AT50" s="8">
        <v>0</v>
      </c>
      <c r="AU50" s="8">
        <v>200</v>
      </c>
      <c r="AV50" s="8">
        <v>900</v>
      </c>
      <c r="AW50" s="8">
        <v>2</v>
      </c>
      <c r="AX50" s="8">
        <v>1.7999999999999998</v>
      </c>
      <c r="AY50" s="9">
        <v>162552</v>
      </c>
      <c r="AZ50" s="9">
        <v>170600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8">
        <v>3700</v>
      </c>
      <c r="BJ50" s="8">
        <v>3500</v>
      </c>
      <c r="BK50" s="8">
        <v>3700</v>
      </c>
      <c r="BL50" s="8">
        <v>3500</v>
      </c>
      <c r="BM50" s="8">
        <v>166252</v>
      </c>
      <c r="BN50" s="8">
        <v>174100</v>
      </c>
      <c r="BO50" s="8">
        <v>19580</v>
      </c>
      <c r="BP50" s="8">
        <v>42000</v>
      </c>
      <c r="BQ50" s="8">
        <v>913</v>
      </c>
      <c r="BR50" s="8">
        <v>914</v>
      </c>
    </row>
    <row r="51" spans="1:75" s="22" customFormat="1" ht="18" customHeight="1" x14ac:dyDescent="0.25">
      <c r="A51" s="39">
        <v>39</v>
      </c>
      <c r="B51" s="20" t="s">
        <v>68</v>
      </c>
      <c r="C51" s="7">
        <v>0</v>
      </c>
      <c r="D51" s="7">
        <v>0</v>
      </c>
      <c r="E51" s="7">
        <v>300</v>
      </c>
      <c r="F51" s="7">
        <v>5000</v>
      </c>
      <c r="G51" s="7">
        <v>250</v>
      </c>
      <c r="H51" s="7">
        <v>500</v>
      </c>
      <c r="I51" s="8">
        <v>550</v>
      </c>
      <c r="J51" s="8">
        <v>5500</v>
      </c>
      <c r="K51" s="7">
        <v>580</v>
      </c>
      <c r="L51" s="7">
        <v>7500</v>
      </c>
      <c r="M51" s="7">
        <v>800</v>
      </c>
      <c r="N51" s="7">
        <v>12000</v>
      </c>
      <c r="O51" s="8">
        <v>1930</v>
      </c>
      <c r="P51" s="8">
        <v>25000</v>
      </c>
      <c r="Q51" s="7">
        <v>65.3</v>
      </c>
      <c r="R51" s="7">
        <v>889</v>
      </c>
      <c r="S51" s="7">
        <v>1517</v>
      </c>
      <c r="T51" s="7">
        <v>18750.5</v>
      </c>
      <c r="U51" s="7">
        <v>6405</v>
      </c>
      <c r="V51" s="7">
        <v>106790</v>
      </c>
      <c r="W51" s="7">
        <v>1900</v>
      </c>
      <c r="X51" s="7">
        <v>41000</v>
      </c>
      <c r="Y51" s="7">
        <v>385</v>
      </c>
      <c r="Z51" s="7">
        <v>1210</v>
      </c>
      <c r="AA51" s="7">
        <v>0</v>
      </c>
      <c r="AB51" s="7">
        <v>0</v>
      </c>
      <c r="AC51" s="7">
        <v>10</v>
      </c>
      <c r="AD51" s="7">
        <v>1000</v>
      </c>
      <c r="AE51" s="8">
        <v>8700</v>
      </c>
      <c r="AF51" s="8">
        <v>150000</v>
      </c>
      <c r="AG51" s="7">
        <v>77.600000000000009</v>
      </c>
      <c r="AH51" s="7">
        <v>242.6</v>
      </c>
      <c r="AI51" s="7">
        <v>0</v>
      </c>
      <c r="AJ51" s="7">
        <v>0</v>
      </c>
      <c r="AK51" s="7">
        <v>0</v>
      </c>
      <c r="AL51" s="7">
        <v>0</v>
      </c>
      <c r="AM51" s="7">
        <v>517</v>
      </c>
      <c r="AN51" s="7">
        <v>15000</v>
      </c>
      <c r="AO51" s="7">
        <v>200</v>
      </c>
      <c r="AP51" s="7">
        <v>800</v>
      </c>
      <c r="AQ51" s="7">
        <v>3733</v>
      </c>
      <c r="AR51" s="7">
        <v>29300</v>
      </c>
      <c r="AS51" s="7">
        <v>50</v>
      </c>
      <c r="AT51" s="7">
        <v>1000</v>
      </c>
      <c r="AU51" s="7">
        <v>4500</v>
      </c>
      <c r="AV51" s="7">
        <v>46100</v>
      </c>
      <c r="AW51" s="7">
        <v>746.6</v>
      </c>
      <c r="AX51" s="7">
        <v>2637.7999999999997</v>
      </c>
      <c r="AY51" s="9">
        <v>15030</v>
      </c>
      <c r="AZ51" s="9">
        <v>185600</v>
      </c>
      <c r="BA51" s="9"/>
      <c r="BB51" s="9"/>
      <c r="BC51" s="7">
        <v>0</v>
      </c>
      <c r="BD51" s="7">
        <v>0</v>
      </c>
      <c r="BE51" s="7">
        <v>0</v>
      </c>
      <c r="BF51" s="7">
        <v>0</v>
      </c>
      <c r="BG51" s="7">
        <v>150</v>
      </c>
      <c r="BH51" s="7">
        <v>1600</v>
      </c>
      <c r="BI51" s="7">
        <v>1200</v>
      </c>
      <c r="BJ51" s="7">
        <v>22400</v>
      </c>
      <c r="BK51" s="8">
        <v>1350</v>
      </c>
      <c r="BL51" s="8">
        <v>24000</v>
      </c>
      <c r="BM51" s="8">
        <v>16380</v>
      </c>
      <c r="BN51" s="8">
        <v>209600</v>
      </c>
      <c r="BO51" s="7">
        <v>2490</v>
      </c>
      <c r="BP51" s="7">
        <v>11200</v>
      </c>
      <c r="BQ51" s="7">
        <v>190</v>
      </c>
      <c r="BR51" s="7">
        <v>190</v>
      </c>
    </row>
    <row r="52" spans="1:75" s="16" customFormat="1" ht="18" customHeight="1" x14ac:dyDescent="0.25">
      <c r="A52" s="39">
        <v>40</v>
      </c>
      <c r="B52" s="20" t="s">
        <v>73</v>
      </c>
      <c r="C52" s="7">
        <v>0</v>
      </c>
      <c r="D52" s="7">
        <v>0</v>
      </c>
      <c r="E52" s="7">
        <v>0</v>
      </c>
      <c r="F52" s="7">
        <v>0</v>
      </c>
      <c r="G52" s="7">
        <v>125</v>
      </c>
      <c r="H52" s="7">
        <v>250</v>
      </c>
      <c r="I52" s="8">
        <v>125</v>
      </c>
      <c r="J52" s="8">
        <v>250</v>
      </c>
      <c r="K52" s="7">
        <v>80</v>
      </c>
      <c r="L52" s="7">
        <v>500</v>
      </c>
      <c r="M52" s="7">
        <v>80</v>
      </c>
      <c r="N52" s="7">
        <v>250</v>
      </c>
      <c r="O52" s="8">
        <v>285</v>
      </c>
      <c r="P52" s="8">
        <v>1000</v>
      </c>
      <c r="Q52" s="7">
        <v>3</v>
      </c>
      <c r="R52" s="7">
        <v>17</v>
      </c>
      <c r="S52" s="7">
        <v>213.75</v>
      </c>
      <c r="T52" s="7">
        <v>750</v>
      </c>
      <c r="U52" s="7">
        <v>280</v>
      </c>
      <c r="V52" s="7">
        <v>5100</v>
      </c>
      <c r="W52" s="7">
        <v>100</v>
      </c>
      <c r="X52" s="7">
        <v>800</v>
      </c>
      <c r="Y52" s="7">
        <v>20</v>
      </c>
      <c r="Z52" s="7">
        <v>100</v>
      </c>
      <c r="AA52" s="7">
        <v>0</v>
      </c>
      <c r="AB52" s="7">
        <v>0</v>
      </c>
      <c r="AC52" s="7">
        <v>0</v>
      </c>
      <c r="AD52" s="7">
        <v>0</v>
      </c>
      <c r="AE52" s="8">
        <v>400</v>
      </c>
      <c r="AF52" s="8">
        <v>6000</v>
      </c>
      <c r="AG52" s="7">
        <v>4</v>
      </c>
      <c r="AH52" s="7">
        <v>20</v>
      </c>
      <c r="AI52" s="7">
        <v>0</v>
      </c>
      <c r="AJ52" s="7">
        <v>0</v>
      </c>
      <c r="AK52" s="7">
        <v>0</v>
      </c>
      <c r="AL52" s="7">
        <v>0</v>
      </c>
      <c r="AM52" s="7">
        <v>30</v>
      </c>
      <c r="AN52" s="7">
        <v>800</v>
      </c>
      <c r="AO52" s="7">
        <v>10</v>
      </c>
      <c r="AP52" s="7">
        <v>50</v>
      </c>
      <c r="AQ52" s="7">
        <v>458</v>
      </c>
      <c r="AR52" s="7">
        <v>3830</v>
      </c>
      <c r="AS52" s="7">
        <v>2</v>
      </c>
      <c r="AT52" s="7">
        <v>20</v>
      </c>
      <c r="AU52" s="7">
        <v>500</v>
      </c>
      <c r="AV52" s="7">
        <v>4700</v>
      </c>
      <c r="AW52" s="7">
        <v>91.6</v>
      </c>
      <c r="AX52" s="7">
        <v>344.7</v>
      </c>
      <c r="AY52" s="9">
        <v>1085</v>
      </c>
      <c r="AZ52" s="9">
        <v>7700</v>
      </c>
      <c r="BA52" s="9"/>
      <c r="BB52" s="9"/>
      <c r="BC52" s="7">
        <v>0</v>
      </c>
      <c r="BD52" s="7">
        <v>0</v>
      </c>
      <c r="BE52" s="7">
        <v>0</v>
      </c>
      <c r="BF52" s="7">
        <v>0</v>
      </c>
      <c r="BG52" s="7">
        <v>60</v>
      </c>
      <c r="BH52" s="7">
        <v>600</v>
      </c>
      <c r="BI52" s="7">
        <v>240</v>
      </c>
      <c r="BJ52" s="7">
        <v>1400</v>
      </c>
      <c r="BK52" s="8">
        <v>300</v>
      </c>
      <c r="BL52" s="8">
        <v>2000</v>
      </c>
      <c r="BM52" s="8">
        <v>1385</v>
      </c>
      <c r="BN52" s="8">
        <v>9700</v>
      </c>
      <c r="BO52" s="7">
        <v>480</v>
      </c>
      <c r="BP52" s="7">
        <v>1800</v>
      </c>
      <c r="BQ52" s="7">
        <v>43</v>
      </c>
      <c r="BR52" s="7">
        <v>43</v>
      </c>
    </row>
    <row r="53" spans="1:75" s="16" customFormat="1" ht="18" customHeight="1" x14ac:dyDescent="0.25">
      <c r="A53" s="39">
        <v>41</v>
      </c>
      <c r="B53" s="20" t="s">
        <v>74</v>
      </c>
      <c r="C53" s="7">
        <v>0</v>
      </c>
      <c r="D53" s="7">
        <v>0</v>
      </c>
      <c r="E53" s="7">
        <v>0</v>
      </c>
      <c r="F53" s="7">
        <v>0</v>
      </c>
      <c r="G53" s="7">
        <v>250</v>
      </c>
      <c r="H53" s="7">
        <v>500</v>
      </c>
      <c r="I53" s="8">
        <v>250</v>
      </c>
      <c r="J53" s="8">
        <v>500</v>
      </c>
      <c r="K53" s="7">
        <v>160</v>
      </c>
      <c r="L53" s="7">
        <v>1000</v>
      </c>
      <c r="M53" s="7">
        <v>200</v>
      </c>
      <c r="N53" s="7">
        <v>1300</v>
      </c>
      <c r="O53" s="8">
        <v>610</v>
      </c>
      <c r="P53" s="8">
        <v>2800</v>
      </c>
      <c r="Q53" s="7">
        <v>10</v>
      </c>
      <c r="R53" s="7">
        <v>83</v>
      </c>
      <c r="S53" s="7">
        <v>458</v>
      </c>
      <c r="T53" s="7">
        <v>2100.25</v>
      </c>
      <c r="U53" s="7">
        <v>60</v>
      </c>
      <c r="V53" s="7">
        <v>800</v>
      </c>
      <c r="W53" s="7">
        <v>20</v>
      </c>
      <c r="X53" s="7">
        <v>120</v>
      </c>
      <c r="Y53" s="7">
        <v>20</v>
      </c>
      <c r="Z53" s="7">
        <v>80</v>
      </c>
      <c r="AA53" s="7">
        <v>0</v>
      </c>
      <c r="AB53" s="7">
        <v>0</v>
      </c>
      <c r="AC53" s="7">
        <v>0</v>
      </c>
      <c r="AD53" s="7">
        <v>0</v>
      </c>
      <c r="AE53" s="8">
        <v>100</v>
      </c>
      <c r="AF53" s="8">
        <v>1000</v>
      </c>
      <c r="AG53" s="7">
        <v>4</v>
      </c>
      <c r="AH53" s="7">
        <v>16</v>
      </c>
      <c r="AI53" s="7">
        <v>0</v>
      </c>
      <c r="AJ53" s="7">
        <v>0</v>
      </c>
      <c r="AK53" s="7">
        <v>0</v>
      </c>
      <c r="AL53" s="7">
        <v>0</v>
      </c>
      <c r="AM53" s="7">
        <v>25</v>
      </c>
      <c r="AN53" s="7">
        <v>400</v>
      </c>
      <c r="AO53" s="7">
        <v>10</v>
      </c>
      <c r="AP53" s="7">
        <v>50</v>
      </c>
      <c r="AQ53" s="7">
        <v>1163</v>
      </c>
      <c r="AR53" s="7">
        <v>3530</v>
      </c>
      <c r="AS53" s="7">
        <v>2</v>
      </c>
      <c r="AT53" s="7">
        <v>20</v>
      </c>
      <c r="AU53" s="7">
        <v>1200</v>
      </c>
      <c r="AV53" s="7">
        <v>4000</v>
      </c>
      <c r="AW53" s="7">
        <v>232.6</v>
      </c>
      <c r="AX53" s="7">
        <v>317.70000000000005</v>
      </c>
      <c r="AY53" s="9">
        <v>1860</v>
      </c>
      <c r="AZ53" s="9">
        <v>7100</v>
      </c>
      <c r="BA53" s="9"/>
      <c r="BB53" s="9"/>
      <c r="BC53" s="7">
        <v>0</v>
      </c>
      <c r="BD53" s="7">
        <v>0</v>
      </c>
      <c r="BE53" s="7">
        <v>0</v>
      </c>
      <c r="BF53" s="7">
        <v>0</v>
      </c>
      <c r="BG53" s="7">
        <v>70</v>
      </c>
      <c r="BH53" s="7">
        <v>405</v>
      </c>
      <c r="BI53" s="7">
        <v>230</v>
      </c>
      <c r="BJ53" s="7">
        <v>1595</v>
      </c>
      <c r="BK53" s="8">
        <v>300</v>
      </c>
      <c r="BL53" s="8">
        <v>2000</v>
      </c>
      <c r="BM53" s="8">
        <v>2160</v>
      </c>
      <c r="BN53" s="8">
        <v>9100</v>
      </c>
      <c r="BO53" s="7">
        <v>480</v>
      </c>
      <c r="BP53" s="7">
        <v>900</v>
      </c>
      <c r="BQ53" s="7">
        <v>45</v>
      </c>
      <c r="BR53" s="7">
        <v>45</v>
      </c>
    </row>
    <row r="54" spans="1:75" s="16" customFormat="1" ht="18" customHeight="1" x14ac:dyDescent="0.25">
      <c r="A54" s="39">
        <v>42</v>
      </c>
      <c r="B54" s="20" t="s">
        <v>75</v>
      </c>
      <c r="C54" s="7">
        <v>0</v>
      </c>
      <c r="D54" s="7">
        <v>0</v>
      </c>
      <c r="E54" s="7">
        <v>0</v>
      </c>
      <c r="F54" s="7">
        <v>0</v>
      </c>
      <c r="G54" s="7">
        <v>250</v>
      </c>
      <c r="H54" s="7">
        <v>500</v>
      </c>
      <c r="I54" s="8">
        <v>250</v>
      </c>
      <c r="J54" s="8">
        <v>500</v>
      </c>
      <c r="K54" s="7">
        <v>150</v>
      </c>
      <c r="L54" s="7">
        <v>1500</v>
      </c>
      <c r="M54" s="7">
        <v>140</v>
      </c>
      <c r="N54" s="7">
        <v>1000</v>
      </c>
      <c r="O54" s="8">
        <v>540</v>
      </c>
      <c r="P54" s="8">
        <v>3000</v>
      </c>
      <c r="Q54" s="7">
        <v>2.5</v>
      </c>
      <c r="R54" s="7">
        <v>20</v>
      </c>
      <c r="S54" s="7">
        <v>405.5</v>
      </c>
      <c r="T54" s="7">
        <v>2250.75</v>
      </c>
      <c r="U54" s="7">
        <v>135</v>
      </c>
      <c r="V54" s="7">
        <v>3970</v>
      </c>
      <c r="W54" s="7">
        <v>65</v>
      </c>
      <c r="X54" s="7">
        <v>900</v>
      </c>
      <c r="Y54" s="7">
        <v>50</v>
      </c>
      <c r="Z54" s="7">
        <v>130</v>
      </c>
      <c r="AA54" s="7">
        <v>0</v>
      </c>
      <c r="AB54" s="7">
        <v>0</v>
      </c>
      <c r="AC54" s="7">
        <v>0</v>
      </c>
      <c r="AD54" s="7">
        <v>0</v>
      </c>
      <c r="AE54" s="8">
        <v>250</v>
      </c>
      <c r="AF54" s="8">
        <v>5000</v>
      </c>
      <c r="AG54" s="7">
        <v>10</v>
      </c>
      <c r="AH54" s="7">
        <v>26</v>
      </c>
      <c r="AI54" s="7">
        <v>0</v>
      </c>
      <c r="AJ54" s="7">
        <v>0</v>
      </c>
      <c r="AK54" s="7">
        <v>0</v>
      </c>
      <c r="AL54" s="7">
        <v>0</v>
      </c>
      <c r="AM54" s="7">
        <v>100</v>
      </c>
      <c r="AN54" s="7">
        <v>1800</v>
      </c>
      <c r="AO54" s="7">
        <v>40</v>
      </c>
      <c r="AP54" s="7">
        <v>150</v>
      </c>
      <c r="AQ54" s="7">
        <v>1450</v>
      </c>
      <c r="AR54" s="7">
        <v>7850</v>
      </c>
      <c r="AS54" s="7">
        <v>10</v>
      </c>
      <c r="AT54" s="7">
        <v>100</v>
      </c>
      <c r="AU54" s="7">
        <v>1600</v>
      </c>
      <c r="AV54" s="7">
        <v>9900</v>
      </c>
      <c r="AW54" s="7">
        <v>290.39999999999998</v>
      </c>
      <c r="AX54" s="7">
        <v>743.9</v>
      </c>
      <c r="AY54" s="9">
        <v>2340</v>
      </c>
      <c r="AZ54" s="9">
        <v>14100</v>
      </c>
      <c r="BA54" s="9"/>
      <c r="BB54" s="9"/>
      <c r="BC54" s="7">
        <v>0</v>
      </c>
      <c r="BD54" s="7">
        <v>0</v>
      </c>
      <c r="BE54" s="7">
        <v>0</v>
      </c>
      <c r="BF54" s="7">
        <v>0</v>
      </c>
      <c r="BG54" s="7">
        <v>50</v>
      </c>
      <c r="BH54" s="7">
        <v>500</v>
      </c>
      <c r="BI54" s="7">
        <v>150</v>
      </c>
      <c r="BJ54" s="7">
        <v>3500</v>
      </c>
      <c r="BK54" s="8">
        <v>200</v>
      </c>
      <c r="BL54" s="8">
        <v>4000</v>
      </c>
      <c r="BM54" s="8">
        <v>2540</v>
      </c>
      <c r="BN54" s="8">
        <v>18100</v>
      </c>
      <c r="BO54" s="7">
        <v>620</v>
      </c>
      <c r="BP54" s="7">
        <v>1320</v>
      </c>
      <c r="BQ54" s="7">
        <v>57</v>
      </c>
      <c r="BR54" s="7">
        <v>57</v>
      </c>
    </row>
    <row r="55" spans="1:75" s="16" customFormat="1" ht="18" customHeight="1" x14ac:dyDescent="0.25">
      <c r="A55" s="38"/>
      <c r="B55" s="13" t="s">
        <v>69</v>
      </c>
      <c r="C55" s="8">
        <v>0</v>
      </c>
      <c r="D55" s="8">
        <v>0</v>
      </c>
      <c r="E55" s="8">
        <v>300</v>
      </c>
      <c r="F55" s="8">
        <v>5000</v>
      </c>
      <c r="G55" s="8">
        <v>875</v>
      </c>
      <c r="H55" s="8">
        <v>1750</v>
      </c>
      <c r="I55" s="8">
        <v>1175</v>
      </c>
      <c r="J55" s="8">
        <v>6750</v>
      </c>
      <c r="K55" s="8">
        <v>970</v>
      </c>
      <c r="L55" s="8">
        <v>10500</v>
      </c>
      <c r="M55" s="8">
        <v>1220</v>
      </c>
      <c r="N55" s="8">
        <v>14550</v>
      </c>
      <c r="O55" s="8">
        <v>3365</v>
      </c>
      <c r="P55" s="8">
        <v>31800</v>
      </c>
      <c r="Q55" s="8">
        <v>80.8</v>
      </c>
      <c r="R55" s="8">
        <v>1009</v>
      </c>
      <c r="S55" s="8">
        <v>2594.25</v>
      </c>
      <c r="T55" s="8">
        <v>23851.5</v>
      </c>
      <c r="U55" s="8">
        <v>6880</v>
      </c>
      <c r="V55" s="8">
        <v>116660</v>
      </c>
      <c r="W55" s="8">
        <v>2085</v>
      </c>
      <c r="X55" s="8">
        <v>42820</v>
      </c>
      <c r="Y55" s="8">
        <v>475</v>
      </c>
      <c r="Z55" s="8">
        <v>1520</v>
      </c>
      <c r="AA55" s="8">
        <v>0</v>
      </c>
      <c r="AB55" s="8">
        <v>0</v>
      </c>
      <c r="AC55" s="8">
        <v>10</v>
      </c>
      <c r="AD55" s="8">
        <v>1000</v>
      </c>
      <c r="AE55" s="8">
        <v>9450</v>
      </c>
      <c r="AF55" s="8">
        <v>162000</v>
      </c>
      <c r="AG55" s="8">
        <v>95.600000000000009</v>
      </c>
      <c r="AH55" s="8">
        <v>304.60000000000002</v>
      </c>
      <c r="AI55" s="8">
        <v>0</v>
      </c>
      <c r="AJ55" s="8">
        <v>0</v>
      </c>
      <c r="AK55" s="8">
        <v>0</v>
      </c>
      <c r="AL55" s="8">
        <v>0</v>
      </c>
      <c r="AM55" s="8">
        <v>672</v>
      </c>
      <c r="AN55" s="8">
        <v>18000</v>
      </c>
      <c r="AO55" s="8">
        <v>260</v>
      </c>
      <c r="AP55" s="8">
        <v>1050</v>
      </c>
      <c r="AQ55" s="8">
        <v>6804</v>
      </c>
      <c r="AR55" s="8">
        <v>44510</v>
      </c>
      <c r="AS55" s="8">
        <v>64</v>
      </c>
      <c r="AT55" s="8">
        <v>1140</v>
      </c>
      <c r="AU55" s="8">
        <v>7800</v>
      </c>
      <c r="AV55" s="8">
        <v>64700</v>
      </c>
      <c r="AW55" s="8">
        <v>1361.1999999999998</v>
      </c>
      <c r="AX55" s="8">
        <v>4044.1</v>
      </c>
      <c r="AY55" s="9">
        <v>20315</v>
      </c>
      <c r="AZ55" s="9">
        <v>214500</v>
      </c>
      <c r="BA55" s="8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330</v>
      </c>
      <c r="BH55" s="8">
        <v>3105</v>
      </c>
      <c r="BI55" s="8">
        <v>1820</v>
      </c>
      <c r="BJ55" s="8">
        <v>28895</v>
      </c>
      <c r="BK55" s="8">
        <v>2150</v>
      </c>
      <c r="BL55" s="8">
        <v>32000</v>
      </c>
      <c r="BM55" s="8">
        <v>22465</v>
      </c>
      <c r="BN55" s="8">
        <v>246500</v>
      </c>
      <c r="BO55" s="8">
        <v>4070</v>
      </c>
      <c r="BP55" s="8">
        <v>15220</v>
      </c>
      <c r="BQ55" s="8">
        <v>335</v>
      </c>
      <c r="BR55" s="8">
        <v>335</v>
      </c>
    </row>
    <row r="56" spans="1:75" s="10" customFormat="1" ht="18" customHeight="1" x14ac:dyDescent="0.25">
      <c r="A56" s="37">
        <v>43</v>
      </c>
      <c r="B56" s="20" t="s">
        <v>107</v>
      </c>
      <c r="C56" s="7">
        <v>0</v>
      </c>
      <c r="D56" s="7">
        <v>0</v>
      </c>
      <c r="E56" s="7">
        <v>0</v>
      </c>
      <c r="F56" s="7">
        <v>0</v>
      </c>
      <c r="G56" s="7">
        <v>100</v>
      </c>
      <c r="H56" s="7">
        <v>200</v>
      </c>
      <c r="I56" s="8">
        <v>100</v>
      </c>
      <c r="J56" s="8">
        <v>200</v>
      </c>
      <c r="K56" s="7">
        <v>100</v>
      </c>
      <c r="L56" s="7">
        <v>750</v>
      </c>
      <c r="M56" s="7">
        <v>40</v>
      </c>
      <c r="N56" s="7">
        <v>250</v>
      </c>
      <c r="O56" s="8">
        <v>240</v>
      </c>
      <c r="P56" s="8">
        <v>1200</v>
      </c>
      <c r="Q56" s="7">
        <v>0</v>
      </c>
      <c r="R56" s="7">
        <v>0</v>
      </c>
      <c r="S56" s="7">
        <v>180</v>
      </c>
      <c r="T56" s="7">
        <v>900</v>
      </c>
      <c r="U56" s="7">
        <v>50</v>
      </c>
      <c r="V56" s="7">
        <v>410</v>
      </c>
      <c r="W56" s="7">
        <v>60</v>
      </c>
      <c r="X56" s="7">
        <v>400</v>
      </c>
      <c r="Y56" s="7">
        <v>40</v>
      </c>
      <c r="Z56" s="7">
        <v>90</v>
      </c>
      <c r="AA56" s="7">
        <v>0</v>
      </c>
      <c r="AB56" s="7">
        <v>0</v>
      </c>
      <c r="AC56" s="7">
        <v>0</v>
      </c>
      <c r="AD56" s="7">
        <v>0</v>
      </c>
      <c r="AE56" s="8">
        <v>150</v>
      </c>
      <c r="AF56" s="8">
        <v>900</v>
      </c>
      <c r="AG56" s="7">
        <v>8</v>
      </c>
      <c r="AH56" s="7">
        <v>18</v>
      </c>
      <c r="AI56" s="7">
        <v>0</v>
      </c>
      <c r="AJ56" s="7">
        <v>0</v>
      </c>
      <c r="AK56" s="7">
        <v>0</v>
      </c>
      <c r="AL56" s="7">
        <v>0</v>
      </c>
      <c r="AM56" s="7">
        <v>20</v>
      </c>
      <c r="AN56" s="7">
        <v>200</v>
      </c>
      <c r="AO56" s="7">
        <v>5</v>
      </c>
      <c r="AP56" s="7">
        <v>20</v>
      </c>
      <c r="AQ56" s="7">
        <v>273</v>
      </c>
      <c r="AR56" s="7">
        <v>960</v>
      </c>
      <c r="AS56" s="7">
        <v>2</v>
      </c>
      <c r="AT56" s="7">
        <v>20</v>
      </c>
      <c r="AU56" s="7">
        <v>300</v>
      </c>
      <c r="AV56" s="7">
        <v>1200</v>
      </c>
      <c r="AW56" s="7">
        <v>54.6</v>
      </c>
      <c r="AX56" s="7">
        <v>86.4</v>
      </c>
      <c r="AY56" s="9">
        <v>690</v>
      </c>
      <c r="AZ56" s="9">
        <v>3300</v>
      </c>
      <c r="BA56" s="9"/>
      <c r="BB56" s="9"/>
      <c r="BC56" s="7">
        <v>0</v>
      </c>
      <c r="BD56" s="7">
        <v>0</v>
      </c>
      <c r="BE56" s="7">
        <v>0</v>
      </c>
      <c r="BF56" s="7">
        <v>0</v>
      </c>
      <c r="BG56" s="7">
        <v>20</v>
      </c>
      <c r="BH56" s="7">
        <v>400</v>
      </c>
      <c r="BI56" s="7">
        <v>180</v>
      </c>
      <c r="BJ56" s="7">
        <v>100</v>
      </c>
      <c r="BK56" s="8">
        <v>200</v>
      </c>
      <c r="BL56" s="8">
        <v>500</v>
      </c>
      <c r="BM56" s="8">
        <v>890</v>
      </c>
      <c r="BN56" s="8">
        <v>3800</v>
      </c>
      <c r="BO56" s="7">
        <v>140</v>
      </c>
      <c r="BP56" s="7">
        <v>500</v>
      </c>
      <c r="BQ56" s="7">
        <v>12</v>
      </c>
      <c r="BR56" s="7">
        <v>12</v>
      </c>
    </row>
    <row r="57" spans="1:75" s="16" customFormat="1" ht="18" customHeight="1" x14ac:dyDescent="0.25">
      <c r="A57" s="38"/>
      <c r="B57" s="13" t="s">
        <v>43</v>
      </c>
      <c r="C57" s="8">
        <v>0</v>
      </c>
      <c r="D57" s="8">
        <v>0</v>
      </c>
      <c r="E57" s="8">
        <v>0</v>
      </c>
      <c r="F57" s="8">
        <v>0</v>
      </c>
      <c r="G57" s="8">
        <v>100</v>
      </c>
      <c r="H57" s="8">
        <v>200</v>
      </c>
      <c r="I57" s="8">
        <v>100</v>
      </c>
      <c r="J57" s="8">
        <v>200</v>
      </c>
      <c r="K57" s="8">
        <v>100</v>
      </c>
      <c r="L57" s="8">
        <v>750</v>
      </c>
      <c r="M57" s="8">
        <v>40</v>
      </c>
      <c r="N57" s="8">
        <v>250</v>
      </c>
      <c r="O57" s="8">
        <v>240</v>
      </c>
      <c r="P57" s="8">
        <v>1200</v>
      </c>
      <c r="Q57" s="8">
        <v>0</v>
      </c>
      <c r="R57" s="8">
        <v>0</v>
      </c>
      <c r="S57" s="8">
        <v>180</v>
      </c>
      <c r="T57" s="8">
        <v>900</v>
      </c>
      <c r="U57" s="8">
        <v>50</v>
      </c>
      <c r="V57" s="8">
        <v>410</v>
      </c>
      <c r="W57" s="8">
        <v>60</v>
      </c>
      <c r="X57" s="8">
        <v>400</v>
      </c>
      <c r="Y57" s="8">
        <v>40</v>
      </c>
      <c r="Z57" s="8">
        <v>90</v>
      </c>
      <c r="AA57" s="8">
        <v>0</v>
      </c>
      <c r="AB57" s="8">
        <v>0</v>
      </c>
      <c r="AC57" s="8">
        <v>0</v>
      </c>
      <c r="AD57" s="8">
        <v>0</v>
      </c>
      <c r="AE57" s="8">
        <v>150</v>
      </c>
      <c r="AF57" s="8">
        <v>900</v>
      </c>
      <c r="AG57" s="8">
        <v>8</v>
      </c>
      <c r="AH57" s="8">
        <v>18</v>
      </c>
      <c r="AI57" s="8">
        <v>0</v>
      </c>
      <c r="AJ57" s="8">
        <v>0</v>
      </c>
      <c r="AK57" s="8">
        <v>0</v>
      </c>
      <c r="AL57" s="8">
        <v>0</v>
      </c>
      <c r="AM57" s="8">
        <v>20</v>
      </c>
      <c r="AN57" s="8">
        <v>200</v>
      </c>
      <c r="AO57" s="8">
        <v>5</v>
      </c>
      <c r="AP57" s="8">
        <v>20</v>
      </c>
      <c r="AQ57" s="8">
        <v>273</v>
      </c>
      <c r="AR57" s="8">
        <v>960</v>
      </c>
      <c r="AS57" s="8">
        <v>2</v>
      </c>
      <c r="AT57" s="8">
        <v>20</v>
      </c>
      <c r="AU57" s="8">
        <v>300</v>
      </c>
      <c r="AV57" s="8">
        <v>1200</v>
      </c>
      <c r="AW57" s="8">
        <v>54.6</v>
      </c>
      <c r="AX57" s="8">
        <v>86.4</v>
      </c>
      <c r="AY57" s="9">
        <v>690</v>
      </c>
      <c r="AZ57" s="9">
        <v>3300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20</v>
      </c>
      <c r="BH57" s="8">
        <v>400</v>
      </c>
      <c r="BI57" s="8">
        <v>180</v>
      </c>
      <c r="BJ57" s="8">
        <v>100</v>
      </c>
      <c r="BK57" s="8">
        <v>200</v>
      </c>
      <c r="BL57" s="8">
        <v>500</v>
      </c>
      <c r="BM57" s="8">
        <v>890</v>
      </c>
      <c r="BN57" s="8">
        <v>3800</v>
      </c>
      <c r="BO57" s="8">
        <v>140</v>
      </c>
      <c r="BP57" s="8">
        <v>500</v>
      </c>
      <c r="BQ57" s="8">
        <v>12</v>
      </c>
      <c r="BR57" s="8">
        <v>12</v>
      </c>
    </row>
    <row r="58" spans="1:75" s="16" customFormat="1" ht="18" customHeight="1" x14ac:dyDescent="0.25">
      <c r="A58" s="38"/>
      <c r="B58" s="13" t="s">
        <v>44</v>
      </c>
      <c r="C58" s="8">
        <v>363650</v>
      </c>
      <c r="D58" s="8">
        <v>720100</v>
      </c>
      <c r="E58" s="8">
        <v>56133</v>
      </c>
      <c r="F58" s="8">
        <v>206300</v>
      </c>
      <c r="G58" s="8">
        <v>8425</v>
      </c>
      <c r="H58" s="8">
        <v>16800</v>
      </c>
      <c r="I58" s="8">
        <v>428208</v>
      </c>
      <c r="J58" s="8">
        <v>943200</v>
      </c>
      <c r="K58" s="8">
        <v>11560</v>
      </c>
      <c r="L58" s="8">
        <v>61800</v>
      </c>
      <c r="M58" s="8">
        <v>5430</v>
      </c>
      <c r="N58" s="8">
        <v>82700</v>
      </c>
      <c r="O58" s="8">
        <v>445198</v>
      </c>
      <c r="P58" s="8">
        <v>1087700</v>
      </c>
      <c r="Q58" s="8">
        <v>466.25</v>
      </c>
      <c r="R58" s="8">
        <v>2434.61</v>
      </c>
      <c r="S58" s="8">
        <v>335426.75</v>
      </c>
      <c r="T58" s="8">
        <v>825920.5</v>
      </c>
      <c r="U58" s="8">
        <v>117405</v>
      </c>
      <c r="V58" s="8">
        <v>2050371</v>
      </c>
      <c r="W58" s="8">
        <v>36854</v>
      </c>
      <c r="X58" s="8">
        <v>905880</v>
      </c>
      <c r="Y58" s="8">
        <v>8001</v>
      </c>
      <c r="Z58" s="8">
        <v>26821</v>
      </c>
      <c r="AA58" s="8">
        <v>2757</v>
      </c>
      <c r="AB58" s="8">
        <v>10180</v>
      </c>
      <c r="AC58" s="8">
        <v>13318</v>
      </c>
      <c r="AD58" s="8">
        <v>1192648</v>
      </c>
      <c r="AE58" s="8">
        <v>178335</v>
      </c>
      <c r="AF58" s="8">
        <v>4185900</v>
      </c>
      <c r="AG58" s="8">
        <v>1592.6</v>
      </c>
      <c r="AH58" s="8">
        <v>5349.7000000000007</v>
      </c>
      <c r="AI58" s="8">
        <v>639</v>
      </c>
      <c r="AJ58" s="8">
        <v>32580</v>
      </c>
      <c r="AK58" s="8">
        <v>8479</v>
      </c>
      <c r="AL58" s="8">
        <v>57300</v>
      </c>
      <c r="AM58" s="8">
        <v>49401</v>
      </c>
      <c r="AN58" s="8">
        <v>764165</v>
      </c>
      <c r="AO58" s="8">
        <v>5400</v>
      </c>
      <c r="AP58" s="8">
        <v>30555</v>
      </c>
      <c r="AQ58" s="8">
        <v>29759</v>
      </c>
      <c r="AR58" s="8">
        <v>175678</v>
      </c>
      <c r="AS58" s="8">
        <v>1592</v>
      </c>
      <c r="AT58" s="8">
        <v>22522</v>
      </c>
      <c r="AU58" s="8">
        <v>95270</v>
      </c>
      <c r="AV58" s="8">
        <v>1082800</v>
      </c>
      <c r="AW58" s="8">
        <v>6552.26</v>
      </c>
      <c r="AX58" s="8">
        <v>16805.739999999998</v>
      </c>
      <c r="AY58" s="9">
        <v>715898</v>
      </c>
      <c r="AZ58" s="9">
        <v>5235000</v>
      </c>
      <c r="BA58" s="8">
        <v>0</v>
      </c>
      <c r="BB58" s="8">
        <v>0</v>
      </c>
      <c r="BC58" s="8">
        <v>189</v>
      </c>
      <c r="BD58" s="8">
        <v>2941</v>
      </c>
      <c r="BE58" s="8">
        <v>436</v>
      </c>
      <c r="BF58" s="8">
        <v>12945</v>
      </c>
      <c r="BG58" s="8">
        <v>38290</v>
      </c>
      <c r="BH58" s="8">
        <v>457175</v>
      </c>
      <c r="BI58" s="8">
        <v>71645</v>
      </c>
      <c r="BJ58" s="8">
        <v>668939</v>
      </c>
      <c r="BK58" s="8">
        <v>110560</v>
      </c>
      <c r="BL58" s="8">
        <v>1142000</v>
      </c>
      <c r="BM58" s="8">
        <v>826458</v>
      </c>
      <c r="BN58" s="8">
        <v>6377000</v>
      </c>
      <c r="BO58" s="8">
        <v>109921</v>
      </c>
      <c r="BP58" s="8">
        <v>451433</v>
      </c>
      <c r="BQ58" s="8">
        <v>7672</v>
      </c>
      <c r="BR58" s="8">
        <v>7670</v>
      </c>
      <c r="BS58" s="14"/>
      <c r="BT58" s="14"/>
      <c r="BU58" s="14"/>
      <c r="BV58" s="14"/>
      <c r="BW58" s="14"/>
    </row>
  </sheetData>
  <protectedRanges>
    <protectedRange sqref="B48:B49" name="Range7_2"/>
    <protectedRange sqref="B56" name="Range8_1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Q68"/>
  <sheetViews>
    <sheetView view="pageBreakPreview" zoomScale="85" zoomScaleNormal="85" zoomScaleSheetLayoutView="85" workbookViewId="0">
      <pane xSplit="2" ySplit="6" topLeftCell="C55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2" style="24" bestFit="1" customWidth="1"/>
    <col min="10" max="10" width="10" style="24" bestFit="1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8" width="8.4257812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71" t="s">
        <v>57</v>
      </c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2"/>
      <c r="AL2" s="272"/>
      <c r="AM2" s="272"/>
      <c r="AN2" s="272"/>
      <c r="AO2" s="272"/>
      <c r="AP2" s="272"/>
      <c r="AQ2" s="272"/>
      <c r="AR2" s="272"/>
      <c r="AS2" s="272"/>
      <c r="AT2" s="272"/>
      <c r="AU2" s="272"/>
      <c r="AV2" s="272"/>
      <c r="AW2" s="272"/>
      <c r="AX2" s="273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51.7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18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7">
        <v>36995</v>
      </c>
      <c r="D7" s="7">
        <v>95825</v>
      </c>
      <c r="E7" s="7">
        <v>10485</v>
      </c>
      <c r="F7" s="7">
        <v>15727</v>
      </c>
      <c r="G7" s="7">
        <v>188</v>
      </c>
      <c r="H7" s="7">
        <v>375</v>
      </c>
      <c r="I7" s="8">
        <v>47668</v>
      </c>
      <c r="J7" s="8">
        <v>111927</v>
      </c>
      <c r="K7" s="7">
        <v>0</v>
      </c>
      <c r="L7" s="7">
        <v>0</v>
      </c>
      <c r="M7" s="7">
        <v>2671</v>
      </c>
      <c r="N7" s="7">
        <v>3561</v>
      </c>
      <c r="O7" s="8">
        <v>50339</v>
      </c>
      <c r="P7" s="8">
        <v>115488</v>
      </c>
      <c r="Q7" s="8"/>
      <c r="R7" s="8"/>
      <c r="S7" s="8"/>
      <c r="T7" s="8"/>
      <c r="U7" s="7">
        <v>4582</v>
      </c>
      <c r="V7" s="7">
        <v>18328</v>
      </c>
      <c r="W7" s="7">
        <v>864</v>
      </c>
      <c r="X7" s="7">
        <v>10362</v>
      </c>
      <c r="Y7" s="7">
        <v>153</v>
      </c>
      <c r="Z7" s="7">
        <v>1838</v>
      </c>
      <c r="AA7" s="7">
        <v>0</v>
      </c>
      <c r="AB7" s="7">
        <v>0</v>
      </c>
      <c r="AC7" s="7">
        <v>0</v>
      </c>
      <c r="AD7" s="7">
        <v>0</v>
      </c>
      <c r="AE7" s="8">
        <v>5599</v>
      </c>
      <c r="AF7" s="8">
        <v>30528</v>
      </c>
      <c r="AG7" s="8"/>
      <c r="AH7" s="8"/>
      <c r="AI7" s="7">
        <v>0</v>
      </c>
      <c r="AJ7" s="7">
        <v>0</v>
      </c>
      <c r="AK7" s="7">
        <v>15</v>
      </c>
      <c r="AL7" s="7">
        <v>75</v>
      </c>
      <c r="AM7" s="7">
        <v>152</v>
      </c>
      <c r="AN7" s="7">
        <v>3045</v>
      </c>
      <c r="AO7" s="7">
        <v>5</v>
      </c>
      <c r="AP7" s="7">
        <v>188</v>
      </c>
      <c r="AQ7" s="7">
        <v>56</v>
      </c>
      <c r="AR7" s="7">
        <v>280</v>
      </c>
      <c r="AS7" s="7">
        <v>0</v>
      </c>
      <c r="AT7" s="7">
        <v>0</v>
      </c>
      <c r="AU7" s="7">
        <v>228</v>
      </c>
      <c r="AV7" s="7">
        <v>3588</v>
      </c>
      <c r="AW7" s="7"/>
      <c r="AX7" s="7"/>
      <c r="AY7" s="9">
        <v>56166</v>
      </c>
      <c r="AZ7" s="9">
        <v>149604</v>
      </c>
      <c r="BA7" s="9">
        <v>0</v>
      </c>
      <c r="BB7" s="9">
        <v>0</v>
      </c>
      <c r="BC7" s="9">
        <v>0</v>
      </c>
      <c r="BD7" s="9">
        <v>0</v>
      </c>
      <c r="BE7" s="9">
        <v>0</v>
      </c>
      <c r="BF7" s="9">
        <v>0</v>
      </c>
      <c r="BG7" s="9">
        <v>0</v>
      </c>
      <c r="BH7" s="9">
        <v>0</v>
      </c>
      <c r="BI7" s="7">
        <v>1335</v>
      </c>
      <c r="BJ7" s="7">
        <v>6675</v>
      </c>
      <c r="BK7" s="8">
        <v>1335</v>
      </c>
      <c r="BL7" s="8">
        <v>6675</v>
      </c>
      <c r="BM7" s="8">
        <v>57501</v>
      </c>
      <c r="BN7" s="8">
        <v>156279</v>
      </c>
      <c r="BO7" s="7">
        <v>11558</v>
      </c>
      <c r="BP7" s="7">
        <v>5779</v>
      </c>
      <c r="BQ7" s="35"/>
      <c r="BR7" s="35"/>
    </row>
    <row r="8" spans="1:70" s="10" customFormat="1" ht="18" customHeight="1" x14ac:dyDescent="0.25">
      <c r="A8" s="37">
        <v>2</v>
      </c>
      <c r="B8" s="12" t="s">
        <v>9</v>
      </c>
      <c r="C8" s="7">
        <v>7775</v>
      </c>
      <c r="D8" s="7">
        <v>20260</v>
      </c>
      <c r="E8" s="7">
        <v>1913</v>
      </c>
      <c r="F8" s="7">
        <v>2869</v>
      </c>
      <c r="G8" s="7">
        <v>79</v>
      </c>
      <c r="H8" s="7">
        <v>158</v>
      </c>
      <c r="I8" s="8">
        <v>9767</v>
      </c>
      <c r="J8" s="8">
        <v>23287</v>
      </c>
      <c r="K8" s="7">
        <v>0</v>
      </c>
      <c r="L8" s="7">
        <v>0</v>
      </c>
      <c r="M8" s="7">
        <v>304</v>
      </c>
      <c r="N8" s="7">
        <v>405</v>
      </c>
      <c r="O8" s="8">
        <v>10071</v>
      </c>
      <c r="P8" s="8">
        <v>23692</v>
      </c>
      <c r="Q8" s="8"/>
      <c r="R8" s="8"/>
      <c r="S8" s="8"/>
      <c r="T8" s="8"/>
      <c r="U8" s="7">
        <v>419</v>
      </c>
      <c r="V8" s="7">
        <v>1676</v>
      </c>
      <c r="W8" s="7">
        <v>115</v>
      </c>
      <c r="X8" s="7">
        <v>1375</v>
      </c>
      <c r="Y8" s="7">
        <v>85</v>
      </c>
      <c r="Z8" s="7">
        <v>1016</v>
      </c>
      <c r="AA8" s="7">
        <v>0</v>
      </c>
      <c r="AB8" s="7">
        <v>0</v>
      </c>
      <c r="AC8" s="7">
        <v>0</v>
      </c>
      <c r="AD8" s="7">
        <v>0</v>
      </c>
      <c r="AE8" s="8">
        <v>619</v>
      </c>
      <c r="AF8" s="8">
        <v>4067</v>
      </c>
      <c r="AG8" s="8"/>
      <c r="AH8" s="8"/>
      <c r="AI8" s="7">
        <v>0</v>
      </c>
      <c r="AJ8" s="7">
        <v>0</v>
      </c>
      <c r="AK8" s="7">
        <v>10</v>
      </c>
      <c r="AL8" s="7">
        <v>50</v>
      </c>
      <c r="AM8" s="7">
        <v>38</v>
      </c>
      <c r="AN8" s="7">
        <v>765</v>
      </c>
      <c r="AO8" s="7">
        <v>1</v>
      </c>
      <c r="AP8" s="7">
        <v>43</v>
      </c>
      <c r="AQ8" s="7">
        <v>20</v>
      </c>
      <c r="AR8" s="7">
        <v>100</v>
      </c>
      <c r="AS8" s="7">
        <v>0</v>
      </c>
      <c r="AT8" s="7">
        <v>0</v>
      </c>
      <c r="AU8" s="7">
        <v>69</v>
      </c>
      <c r="AV8" s="7">
        <v>958</v>
      </c>
      <c r="AW8" s="7"/>
      <c r="AX8" s="7"/>
      <c r="AY8" s="9">
        <v>10759</v>
      </c>
      <c r="AZ8" s="9">
        <v>28717</v>
      </c>
      <c r="BA8" s="9">
        <v>0</v>
      </c>
      <c r="BB8" s="9">
        <v>0</v>
      </c>
      <c r="BC8" s="9">
        <v>0</v>
      </c>
      <c r="BD8" s="9">
        <v>0</v>
      </c>
      <c r="BE8" s="9">
        <v>0</v>
      </c>
      <c r="BF8" s="9">
        <v>0</v>
      </c>
      <c r="BG8" s="9">
        <v>0</v>
      </c>
      <c r="BH8" s="9">
        <v>0</v>
      </c>
      <c r="BI8" s="7">
        <v>329</v>
      </c>
      <c r="BJ8" s="7">
        <v>1645</v>
      </c>
      <c r="BK8" s="8">
        <v>329</v>
      </c>
      <c r="BL8" s="8">
        <v>1645</v>
      </c>
      <c r="BM8" s="8">
        <v>11088</v>
      </c>
      <c r="BN8" s="8">
        <v>30362</v>
      </c>
      <c r="BO8" s="7">
        <v>3100</v>
      </c>
      <c r="BP8" s="7">
        <v>1550</v>
      </c>
      <c r="BQ8" s="29"/>
      <c r="BR8" s="29"/>
    </row>
    <row r="9" spans="1:70" s="10" customFormat="1" ht="18" customHeight="1" x14ac:dyDescent="0.25">
      <c r="A9" s="36">
        <v>3</v>
      </c>
      <c r="B9" s="12" t="s">
        <v>10</v>
      </c>
      <c r="C9" s="7">
        <v>873</v>
      </c>
      <c r="D9" s="7">
        <v>2420</v>
      </c>
      <c r="E9" s="7">
        <v>234</v>
      </c>
      <c r="F9" s="7">
        <v>351</v>
      </c>
      <c r="G9" s="7">
        <v>32</v>
      </c>
      <c r="H9" s="7">
        <v>64</v>
      </c>
      <c r="I9" s="8">
        <v>1139</v>
      </c>
      <c r="J9" s="8">
        <v>2835</v>
      </c>
      <c r="K9" s="7">
        <v>0</v>
      </c>
      <c r="L9" s="7">
        <v>0</v>
      </c>
      <c r="M9" s="7">
        <v>126</v>
      </c>
      <c r="N9" s="7">
        <v>168</v>
      </c>
      <c r="O9" s="8">
        <v>1265</v>
      </c>
      <c r="P9" s="8">
        <v>3003</v>
      </c>
      <c r="Q9" s="8"/>
      <c r="R9" s="8"/>
      <c r="S9" s="8"/>
      <c r="T9" s="8"/>
      <c r="U9" s="7">
        <v>499</v>
      </c>
      <c r="V9" s="7">
        <v>1995</v>
      </c>
      <c r="W9" s="7">
        <v>88</v>
      </c>
      <c r="X9" s="7">
        <v>1059</v>
      </c>
      <c r="Y9" s="7">
        <v>45</v>
      </c>
      <c r="Z9" s="7">
        <v>500</v>
      </c>
      <c r="AA9" s="7">
        <v>0</v>
      </c>
      <c r="AB9" s="7">
        <v>0</v>
      </c>
      <c r="AC9" s="7">
        <v>0</v>
      </c>
      <c r="AD9" s="7">
        <v>0</v>
      </c>
      <c r="AE9" s="8">
        <v>632</v>
      </c>
      <c r="AF9" s="8">
        <v>3554</v>
      </c>
      <c r="AG9" s="8"/>
      <c r="AH9" s="8"/>
      <c r="AI9" s="7">
        <v>0</v>
      </c>
      <c r="AJ9" s="7">
        <v>0</v>
      </c>
      <c r="AK9" s="7">
        <v>10</v>
      </c>
      <c r="AL9" s="7">
        <v>50</v>
      </c>
      <c r="AM9" s="7">
        <v>8</v>
      </c>
      <c r="AN9" s="7">
        <v>158</v>
      </c>
      <c r="AO9" s="7">
        <v>0</v>
      </c>
      <c r="AP9" s="7">
        <v>0</v>
      </c>
      <c r="AQ9" s="7">
        <v>2</v>
      </c>
      <c r="AR9" s="7">
        <v>10</v>
      </c>
      <c r="AS9" s="7">
        <v>0</v>
      </c>
      <c r="AT9" s="7">
        <v>0</v>
      </c>
      <c r="AU9" s="7">
        <v>20</v>
      </c>
      <c r="AV9" s="7">
        <v>218</v>
      </c>
      <c r="AW9" s="7"/>
      <c r="AX9" s="7"/>
      <c r="AY9" s="9">
        <v>1917</v>
      </c>
      <c r="AZ9" s="9">
        <v>6775</v>
      </c>
      <c r="BA9" s="9">
        <v>0</v>
      </c>
      <c r="BB9" s="9">
        <v>0</v>
      </c>
      <c r="BC9" s="9">
        <v>0</v>
      </c>
      <c r="BD9" s="9">
        <v>0</v>
      </c>
      <c r="BE9" s="9">
        <v>0</v>
      </c>
      <c r="BF9" s="9">
        <v>0</v>
      </c>
      <c r="BG9" s="9">
        <v>0</v>
      </c>
      <c r="BH9" s="9">
        <v>0</v>
      </c>
      <c r="BI9" s="7">
        <v>95</v>
      </c>
      <c r="BJ9" s="7">
        <v>475</v>
      </c>
      <c r="BK9" s="8">
        <v>95</v>
      </c>
      <c r="BL9" s="8">
        <v>475</v>
      </c>
      <c r="BM9" s="8">
        <v>2012</v>
      </c>
      <c r="BN9" s="8">
        <v>7250</v>
      </c>
      <c r="BO9" s="7">
        <v>1014</v>
      </c>
      <c r="BP9" s="7">
        <v>507</v>
      </c>
      <c r="BQ9" s="29"/>
      <c r="BR9" s="29"/>
    </row>
    <row r="10" spans="1:70" s="10" customFormat="1" ht="18" customHeight="1" x14ac:dyDescent="0.25">
      <c r="A10" s="37">
        <v>4</v>
      </c>
      <c r="B10" s="12" t="s">
        <v>11</v>
      </c>
      <c r="C10" s="7">
        <v>221</v>
      </c>
      <c r="D10" s="7">
        <v>589</v>
      </c>
      <c r="E10" s="7">
        <v>89</v>
      </c>
      <c r="F10" s="7">
        <v>134</v>
      </c>
      <c r="G10" s="7">
        <v>21</v>
      </c>
      <c r="H10" s="7">
        <v>41</v>
      </c>
      <c r="I10" s="8">
        <v>331</v>
      </c>
      <c r="J10" s="8">
        <v>764</v>
      </c>
      <c r="K10" s="7">
        <v>0</v>
      </c>
      <c r="L10" s="7">
        <v>0</v>
      </c>
      <c r="M10" s="7">
        <v>29</v>
      </c>
      <c r="N10" s="7">
        <v>38</v>
      </c>
      <c r="O10" s="8">
        <v>360</v>
      </c>
      <c r="P10" s="8">
        <v>802</v>
      </c>
      <c r="Q10" s="8"/>
      <c r="R10" s="8"/>
      <c r="S10" s="8"/>
      <c r="T10" s="8"/>
      <c r="U10" s="7">
        <v>41</v>
      </c>
      <c r="V10" s="7">
        <v>165</v>
      </c>
      <c r="W10" s="7">
        <v>9</v>
      </c>
      <c r="X10" s="7">
        <v>105</v>
      </c>
      <c r="Y10" s="7">
        <v>4</v>
      </c>
      <c r="Z10" s="7">
        <v>50</v>
      </c>
      <c r="AA10" s="7">
        <v>0</v>
      </c>
      <c r="AB10" s="7">
        <v>0</v>
      </c>
      <c r="AC10" s="7">
        <v>0</v>
      </c>
      <c r="AD10" s="7">
        <v>0</v>
      </c>
      <c r="AE10" s="8">
        <v>54</v>
      </c>
      <c r="AF10" s="8">
        <v>320</v>
      </c>
      <c r="AG10" s="8"/>
      <c r="AH10" s="8"/>
      <c r="AI10" s="7">
        <v>0</v>
      </c>
      <c r="AJ10" s="7">
        <v>0</v>
      </c>
      <c r="AK10" s="7">
        <v>0</v>
      </c>
      <c r="AL10" s="7">
        <v>0</v>
      </c>
      <c r="AM10" s="7">
        <v>2</v>
      </c>
      <c r="AN10" s="7">
        <v>30</v>
      </c>
      <c r="AO10" s="7">
        <v>0</v>
      </c>
      <c r="AP10" s="7">
        <v>0</v>
      </c>
      <c r="AQ10" s="7">
        <v>2</v>
      </c>
      <c r="AR10" s="7">
        <v>10</v>
      </c>
      <c r="AS10" s="7">
        <v>0</v>
      </c>
      <c r="AT10" s="7">
        <v>0</v>
      </c>
      <c r="AU10" s="7">
        <v>4</v>
      </c>
      <c r="AV10" s="7">
        <v>40</v>
      </c>
      <c r="AW10" s="7"/>
      <c r="AX10" s="7"/>
      <c r="AY10" s="9">
        <v>418</v>
      </c>
      <c r="AZ10" s="9">
        <v>1162</v>
      </c>
      <c r="BA10" s="9">
        <v>0</v>
      </c>
      <c r="BB10" s="9">
        <v>0</v>
      </c>
      <c r="BC10" s="9">
        <v>0</v>
      </c>
      <c r="BD10" s="9">
        <v>0</v>
      </c>
      <c r="BE10" s="9">
        <v>0</v>
      </c>
      <c r="BF10" s="9">
        <v>0</v>
      </c>
      <c r="BG10" s="9">
        <v>0</v>
      </c>
      <c r="BH10" s="9">
        <v>0</v>
      </c>
      <c r="BI10" s="7">
        <v>15</v>
      </c>
      <c r="BJ10" s="7">
        <v>75</v>
      </c>
      <c r="BK10" s="8">
        <v>15</v>
      </c>
      <c r="BL10" s="8">
        <v>75</v>
      </c>
      <c r="BM10" s="8">
        <v>433</v>
      </c>
      <c r="BN10" s="8">
        <v>1237</v>
      </c>
      <c r="BO10" s="7">
        <v>420</v>
      </c>
      <c r="BP10" s="7">
        <v>210</v>
      </c>
      <c r="BQ10" s="29"/>
      <c r="BR10" s="29"/>
    </row>
    <row r="11" spans="1:70" s="10" customFormat="1" ht="18" customHeight="1" x14ac:dyDescent="0.25">
      <c r="A11" s="36">
        <v>5</v>
      </c>
      <c r="B11" s="12" t="s">
        <v>12</v>
      </c>
      <c r="C11" s="7">
        <v>248</v>
      </c>
      <c r="D11" s="7">
        <v>724</v>
      </c>
      <c r="E11" s="7">
        <v>89</v>
      </c>
      <c r="F11" s="7">
        <v>134</v>
      </c>
      <c r="G11" s="7">
        <v>21</v>
      </c>
      <c r="H11" s="7">
        <v>41</v>
      </c>
      <c r="I11" s="8">
        <v>358</v>
      </c>
      <c r="J11" s="8">
        <v>899</v>
      </c>
      <c r="K11" s="7">
        <v>0</v>
      </c>
      <c r="L11" s="7">
        <v>0</v>
      </c>
      <c r="M11" s="7">
        <v>29</v>
      </c>
      <c r="N11" s="7">
        <v>38</v>
      </c>
      <c r="O11" s="8">
        <v>387</v>
      </c>
      <c r="P11" s="8">
        <v>937</v>
      </c>
      <c r="Q11" s="8"/>
      <c r="R11" s="8"/>
      <c r="S11" s="8"/>
      <c r="T11" s="8"/>
      <c r="U11" s="7">
        <v>361</v>
      </c>
      <c r="V11" s="7">
        <v>1445</v>
      </c>
      <c r="W11" s="7">
        <v>10</v>
      </c>
      <c r="X11" s="7">
        <v>125</v>
      </c>
      <c r="Y11" s="7">
        <v>6</v>
      </c>
      <c r="Z11" s="7">
        <v>75</v>
      </c>
      <c r="AA11" s="7">
        <v>0</v>
      </c>
      <c r="AB11" s="7">
        <v>0</v>
      </c>
      <c r="AC11" s="7">
        <v>0</v>
      </c>
      <c r="AD11" s="7">
        <v>0</v>
      </c>
      <c r="AE11" s="8">
        <v>377</v>
      </c>
      <c r="AF11" s="8">
        <v>1645</v>
      </c>
      <c r="AG11" s="8"/>
      <c r="AH11" s="8"/>
      <c r="AI11" s="7">
        <v>0</v>
      </c>
      <c r="AJ11" s="7">
        <v>0</v>
      </c>
      <c r="AK11" s="7">
        <v>6</v>
      </c>
      <c r="AL11" s="7">
        <v>30</v>
      </c>
      <c r="AM11" s="7">
        <v>4</v>
      </c>
      <c r="AN11" s="7">
        <v>75</v>
      </c>
      <c r="AO11" s="7"/>
      <c r="AP11" s="7">
        <v>0</v>
      </c>
      <c r="AQ11" s="7">
        <v>12</v>
      </c>
      <c r="AR11" s="7">
        <v>59</v>
      </c>
      <c r="AS11" s="7">
        <v>0</v>
      </c>
      <c r="AT11" s="7">
        <v>0</v>
      </c>
      <c r="AU11" s="7">
        <v>22</v>
      </c>
      <c r="AV11" s="7">
        <v>164</v>
      </c>
      <c r="AW11" s="7"/>
      <c r="AX11" s="7"/>
      <c r="AY11" s="9">
        <v>786</v>
      </c>
      <c r="AZ11" s="9">
        <v>2746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7">
        <v>42</v>
      </c>
      <c r="BJ11" s="7">
        <v>210</v>
      </c>
      <c r="BK11" s="8">
        <v>42</v>
      </c>
      <c r="BL11" s="8">
        <v>210</v>
      </c>
      <c r="BM11" s="8">
        <v>828</v>
      </c>
      <c r="BN11" s="8">
        <v>2956</v>
      </c>
      <c r="BO11" s="7">
        <v>420</v>
      </c>
      <c r="BP11" s="7">
        <v>210</v>
      </c>
      <c r="BQ11" s="29"/>
      <c r="BR11" s="29"/>
    </row>
    <row r="12" spans="1:70" s="10" customFormat="1" ht="18" customHeight="1" x14ac:dyDescent="0.25">
      <c r="A12" s="37">
        <v>6</v>
      </c>
      <c r="B12" s="12" t="s">
        <v>13</v>
      </c>
      <c r="C12" s="7">
        <v>393</v>
      </c>
      <c r="D12" s="7">
        <v>1021</v>
      </c>
      <c r="E12" s="7">
        <v>41</v>
      </c>
      <c r="F12" s="7">
        <v>62</v>
      </c>
      <c r="G12" s="7">
        <v>18</v>
      </c>
      <c r="H12" s="7">
        <v>36</v>
      </c>
      <c r="I12" s="8">
        <v>452</v>
      </c>
      <c r="J12" s="8">
        <v>1119</v>
      </c>
      <c r="K12" s="7">
        <v>0</v>
      </c>
      <c r="L12" s="7">
        <v>0</v>
      </c>
      <c r="M12" s="7">
        <v>9</v>
      </c>
      <c r="N12" s="7">
        <v>12</v>
      </c>
      <c r="O12" s="8">
        <v>461</v>
      </c>
      <c r="P12" s="8">
        <v>1131</v>
      </c>
      <c r="Q12" s="8"/>
      <c r="R12" s="8"/>
      <c r="S12" s="8"/>
      <c r="T12" s="8"/>
      <c r="U12" s="7">
        <v>361</v>
      </c>
      <c r="V12" s="7">
        <v>1445</v>
      </c>
      <c r="W12" s="7">
        <v>10</v>
      </c>
      <c r="X12" s="7">
        <v>125</v>
      </c>
      <c r="Y12" s="7">
        <v>6</v>
      </c>
      <c r="Z12" s="7">
        <v>75</v>
      </c>
      <c r="AA12" s="7">
        <v>0</v>
      </c>
      <c r="AB12" s="7">
        <v>0</v>
      </c>
      <c r="AC12" s="7">
        <v>0</v>
      </c>
      <c r="AD12" s="7">
        <v>0</v>
      </c>
      <c r="AE12" s="8">
        <v>377</v>
      </c>
      <c r="AF12" s="8">
        <v>1645</v>
      </c>
      <c r="AG12" s="8"/>
      <c r="AH12" s="8"/>
      <c r="AI12" s="7">
        <v>0</v>
      </c>
      <c r="AJ12" s="7">
        <v>0</v>
      </c>
      <c r="AK12" s="7">
        <v>4</v>
      </c>
      <c r="AL12" s="7">
        <v>20</v>
      </c>
      <c r="AM12" s="7">
        <v>4</v>
      </c>
      <c r="AN12" s="7">
        <v>85</v>
      </c>
      <c r="AO12" s="7"/>
      <c r="AP12" s="7">
        <v>0</v>
      </c>
      <c r="AQ12" s="7">
        <v>9</v>
      </c>
      <c r="AR12" s="7">
        <v>47</v>
      </c>
      <c r="AS12" s="7">
        <v>0</v>
      </c>
      <c r="AT12" s="7">
        <v>0</v>
      </c>
      <c r="AU12" s="7">
        <v>17</v>
      </c>
      <c r="AV12" s="7">
        <v>152</v>
      </c>
      <c r="AW12" s="7"/>
      <c r="AX12" s="7"/>
      <c r="AY12" s="9">
        <v>855</v>
      </c>
      <c r="AZ12" s="9">
        <v>2928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7">
        <v>15</v>
      </c>
      <c r="BJ12" s="7">
        <v>75</v>
      </c>
      <c r="BK12" s="8">
        <v>15</v>
      </c>
      <c r="BL12" s="8">
        <v>75</v>
      </c>
      <c r="BM12" s="8">
        <v>870</v>
      </c>
      <c r="BN12" s="8">
        <v>3003</v>
      </c>
      <c r="BO12" s="7">
        <v>420</v>
      </c>
      <c r="BP12" s="7">
        <v>210</v>
      </c>
      <c r="BQ12" s="29"/>
      <c r="BR12" s="29"/>
    </row>
    <row r="13" spans="1:70" s="10" customFormat="1" ht="18" customHeight="1" x14ac:dyDescent="0.25">
      <c r="A13" s="36">
        <v>7</v>
      </c>
      <c r="B13" s="12" t="s">
        <v>15</v>
      </c>
      <c r="C13" s="7">
        <v>329</v>
      </c>
      <c r="D13" s="7">
        <v>948</v>
      </c>
      <c r="E13" s="7">
        <v>125</v>
      </c>
      <c r="F13" s="7">
        <v>188</v>
      </c>
      <c r="G13" s="7">
        <v>9</v>
      </c>
      <c r="H13" s="7">
        <v>18</v>
      </c>
      <c r="I13" s="8">
        <v>463</v>
      </c>
      <c r="J13" s="8">
        <v>1154</v>
      </c>
      <c r="K13" s="7">
        <v>0</v>
      </c>
      <c r="L13" s="7">
        <v>0</v>
      </c>
      <c r="M13" s="7">
        <v>19</v>
      </c>
      <c r="N13" s="7">
        <v>25</v>
      </c>
      <c r="O13" s="8">
        <v>482</v>
      </c>
      <c r="P13" s="8">
        <v>1179</v>
      </c>
      <c r="Q13" s="8"/>
      <c r="R13" s="8"/>
      <c r="S13" s="8"/>
      <c r="T13" s="8"/>
      <c r="U13" s="7">
        <v>364</v>
      </c>
      <c r="V13" s="7">
        <v>1455</v>
      </c>
      <c r="W13" s="7">
        <v>11</v>
      </c>
      <c r="X13" s="7">
        <v>135</v>
      </c>
      <c r="Y13" s="7">
        <v>6</v>
      </c>
      <c r="Z13" s="7">
        <v>75</v>
      </c>
      <c r="AA13" s="7">
        <v>0</v>
      </c>
      <c r="AB13" s="7">
        <v>0</v>
      </c>
      <c r="AC13" s="7">
        <v>0</v>
      </c>
      <c r="AD13" s="7">
        <v>0</v>
      </c>
      <c r="AE13" s="8">
        <v>381</v>
      </c>
      <c r="AF13" s="8">
        <v>1665</v>
      </c>
      <c r="AG13" s="8"/>
      <c r="AH13" s="8"/>
      <c r="AI13" s="7">
        <v>0</v>
      </c>
      <c r="AJ13" s="7">
        <v>0</v>
      </c>
      <c r="AK13" s="7">
        <v>2</v>
      </c>
      <c r="AL13" s="7">
        <v>10</v>
      </c>
      <c r="AM13" s="7">
        <v>5</v>
      </c>
      <c r="AN13" s="7">
        <v>95</v>
      </c>
      <c r="AO13" s="7"/>
      <c r="AP13" s="7">
        <v>0</v>
      </c>
      <c r="AQ13" s="7">
        <v>9</v>
      </c>
      <c r="AR13" s="7">
        <v>45</v>
      </c>
      <c r="AS13" s="7">
        <v>0</v>
      </c>
      <c r="AT13" s="7">
        <v>0</v>
      </c>
      <c r="AU13" s="7">
        <v>16</v>
      </c>
      <c r="AV13" s="7">
        <v>150</v>
      </c>
      <c r="AW13" s="7"/>
      <c r="AX13" s="7"/>
      <c r="AY13" s="9">
        <v>879</v>
      </c>
      <c r="AZ13" s="9">
        <v>2994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7">
        <v>50</v>
      </c>
      <c r="BJ13" s="7">
        <v>250</v>
      </c>
      <c r="BK13" s="8">
        <v>50</v>
      </c>
      <c r="BL13" s="8">
        <v>250</v>
      </c>
      <c r="BM13" s="8">
        <v>929</v>
      </c>
      <c r="BN13" s="8">
        <v>3244</v>
      </c>
      <c r="BO13" s="7">
        <v>420</v>
      </c>
      <c r="BP13" s="7">
        <v>210</v>
      </c>
      <c r="BQ13" s="29"/>
      <c r="BR13" s="29"/>
    </row>
    <row r="14" spans="1:70" s="10" customFormat="1" ht="18" customHeight="1" x14ac:dyDescent="0.25">
      <c r="A14" s="37">
        <v>8</v>
      </c>
      <c r="B14" s="12" t="s">
        <v>16</v>
      </c>
      <c r="C14" s="7">
        <v>134</v>
      </c>
      <c r="D14" s="7">
        <v>373</v>
      </c>
      <c r="E14" s="7">
        <v>64</v>
      </c>
      <c r="F14" s="7">
        <v>96</v>
      </c>
      <c r="G14" s="7">
        <v>9</v>
      </c>
      <c r="H14" s="7">
        <v>18</v>
      </c>
      <c r="I14" s="8">
        <v>207</v>
      </c>
      <c r="J14" s="8">
        <v>487</v>
      </c>
      <c r="K14" s="7">
        <v>0</v>
      </c>
      <c r="L14" s="7">
        <v>0</v>
      </c>
      <c r="M14" s="7">
        <v>13</v>
      </c>
      <c r="N14" s="7">
        <v>17</v>
      </c>
      <c r="O14" s="8">
        <v>220</v>
      </c>
      <c r="P14" s="8">
        <v>504</v>
      </c>
      <c r="Q14" s="8"/>
      <c r="R14" s="8"/>
      <c r="S14" s="8"/>
      <c r="T14" s="8"/>
      <c r="U14" s="7">
        <v>222</v>
      </c>
      <c r="V14" s="7">
        <v>887</v>
      </c>
      <c r="W14" s="7">
        <v>19</v>
      </c>
      <c r="X14" s="7">
        <v>225</v>
      </c>
      <c r="Y14" s="7">
        <v>6</v>
      </c>
      <c r="Z14" s="7">
        <v>75</v>
      </c>
      <c r="AA14" s="7">
        <v>0</v>
      </c>
      <c r="AB14" s="7">
        <v>0</v>
      </c>
      <c r="AC14" s="7">
        <v>0</v>
      </c>
      <c r="AD14" s="7">
        <v>0</v>
      </c>
      <c r="AE14" s="8">
        <v>247</v>
      </c>
      <c r="AF14" s="8">
        <v>1187</v>
      </c>
      <c r="AG14" s="8"/>
      <c r="AH14" s="8"/>
      <c r="AI14" s="7">
        <v>0</v>
      </c>
      <c r="AJ14" s="7">
        <v>0</v>
      </c>
      <c r="AK14" s="7">
        <v>2</v>
      </c>
      <c r="AL14" s="7">
        <v>10</v>
      </c>
      <c r="AM14" s="7">
        <v>3</v>
      </c>
      <c r="AN14" s="7">
        <v>50</v>
      </c>
      <c r="AO14" s="7"/>
      <c r="AP14" s="7">
        <v>0</v>
      </c>
      <c r="AQ14" s="7">
        <v>3</v>
      </c>
      <c r="AR14" s="7">
        <v>15</v>
      </c>
      <c r="AS14" s="7">
        <v>0</v>
      </c>
      <c r="AT14" s="7">
        <v>0</v>
      </c>
      <c r="AU14" s="7">
        <v>8</v>
      </c>
      <c r="AV14" s="7">
        <v>75</v>
      </c>
      <c r="AW14" s="7"/>
      <c r="AX14" s="7"/>
      <c r="AY14" s="9">
        <v>475</v>
      </c>
      <c r="AZ14" s="9">
        <v>1766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7">
        <v>15</v>
      </c>
      <c r="BJ14" s="7">
        <v>75</v>
      </c>
      <c r="BK14" s="8">
        <v>15</v>
      </c>
      <c r="BL14" s="8">
        <v>75</v>
      </c>
      <c r="BM14" s="8">
        <v>490</v>
      </c>
      <c r="BN14" s="8">
        <v>1841</v>
      </c>
      <c r="BO14" s="7">
        <v>420</v>
      </c>
      <c r="BP14" s="7">
        <v>210</v>
      </c>
      <c r="BQ14" s="29"/>
      <c r="BR14" s="29"/>
    </row>
    <row r="15" spans="1:70" s="10" customFormat="1" ht="18" customHeight="1" x14ac:dyDescent="0.25">
      <c r="A15" s="36">
        <v>9</v>
      </c>
      <c r="B15" s="12" t="s">
        <v>17</v>
      </c>
      <c r="C15" s="7">
        <v>0</v>
      </c>
      <c r="D15" s="7">
        <v>0</v>
      </c>
      <c r="E15" s="7">
        <v>0</v>
      </c>
      <c r="F15" s="7"/>
      <c r="G15" s="7">
        <v>0</v>
      </c>
      <c r="H15" s="7"/>
      <c r="I15" s="8">
        <v>0</v>
      </c>
      <c r="J15" s="8">
        <v>0</v>
      </c>
      <c r="K15" s="7">
        <v>0</v>
      </c>
      <c r="L15" s="7">
        <v>0</v>
      </c>
      <c r="M15" s="7">
        <v>0</v>
      </c>
      <c r="N15" s="7"/>
      <c r="O15" s="8">
        <v>0</v>
      </c>
      <c r="P15" s="8">
        <v>0</v>
      </c>
      <c r="Q15" s="8"/>
      <c r="R15" s="8"/>
      <c r="S15" s="8"/>
      <c r="T15" s="8"/>
      <c r="U15" s="7">
        <v>0</v>
      </c>
      <c r="V15" s="7"/>
      <c r="W15" s="7">
        <v>0</v>
      </c>
      <c r="X15" s="7"/>
      <c r="Y15" s="7">
        <v>0</v>
      </c>
      <c r="Z15" s="7"/>
      <c r="AA15" s="7">
        <v>0</v>
      </c>
      <c r="AB15" s="7">
        <v>0</v>
      </c>
      <c r="AC15" s="7">
        <v>0</v>
      </c>
      <c r="AD15" s="7">
        <v>0</v>
      </c>
      <c r="AE15" s="8">
        <v>0</v>
      </c>
      <c r="AF15" s="8">
        <v>0</v>
      </c>
      <c r="AG15" s="8"/>
      <c r="AH15" s="8"/>
      <c r="AI15" s="7">
        <v>0</v>
      </c>
      <c r="AJ15" s="7">
        <v>0</v>
      </c>
      <c r="AK15" s="7">
        <v>0</v>
      </c>
      <c r="AL15" s="7"/>
      <c r="AM15" s="7">
        <v>0</v>
      </c>
      <c r="AN15" s="7"/>
      <c r="AO15" s="7"/>
      <c r="AP15" s="7">
        <v>0</v>
      </c>
      <c r="AQ15" s="7">
        <v>0</v>
      </c>
      <c r="AR15" s="7"/>
      <c r="AS15" s="7">
        <v>0</v>
      </c>
      <c r="AT15" s="7">
        <v>0</v>
      </c>
      <c r="AU15" s="7">
        <v>0</v>
      </c>
      <c r="AV15" s="7">
        <v>0</v>
      </c>
      <c r="AW15" s="7"/>
      <c r="AX15" s="7"/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7">
        <v>0</v>
      </c>
      <c r="BJ15" s="7"/>
      <c r="BK15" s="8">
        <v>0</v>
      </c>
      <c r="BL15" s="8">
        <v>0</v>
      </c>
      <c r="BM15" s="8">
        <v>0</v>
      </c>
      <c r="BN15" s="8">
        <v>0</v>
      </c>
      <c r="BO15" s="7">
        <v>0</v>
      </c>
      <c r="BP15" s="7">
        <v>0</v>
      </c>
      <c r="BQ15" s="29"/>
      <c r="BR15" s="29"/>
    </row>
    <row r="16" spans="1:70" s="10" customFormat="1" ht="18" customHeight="1" x14ac:dyDescent="0.25">
      <c r="A16" s="37">
        <v>10</v>
      </c>
      <c r="B16" s="12" t="s">
        <v>18</v>
      </c>
      <c r="C16" s="7">
        <v>7257</v>
      </c>
      <c r="D16" s="7">
        <v>19365</v>
      </c>
      <c r="E16" s="7">
        <v>1545</v>
      </c>
      <c r="F16" s="7">
        <v>2318</v>
      </c>
      <c r="G16" s="7">
        <v>103</v>
      </c>
      <c r="H16" s="7">
        <v>206</v>
      </c>
      <c r="I16" s="8">
        <v>8905</v>
      </c>
      <c r="J16" s="8">
        <v>21889</v>
      </c>
      <c r="K16" s="7">
        <v>0</v>
      </c>
      <c r="L16" s="7">
        <v>0</v>
      </c>
      <c r="M16" s="7">
        <v>306</v>
      </c>
      <c r="N16" s="7">
        <v>408</v>
      </c>
      <c r="O16" s="8">
        <v>9211</v>
      </c>
      <c r="P16" s="8">
        <v>22297</v>
      </c>
      <c r="Q16" s="8"/>
      <c r="R16" s="8"/>
      <c r="S16" s="8"/>
      <c r="T16" s="8"/>
      <c r="U16" s="7">
        <v>1121</v>
      </c>
      <c r="V16" s="7">
        <v>4482</v>
      </c>
      <c r="W16" s="7">
        <v>38</v>
      </c>
      <c r="X16" s="7">
        <v>458</v>
      </c>
      <c r="Y16" s="7">
        <v>6</v>
      </c>
      <c r="Z16" s="7">
        <v>75</v>
      </c>
      <c r="AA16" s="7">
        <v>0</v>
      </c>
      <c r="AB16" s="7">
        <v>0</v>
      </c>
      <c r="AC16" s="7">
        <v>0</v>
      </c>
      <c r="AD16" s="7">
        <v>0</v>
      </c>
      <c r="AE16" s="8">
        <v>1165</v>
      </c>
      <c r="AF16" s="8">
        <v>5015</v>
      </c>
      <c r="AG16" s="8"/>
      <c r="AH16" s="8"/>
      <c r="AI16" s="7">
        <v>0</v>
      </c>
      <c r="AJ16" s="7">
        <v>0</v>
      </c>
      <c r="AK16" s="7">
        <v>15</v>
      </c>
      <c r="AL16" s="7">
        <v>75</v>
      </c>
      <c r="AM16" s="7">
        <v>32</v>
      </c>
      <c r="AN16" s="7">
        <v>646</v>
      </c>
      <c r="AO16" s="7">
        <v>3</v>
      </c>
      <c r="AP16" s="7">
        <v>97</v>
      </c>
      <c r="AQ16" s="7">
        <v>21</v>
      </c>
      <c r="AR16" s="7">
        <v>104</v>
      </c>
      <c r="AS16" s="7">
        <v>0</v>
      </c>
      <c r="AT16" s="7">
        <v>0</v>
      </c>
      <c r="AU16" s="7">
        <v>71</v>
      </c>
      <c r="AV16" s="7">
        <v>922</v>
      </c>
      <c r="AW16" s="7"/>
      <c r="AX16" s="7"/>
      <c r="AY16" s="9">
        <v>10447</v>
      </c>
      <c r="AZ16" s="9">
        <v>28234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7">
        <v>489</v>
      </c>
      <c r="BJ16" s="7">
        <v>2446</v>
      </c>
      <c r="BK16" s="8">
        <v>489</v>
      </c>
      <c r="BL16" s="8">
        <v>2446</v>
      </c>
      <c r="BM16" s="8">
        <v>10936</v>
      </c>
      <c r="BN16" s="8">
        <v>30680</v>
      </c>
      <c r="BO16" s="7">
        <v>2500</v>
      </c>
      <c r="BP16" s="7">
        <v>1250</v>
      </c>
      <c r="BQ16" s="29"/>
      <c r="BR16" s="29"/>
    </row>
    <row r="17" spans="1:95" s="10" customFormat="1" ht="18" customHeight="1" x14ac:dyDescent="0.25">
      <c r="A17" s="36">
        <v>11</v>
      </c>
      <c r="B17" s="12" t="s">
        <v>19</v>
      </c>
      <c r="C17" s="7">
        <v>1077</v>
      </c>
      <c r="D17" s="7">
        <v>2755</v>
      </c>
      <c r="E17" s="7">
        <v>65</v>
      </c>
      <c r="F17" s="7">
        <v>98</v>
      </c>
      <c r="G17" s="7">
        <v>19</v>
      </c>
      <c r="H17" s="7">
        <v>38</v>
      </c>
      <c r="I17" s="8">
        <v>1161</v>
      </c>
      <c r="J17" s="8">
        <v>2891</v>
      </c>
      <c r="K17" s="7">
        <v>0</v>
      </c>
      <c r="L17" s="7">
        <v>0</v>
      </c>
      <c r="M17" s="7">
        <v>29</v>
      </c>
      <c r="N17" s="7">
        <v>38</v>
      </c>
      <c r="O17" s="8">
        <v>1190</v>
      </c>
      <c r="P17" s="8">
        <v>2929</v>
      </c>
      <c r="Q17" s="8"/>
      <c r="R17" s="8"/>
      <c r="S17" s="8"/>
      <c r="T17" s="8"/>
      <c r="U17" s="7">
        <v>220</v>
      </c>
      <c r="V17" s="7">
        <v>879</v>
      </c>
      <c r="W17" s="7">
        <v>10</v>
      </c>
      <c r="X17" s="7">
        <v>125</v>
      </c>
      <c r="Y17" s="7">
        <v>4</v>
      </c>
      <c r="Z17" s="7">
        <v>50</v>
      </c>
      <c r="AA17" s="7">
        <v>0</v>
      </c>
      <c r="AB17" s="7">
        <v>0</v>
      </c>
      <c r="AC17" s="7">
        <v>0</v>
      </c>
      <c r="AD17" s="7">
        <v>0</v>
      </c>
      <c r="AE17" s="8">
        <v>234</v>
      </c>
      <c r="AF17" s="8">
        <v>1054</v>
      </c>
      <c r="AG17" s="8"/>
      <c r="AH17" s="8"/>
      <c r="AI17" s="7">
        <v>0</v>
      </c>
      <c r="AJ17" s="7">
        <v>0</v>
      </c>
      <c r="AK17" s="7">
        <v>2</v>
      </c>
      <c r="AL17" s="7">
        <v>10</v>
      </c>
      <c r="AM17" s="7">
        <v>3</v>
      </c>
      <c r="AN17" s="7">
        <v>50</v>
      </c>
      <c r="AO17" s="7"/>
      <c r="AP17" s="7">
        <v>0</v>
      </c>
      <c r="AQ17" s="7">
        <v>2</v>
      </c>
      <c r="AR17" s="7">
        <v>10</v>
      </c>
      <c r="AS17" s="7">
        <v>0</v>
      </c>
      <c r="AT17" s="7">
        <v>0</v>
      </c>
      <c r="AU17" s="7">
        <v>7</v>
      </c>
      <c r="AV17" s="7">
        <v>70</v>
      </c>
      <c r="AW17" s="7"/>
      <c r="AX17" s="7"/>
      <c r="AY17" s="9">
        <v>1431</v>
      </c>
      <c r="AZ17" s="9">
        <v>4053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7">
        <v>25</v>
      </c>
      <c r="BJ17" s="7">
        <v>125</v>
      </c>
      <c r="BK17" s="8">
        <v>25</v>
      </c>
      <c r="BL17" s="8">
        <v>125</v>
      </c>
      <c r="BM17" s="8">
        <v>1456</v>
      </c>
      <c r="BN17" s="8">
        <v>4178</v>
      </c>
      <c r="BO17" s="7">
        <v>820</v>
      </c>
      <c r="BP17" s="7">
        <v>410</v>
      </c>
      <c r="BQ17" s="29"/>
      <c r="BR17" s="29"/>
    </row>
    <row r="18" spans="1:95" s="10" customFormat="1" ht="18" customHeight="1" x14ac:dyDescent="0.25">
      <c r="A18" s="37">
        <v>12</v>
      </c>
      <c r="B18" s="12" t="s">
        <v>20</v>
      </c>
      <c r="C18" s="7">
        <v>1077</v>
      </c>
      <c r="D18" s="7">
        <v>2779</v>
      </c>
      <c r="E18" s="7">
        <v>313</v>
      </c>
      <c r="F18" s="7">
        <v>469</v>
      </c>
      <c r="G18" s="7">
        <v>34</v>
      </c>
      <c r="H18" s="7">
        <v>68</v>
      </c>
      <c r="I18" s="8">
        <v>1424</v>
      </c>
      <c r="J18" s="8">
        <v>3316</v>
      </c>
      <c r="K18" s="7">
        <v>0</v>
      </c>
      <c r="L18" s="7">
        <v>0</v>
      </c>
      <c r="M18" s="7">
        <v>74</v>
      </c>
      <c r="N18" s="7">
        <v>98</v>
      </c>
      <c r="O18" s="8">
        <v>1498</v>
      </c>
      <c r="P18" s="8">
        <v>3414</v>
      </c>
      <c r="Q18" s="8"/>
      <c r="R18" s="8"/>
      <c r="S18" s="8"/>
      <c r="T18" s="8"/>
      <c r="U18" s="7">
        <v>400</v>
      </c>
      <c r="V18" s="7">
        <v>1598</v>
      </c>
      <c r="W18" s="7">
        <v>19</v>
      </c>
      <c r="X18" s="7">
        <v>229</v>
      </c>
      <c r="Y18" s="7">
        <v>4</v>
      </c>
      <c r="Z18" s="7">
        <v>50</v>
      </c>
      <c r="AA18" s="7">
        <v>0</v>
      </c>
      <c r="AB18" s="7">
        <v>0</v>
      </c>
      <c r="AC18" s="7">
        <v>0</v>
      </c>
      <c r="AD18" s="7">
        <v>0</v>
      </c>
      <c r="AE18" s="8">
        <v>423</v>
      </c>
      <c r="AF18" s="8">
        <v>1877</v>
      </c>
      <c r="AG18" s="8"/>
      <c r="AH18" s="8"/>
      <c r="AI18" s="7">
        <v>0</v>
      </c>
      <c r="AJ18" s="7">
        <v>0</v>
      </c>
      <c r="AK18" s="7">
        <v>6</v>
      </c>
      <c r="AL18" s="7">
        <v>30</v>
      </c>
      <c r="AM18" s="7">
        <v>8</v>
      </c>
      <c r="AN18" s="7">
        <v>150</v>
      </c>
      <c r="AO18" s="7"/>
      <c r="AP18" s="7">
        <v>0</v>
      </c>
      <c r="AQ18" s="7">
        <v>13</v>
      </c>
      <c r="AR18" s="7">
        <v>65</v>
      </c>
      <c r="AS18" s="7">
        <v>0</v>
      </c>
      <c r="AT18" s="7">
        <v>0</v>
      </c>
      <c r="AU18" s="7">
        <v>27</v>
      </c>
      <c r="AV18" s="7">
        <v>245</v>
      </c>
      <c r="AW18" s="7"/>
      <c r="AX18" s="7"/>
      <c r="AY18" s="9">
        <v>1948</v>
      </c>
      <c r="AZ18" s="9">
        <v>5536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7">
        <v>25</v>
      </c>
      <c r="BJ18" s="7">
        <v>125</v>
      </c>
      <c r="BK18" s="8">
        <v>25</v>
      </c>
      <c r="BL18" s="8">
        <v>125</v>
      </c>
      <c r="BM18" s="8">
        <v>1973</v>
      </c>
      <c r="BN18" s="8">
        <v>5661</v>
      </c>
      <c r="BO18" s="7">
        <v>1612</v>
      </c>
      <c r="BP18" s="7">
        <v>806</v>
      </c>
      <c r="BQ18" s="29"/>
      <c r="BR18" s="29"/>
    </row>
    <row r="19" spans="1:95" s="16" customFormat="1" ht="18" customHeight="1" x14ac:dyDescent="0.25">
      <c r="A19" s="38"/>
      <c r="B19" s="13" t="s">
        <v>67</v>
      </c>
      <c r="C19" s="8">
        <v>56379</v>
      </c>
      <c r="D19" s="8">
        <v>147059</v>
      </c>
      <c r="E19" s="8">
        <v>14963</v>
      </c>
      <c r="F19" s="8">
        <v>22446</v>
      </c>
      <c r="G19" s="8">
        <v>533</v>
      </c>
      <c r="H19" s="8">
        <v>1063</v>
      </c>
      <c r="I19" s="8">
        <v>71875</v>
      </c>
      <c r="J19" s="8">
        <v>170568</v>
      </c>
      <c r="K19" s="8">
        <v>0</v>
      </c>
      <c r="L19" s="8">
        <v>0</v>
      </c>
      <c r="M19" s="8">
        <v>3609</v>
      </c>
      <c r="N19" s="8">
        <v>4808</v>
      </c>
      <c r="O19" s="8">
        <v>75484</v>
      </c>
      <c r="P19" s="8">
        <v>175376</v>
      </c>
      <c r="Q19" s="8">
        <v>0</v>
      </c>
      <c r="R19" s="8">
        <v>0</v>
      </c>
      <c r="S19" s="8">
        <v>0</v>
      </c>
      <c r="T19" s="8">
        <v>0</v>
      </c>
      <c r="U19" s="8">
        <v>8590</v>
      </c>
      <c r="V19" s="8">
        <v>34355</v>
      </c>
      <c r="W19" s="8">
        <v>1193</v>
      </c>
      <c r="X19" s="8">
        <v>14323</v>
      </c>
      <c r="Y19" s="8">
        <v>325</v>
      </c>
      <c r="Z19" s="8">
        <v>3879</v>
      </c>
      <c r="AA19" s="8">
        <v>0</v>
      </c>
      <c r="AB19" s="8">
        <v>0</v>
      </c>
      <c r="AC19" s="8">
        <v>0</v>
      </c>
      <c r="AD19" s="8">
        <v>0</v>
      </c>
      <c r="AE19" s="8">
        <v>10108</v>
      </c>
      <c r="AF19" s="8">
        <v>52557</v>
      </c>
      <c r="AG19" s="8">
        <v>0</v>
      </c>
      <c r="AH19" s="8">
        <v>0</v>
      </c>
      <c r="AI19" s="8">
        <v>0</v>
      </c>
      <c r="AJ19" s="8">
        <v>0</v>
      </c>
      <c r="AK19" s="8">
        <v>72</v>
      </c>
      <c r="AL19" s="8">
        <v>360</v>
      </c>
      <c r="AM19" s="8">
        <v>259</v>
      </c>
      <c r="AN19" s="8">
        <v>5149</v>
      </c>
      <c r="AO19" s="8">
        <v>9</v>
      </c>
      <c r="AP19" s="8">
        <v>328</v>
      </c>
      <c r="AQ19" s="8">
        <v>149</v>
      </c>
      <c r="AR19" s="8">
        <v>745</v>
      </c>
      <c r="AS19" s="8">
        <v>0</v>
      </c>
      <c r="AT19" s="8">
        <v>0</v>
      </c>
      <c r="AU19" s="8">
        <v>489</v>
      </c>
      <c r="AV19" s="8">
        <v>6582</v>
      </c>
      <c r="AW19" s="8">
        <v>0</v>
      </c>
      <c r="AX19" s="8">
        <v>0</v>
      </c>
      <c r="AY19" s="9">
        <v>86081</v>
      </c>
      <c r="AZ19" s="9">
        <v>234515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8">
        <v>2435</v>
      </c>
      <c r="BJ19" s="8">
        <v>12176</v>
      </c>
      <c r="BK19" s="8">
        <v>2435</v>
      </c>
      <c r="BL19" s="8">
        <v>12176</v>
      </c>
      <c r="BM19" s="8">
        <v>88516</v>
      </c>
      <c r="BN19" s="8">
        <v>246691</v>
      </c>
      <c r="BO19" s="8">
        <v>22704</v>
      </c>
      <c r="BP19" s="8">
        <v>11352</v>
      </c>
      <c r="BQ19" s="8">
        <v>0</v>
      </c>
      <c r="BR19" s="8">
        <v>0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8">
        <v>0</v>
      </c>
      <c r="J20" s="8">
        <v>0</v>
      </c>
      <c r="K20" s="7">
        <v>0</v>
      </c>
      <c r="L20" s="7">
        <v>0</v>
      </c>
      <c r="M20" s="7">
        <v>0</v>
      </c>
      <c r="N20" s="7">
        <v>0</v>
      </c>
      <c r="O20" s="8">
        <v>0</v>
      </c>
      <c r="P20" s="8">
        <v>0</v>
      </c>
      <c r="Q20" s="8"/>
      <c r="R20" s="8"/>
      <c r="S20" s="8"/>
      <c r="T20" s="8"/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8">
        <v>0</v>
      </c>
      <c r="AF20" s="8">
        <v>0</v>
      </c>
      <c r="AG20" s="8"/>
      <c r="AH20" s="8"/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/>
      <c r="AX20" s="7"/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7">
        <v>0</v>
      </c>
      <c r="BK20" s="8">
        <v>0</v>
      </c>
      <c r="BL20" s="8">
        <v>0</v>
      </c>
      <c r="BM20" s="8">
        <v>0</v>
      </c>
      <c r="BN20" s="8">
        <v>0</v>
      </c>
      <c r="BO20" s="7">
        <v>0</v>
      </c>
      <c r="BP20" s="7">
        <v>0</v>
      </c>
      <c r="BQ20" s="29"/>
      <c r="BR20" s="29"/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8">
        <v>0</v>
      </c>
      <c r="J21" s="8">
        <v>0</v>
      </c>
      <c r="K21" s="7">
        <v>0</v>
      </c>
      <c r="L21" s="7">
        <v>0</v>
      </c>
      <c r="M21" s="7">
        <v>0</v>
      </c>
      <c r="N21" s="7">
        <v>0</v>
      </c>
      <c r="O21" s="8">
        <v>0</v>
      </c>
      <c r="P21" s="8">
        <v>0</v>
      </c>
      <c r="Q21" s="8"/>
      <c r="R21" s="8"/>
      <c r="S21" s="8"/>
      <c r="T21" s="8"/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8">
        <v>0</v>
      </c>
      <c r="AF21" s="8">
        <v>0</v>
      </c>
      <c r="AG21" s="8"/>
      <c r="AH21" s="8"/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/>
      <c r="AX21" s="7"/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7">
        <v>0</v>
      </c>
      <c r="BK21" s="8">
        <v>0</v>
      </c>
      <c r="BL21" s="8">
        <v>0</v>
      </c>
      <c r="BM21" s="8">
        <v>0</v>
      </c>
      <c r="BN21" s="8">
        <v>0</v>
      </c>
      <c r="BO21" s="7">
        <v>0</v>
      </c>
      <c r="BP21" s="7">
        <v>0</v>
      </c>
      <c r="BQ21" s="30"/>
      <c r="BR21" s="30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8">
        <v>0</v>
      </c>
      <c r="J22" s="8">
        <v>0</v>
      </c>
      <c r="K22" s="7">
        <v>0</v>
      </c>
      <c r="L22" s="7">
        <v>0</v>
      </c>
      <c r="M22" s="7">
        <v>0</v>
      </c>
      <c r="N22" s="7">
        <v>0</v>
      </c>
      <c r="O22" s="8">
        <v>0</v>
      </c>
      <c r="P22" s="8">
        <v>0</v>
      </c>
      <c r="Q22" s="8"/>
      <c r="R22" s="8"/>
      <c r="S22" s="8"/>
      <c r="T22" s="8"/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8">
        <v>0</v>
      </c>
      <c r="AF22" s="8">
        <v>0</v>
      </c>
      <c r="AG22" s="8"/>
      <c r="AH22" s="8"/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/>
      <c r="AX22" s="7"/>
      <c r="AY22" s="9">
        <v>0</v>
      </c>
      <c r="AZ22" s="9">
        <v>0</v>
      </c>
      <c r="BA22" s="9">
        <v>0</v>
      </c>
      <c r="BB22" s="9">
        <v>0</v>
      </c>
      <c r="BC22" s="9">
        <v>0</v>
      </c>
      <c r="BD22" s="9">
        <v>0</v>
      </c>
      <c r="BE22" s="9">
        <v>0</v>
      </c>
      <c r="BF22" s="9">
        <v>0</v>
      </c>
      <c r="BG22" s="9">
        <v>0</v>
      </c>
      <c r="BH22" s="9">
        <v>0</v>
      </c>
      <c r="BI22" s="9">
        <v>0</v>
      </c>
      <c r="BJ22" s="7">
        <v>0</v>
      </c>
      <c r="BK22" s="8">
        <v>0</v>
      </c>
      <c r="BL22" s="8">
        <v>0</v>
      </c>
      <c r="BM22" s="8">
        <v>0</v>
      </c>
      <c r="BN22" s="8">
        <v>0</v>
      </c>
      <c r="BO22" s="7">
        <v>0</v>
      </c>
      <c r="BP22" s="7">
        <v>0</v>
      </c>
      <c r="BQ22" s="29"/>
      <c r="BR22" s="29"/>
    </row>
    <row r="23" spans="1:95" s="10" customFormat="1" ht="18" customHeight="1" x14ac:dyDescent="0.25">
      <c r="A23" s="37">
        <v>16</v>
      </c>
      <c r="B23" s="12" t="s">
        <v>24</v>
      </c>
      <c r="C23" s="7">
        <v>0</v>
      </c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8">
        <v>0</v>
      </c>
      <c r="J23" s="8">
        <v>0</v>
      </c>
      <c r="K23" s="7">
        <v>0</v>
      </c>
      <c r="L23" s="7">
        <v>0</v>
      </c>
      <c r="M23" s="7">
        <v>0</v>
      </c>
      <c r="N23" s="7">
        <v>0</v>
      </c>
      <c r="O23" s="8">
        <v>0</v>
      </c>
      <c r="P23" s="8">
        <v>0</v>
      </c>
      <c r="Q23" s="8"/>
      <c r="R23" s="8"/>
      <c r="S23" s="8"/>
      <c r="T23" s="8"/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8">
        <v>0</v>
      </c>
      <c r="AF23" s="8">
        <v>0</v>
      </c>
      <c r="AG23" s="8"/>
      <c r="AH23" s="8"/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/>
      <c r="AX23" s="7"/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7">
        <v>0</v>
      </c>
      <c r="BK23" s="8">
        <v>0</v>
      </c>
      <c r="BL23" s="8">
        <v>0</v>
      </c>
      <c r="BM23" s="8">
        <v>0</v>
      </c>
      <c r="BN23" s="8">
        <v>0</v>
      </c>
      <c r="BO23" s="7">
        <v>0</v>
      </c>
      <c r="BP23" s="7">
        <v>0</v>
      </c>
      <c r="BQ23" s="29"/>
      <c r="BR23" s="29"/>
    </row>
    <row r="24" spans="1:95" s="19" customFormat="1" ht="18" customHeight="1" x14ac:dyDescent="0.25">
      <c r="A24" s="37">
        <v>17</v>
      </c>
      <c r="B24" s="6" t="s">
        <v>97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8">
        <v>0</v>
      </c>
      <c r="J24" s="8">
        <v>0</v>
      </c>
      <c r="K24" s="7">
        <v>0</v>
      </c>
      <c r="L24" s="7">
        <v>0</v>
      </c>
      <c r="M24" s="7">
        <v>0</v>
      </c>
      <c r="N24" s="7">
        <v>0</v>
      </c>
      <c r="O24" s="8">
        <v>0</v>
      </c>
      <c r="P24" s="8">
        <v>0</v>
      </c>
      <c r="Q24" s="8"/>
      <c r="R24" s="8"/>
      <c r="S24" s="8"/>
      <c r="T24" s="8"/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8">
        <v>0</v>
      </c>
      <c r="AF24" s="8">
        <v>0</v>
      </c>
      <c r="AG24" s="8"/>
      <c r="AH24" s="8"/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/>
      <c r="AX24" s="7"/>
      <c r="AY24" s="9">
        <v>0</v>
      </c>
      <c r="AZ24" s="9">
        <v>0</v>
      </c>
      <c r="BA24" s="9">
        <v>0</v>
      </c>
      <c r="BB24" s="9">
        <v>0</v>
      </c>
      <c r="BC24" s="9">
        <v>0</v>
      </c>
      <c r="BD24" s="9">
        <v>0</v>
      </c>
      <c r="BE24" s="9">
        <v>0</v>
      </c>
      <c r="BF24" s="9">
        <v>0</v>
      </c>
      <c r="BG24" s="9">
        <v>0</v>
      </c>
      <c r="BH24" s="9">
        <v>0</v>
      </c>
      <c r="BI24" s="9">
        <v>0</v>
      </c>
      <c r="BJ24" s="7">
        <v>0</v>
      </c>
      <c r="BK24" s="8">
        <v>0</v>
      </c>
      <c r="BL24" s="8">
        <v>0</v>
      </c>
      <c r="BM24" s="8">
        <v>0</v>
      </c>
      <c r="BN24" s="8">
        <v>0</v>
      </c>
      <c r="BO24" s="7">
        <v>0</v>
      </c>
      <c r="BP24" s="7">
        <v>0</v>
      </c>
      <c r="BQ24" s="31"/>
      <c r="BR24" s="31"/>
    </row>
    <row r="25" spans="1:95" s="19" customFormat="1" ht="18" customHeight="1" x14ac:dyDescent="0.25">
      <c r="A25" s="37">
        <v>18</v>
      </c>
      <c r="B25" s="6" t="s">
        <v>25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8">
        <v>0</v>
      </c>
      <c r="J25" s="8">
        <v>0</v>
      </c>
      <c r="K25" s="7">
        <v>0</v>
      </c>
      <c r="L25" s="7">
        <v>0</v>
      </c>
      <c r="M25" s="7">
        <v>0</v>
      </c>
      <c r="N25" s="7">
        <v>0</v>
      </c>
      <c r="O25" s="8">
        <v>0</v>
      </c>
      <c r="P25" s="8">
        <v>0</v>
      </c>
      <c r="Q25" s="8"/>
      <c r="R25" s="8"/>
      <c r="S25" s="8"/>
      <c r="T25" s="8"/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8">
        <v>0</v>
      </c>
      <c r="AF25" s="8">
        <v>0</v>
      </c>
      <c r="AG25" s="8"/>
      <c r="AH25" s="8"/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/>
      <c r="AX25" s="7"/>
      <c r="AY25" s="9">
        <v>0</v>
      </c>
      <c r="AZ25" s="9">
        <v>0</v>
      </c>
      <c r="BA25" s="9">
        <v>0</v>
      </c>
      <c r="BB25" s="9">
        <v>0</v>
      </c>
      <c r="BC25" s="9">
        <v>0</v>
      </c>
      <c r="BD25" s="9">
        <v>0</v>
      </c>
      <c r="BE25" s="9">
        <v>0</v>
      </c>
      <c r="BF25" s="9">
        <v>0</v>
      </c>
      <c r="BG25" s="9">
        <v>0</v>
      </c>
      <c r="BH25" s="9">
        <v>0</v>
      </c>
      <c r="BI25" s="9">
        <v>0</v>
      </c>
      <c r="BJ25" s="7">
        <v>0</v>
      </c>
      <c r="BK25" s="8">
        <v>0</v>
      </c>
      <c r="BL25" s="8">
        <v>0</v>
      </c>
      <c r="BM25" s="8">
        <v>0</v>
      </c>
      <c r="BN25" s="8">
        <v>0</v>
      </c>
      <c r="BO25" s="7">
        <v>0</v>
      </c>
      <c r="BP25" s="7">
        <v>0</v>
      </c>
      <c r="BQ25" s="31"/>
      <c r="BR25" s="31"/>
    </row>
    <row r="26" spans="1:95" s="19" customFormat="1" ht="18" customHeight="1" x14ac:dyDescent="0.25">
      <c r="A26" s="37">
        <v>19</v>
      </c>
      <c r="B26" s="6" t="s">
        <v>26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8">
        <v>0</v>
      </c>
      <c r="J26" s="8">
        <v>0</v>
      </c>
      <c r="K26" s="7">
        <v>0</v>
      </c>
      <c r="L26" s="7">
        <v>0</v>
      </c>
      <c r="M26" s="7">
        <v>0</v>
      </c>
      <c r="N26" s="7">
        <v>0</v>
      </c>
      <c r="O26" s="8">
        <v>0</v>
      </c>
      <c r="P26" s="8">
        <v>0</v>
      </c>
      <c r="Q26" s="8"/>
      <c r="R26" s="8"/>
      <c r="S26" s="8"/>
      <c r="T26" s="8"/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8">
        <v>0</v>
      </c>
      <c r="AF26" s="8">
        <v>0</v>
      </c>
      <c r="AG26" s="8"/>
      <c r="AH26" s="8"/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/>
      <c r="AX26" s="7"/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7">
        <v>0</v>
      </c>
      <c r="BK26" s="8">
        <v>0</v>
      </c>
      <c r="BL26" s="8">
        <v>0</v>
      </c>
      <c r="BM26" s="8">
        <v>0</v>
      </c>
      <c r="BN26" s="8">
        <v>0</v>
      </c>
      <c r="BO26" s="7">
        <v>0</v>
      </c>
      <c r="BP26" s="7">
        <v>0</v>
      </c>
      <c r="BQ26" s="31"/>
      <c r="BR26" s="31"/>
    </row>
    <row r="27" spans="1:95" s="19" customFormat="1" ht="18" customHeight="1" x14ac:dyDescent="0.25">
      <c r="A27" s="37">
        <v>20</v>
      </c>
      <c r="B27" s="6" t="s">
        <v>27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8">
        <v>0</v>
      </c>
      <c r="J27" s="8">
        <v>0</v>
      </c>
      <c r="K27" s="7">
        <v>0</v>
      </c>
      <c r="L27" s="7">
        <v>0</v>
      </c>
      <c r="M27" s="7">
        <v>0</v>
      </c>
      <c r="N27" s="7">
        <v>0</v>
      </c>
      <c r="O27" s="8">
        <v>0</v>
      </c>
      <c r="P27" s="8">
        <v>0</v>
      </c>
      <c r="Q27" s="8"/>
      <c r="R27" s="8"/>
      <c r="S27" s="8"/>
      <c r="T27" s="8"/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  <c r="AD27" s="7">
        <v>0</v>
      </c>
      <c r="AE27" s="8">
        <v>0</v>
      </c>
      <c r="AF27" s="8">
        <v>0</v>
      </c>
      <c r="AG27" s="8"/>
      <c r="AH27" s="8"/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/>
      <c r="AX27" s="7"/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7">
        <v>0</v>
      </c>
      <c r="BK27" s="8">
        <v>0</v>
      </c>
      <c r="BL27" s="8">
        <v>0</v>
      </c>
      <c r="BM27" s="8">
        <v>0</v>
      </c>
      <c r="BN27" s="8">
        <v>0</v>
      </c>
      <c r="BO27" s="7">
        <v>0</v>
      </c>
      <c r="BP27" s="7">
        <v>0</v>
      </c>
      <c r="BQ27" s="31"/>
      <c r="BR27" s="31"/>
    </row>
    <row r="28" spans="1:95" s="19" customFormat="1" ht="18" customHeight="1" x14ac:dyDescent="0.25">
      <c r="A28" s="37">
        <v>21</v>
      </c>
      <c r="B28" s="6" t="s">
        <v>59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8">
        <v>0</v>
      </c>
      <c r="J28" s="8">
        <v>0</v>
      </c>
      <c r="K28" s="7">
        <v>0</v>
      </c>
      <c r="L28" s="7">
        <v>0</v>
      </c>
      <c r="M28" s="7">
        <v>0</v>
      </c>
      <c r="N28" s="7">
        <v>0</v>
      </c>
      <c r="O28" s="8">
        <v>0</v>
      </c>
      <c r="P28" s="8">
        <v>0</v>
      </c>
      <c r="Q28" s="8"/>
      <c r="R28" s="8"/>
      <c r="S28" s="8"/>
      <c r="T28" s="8"/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8">
        <v>0</v>
      </c>
      <c r="AF28" s="8">
        <v>0</v>
      </c>
      <c r="AG28" s="8"/>
      <c r="AH28" s="8"/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/>
      <c r="AX28" s="7"/>
      <c r="AY28" s="9">
        <v>0</v>
      </c>
      <c r="AZ28" s="9">
        <v>0</v>
      </c>
      <c r="BA28" s="9">
        <v>0</v>
      </c>
      <c r="BB28" s="9">
        <v>0</v>
      </c>
      <c r="BC28" s="9">
        <v>0</v>
      </c>
      <c r="BD28" s="9">
        <v>0</v>
      </c>
      <c r="BE28" s="9">
        <v>0</v>
      </c>
      <c r="BF28" s="9">
        <v>0</v>
      </c>
      <c r="BG28" s="9">
        <v>0</v>
      </c>
      <c r="BH28" s="9">
        <v>0</v>
      </c>
      <c r="BI28" s="9">
        <v>0</v>
      </c>
      <c r="BJ28" s="7">
        <v>0</v>
      </c>
      <c r="BK28" s="8">
        <v>0</v>
      </c>
      <c r="BL28" s="8">
        <v>0</v>
      </c>
      <c r="BM28" s="8">
        <v>0</v>
      </c>
      <c r="BN28" s="8">
        <v>0</v>
      </c>
      <c r="BO28" s="7">
        <v>0</v>
      </c>
      <c r="BP28" s="7">
        <v>0</v>
      </c>
      <c r="BQ28" s="31"/>
      <c r="BR28" s="31"/>
    </row>
    <row r="29" spans="1:95" s="19" customFormat="1" ht="18" customHeight="1" x14ac:dyDescent="0.25">
      <c r="A29" s="37">
        <v>22</v>
      </c>
      <c r="B29" s="6" t="s">
        <v>28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8">
        <v>0</v>
      </c>
      <c r="J29" s="8">
        <v>0</v>
      </c>
      <c r="K29" s="7">
        <v>0</v>
      </c>
      <c r="L29" s="7">
        <v>0</v>
      </c>
      <c r="M29" s="7">
        <v>0</v>
      </c>
      <c r="N29" s="7">
        <v>0</v>
      </c>
      <c r="O29" s="8">
        <v>0</v>
      </c>
      <c r="P29" s="8">
        <v>0</v>
      </c>
      <c r="Q29" s="8"/>
      <c r="R29" s="8"/>
      <c r="S29" s="8"/>
      <c r="T29" s="8"/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8">
        <v>0</v>
      </c>
      <c r="AF29" s="8">
        <v>0</v>
      </c>
      <c r="AG29" s="8"/>
      <c r="AH29" s="8"/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/>
      <c r="AX29" s="7"/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7">
        <v>0</v>
      </c>
      <c r="BK29" s="8">
        <v>0</v>
      </c>
      <c r="BL29" s="8">
        <v>0</v>
      </c>
      <c r="BM29" s="8">
        <v>0</v>
      </c>
      <c r="BN29" s="8">
        <v>0</v>
      </c>
      <c r="BO29" s="7">
        <v>0</v>
      </c>
      <c r="BP29" s="7">
        <v>0</v>
      </c>
      <c r="BQ29" s="31"/>
      <c r="BR29" s="31"/>
    </row>
    <row r="30" spans="1:95" s="19" customFormat="1" ht="18" customHeight="1" x14ac:dyDescent="0.25">
      <c r="A30" s="37">
        <v>23</v>
      </c>
      <c r="B30" s="6" t="s">
        <v>98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7">
        <v>0</v>
      </c>
      <c r="I30" s="8">
        <v>0</v>
      </c>
      <c r="J30" s="8">
        <v>0</v>
      </c>
      <c r="K30" s="7">
        <v>0</v>
      </c>
      <c r="L30" s="7">
        <v>0</v>
      </c>
      <c r="M30" s="7">
        <v>0</v>
      </c>
      <c r="N30" s="7">
        <v>0</v>
      </c>
      <c r="O30" s="8">
        <v>0</v>
      </c>
      <c r="P30" s="8">
        <v>0</v>
      </c>
      <c r="Q30" s="8"/>
      <c r="R30" s="8"/>
      <c r="S30" s="8"/>
      <c r="T30" s="8"/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  <c r="AD30" s="7">
        <v>0</v>
      </c>
      <c r="AE30" s="8">
        <v>0</v>
      </c>
      <c r="AF30" s="8">
        <v>0</v>
      </c>
      <c r="AG30" s="8"/>
      <c r="AH30" s="8"/>
      <c r="AI30" s="7">
        <v>0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/>
      <c r="AX30" s="7"/>
      <c r="AY30" s="9">
        <v>0</v>
      </c>
      <c r="AZ30" s="9">
        <v>0</v>
      </c>
      <c r="BA30" s="9">
        <v>0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7">
        <v>0</v>
      </c>
      <c r="BK30" s="8">
        <v>0</v>
      </c>
      <c r="BL30" s="8">
        <v>0</v>
      </c>
      <c r="BM30" s="8">
        <v>0</v>
      </c>
      <c r="BN30" s="8">
        <v>0</v>
      </c>
      <c r="BO30" s="7">
        <v>0</v>
      </c>
      <c r="BP30" s="7">
        <v>0</v>
      </c>
      <c r="BQ30" s="31"/>
      <c r="BR30" s="31"/>
    </row>
    <row r="31" spans="1:95" s="19" customFormat="1" ht="18" customHeight="1" x14ac:dyDescent="0.25">
      <c r="A31" s="37">
        <v>24</v>
      </c>
      <c r="B31" s="6" t="s">
        <v>29</v>
      </c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8">
        <v>0</v>
      </c>
      <c r="J31" s="8">
        <v>0</v>
      </c>
      <c r="K31" s="7">
        <v>0</v>
      </c>
      <c r="L31" s="7">
        <v>0</v>
      </c>
      <c r="M31" s="7">
        <v>0</v>
      </c>
      <c r="N31" s="7">
        <v>0</v>
      </c>
      <c r="O31" s="8">
        <v>0</v>
      </c>
      <c r="P31" s="8">
        <v>0</v>
      </c>
      <c r="Q31" s="8"/>
      <c r="R31" s="8"/>
      <c r="S31" s="8"/>
      <c r="T31" s="8"/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  <c r="AD31" s="7">
        <v>0</v>
      </c>
      <c r="AE31" s="8">
        <v>0</v>
      </c>
      <c r="AF31" s="8">
        <v>0</v>
      </c>
      <c r="AG31" s="8"/>
      <c r="AH31" s="8"/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/>
      <c r="AX31" s="7"/>
      <c r="AY31" s="9">
        <v>0</v>
      </c>
      <c r="AZ31" s="9">
        <v>0</v>
      </c>
      <c r="BA31" s="9">
        <v>0</v>
      </c>
      <c r="BB31" s="9">
        <v>0</v>
      </c>
      <c r="BC31" s="9">
        <v>0</v>
      </c>
      <c r="BD31" s="9">
        <v>0</v>
      </c>
      <c r="BE31" s="9">
        <v>0</v>
      </c>
      <c r="BF31" s="9">
        <v>0</v>
      </c>
      <c r="BG31" s="9">
        <v>0</v>
      </c>
      <c r="BH31" s="9">
        <v>0</v>
      </c>
      <c r="BI31" s="9">
        <v>0</v>
      </c>
      <c r="BJ31" s="7">
        <v>0</v>
      </c>
      <c r="BK31" s="8">
        <v>0</v>
      </c>
      <c r="BL31" s="8">
        <v>0</v>
      </c>
      <c r="BM31" s="8">
        <v>0</v>
      </c>
      <c r="BN31" s="8">
        <v>0</v>
      </c>
      <c r="BO31" s="7">
        <v>0</v>
      </c>
      <c r="BP31" s="7">
        <v>0</v>
      </c>
      <c r="BQ31" s="31"/>
      <c r="BR31" s="31"/>
    </row>
    <row r="32" spans="1:95" s="16" customFormat="1" ht="18" customHeight="1" x14ac:dyDescent="0.25">
      <c r="A32" s="38"/>
      <c r="B32" s="13" t="s">
        <v>30</v>
      </c>
      <c r="C32" s="8">
        <v>0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9">
        <v>0</v>
      </c>
      <c r="AZ32" s="9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8">
        <v>0</v>
      </c>
      <c r="BN32" s="8">
        <v>0</v>
      </c>
      <c r="BO32" s="8">
        <v>0</v>
      </c>
      <c r="BP32" s="8">
        <v>0</v>
      </c>
      <c r="BQ32" s="8">
        <v>0</v>
      </c>
      <c r="BR32" s="8">
        <v>0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8">
        <v>0</v>
      </c>
      <c r="J33" s="8">
        <v>0</v>
      </c>
      <c r="K33" s="7">
        <v>0</v>
      </c>
      <c r="L33" s="7">
        <v>0</v>
      </c>
      <c r="M33" s="7">
        <v>0</v>
      </c>
      <c r="N33" s="7">
        <v>0</v>
      </c>
      <c r="O33" s="8">
        <v>0</v>
      </c>
      <c r="P33" s="8">
        <v>0</v>
      </c>
      <c r="Q33" s="8"/>
      <c r="R33" s="8"/>
      <c r="S33" s="8"/>
      <c r="T33" s="8"/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  <c r="AD33" s="7">
        <v>0</v>
      </c>
      <c r="AE33" s="8">
        <v>0</v>
      </c>
      <c r="AF33" s="8">
        <v>0</v>
      </c>
      <c r="AG33" s="8"/>
      <c r="AH33" s="8"/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/>
      <c r="AX33" s="7"/>
      <c r="AY33" s="9">
        <v>0</v>
      </c>
      <c r="AZ33" s="9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8">
        <v>0</v>
      </c>
      <c r="BL33" s="8">
        <v>0</v>
      </c>
      <c r="BM33" s="8">
        <v>0</v>
      </c>
      <c r="BN33" s="8">
        <v>0</v>
      </c>
      <c r="BO33" s="7">
        <v>0</v>
      </c>
      <c r="BP33" s="7">
        <v>0</v>
      </c>
      <c r="BQ33" s="32"/>
      <c r="BR33" s="32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7">
        <v>4637</v>
      </c>
      <c r="D34" s="7">
        <v>14799</v>
      </c>
      <c r="E34" s="7">
        <v>2989</v>
      </c>
      <c r="F34" s="7">
        <v>4484</v>
      </c>
      <c r="G34" s="7">
        <v>89</v>
      </c>
      <c r="H34" s="7">
        <v>178</v>
      </c>
      <c r="I34" s="8">
        <v>7715</v>
      </c>
      <c r="J34" s="8">
        <v>19461</v>
      </c>
      <c r="K34" s="7">
        <v>0</v>
      </c>
      <c r="L34" s="7">
        <v>0</v>
      </c>
      <c r="M34" s="7">
        <v>159</v>
      </c>
      <c r="N34" s="7">
        <v>212</v>
      </c>
      <c r="O34" s="8">
        <v>7874</v>
      </c>
      <c r="P34" s="8">
        <v>19673</v>
      </c>
      <c r="Q34" s="8"/>
      <c r="R34" s="8"/>
      <c r="S34" s="8"/>
      <c r="T34" s="8"/>
      <c r="U34" s="7">
        <v>1640</v>
      </c>
      <c r="V34" s="7">
        <v>6560</v>
      </c>
      <c r="W34" s="7">
        <v>46</v>
      </c>
      <c r="X34" s="7">
        <v>547</v>
      </c>
      <c r="Y34" s="7">
        <v>10</v>
      </c>
      <c r="Z34" s="7">
        <v>120</v>
      </c>
      <c r="AA34" s="7">
        <v>0</v>
      </c>
      <c r="AB34" s="7">
        <v>0</v>
      </c>
      <c r="AC34" s="7">
        <v>0</v>
      </c>
      <c r="AD34" s="7">
        <v>0</v>
      </c>
      <c r="AE34" s="8">
        <v>1696</v>
      </c>
      <c r="AF34" s="8">
        <v>7227</v>
      </c>
      <c r="AG34" s="8"/>
      <c r="AH34" s="8"/>
      <c r="AI34" s="7">
        <v>0</v>
      </c>
      <c r="AJ34" s="7">
        <v>0</v>
      </c>
      <c r="AK34" s="7">
        <v>10</v>
      </c>
      <c r="AL34" s="7">
        <v>50</v>
      </c>
      <c r="AM34" s="7">
        <v>15</v>
      </c>
      <c r="AN34" s="7">
        <v>303</v>
      </c>
      <c r="AO34" s="7">
        <v>0</v>
      </c>
      <c r="AP34" s="7">
        <v>0</v>
      </c>
      <c r="AQ34" s="7">
        <v>15</v>
      </c>
      <c r="AR34" s="7">
        <v>75</v>
      </c>
      <c r="AS34" s="7">
        <v>0</v>
      </c>
      <c r="AT34" s="7">
        <v>0</v>
      </c>
      <c r="AU34" s="7">
        <v>40</v>
      </c>
      <c r="AV34" s="7">
        <v>428</v>
      </c>
      <c r="AW34" s="7"/>
      <c r="AX34" s="7"/>
      <c r="AY34" s="9">
        <v>9610</v>
      </c>
      <c r="AZ34" s="9">
        <v>27328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1283</v>
      </c>
      <c r="BJ34" s="7">
        <v>6415</v>
      </c>
      <c r="BK34" s="8">
        <v>1283</v>
      </c>
      <c r="BL34" s="8">
        <v>6415</v>
      </c>
      <c r="BM34" s="8">
        <v>10893</v>
      </c>
      <c r="BN34" s="8">
        <v>33743</v>
      </c>
      <c r="BO34" s="7">
        <v>1724</v>
      </c>
      <c r="BP34" s="7">
        <v>862</v>
      </c>
      <c r="BQ34" s="29"/>
      <c r="BR34" s="29"/>
    </row>
    <row r="35" spans="1:95" s="10" customFormat="1" ht="18" customHeight="1" x14ac:dyDescent="0.25">
      <c r="A35" s="39">
        <v>27</v>
      </c>
      <c r="B35" s="12" t="s">
        <v>14</v>
      </c>
      <c r="C35" s="7">
        <v>324</v>
      </c>
      <c r="D35" s="7">
        <v>973</v>
      </c>
      <c r="E35" s="7">
        <v>94</v>
      </c>
      <c r="F35" s="7">
        <v>141</v>
      </c>
      <c r="G35" s="7">
        <v>19</v>
      </c>
      <c r="H35" s="7">
        <v>38</v>
      </c>
      <c r="I35" s="8">
        <v>437</v>
      </c>
      <c r="J35" s="8">
        <v>1152</v>
      </c>
      <c r="K35" s="7">
        <v>0</v>
      </c>
      <c r="L35" s="7">
        <v>0</v>
      </c>
      <c r="M35" s="7">
        <v>29</v>
      </c>
      <c r="N35" s="7">
        <v>38</v>
      </c>
      <c r="O35" s="8">
        <v>466</v>
      </c>
      <c r="P35" s="8">
        <v>1190</v>
      </c>
      <c r="Q35" s="8"/>
      <c r="R35" s="8"/>
      <c r="S35" s="8"/>
      <c r="T35" s="8"/>
      <c r="U35" s="7">
        <v>489</v>
      </c>
      <c r="V35" s="7">
        <v>1954</v>
      </c>
      <c r="W35" s="7">
        <v>30</v>
      </c>
      <c r="X35" s="7">
        <v>363</v>
      </c>
      <c r="Y35" s="7">
        <v>13</v>
      </c>
      <c r="Z35" s="7">
        <v>150</v>
      </c>
      <c r="AA35" s="7">
        <v>0</v>
      </c>
      <c r="AB35" s="7">
        <v>0</v>
      </c>
      <c r="AC35" s="7">
        <v>0</v>
      </c>
      <c r="AD35" s="7">
        <v>0</v>
      </c>
      <c r="AE35" s="8">
        <v>532</v>
      </c>
      <c r="AF35" s="8">
        <v>2467</v>
      </c>
      <c r="AG35" s="8"/>
      <c r="AH35" s="8"/>
      <c r="AI35" s="7">
        <v>0</v>
      </c>
      <c r="AJ35" s="7">
        <v>0</v>
      </c>
      <c r="AK35" s="7">
        <v>2</v>
      </c>
      <c r="AL35" s="7">
        <v>10</v>
      </c>
      <c r="AM35" s="7">
        <v>11</v>
      </c>
      <c r="AN35" s="7">
        <v>216</v>
      </c>
      <c r="AO35" s="7"/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13</v>
      </c>
      <c r="AV35" s="7">
        <v>226</v>
      </c>
      <c r="AW35" s="7"/>
      <c r="AX35" s="7"/>
      <c r="AY35" s="9">
        <v>1011</v>
      </c>
      <c r="AZ35" s="9">
        <v>3883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65</v>
      </c>
      <c r="BJ35" s="7">
        <v>325</v>
      </c>
      <c r="BK35" s="8">
        <v>65</v>
      </c>
      <c r="BL35" s="8">
        <v>325</v>
      </c>
      <c r="BM35" s="8">
        <v>1076</v>
      </c>
      <c r="BN35" s="8">
        <v>4208</v>
      </c>
      <c r="BO35" s="7">
        <v>1034</v>
      </c>
      <c r="BP35" s="7">
        <v>517</v>
      </c>
      <c r="BQ35" s="29"/>
      <c r="BR35" s="29"/>
    </row>
    <row r="36" spans="1:95" s="10" customFormat="1" ht="18" customHeight="1" x14ac:dyDescent="0.25">
      <c r="A36" s="37">
        <v>28</v>
      </c>
      <c r="B36" s="6" t="s">
        <v>54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8">
        <v>0</v>
      </c>
      <c r="J36" s="8">
        <v>0</v>
      </c>
      <c r="K36" s="7">
        <v>0</v>
      </c>
      <c r="L36" s="7">
        <v>0</v>
      </c>
      <c r="M36" s="7">
        <v>0</v>
      </c>
      <c r="N36" s="7">
        <v>0</v>
      </c>
      <c r="O36" s="8">
        <v>0</v>
      </c>
      <c r="P36" s="8">
        <v>0</v>
      </c>
      <c r="Q36" s="8"/>
      <c r="R36" s="8"/>
      <c r="S36" s="8"/>
      <c r="T36" s="8"/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8">
        <v>0</v>
      </c>
      <c r="AF36" s="8">
        <v>0</v>
      </c>
      <c r="AG36" s="8"/>
      <c r="AH36" s="8"/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/>
      <c r="AX36" s="7"/>
      <c r="AY36" s="9">
        <v>0</v>
      </c>
      <c r="AZ36" s="9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8">
        <v>0</v>
      </c>
      <c r="BL36" s="8">
        <v>0</v>
      </c>
      <c r="BM36" s="8">
        <v>0</v>
      </c>
      <c r="BN36" s="8">
        <v>0</v>
      </c>
      <c r="BO36" s="7">
        <v>0</v>
      </c>
      <c r="BP36" s="7">
        <v>0</v>
      </c>
      <c r="BQ36" s="29"/>
      <c r="BR36" s="29"/>
    </row>
    <row r="37" spans="1:95" s="10" customFormat="1" ht="18" customHeight="1" x14ac:dyDescent="0.25">
      <c r="A37" s="39">
        <v>29</v>
      </c>
      <c r="B37" s="12" t="s">
        <v>32</v>
      </c>
      <c r="C37" s="7">
        <v>1339</v>
      </c>
      <c r="D37" s="7">
        <v>6131</v>
      </c>
      <c r="E37" s="7">
        <v>1171</v>
      </c>
      <c r="F37" s="7">
        <v>1756</v>
      </c>
      <c r="G37" s="7">
        <v>19</v>
      </c>
      <c r="H37" s="7">
        <v>38</v>
      </c>
      <c r="I37" s="8">
        <v>2529</v>
      </c>
      <c r="J37" s="8">
        <v>7925</v>
      </c>
      <c r="K37" s="7">
        <v>0</v>
      </c>
      <c r="L37" s="7">
        <v>0</v>
      </c>
      <c r="M37" s="7">
        <v>79</v>
      </c>
      <c r="N37" s="7">
        <v>105</v>
      </c>
      <c r="O37" s="8">
        <v>2608</v>
      </c>
      <c r="P37" s="8">
        <v>8030</v>
      </c>
      <c r="Q37" s="8"/>
      <c r="R37" s="8"/>
      <c r="S37" s="8"/>
      <c r="T37" s="8"/>
      <c r="U37" s="7">
        <v>589</v>
      </c>
      <c r="V37" s="7">
        <v>2354</v>
      </c>
      <c r="W37" s="7">
        <v>22</v>
      </c>
      <c r="X37" s="7">
        <v>261</v>
      </c>
      <c r="Y37" s="7">
        <v>13</v>
      </c>
      <c r="Z37" s="7">
        <v>150</v>
      </c>
      <c r="AA37" s="7">
        <v>0</v>
      </c>
      <c r="AB37" s="7">
        <v>0</v>
      </c>
      <c r="AC37" s="7">
        <v>0</v>
      </c>
      <c r="AD37" s="7">
        <v>0</v>
      </c>
      <c r="AE37" s="8">
        <v>624</v>
      </c>
      <c r="AF37" s="8">
        <v>2765</v>
      </c>
      <c r="AG37" s="8"/>
      <c r="AH37" s="8"/>
      <c r="AI37" s="7">
        <v>0</v>
      </c>
      <c r="AJ37" s="7">
        <v>0</v>
      </c>
      <c r="AK37" s="7">
        <v>4</v>
      </c>
      <c r="AL37" s="7">
        <v>20</v>
      </c>
      <c r="AM37" s="7">
        <v>5</v>
      </c>
      <c r="AN37" s="7">
        <v>95</v>
      </c>
      <c r="AO37" s="7"/>
      <c r="AP37" s="7">
        <v>0</v>
      </c>
      <c r="AQ37" s="7">
        <v>10</v>
      </c>
      <c r="AR37" s="7">
        <v>50</v>
      </c>
      <c r="AS37" s="7">
        <v>0</v>
      </c>
      <c r="AT37" s="7">
        <v>0</v>
      </c>
      <c r="AU37" s="7">
        <v>19</v>
      </c>
      <c r="AV37" s="7">
        <v>165</v>
      </c>
      <c r="AW37" s="7"/>
      <c r="AX37" s="7"/>
      <c r="AY37" s="9">
        <v>3251</v>
      </c>
      <c r="AZ37" s="9">
        <v>10960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1113</v>
      </c>
      <c r="BJ37" s="7">
        <v>5565</v>
      </c>
      <c r="BK37" s="8">
        <v>1113</v>
      </c>
      <c r="BL37" s="8">
        <v>5565</v>
      </c>
      <c r="BM37" s="8">
        <v>4364</v>
      </c>
      <c r="BN37" s="8">
        <v>16525</v>
      </c>
      <c r="BO37" s="7">
        <v>1068</v>
      </c>
      <c r="BP37" s="7">
        <v>534</v>
      </c>
      <c r="BQ37" s="30"/>
      <c r="BR37" s="30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7">
        <v>279</v>
      </c>
      <c r="D38" s="7">
        <v>736</v>
      </c>
      <c r="E38" s="7">
        <v>135</v>
      </c>
      <c r="F38" s="7">
        <v>198</v>
      </c>
      <c r="G38" s="7">
        <v>19</v>
      </c>
      <c r="H38" s="7">
        <v>38</v>
      </c>
      <c r="I38" s="8">
        <v>433</v>
      </c>
      <c r="J38" s="8">
        <v>972</v>
      </c>
      <c r="K38" s="7">
        <v>0</v>
      </c>
      <c r="L38" s="7">
        <v>0</v>
      </c>
      <c r="M38" s="7">
        <v>47</v>
      </c>
      <c r="N38" s="7">
        <v>63</v>
      </c>
      <c r="O38" s="8">
        <v>480</v>
      </c>
      <c r="P38" s="8">
        <v>1035</v>
      </c>
      <c r="Q38" s="8"/>
      <c r="R38" s="8"/>
      <c r="S38" s="8"/>
      <c r="T38" s="8"/>
      <c r="U38" s="7">
        <v>271</v>
      </c>
      <c r="V38" s="7">
        <v>1083</v>
      </c>
      <c r="W38" s="7">
        <v>10</v>
      </c>
      <c r="X38" s="7">
        <v>125</v>
      </c>
      <c r="Y38" s="7">
        <v>4</v>
      </c>
      <c r="Z38" s="7">
        <v>50</v>
      </c>
      <c r="AA38" s="7">
        <v>0</v>
      </c>
      <c r="AB38" s="7">
        <v>0</v>
      </c>
      <c r="AC38" s="7">
        <v>0</v>
      </c>
      <c r="AD38" s="7">
        <v>0</v>
      </c>
      <c r="AE38" s="8">
        <v>285</v>
      </c>
      <c r="AF38" s="8">
        <v>1258</v>
      </c>
      <c r="AG38" s="8"/>
      <c r="AH38" s="8"/>
      <c r="AI38" s="7">
        <v>0</v>
      </c>
      <c r="AJ38" s="7">
        <v>0</v>
      </c>
      <c r="AK38" s="7">
        <v>4</v>
      </c>
      <c r="AL38" s="7">
        <v>20</v>
      </c>
      <c r="AM38" s="7">
        <v>5</v>
      </c>
      <c r="AN38" s="7">
        <v>95</v>
      </c>
      <c r="AO38" s="7"/>
      <c r="AP38" s="7">
        <v>0</v>
      </c>
      <c r="AQ38" s="7">
        <v>10</v>
      </c>
      <c r="AR38" s="7">
        <v>50</v>
      </c>
      <c r="AS38" s="7">
        <v>0</v>
      </c>
      <c r="AT38" s="7">
        <v>0</v>
      </c>
      <c r="AU38" s="7">
        <v>19</v>
      </c>
      <c r="AV38" s="7">
        <v>165</v>
      </c>
      <c r="AW38" s="7"/>
      <c r="AX38" s="7"/>
      <c r="AY38" s="9">
        <v>784</v>
      </c>
      <c r="AZ38" s="9">
        <v>2458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15</v>
      </c>
      <c r="BJ38" s="7">
        <v>75</v>
      </c>
      <c r="BK38" s="8">
        <v>15</v>
      </c>
      <c r="BL38" s="8">
        <v>75</v>
      </c>
      <c r="BM38" s="8">
        <v>799</v>
      </c>
      <c r="BN38" s="8">
        <v>2533</v>
      </c>
      <c r="BO38" s="7">
        <v>536</v>
      </c>
      <c r="BP38" s="7">
        <v>268</v>
      </c>
      <c r="BQ38" s="29"/>
      <c r="BR38" s="29"/>
    </row>
    <row r="39" spans="1:95" s="10" customFormat="1" ht="18" customHeight="1" x14ac:dyDescent="0.25">
      <c r="A39" s="39">
        <v>31</v>
      </c>
      <c r="B39" s="12" t="s">
        <v>34</v>
      </c>
      <c r="C39" s="7">
        <v>0</v>
      </c>
      <c r="D39" s="7">
        <v>0</v>
      </c>
      <c r="E39" s="7">
        <v>0</v>
      </c>
      <c r="F39" s="7"/>
      <c r="G39" s="7">
        <v>0</v>
      </c>
      <c r="H39" s="7"/>
      <c r="I39" s="8">
        <v>0</v>
      </c>
      <c r="J39" s="8">
        <v>0</v>
      </c>
      <c r="K39" s="7">
        <v>0</v>
      </c>
      <c r="L39" s="7">
        <v>0</v>
      </c>
      <c r="M39" s="7">
        <v>0</v>
      </c>
      <c r="N39" s="7"/>
      <c r="O39" s="8">
        <v>0</v>
      </c>
      <c r="P39" s="8">
        <v>0</v>
      </c>
      <c r="Q39" s="8"/>
      <c r="R39" s="8"/>
      <c r="S39" s="8"/>
      <c r="T39" s="8"/>
      <c r="U39" s="7">
        <v>0</v>
      </c>
      <c r="V39" s="7"/>
      <c r="W39" s="7">
        <v>2</v>
      </c>
      <c r="X39" s="7"/>
      <c r="Y39" s="7">
        <v>0</v>
      </c>
      <c r="Z39" s="7"/>
      <c r="AA39" s="7">
        <v>0</v>
      </c>
      <c r="AB39" s="7">
        <v>0</v>
      </c>
      <c r="AC39" s="7">
        <v>0</v>
      </c>
      <c r="AD39" s="7">
        <v>0</v>
      </c>
      <c r="AE39" s="8">
        <v>2</v>
      </c>
      <c r="AF39" s="8">
        <v>0</v>
      </c>
      <c r="AG39" s="8"/>
      <c r="AH39" s="8"/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/>
      <c r="AX39" s="7"/>
      <c r="AY39" s="9">
        <v>0</v>
      </c>
      <c r="AZ39" s="9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8">
        <v>0</v>
      </c>
      <c r="BL39" s="8">
        <v>0</v>
      </c>
      <c r="BM39" s="8">
        <v>0</v>
      </c>
      <c r="BN39" s="8">
        <v>0</v>
      </c>
      <c r="BO39" s="7">
        <v>0</v>
      </c>
      <c r="BP39" s="7">
        <v>0</v>
      </c>
      <c r="BQ39" s="29"/>
      <c r="BR39" s="29"/>
    </row>
    <row r="40" spans="1:95" s="10" customFormat="1" ht="18" customHeight="1" x14ac:dyDescent="0.25">
      <c r="A40" s="37">
        <v>32</v>
      </c>
      <c r="B40" s="12" t="s">
        <v>35</v>
      </c>
      <c r="C40" s="7">
        <v>490</v>
      </c>
      <c r="D40" s="7">
        <v>1308</v>
      </c>
      <c r="E40" s="7">
        <v>197</v>
      </c>
      <c r="F40" s="7">
        <v>296</v>
      </c>
      <c r="G40" s="7">
        <v>19</v>
      </c>
      <c r="H40" s="7">
        <v>38</v>
      </c>
      <c r="I40" s="8">
        <v>706</v>
      </c>
      <c r="J40" s="8">
        <v>1642</v>
      </c>
      <c r="K40" s="7">
        <v>0</v>
      </c>
      <c r="L40" s="7">
        <v>0</v>
      </c>
      <c r="M40" s="7">
        <v>109</v>
      </c>
      <c r="N40" s="7">
        <v>145</v>
      </c>
      <c r="O40" s="8">
        <v>815</v>
      </c>
      <c r="P40" s="8">
        <v>1787</v>
      </c>
      <c r="Q40" s="8"/>
      <c r="R40" s="8"/>
      <c r="S40" s="8"/>
      <c r="T40" s="8"/>
      <c r="U40" s="7">
        <v>271</v>
      </c>
      <c r="V40" s="7">
        <v>1083</v>
      </c>
      <c r="W40" s="7">
        <v>10</v>
      </c>
      <c r="X40" s="7">
        <v>125</v>
      </c>
      <c r="Y40" s="7">
        <v>4</v>
      </c>
      <c r="Z40" s="7">
        <v>50</v>
      </c>
      <c r="AA40" s="7">
        <v>0</v>
      </c>
      <c r="AB40" s="7">
        <v>0</v>
      </c>
      <c r="AC40" s="7">
        <v>0</v>
      </c>
      <c r="AD40" s="7">
        <v>0</v>
      </c>
      <c r="AE40" s="8">
        <v>285</v>
      </c>
      <c r="AF40" s="8">
        <v>1258</v>
      </c>
      <c r="AG40" s="8"/>
      <c r="AH40" s="8"/>
      <c r="AI40" s="7">
        <v>0</v>
      </c>
      <c r="AJ40" s="7">
        <v>0</v>
      </c>
      <c r="AK40" s="7">
        <v>4</v>
      </c>
      <c r="AL40" s="7">
        <v>20</v>
      </c>
      <c r="AM40" s="7">
        <v>5</v>
      </c>
      <c r="AN40" s="7">
        <v>94</v>
      </c>
      <c r="AO40" s="7"/>
      <c r="AP40" s="7">
        <v>0</v>
      </c>
      <c r="AQ40" s="7">
        <v>10</v>
      </c>
      <c r="AR40" s="7">
        <v>50</v>
      </c>
      <c r="AS40" s="7">
        <v>0</v>
      </c>
      <c r="AT40" s="7">
        <v>0</v>
      </c>
      <c r="AU40" s="7">
        <v>19</v>
      </c>
      <c r="AV40" s="7">
        <v>164</v>
      </c>
      <c r="AW40" s="7"/>
      <c r="AX40" s="7"/>
      <c r="AY40" s="9">
        <v>1119</v>
      </c>
      <c r="AZ40" s="9">
        <v>3209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33</v>
      </c>
      <c r="BJ40" s="7">
        <v>165</v>
      </c>
      <c r="BK40" s="8">
        <v>33</v>
      </c>
      <c r="BL40" s="8">
        <v>165</v>
      </c>
      <c r="BM40" s="8">
        <v>1152</v>
      </c>
      <c r="BN40" s="8">
        <v>3374</v>
      </c>
      <c r="BO40" s="7">
        <v>900</v>
      </c>
      <c r="BP40" s="7">
        <v>450</v>
      </c>
      <c r="BQ40" s="29"/>
      <c r="BR40" s="29"/>
    </row>
    <row r="41" spans="1:95" s="10" customFormat="1" ht="18" customHeight="1" x14ac:dyDescent="0.25">
      <c r="A41" s="39">
        <v>33</v>
      </c>
      <c r="B41" s="12" t="s">
        <v>36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0</v>
      </c>
      <c r="I41" s="8">
        <v>0</v>
      </c>
      <c r="J41" s="8">
        <v>0</v>
      </c>
      <c r="K41" s="7">
        <v>0</v>
      </c>
      <c r="L41" s="7">
        <v>0</v>
      </c>
      <c r="M41" s="7">
        <v>0</v>
      </c>
      <c r="N41" s="7">
        <v>0</v>
      </c>
      <c r="O41" s="8">
        <v>0</v>
      </c>
      <c r="P41" s="8">
        <v>0</v>
      </c>
      <c r="Q41" s="8"/>
      <c r="R41" s="8"/>
      <c r="S41" s="8"/>
      <c r="T41" s="8"/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  <c r="AD41" s="7">
        <v>0</v>
      </c>
      <c r="AE41" s="8">
        <v>0</v>
      </c>
      <c r="AF41" s="8">
        <v>0</v>
      </c>
      <c r="AG41" s="8"/>
      <c r="AH41" s="8"/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0</v>
      </c>
      <c r="AV41" s="7">
        <v>0</v>
      </c>
      <c r="AW41" s="7"/>
      <c r="AX41" s="7"/>
      <c r="AY41" s="9">
        <v>0</v>
      </c>
      <c r="AZ41" s="9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8">
        <v>0</v>
      </c>
      <c r="BL41" s="8">
        <v>0</v>
      </c>
      <c r="BM41" s="8">
        <v>0</v>
      </c>
      <c r="BN41" s="8">
        <v>0</v>
      </c>
      <c r="BO41" s="7">
        <v>0</v>
      </c>
      <c r="BP41" s="7">
        <v>0</v>
      </c>
      <c r="BQ41" s="29"/>
      <c r="BR41" s="29"/>
    </row>
    <row r="42" spans="1:95" s="19" customFormat="1" ht="18" customHeight="1" x14ac:dyDescent="0.25">
      <c r="A42" s="37">
        <v>34</v>
      </c>
      <c r="B42" s="6" t="s">
        <v>82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8">
        <v>0</v>
      </c>
      <c r="J42" s="8">
        <v>0</v>
      </c>
      <c r="K42" s="7">
        <v>0</v>
      </c>
      <c r="L42" s="7">
        <v>0</v>
      </c>
      <c r="M42" s="7">
        <v>0</v>
      </c>
      <c r="N42" s="7">
        <v>0</v>
      </c>
      <c r="O42" s="8">
        <v>0</v>
      </c>
      <c r="P42" s="8">
        <v>0</v>
      </c>
      <c r="Q42" s="8"/>
      <c r="R42" s="8"/>
      <c r="S42" s="8"/>
      <c r="T42" s="8"/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8">
        <v>0</v>
      </c>
      <c r="AF42" s="8">
        <v>0</v>
      </c>
      <c r="AG42" s="8"/>
      <c r="AH42" s="8"/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/>
      <c r="AX42" s="7"/>
      <c r="AY42" s="9">
        <v>0</v>
      </c>
      <c r="AZ42" s="9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8">
        <v>0</v>
      </c>
      <c r="BL42" s="8">
        <v>0</v>
      </c>
      <c r="BM42" s="8">
        <v>0</v>
      </c>
      <c r="BN42" s="8">
        <v>0</v>
      </c>
      <c r="BO42" s="7">
        <v>0</v>
      </c>
      <c r="BP42" s="7">
        <v>0</v>
      </c>
      <c r="BQ42" s="31"/>
      <c r="BR42" s="31"/>
    </row>
    <row r="43" spans="1:95" s="16" customFormat="1" ht="18" customHeight="1" x14ac:dyDescent="0.25">
      <c r="A43" s="38" t="s">
        <v>37</v>
      </c>
      <c r="B43" s="13" t="s">
        <v>38</v>
      </c>
      <c r="C43" s="8">
        <v>7069</v>
      </c>
      <c r="D43" s="8">
        <v>23947</v>
      </c>
      <c r="E43" s="8">
        <v>4586</v>
      </c>
      <c r="F43" s="8">
        <v>6875</v>
      </c>
      <c r="G43" s="8">
        <v>165</v>
      </c>
      <c r="H43" s="8">
        <v>330</v>
      </c>
      <c r="I43" s="8">
        <v>11820</v>
      </c>
      <c r="J43" s="8">
        <v>31152</v>
      </c>
      <c r="K43" s="8">
        <v>0</v>
      </c>
      <c r="L43" s="8">
        <v>0</v>
      </c>
      <c r="M43" s="8">
        <v>423</v>
      </c>
      <c r="N43" s="8">
        <v>563</v>
      </c>
      <c r="O43" s="8">
        <v>12243</v>
      </c>
      <c r="P43" s="8">
        <v>31715</v>
      </c>
      <c r="Q43" s="8">
        <v>0</v>
      </c>
      <c r="R43" s="8">
        <v>0</v>
      </c>
      <c r="S43" s="8">
        <v>0</v>
      </c>
      <c r="T43" s="8">
        <v>0</v>
      </c>
      <c r="U43" s="8">
        <v>3260</v>
      </c>
      <c r="V43" s="8">
        <v>13034</v>
      </c>
      <c r="W43" s="8">
        <v>120</v>
      </c>
      <c r="X43" s="8">
        <v>1421</v>
      </c>
      <c r="Y43" s="8">
        <v>44</v>
      </c>
      <c r="Z43" s="8">
        <v>520</v>
      </c>
      <c r="AA43" s="8">
        <v>0</v>
      </c>
      <c r="AB43" s="8">
        <v>0</v>
      </c>
      <c r="AC43" s="8">
        <v>0</v>
      </c>
      <c r="AD43" s="8">
        <v>0</v>
      </c>
      <c r="AE43" s="8">
        <v>3424</v>
      </c>
      <c r="AF43" s="8">
        <v>14975</v>
      </c>
      <c r="AG43" s="8">
        <v>0</v>
      </c>
      <c r="AH43" s="8">
        <v>0</v>
      </c>
      <c r="AI43" s="8">
        <v>0</v>
      </c>
      <c r="AJ43" s="8">
        <v>0</v>
      </c>
      <c r="AK43" s="8">
        <v>24</v>
      </c>
      <c r="AL43" s="8">
        <v>120</v>
      </c>
      <c r="AM43" s="8">
        <v>41</v>
      </c>
      <c r="AN43" s="8">
        <v>803</v>
      </c>
      <c r="AO43" s="8">
        <v>0</v>
      </c>
      <c r="AP43" s="8">
        <v>0</v>
      </c>
      <c r="AQ43" s="8">
        <v>45</v>
      </c>
      <c r="AR43" s="8">
        <v>225</v>
      </c>
      <c r="AS43" s="8">
        <v>0</v>
      </c>
      <c r="AT43" s="8">
        <v>0</v>
      </c>
      <c r="AU43" s="8">
        <v>110</v>
      </c>
      <c r="AV43" s="8">
        <v>1148</v>
      </c>
      <c r="AW43" s="8">
        <v>0</v>
      </c>
      <c r="AX43" s="8">
        <v>0</v>
      </c>
      <c r="AY43" s="9">
        <v>15777</v>
      </c>
      <c r="AZ43" s="9">
        <v>47838</v>
      </c>
      <c r="BA43" s="8">
        <v>0</v>
      </c>
      <c r="BB43" s="8">
        <v>0</v>
      </c>
      <c r="BC43" s="8">
        <v>0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8">
        <v>2509</v>
      </c>
      <c r="BJ43" s="8">
        <v>12545</v>
      </c>
      <c r="BK43" s="8">
        <v>2509</v>
      </c>
      <c r="BL43" s="8">
        <v>12545</v>
      </c>
      <c r="BM43" s="8">
        <v>18286</v>
      </c>
      <c r="BN43" s="8">
        <v>60383</v>
      </c>
      <c r="BO43" s="8">
        <v>5262</v>
      </c>
      <c r="BP43" s="8">
        <v>2631</v>
      </c>
      <c r="BQ43" s="8">
        <v>0</v>
      </c>
      <c r="BR43" s="8">
        <v>0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8">
        <v>63448</v>
      </c>
      <c r="D44" s="8">
        <v>171006</v>
      </c>
      <c r="E44" s="8">
        <v>19549</v>
      </c>
      <c r="F44" s="8">
        <v>29321</v>
      </c>
      <c r="G44" s="8">
        <v>698</v>
      </c>
      <c r="H44" s="8">
        <v>1393</v>
      </c>
      <c r="I44" s="8">
        <v>83695</v>
      </c>
      <c r="J44" s="8">
        <v>201720</v>
      </c>
      <c r="K44" s="8">
        <v>0</v>
      </c>
      <c r="L44" s="8">
        <v>0</v>
      </c>
      <c r="M44" s="8">
        <v>4032</v>
      </c>
      <c r="N44" s="8">
        <v>5371</v>
      </c>
      <c r="O44" s="8">
        <v>87727</v>
      </c>
      <c r="P44" s="8">
        <v>207091</v>
      </c>
      <c r="Q44" s="8">
        <v>0</v>
      </c>
      <c r="R44" s="8">
        <v>0</v>
      </c>
      <c r="S44" s="8">
        <v>0</v>
      </c>
      <c r="T44" s="8">
        <v>0</v>
      </c>
      <c r="U44" s="8">
        <v>11850</v>
      </c>
      <c r="V44" s="8">
        <v>47389</v>
      </c>
      <c r="W44" s="8">
        <v>1313</v>
      </c>
      <c r="X44" s="8">
        <v>15744</v>
      </c>
      <c r="Y44" s="8">
        <v>369</v>
      </c>
      <c r="Z44" s="8">
        <v>4399</v>
      </c>
      <c r="AA44" s="8">
        <v>0</v>
      </c>
      <c r="AB44" s="8">
        <v>0</v>
      </c>
      <c r="AC44" s="8">
        <v>0</v>
      </c>
      <c r="AD44" s="8">
        <v>0</v>
      </c>
      <c r="AE44" s="8">
        <v>13532</v>
      </c>
      <c r="AF44" s="8">
        <v>67532</v>
      </c>
      <c r="AG44" s="8">
        <v>0</v>
      </c>
      <c r="AH44" s="8">
        <v>0</v>
      </c>
      <c r="AI44" s="8">
        <v>0</v>
      </c>
      <c r="AJ44" s="8">
        <v>0</v>
      </c>
      <c r="AK44" s="8">
        <v>96</v>
      </c>
      <c r="AL44" s="8">
        <v>480</v>
      </c>
      <c r="AM44" s="8">
        <v>300</v>
      </c>
      <c r="AN44" s="8">
        <v>5952</v>
      </c>
      <c r="AO44" s="8">
        <v>9</v>
      </c>
      <c r="AP44" s="8">
        <v>328</v>
      </c>
      <c r="AQ44" s="8">
        <v>194</v>
      </c>
      <c r="AR44" s="8">
        <v>970</v>
      </c>
      <c r="AS44" s="8">
        <v>0</v>
      </c>
      <c r="AT44" s="8">
        <v>0</v>
      </c>
      <c r="AU44" s="8">
        <v>599</v>
      </c>
      <c r="AV44" s="8">
        <v>7730</v>
      </c>
      <c r="AW44" s="8">
        <v>0</v>
      </c>
      <c r="AX44" s="8">
        <v>0</v>
      </c>
      <c r="AY44" s="8">
        <v>101858</v>
      </c>
      <c r="AZ44" s="8">
        <v>282353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4944</v>
      </c>
      <c r="BJ44" s="8">
        <v>24721</v>
      </c>
      <c r="BK44" s="8">
        <v>4944</v>
      </c>
      <c r="BL44" s="8">
        <v>24721</v>
      </c>
      <c r="BM44" s="8">
        <v>106802</v>
      </c>
      <c r="BN44" s="8">
        <v>307074</v>
      </c>
      <c r="BO44" s="8">
        <v>27966</v>
      </c>
      <c r="BP44" s="8">
        <v>13983</v>
      </c>
      <c r="BQ44" s="8">
        <v>0</v>
      </c>
      <c r="BR44" s="8">
        <v>0</v>
      </c>
    </row>
    <row r="45" spans="1:95" s="10" customFormat="1" ht="18" customHeight="1" x14ac:dyDescent="0.25">
      <c r="A45" s="37">
        <v>35</v>
      </c>
      <c r="B45" s="12" t="s">
        <v>90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8">
        <v>0</v>
      </c>
      <c r="J45" s="8">
        <v>0</v>
      </c>
      <c r="K45" s="7">
        <v>0</v>
      </c>
      <c r="L45" s="7">
        <v>0</v>
      </c>
      <c r="M45" s="7">
        <v>0</v>
      </c>
      <c r="N45" s="7">
        <v>0</v>
      </c>
      <c r="O45" s="8">
        <v>0</v>
      </c>
      <c r="P45" s="8">
        <v>0</v>
      </c>
      <c r="Q45" s="8"/>
      <c r="R45" s="8"/>
      <c r="S45" s="8"/>
      <c r="T45" s="8"/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8">
        <v>0</v>
      </c>
      <c r="AF45" s="8">
        <v>0</v>
      </c>
      <c r="AG45" s="8"/>
      <c r="AH45" s="8"/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/>
      <c r="AX45" s="7"/>
      <c r="AY45" s="9">
        <v>0</v>
      </c>
      <c r="AZ45" s="9">
        <v>0</v>
      </c>
      <c r="BA45" s="9">
        <v>0</v>
      </c>
      <c r="BB45" s="9">
        <v>0</v>
      </c>
      <c r="BC45" s="9">
        <v>0</v>
      </c>
      <c r="BD45" s="9">
        <v>0</v>
      </c>
      <c r="BE45" s="9">
        <v>0</v>
      </c>
      <c r="BF45" s="9">
        <v>0</v>
      </c>
      <c r="BG45" s="9">
        <v>0</v>
      </c>
      <c r="BH45" s="9">
        <v>0</v>
      </c>
      <c r="BI45" s="7">
        <v>0</v>
      </c>
      <c r="BJ45" s="7">
        <v>0</v>
      </c>
      <c r="BK45" s="8">
        <v>0</v>
      </c>
      <c r="BL45" s="8">
        <v>0</v>
      </c>
      <c r="BM45" s="8">
        <v>0</v>
      </c>
      <c r="BN45" s="8">
        <v>0</v>
      </c>
      <c r="BO45" s="7">
        <v>0</v>
      </c>
      <c r="BP45" s="7">
        <v>0</v>
      </c>
      <c r="BQ45" s="30"/>
      <c r="BR45" s="30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7">
        <v>68489</v>
      </c>
      <c r="D46" s="7">
        <v>29666</v>
      </c>
      <c r="E46" s="7">
        <v>2295</v>
      </c>
      <c r="F46" s="7">
        <v>3442</v>
      </c>
      <c r="G46" s="7">
        <v>173</v>
      </c>
      <c r="H46" s="7">
        <v>345</v>
      </c>
      <c r="I46" s="8">
        <v>70957</v>
      </c>
      <c r="J46" s="8">
        <v>33453</v>
      </c>
      <c r="K46" s="7">
        <v>0</v>
      </c>
      <c r="L46" s="7">
        <v>0</v>
      </c>
      <c r="M46" s="7">
        <v>611</v>
      </c>
      <c r="N46" s="7">
        <v>815</v>
      </c>
      <c r="O46" s="8">
        <v>71568</v>
      </c>
      <c r="P46" s="8">
        <v>34268</v>
      </c>
      <c r="Q46" s="8"/>
      <c r="R46" s="8"/>
      <c r="S46" s="8"/>
      <c r="T46" s="8"/>
      <c r="U46" s="7">
        <v>643</v>
      </c>
      <c r="V46" s="7">
        <v>2571</v>
      </c>
      <c r="W46" s="7">
        <v>0</v>
      </c>
      <c r="X46" s="7">
        <v>645</v>
      </c>
      <c r="Y46" s="7">
        <v>128</v>
      </c>
      <c r="Z46" s="7">
        <v>1538</v>
      </c>
      <c r="AA46" s="7">
        <v>0</v>
      </c>
      <c r="AB46" s="7">
        <v>0</v>
      </c>
      <c r="AC46" s="7">
        <v>0</v>
      </c>
      <c r="AD46" s="7">
        <v>0</v>
      </c>
      <c r="AE46" s="8">
        <v>771</v>
      </c>
      <c r="AF46" s="8">
        <v>4754</v>
      </c>
      <c r="AG46" s="8"/>
      <c r="AH46" s="8"/>
      <c r="AI46" s="7">
        <v>0</v>
      </c>
      <c r="AJ46" s="7">
        <v>0</v>
      </c>
      <c r="AK46" s="7">
        <v>30</v>
      </c>
      <c r="AL46" s="7">
        <v>150</v>
      </c>
      <c r="AM46" s="7">
        <v>191</v>
      </c>
      <c r="AN46" s="7">
        <v>3818</v>
      </c>
      <c r="AO46" s="7">
        <v>1</v>
      </c>
      <c r="AP46" s="7">
        <v>12</v>
      </c>
      <c r="AQ46" s="7">
        <v>90</v>
      </c>
      <c r="AR46" s="7">
        <v>450</v>
      </c>
      <c r="AS46" s="7">
        <v>0</v>
      </c>
      <c r="AT46" s="7">
        <v>0</v>
      </c>
      <c r="AU46" s="7">
        <v>312</v>
      </c>
      <c r="AV46" s="7">
        <v>4430</v>
      </c>
      <c r="AW46" s="7"/>
      <c r="AX46" s="7"/>
      <c r="AY46" s="9">
        <v>72651</v>
      </c>
      <c r="AZ46" s="9">
        <v>43452</v>
      </c>
      <c r="BA46" s="9">
        <v>0</v>
      </c>
      <c r="BB46" s="9">
        <v>0</v>
      </c>
      <c r="BC46" s="9">
        <v>0</v>
      </c>
      <c r="BD46" s="9">
        <v>0</v>
      </c>
      <c r="BE46" s="9">
        <v>0</v>
      </c>
      <c r="BF46" s="9">
        <v>0</v>
      </c>
      <c r="BG46" s="9">
        <v>0</v>
      </c>
      <c r="BH46" s="9">
        <v>0</v>
      </c>
      <c r="BI46" s="7">
        <v>494</v>
      </c>
      <c r="BJ46" s="7">
        <v>2468</v>
      </c>
      <c r="BK46" s="8">
        <v>494</v>
      </c>
      <c r="BL46" s="8">
        <v>2468</v>
      </c>
      <c r="BM46" s="8">
        <v>73145</v>
      </c>
      <c r="BN46" s="8">
        <v>45920</v>
      </c>
      <c r="BO46" s="7">
        <v>5100</v>
      </c>
      <c r="BP46" s="7">
        <v>2550</v>
      </c>
      <c r="BQ46" s="29"/>
      <c r="BR46" s="29"/>
    </row>
    <row r="47" spans="1:95" s="16" customFormat="1" ht="18" customHeight="1" x14ac:dyDescent="0.25">
      <c r="A47" s="38"/>
      <c r="B47" s="13" t="s">
        <v>40</v>
      </c>
      <c r="C47" s="8">
        <v>68489</v>
      </c>
      <c r="D47" s="8">
        <v>29666</v>
      </c>
      <c r="E47" s="8">
        <v>2295</v>
      </c>
      <c r="F47" s="8">
        <v>3442</v>
      </c>
      <c r="G47" s="8">
        <v>173</v>
      </c>
      <c r="H47" s="8">
        <v>345</v>
      </c>
      <c r="I47" s="8">
        <v>70957</v>
      </c>
      <c r="J47" s="8">
        <v>33453</v>
      </c>
      <c r="K47" s="8">
        <v>0</v>
      </c>
      <c r="L47" s="8">
        <v>0</v>
      </c>
      <c r="M47" s="8">
        <v>611</v>
      </c>
      <c r="N47" s="8">
        <v>815</v>
      </c>
      <c r="O47" s="8">
        <v>71568</v>
      </c>
      <c r="P47" s="8">
        <v>34268</v>
      </c>
      <c r="Q47" s="8">
        <v>0</v>
      </c>
      <c r="R47" s="8">
        <v>0</v>
      </c>
      <c r="S47" s="8">
        <v>0</v>
      </c>
      <c r="T47" s="8">
        <v>0</v>
      </c>
      <c r="U47" s="8">
        <v>643</v>
      </c>
      <c r="V47" s="8">
        <v>2571</v>
      </c>
      <c r="W47" s="8">
        <v>0</v>
      </c>
      <c r="X47" s="8">
        <v>645</v>
      </c>
      <c r="Y47" s="8">
        <v>128</v>
      </c>
      <c r="Z47" s="8">
        <v>1538</v>
      </c>
      <c r="AA47" s="8">
        <v>0</v>
      </c>
      <c r="AB47" s="8">
        <v>0</v>
      </c>
      <c r="AC47" s="8">
        <v>0</v>
      </c>
      <c r="AD47" s="8">
        <v>0</v>
      </c>
      <c r="AE47" s="8">
        <v>771</v>
      </c>
      <c r="AF47" s="8">
        <v>4754</v>
      </c>
      <c r="AG47" s="8">
        <v>0</v>
      </c>
      <c r="AH47" s="8">
        <v>0</v>
      </c>
      <c r="AI47" s="8">
        <v>0</v>
      </c>
      <c r="AJ47" s="8">
        <v>0</v>
      </c>
      <c r="AK47" s="8">
        <v>30</v>
      </c>
      <c r="AL47" s="8">
        <v>150</v>
      </c>
      <c r="AM47" s="8">
        <v>191</v>
      </c>
      <c r="AN47" s="8">
        <v>3818</v>
      </c>
      <c r="AO47" s="8">
        <v>1</v>
      </c>
      <c r="AP47" s="8">
        <v>12</v>
      </c>
      <c r="AQ47" s="8">
        <v>90</v>
      </c>
      <c r="AR47" s="8">
        <v>450</v>
      </c>
      <c r="AS47" s="8">
        <v>0</v>
      </c>
      <c r="AT47" s="8">
        <v>0</v>
      </c>
      <c r="AU47" s="8">
        <v>312</v>
      </c>
      <c r="AV47" s="8">
        <v>4430</v>
      </c>
      <c r="AW47" s="8">
        <v>0</v>
      </c>
      <c r="AX47" s="8">
        <v>0</v>
      </c>
      <c r="AY47" s="9">
        <v>72651</v>
      </c>
      <c r="AZ47" s="9">
        <v>43452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8">
        <v>494</v>
      </c>
      <c r="BJ47" s="8">
        <v>2468</v>
      </c>
      <c r="BK47" s="8">
        <v>494</v>
      </c>
      <c r="BL47" s="8">
        <v>2468</v>
      </c>
      <c r="BM47" s="8">
        <v>73145</v>
      </c>
      <c r="BN47" s="8">
        <v>45920</v>
      </c>
      <c r="BO47" s="8">
        <v>5100</v>
      </c>
      <c r="BP47" s="8">
        <v>2550</v>
      </c>
      <c r="BQ47" s="8">
        <v>0</v>
      </c>
      <c r="BR47" s="8">
        <v>0</v>
      </c>
    </row>
    <row r="48" spans="1:95" s="10" customFormat="1" ht="18" customHeight="1" x14ac:dyDescent="0.25">
      <c r="A48" s="37">
        <v>37</v>
      </c>
      <c r="B48" s="12" t="s">
        <v>80</v>
      </c>
      <c r="C48" s="7">
        <v>24944</v>
      </c>
      <c r="D48" s="7">
        <v>62360</v>
      </c>
      <c r="E48" s="7"/>
      <c r="F48" s="7">
        <v>15365</v>
      </c>
      <c r="G48" s="7">
        <v>153</v>
      </c>
      <c r="H48" s="7">
        <v>305</v>
      </c>
      <c r="I48" s="8">
        <v>25097</v>
      </c>
      <c r="J48" s="8">
        <v>78030</v>
      </c>
      <c r="K48" s="7">
        <v>0</v>
      </c>
      <c r="L48" s="7">
        <v>0</v>
      </c>
      <c r="M48" s="7">
        <v>0</v>
      </c>
      <c r="N48" s="7">
        <v>0</v>
      </c>
      <c r="O48" s="8">
        <v>25097</v>
      </c>
      <c r="P48" s="8">
        <v>78030</v>
      </c>
      <c r="Q48" s="8"/>
      <c r="R48" s="8"/>
      <c r="S48" s="8"/>
      <c r="T48" s="8"/>
      <c r="U48" s="7">
        <v>63</v>
      </c>
      <c r="V48" s="7">
        <v>250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8">
        <v>63</v>
      </c>
      <c r="AF48" s="8">
        <v>250</v>
      </c>
      <c r="AG48" s="8"/>
      <c r="AH48" s="8"/>
      <c r="AI48" s="7">
        <v>0</v>
      </c>
      <c r="AJ48" s="7">
        <v>0</v>
      </c>
      <c r="AK48" s="7">
        <v>4</v>
      </c>
      <c r="AL48" s="7">
        <v>20</v>
      </c>
      <c r="AM48" s="7">
        <v>5</v>
      </c>
      <c r="AN48" s="7">
        <v>95</v>
      </c>
      <c r="AO48" s="7">
        <v>0</v>
      </c>
      <c r="AP48" s="7">
        <v>0</v>
      </c>
      <c r="AQ48" s="7">
        <v>10</v>
      </c>
      <c r="AR48" s="7">
        <v>50</v>
      </c>
      <c r="AS48" s="7">
        <v>0</v>
      </c>
      <c r="AT48" s="7">
        <v>0</v>
      </c>
      <c r="AU48" s="7">
        <v>19</v>
      </c>
      <c r="AV48" s="7">
        <v>165</v>
      </c>
      <c r="AW48" s="7"/>
      <c r="AX48" s="7"/>
      <c r="AY48" s="9">
        <v>25179</v>
      </c>
      <c r="AZ48" s="9">
        <v>78445</v>
      </c>
      <c r="BA48" s="9">
        <v>0</v>
      </c>
      <c r="BB48" s="9">
        <v>0</v>
      </c>
      <c r="BC48" s="9">
        <v>0</v>
      </c>
      <c r="BD48" s="9">
        <v>0</v>
      </c>
      <c r="BE48" s="9">
        <v>0</v>
      </c>
      <c r="BF48" s="9">
        <v>0</v>
      </c>
      <c r="BG48" s="9">
        <v>0</v>
      </c>
      <c r="BH48" s="9">
        <v>0</v>
      </c>
      <c r="BI48" s="9">
        <v>0</v>
      </c>
      <c r="BJ48" s="7">
        <v>0</v>
      </c>
      <c r="BK48" s="8">
        <v>0</v>
      </c>
      <c r="BL48" s="8">
        <v>0</v>
      </c>
      <c r="BM48" s="8">
        <v>25179</v>
      </c>
      <c r="BN48" s="8">
        <v>78445</v>
      </c>
      <c r="BO48" s="7">
        <v>7076</v>
      </c>
      <c r="BP48" s="7">
        <v>3538</v>
      </c>
      <c r="BQ48" s="30"/>
      <c r="BR48" s="30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8">
        <v>0</v>
      </c>
      <c r="J49" s="8">
        <v>0</v>
      </c>
      <c r="K49" s="7">
        <v>0</v>
      </c>
      <c r="L49" s="7">
        <v>0</v>
      </c>
      <c r="M49" s="7">
        <v>0</v>
      </c>
      <c r="N49" s="7">
        <v>0</v>
      </c>
      <c r="O49" s="8">
        <v>0</v>
      </c>
      <c r="P49" s="8">
        <v>0</v>
      </c>
      <c r="Q49" s="8"/>
      <c r="R49" s="8"/>
      <c r="S49" s="8"/>
      <c r="T49" s="8"/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7">
        <v>0</v>
      </c>
      <c r="AE49" s="8">
        <v>0</v>
      </c>
      <c r="AF49" s="8">
        <v>0</v>
      </c>
      <c r="AG49" s="8"/>
      <c r="AH49" s="8"/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/>
      <c r="AX49" s="7"/>
      <c r="AY49" s="9">
        <v>0</v>
      </c>
      <c r="AZ49" s="9">
        <v>0</v>
      </c>
      <c r="BA49" s="9">
        <v>0</v>
      </c>
      <c r="BB49" s="9">
        <v>0</v>
      </c>
      <c r="BC49" s="9">
        <v>0</v>
      </c>
      <c r="BD49" s="9">
        <v>0</v>
      </c>
      <c r="BE49" s="9">
        <v>0</v>
      </c>
      <c r="BF49" s="9">
        <v>0</v>
      </c>
      <c r="BG49" s="9">
        <v>0</v>
      </c>
      <c r="BH49" s="9">
        <v>0</v>
      </c>
      <c r="BI49" s="9">
        <v>0</v>
      </c>
      <c r="BJ49" s="7">
        <v>0</v>
      </c>
      <c r="BK49" s="8">
        <v>0</v>
      </c>
      <c r="BL49" s="8">
        <v>0</v>
      </c>
      <c r="BM49" s="8">
        <v>0</v>
      </c>
      <c r="BN49" s="8">
        <v>0</v>
      </c>
      <c r="BO49" s="7">
        <v>0</v>
      </c>
      <c r="BP49" s="7">
        <v>0</v>
      </c>
      <c r="BQ49" s="29"/>
      <c r="BR49" s="29"/>
    </row>
    <row r="50" spans="1:94" s="16" customFormat="1" ht="18" customHeight="1" x14ac:dyDescent="0.25">
      <c r="A50" s="38"/>
      <c r="B50" s="13" t="s">
        <v>42</v>
      </c>
      <c r="C50" s="8">
        <v>24944</v>
      </c>
      <c r="D50" s="8">
        <v>62360</v>
      </c>
      <c r="E50" s="8">
        <v>0</v>
      </c>
      <c r="F50" s="8">
        <v>15365</v>
      </c>
      <c r="G50" s="8">
        <v>153</v>
      </c>
      <c r="H50" s="8">
        <v>305</v>
      </c>
      <c r="I50" s="8">
        <v>25097</v>
      </c>
      <c r="J50" s="8">
        <v>78030</v>
      </c>
      <c r="K50" s="8">
        <v>0</v>
      </c>
      <c r="L50" s="8">
        <v>0</v>
      </c>
      <c r="M50" s="8">
        <v>0</v>
      </c>
      <c r="N50" s="8">
        <v>0</v>
      </c>
      <c r="O50" s="8">
        <v>25097</v>
      </c>
      <c r="P50" s="8">
        <v>78030</v>
      </c>
      <c r="Q50" s="8">
        <v>0</v>
      </c>
      <c r="R50" s="8">
        <v>0</v>
      </c>
      <c r="S50" s="8">
        <v>0</v>
      </c>
      <c r="T50" s="8">
        <v>0</v>
      </c>
      <c r="U50" s="8">
        <v>63</v>
      </c>
      <c r="V50" s="8">
        <v>250</v>
      </c>
      <c r="W50" s="8">
        <v>0</v>
      </c>
      <c r="X50" s="8">
        <v>0</v>
      </c>
      <c r="Y50" s="8">
        <v>0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63</v>
      </c>
      <c r="AF50" s="8">
        <v>250</v>
      </c>
      <c r="AG50" s="8">
        <v>0</v>
      </c>
      <c r="AH50" s="8">
        <v>0</v>
      </c>
      <c r="AI50" s="8">
        <v>0</v>
      </c>
      <c r="AJ50" s="8">
        <v>0</v>
      </c>
      <c r="AK50" s="8">
        <v>4</v>
      </c>
      <c r="AL50" s="8">
        <v>20</v>
      </c>
      <c r="AM50" s="8">
        <v>5</v>
      </c>
      <c r="AN50" s="8">
        <v>95</v>
      </c>
      <c r="AO50" s="8">
        <v>0</v>
      </c>
      <c r="AP50" s="8">
        <v>0</v>
      </c>
      <c r="AQ50" s="8">
        <v>10</v>
      </c>
      <c r="AR50" s="8">
        <v>50</v>
      </c>
      <c r="AS50" s="8">
        <v>0</v>
      </c>
      <c r="AT50" s="8">
        <v>0</v>
      </c>
      <c r="AU50" s="8">
        <v>19</v>
      </c>
      <c r="AV50" s="8">
        <v>165</v>
      </c>
      <c r="AW50" s="8">
        <v>0</v>
      </c>
      <c r="AX50" s="8">
        <v>0</v>
      </c>
      <c r="AY50" s="9">
        <v>25179</v>
      </c>
      <c r="AZ50" s="9">
        <v>78445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8">
        <v>25179</v>
      </c>
      <c r="BN50" s="8">
        <v>78445</v>
      </c>
      <c r="BO50" s="8">
        <v>7076</v>
      </c>
      <c r="BP50" s="8">
        <v>3538</v>
      </c>
      <c r="BQ50" s="8">
        <v>0</v>
      </c>
      <c r="BR50" s="8">
        <v>0</v>
      </c>
    </row>
    <row r="51" spans="1:94" s="22" customFormat="1" ht="18" customHeight="1" x14ac:dyDescent="0.25">
      <c r="A51" s="39">
        <v>39</v>
      </c>
      <c r="B51" s="20" t="s">
        <v>68</v>
      </c>
      <c r="C51" s="7">
        <v>688</v>
      </c>
      <c r="D51" s="7">
        <v>2704</v>
      </c>
      <c r="E51" s="7">
        <v>1325</v>
      </c>
      <c r="F51" s="7">
        <v>1988</v>
      </c>
      <c r="G51" s="7">
        <v>19</v>
      </c>
      <c r="H51" s="7">
        <v>38</v>
      </c>
      <c r="I51" s="8">
        <v>2032</v>
      </c>
      <c r="J51" s="8">
        <v>4730</v>
      </c>
      <c r="K51" s="7">
        <v>0</v>
      </c>
      <c r="L51" s="7">
        <v>0</v>
      </c>
      <c r="M51" s="7">
        <v>29</v>
      </c>
      <c r="N51" s="7">
        <v>38</v>
      </c>
      <c r="O51" s="8">
        <v>2061</v>
      </c>
      <c r="P51" s="8">
        <v>4768</v>
      </c>
      <c r="Q51" s="8"/>
      <c r="R51" s="8"/>
      <c r="S51" s="8"/>
      <c r="T51" s="8"/>
      <c r="U51" s="7">
        <v>651</v>
      </c>
      <c r="V51" s="7">
        <v>2602</v>
      </c>
      <c r="W51" s="7">
        <v>55</v>
      </c>
      <c r="X51" s="7">
        <v>662</v>
      </c>
      <c r="Y51" s="7">
        <v>0</v>
      </c>
      <c r="Z51" s="7">
        <v>0</v>
      </c>
      <c r="AA51" s="7">
        <v>0</v>
      </c>
      <c r="AB51" s="7">
        <v>0</v>
      </c>
      <c r="AC51" s="7">
        <v>0</v>
      </c>
      <c r="AD51" s="7">
        <v>0</v>
      </c>
      <c r="AE51" s="8">
        <v>706</v>
      </c>
      <c r="AF51" s="8">
        <v>3264</v>
      </c>
      <c r="AG51" s="8"/>
      <c r="AH51" s="8"/>
      <c r="AI51" s="7">
        <v>0</v>
      </c>
      <c r="AJ51" s="7">
        <v>0</v>
      </c>
      <c r="AK51" s="7">
        <v>2</v>
      </c>
      <c r="AL51" s="7">
        <v>10</v>
      </c>
      <c r="AM51" s="7">
        <v>7</v>
      </c>
      <c r="AN51" s="7">
        <v>140</v>
      </c>
      <c r="AO51" s="7">
        <v>0</v>
      </c>
      <c r="AP51" s="7">
        <v>0</v>
      </c>
      <c r="AQ51" s="7">
        <v>5</v>
      </c>
      <c r="AR51" s="7">
        <v>25</v>
      </c>
      <c r="AS51" s="7">
        <v>0</v>
      </c>
      <c r="AT51" s="7">
        <v>0</v>
      </c>
      <c r="AU51" s="7">
        <v>14</v>
      </c>
      <c r="AV51" s="7">
        <v>175</v>
      </c>
      <c r="AW51" s="7"/>
      <c r="AX51" s="7"/>
      <c r="AY51" s="9">
        <v>2781</v>
      </c>
      <c r="AZ51" s="9">
        <v>8207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394</v>
      </c>
      <c r="BJ51" s="7">
        <v>1968</v>
      </c>
      <c r="BK51" s="8">
        <v>394</v>
      </c>
      <c r="BL51" s="8">
        <v>1968</v>
      </c>
      <c r="BM51" s="8">
        <v>3175</v>
      </c>
      <c r="BN51" s="8">
        <v>10175</v>
      </c>
      <c r="BO51" s="7">
        <v>1058</v>
      </c>
      <c r="BP51" s="7">
        <v>529</v>
      </c>
      <c r="BQ51" s="33"/>
      <c r="BR51" s="33"/>
    </row>
    <row r="52" spans="1:94" s="16" customFormat="1" ht="18" customHeight="1" x14ac:dyDescent="0.25">
      <c r="A52" s="39">
        <v>40</v>
      </c>
      <c r="B52" s="20" t="s">
        <v>73</v>
      </c>
      <c r="C52" s="8">
        <v>0</v>
      </c>
      <c r="D52" s="8">
        <v>0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/>
      <c r="R52" s="8"/>
      <c r="S52" s="8"/>
      <c r="T52" s="8"/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0</v>
      </c>
      <c r="AD52" s="8">
        <v>0</v>
      </c>
      <c r="AE52" s="8">
        <v>0</v>
      </c>
      <c r="AF52" s="8">
        <v>0</v>
      </c>
      <c r="AG52" s="8"/>
      <c r="AH52" s="8"/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/>
      <c r="AX52" s="7"/>
      <c r="AY52" s="9">
        <v>0</v>
      </c>
      <c r="AZ52" s="9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8">
        <v>0</v>
      </c>
      <c r="BJ52" s="8">
        <v>0</v>
      </c>
      <c r="BK52" s="8">
        <v>0</v>
      </c>
      <c r="BL52" s="8">
        <v>0</v>
      </c>
      <c r="BM52" s="8">
        <v>0</v>
      </c>
      <c r="BN52" s="8">
        <v>0</v>
      </c>
      <c r="BO52" s="8">
        <v>0</v>
      </c>
      <c r="BP52" s="8">
        <v>0</v>
      </c>
      <c r="BQ52" s="34"/>
      <c r="BR52" s="34"/>
    </row>
    <row r="53" spans="1:94" s="16" customFormat="1" ht="18" customHeight="1" x14ac:dyDescent="0.25">
      <c r="A53" s="39">
        <v>41</v>
      </c>
      <c r="B53" s="20" t="s">
        <v>74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/>
      <c r="R53" s="8"/>
      <c r="S53" s="8"/>
      <c r="T53" s="8"/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/>
      <c r="AH53" s="8"/>
      <c r="AI53" s="7">
        <v>0</v>
      </c>
      <c r="AJ53" s="7">
        <v>0</v>
      </c>
      <c r="AK53" s="7">
        <v>0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/>
      <c r="AX53" s="7"/>
      <c r="AY53" s="9">
        <v>0</v>
      </c>
      <c r="AZ53" s="9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34"/>
      <c r="BR53" s="34"/>
    </row>
    <row r="54" spans="1:94" s="16" customFormat="1" ht="18" customHeight="1" x14ac:dyDescent="0.25">
      <c r="A54" s="39">
        <v>42</v>
      </c>
      <c r="B54" s="20" t="s">
        <v>75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/>
      <c r="R54" s="8"/>
      <c r="S54" s="8"/>
      <c r="T54" s="8"/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0</v>
      </c>
      <c r="AF54" s="8">
        <v>0</v>
      </c>
      <c r="AG54" s="8"/>
      <c r="AH54" s="8"/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/>
      <c r="AX54" s="7"/>
      <c r="AY54" s="9">
        <v>0</v>
      </c>
      <c r="AZ54" s="9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8">
        <v>0</v>
      </c>
      <c r="BJ54" s="8">
        <v>0</v>
      </c>
      <c r="BK54" s="8">
        <v>0</v>
      </c>
      <c r="BL54" s="8">
        <v>0</v>
      </c>
      <c r="BM54" s="8">
        <v>0</v>
      </c>
      <c r="BN54" s="8">
        <v>0</v>
      </c>
      <c r="BO54" s="8">
        <v>0</v>
      </c>
      <c r="BP54" s="8">
        <v>0</v>
      </c>
      <c r="BQ54" s="34"/>
      <c r="BR54" s="34"/>
    </row>
    <row r="55" spans="1:94" s="16" customFormat="1" ht="18" customHeight="1" x14ac:dyDescent="0.25">
      <c r="A55" s="38"/>
      <c r="B55" s="13" t="s">
        <v>69</v>
      </c>
      <c r="C55" s="8">
        <v>688</v>
      </c>
      <c r="D55" s="8">
        <v>2704</v>
      </c>
      <c r="E55" s="8">
        <v>1325</v>
      </c>
      <c r="F55" s="8">
        <v>1988</v>
      </c>
      <c r="G55" s="8">
        <v>19</v>
      </c>
      <c r="H55" s="8">
        <v>38</v>
      </c>
      <c r="I55" s="8">
        <v>2032</v>
      </c>
      <c r="J55" s="8">
        <v>4730</v>
      </c>
      <c r="K55" s="8">
        <v>0</v>
      </c>
      <c r="L55" s="8">
        <v>0</v>
      </c>
      <c r="M55" s="8">
        <v>29</v>
      </c>
      <c r="N55" s="8">
        <v>38</v>
      </c>
      <c r="O55" s="8">
        <v>2061</v>
      </c>
      <c r="P55" s="8">
        <v>4768</v>
      </c>
      <c r="Q55" s="8">
        <v>0</v>
      </c>
      <c r="R55" s="8">
        <v>0</v>
      </c>
      <c r="S55" s="8">
        <v>0</v>
      </c>
      <c r="T55" s="8">
        <v>0</v>
      </c>
      <c r="U55" s="8">
        <v>651</v>
      </c>
      <c r="V55" s="8">
        <v>2602</v>
      </c>
      <c r="W55" s="8">
        <v>55</v>
      </c>
      <c r="X55" s="8">
        <v>662</v>
      </c>
      <c r="Y55" s="8">
        <v>0</v>
      </c>
      <c r="Z55" s="8">
        <v>0</v>
      </c>
      <c r="AA55" s="8">
        <v>0</v>
      </c>
      <c r="AB55" s="8">
        <v>0</v>
      </c>
      <c r="AC55" s="8">
        <v>0</v>
      </c>
      <c r="AD55" s="8">
        <v>0</v>
      </c>
      <c r="AE55" s="8">
        <v>706</v>
      </c>
      <c r="AF55" s="8">
        <v>3264</v>
      </c>
      <c r="AG55" s="8">
        <v>0</v>
      </c>
      <c r="AH55" s="8">
        <v>0</v>
      </c>
      <c r="AI55" s="8">
        <v>0</v>
      </c>
      <c r="AJ55" s="8">
        <v>0</v>
      </c>
      <c r="AK55" s="8">
        <v>2</v>
      </c>
      <c r="AL55" s="8">
        <v>10</v>
      </c>
      <c r="AM55" s="8">
        <v>7</v>
      </c>
      <c r="AN55" s="8">
        <v>140</v>
      </c>
      <c r="AO55" s="8">
        <v>0</v>
      </c>
      <c r="AP55" s="8">
        <v>0</v>
      </c>
      <c r="AQ55" s="8">
        <v>5</v>
      </c>
      <c r="AR55" s="8">
        <v>25</v>
      </c>
      <c r="AS55" s="8">
        <v>0</v>
      </c>
      <c r="AT55" s="8">
        <v>0</v>
      </c>
      <c r="AU55" s="8">
        <v>14</v>
      </c>
      <c r="AV55" s="8">
        <v>175</v>
      </c>
      <c r="AW55" s="8">
        <v>0</v>
      </c>
      <c r="AX55" s="8">
        <v>0</v>
      </c>
      <c r="AY55" s="9">
        <v>2781</v>
      </c>
      <c r="AZ55" s="9">
        <v>8207</v>
      </c>
      <c r="BA55" s="8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8">
        <v>394</v>
      </c>
      <c r="BJ55" s="8">
        <v>1968</v>
      </c>
      <c r="BK55" s="8">
        <v>394</v>
      </c>
      <c r="BL55" s="8">
        <v>1968</v>
      </c>
      <c r="BM55" s="8">
        <v>3175</v>
      </c>
      <c r="BN55" s="8">
        <v>10175</v>
      </c>
      <c r="BO55" s="8">
        <v>1058</v>
      </c>
      <c r="BP55" s="8">
        <v>529</v>
      </c>
      <c r="BQ55" s="8">
        <v>0</v>
      </c>
      <c r="BR55" s="8">
        <v>0</v>
      </c>
    </row>
    <row r="56" spans="1:94" s="10" customFormat="1" ht="18" customHeight="1" x14ac:dyDescent="0.25">
      <c r="A56" s="37">
        <v>43</v>
      </c>
      <c r="B56" s="12" t="s">
        <v>92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8">
        <v>0</v>
      </c>
      <c r="J56" s="8">
        <v>0</v>
      </c>
      <c r="K56" s="7">
        <v>0</v>
      </c>
      <c r="L56" s="7">
        <v>0</v>
      </c>
      <c r="M56" s="7">
        <v>0</v>
      </c>
      <c r="N56" s="7">
        <v>0</v>
      </c>
      <c r="O56" s="8">
        <v>0</v>
      </c>
      <c r="P56" s="8">
        <v>0</v>
      </c>
      <c r="Q56" s="8"/>
      <c r="R56" s="8"/>
      <c r="S56" s="8"/>
      <c r="T56" s="8"/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8">
        <v>0</v>
      </c>
      <c r="AF56" s="8">
        <v>0</v>
      </c>
      <c r="AG56" s="8"/>
      <c r="AH56" s="8"/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/>
      <c r="AX56" s="7"/>
      <c r="AY56" s="9">
        <v>0</v>
      </c>
      <c r="AZ56" s="9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8">
        <v>0</v>
      </c>
      <c r="BL56" s="8">
        <v>0</v>
      </c>
      <c r="BM56" s="8">
        <v>0</v>
      </c>
      <c r="BN56" s="8">
        <v>0</v>
      </c>
      <c r="BO56" s="7">
        <v>0</v>
      </c>
      <c r="BP56" s="7">
        <v>0</v>
      </c>
      <c r="BQ56" s="29"/>
      <c r="BR56" s="29"/>
    </row>
    <row r="57" spans="1:94" s="16" customFormat="1" ht="18" customHeight="1" x14ac:dyDescent="0.25">
      <c r="A57" s="38"/>
      <c r="B57" s="13" t="s">
        <v>43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9">
        <v>0</v>
      </c>
      <c r="AZ57" s="9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</row>
    <row r="58" spans="1:94" s="16" customFormat="1" ht="18" customHeight="1" x14ac:dyDescent="0.25">
      <c r="A58" s="38"/>
      <c r="B58" s="13" t="s">
        <v>44</v>
      </c>
      <c r="C58" s="8">
        <v>157569</v>
      </c>
      <c r="D58" s="8">
        <v>265736</v>
      </c>
      <c r="E58" s="8">
        <v>23169</v>
      </c>
      <c r="F58" s="8">
        <v>50116</v>
      </c>
      <c r="G58" s="8">
        <v>1043</v>
      </c>
      <c r="H58" s="8">
        <v>2081</v>
      </c>
      <c r="I58" s="8">
        <v>181781</v>
      </c>
      <c r="J58" s="8">
        <v>317933</v>
      </c>
      <c r="K58" s="8">
        <v>0</v>
      </c>
      <c r="L58" s="8">
        <v>0</v>
      </c>
      <c r="M58" s="8">
        <v>4672</v>
      </c>
      <c r="N58" s="8">
        <v>6224</v>
      </c>
      <c r="O58" s="8">
        <v>186453</v>
      </c>
      <c r="P58" s="8">
        <v>324157</v>
      </c>
      <c r="Q58" s="8">
        <v>0</v>
      </c>
      <c r="R58" s="8">
        <v>0</v>
      </c>
      <c r="S58" s="8">
        <v>0</v>
      </c>
      <c r="T58" s="8">
        <v>0</v>
      </c>
      <c r="U58" s="8">
        <v>13207</v>
      </c>
      <c r="V58" s="8">
        <v>52812</v>
      </c>
      <c r="W58" s="8">
        <v>1368</v>
      </c>
      <c r="X58" s="8">
        <v>17051</v>
      </c>
      <c r="Y58" s="8">
        <v>497</v>
      </c>
      <c r="Z58" s="8">
        <v>5937</v>
      </c>
      <c r="AA58" s="8">
        <v>0</v>
      </c>
      <c r="AB58" s="8">
        <v>0</v>
      </c>
      <c r="AC58" s="8">
        <v>0</v>
      </c>
      <c r="AD58" s="8">
        <v>0</v>
      </c>
      <c r="AE58" s="8">
        <v>15072</v>
      </c>
      <c r="AF58" s="8">
        <v>75800</v>
      </c>
      <c r="AG58" s="8">
        <v>0</v>
      </c>
      <c r="AH58" s="8">
        <v>0</v>
      </c>
      <c r="AI58" s="8">
        <v>0</v>
      </c>
      <c r="AJ58" s="8">
        <v>0</v>
      </c>
      <c r="AK58" s="8">
        <v>132</v>
      </c>
      <c r="AL58" s="8">
        <v>660</v>
      </c>
      <c r="AM58" s="8">
        <v>503</v>
      </c>
      <c r="AN58" s="8">
        <v>10005</v>
      </c>
      <c r="AO58" s="8">
        <v>10</v>
      </c>
      <c r="AP58" s="8">
        <v>340</v>
      </c>
      <c r="AQ58" s="8">
        <v>299</v>
      </c>
      <c r="AR58" s="8">
        <v>1495</v>
      </c>
      <c r="AS58" s="8">
        <v>0</v>
      </c>
      <c r="AT58" s="8">
        <v>0</v>
      </c>
      <c r="AU58" s="8">
        <v>944</v>
      </c>
      <c r="AV58" s="8">
        <v>12500</v>
      </c>
      <c r="AW58" s="8">
        <v>0</v>
      </c>
      <c r="AX58" s="8">
        <v>0</v>
      </c>
      <c r="AY58" s="9">
        <v>202469</v>
      </c>
      <c r="AZ58" s="9">
        <v>412457</v>
      </c>
      <c r="BA58" s="8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8">
        <v>5832</v>
      </c>
      <c r="BJ58" s="8">
        <v>29157</v>
      </c>
      <c r="BK58" s="8">
        <v>5832</v>
      </c>
      <c r="BL58" s="8">
        <v>29157</v>
      </c>
      <c r="BM58" s="8">
        <v>208301</v>
      </c>
      <c r="BN58" s="8">
        <v>441614</v>
      </c>
      <c r="BO58" s="8">
        <v>41200</v>
      </c>
      <c r="BP58" s="8">
        <v>20600</v>
      </c>
      <c r="BQ58" s="8">
        <v>0</v>
      </c>
      <c r="BR58" s="8">
        <v>0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60" spans="1:94" x14ac:dyDescent="0.25"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7"/>
      <c r="AZ60" s="27"/>
      <c r="BA60" s="27"/>
      <c r="BB60" s="27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7"/>
      <c r="BN60" s="27"/>
    </row>
    <row r="68" spans="3:67" x14ac:dyDescent="0.25"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7"/>
      <c r="AZ68" s="27"/>
      <c r="BA68" s="27"/>
      <c r="BB68" s="27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7"/>
      <c r="BN68" s="27"/>
      <c r="BO68" s="26"/>
    </row>
  </sheetData>
  <protectedRanges>
    <protectedRange sqref="B48:B49" name="Range7_2"/>
    <protectedRange sqref="B56" name="Range8_1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Q50"/>
  <sheetViews>
    <sheetView tabSelected="1" view="pageBreakPreview" zoomScale="70" zoomScaleNormal="85" zoomScaleSheetLayoutView="70" workbookViewId="0">
      <pane xSplit="2" ySplit="6" topLeftCell="C37" activePane="bottomRight" state="frozen"/>
      <selection activeCell="BA54" sqref="BA54"/>
      <selection pane="topRight" activeCell="BA54" sqref="BA54"/>
      <selection pane="bottomLeft" activeCell="BA54" sqref="BA54"/>
      <selection pane="bottomRight" activeCell="AF40" sqref="AF40"/>
    </sheetView>
  </sheetViews>
  <sheetFormatPr defaultRowHeight="15.75" x14ac:dyDescent="0.25"/>
  <cols>
    <col min="1" max="1" width="6.140625" style="28" customWidth="1"/>
    <col min="2" max="2" width="16.42578125" style="180" bestFit="1" customWidth="1"/>
    <col min="3" max="3" width="13.5703125" style="1" bestFit="1" customWidth="1"/>
    <col min="4" max="4" width="14.85546875" style="1" bestFit="1" customWidth="1"/>
    <col min="5" max="6" width="13.5703125" style="1" bestFit="1" customWidth="1"/>
    <col min="7" max="7" width="12.28515625" style="1" bestFit="1" customWidth="1"/>
    <col min="8" max="8" width="12.140625" style="1" bestFit="1" customWidth="1"/>
    <col min="9" max="10" width="14.85546875" style="1" bestFit="1" customWidth="1"/>
    <col min="11" max="11" width="12.28515625" style="1" bestFit="1" customWidth="1"/>
    <col min="12" max="12" width="12.140625" style="1" bestFit="1" customWidth="1"/>
    <col min="13" max="13" width="12.28515625" style="1" bestFit="1" customWidth="1"/>
    <col min="14" max="14" width="12.140625" style="1" bestFit="1" customWidth="1"/>
    <col min="15" max="16" width="14.85546875" style="179" bestFit="1" customWidth="1"/>
    <col min="17" max="17" width="12.28515625" style="179" bestFit="1" customWidth="1"/>
    <col min="18" max="18" width="12.140625" style="179" bestFit="1" customWidth="1"/>
    <col min="19" max="19" width="13.5703125" style="179" bestFit="1" customWidth="1"/>
    <col min="20" max="20" width="14.85546875" style="179" bestFit="1" customWidth="1"/>
    <col min="21" max="21" width="12.140625" style="179" bestFit="1" customWidth="1"/>
    <col min="22" max="22" width="10.28515625" style="179" bestFit="1" customWidth="1"/>
    <col min="23" max="23" width="12.140625" style="179" bestFit="1" customWidth="1"/>
    <col min="24" max="24" width="10.28515625" style="179" bestFit="1" customWidth="1"/>
    <col min="25" max="25" width="12.140625" style="179" bestFit="1" customWidth="1"/>
    <col min="26" max="26" width="10" style="179" customWidth="1"/>
    <col min="27" max="27" width="12.140625" style="179" bestFit="1" customWidth="1"/>
    <col min="28" max="28" width="10.140625" style="179" bestFit="1" customWidth="1"/>
    <col min="29" max="29" width="12.140625" style="179" bestFit="1" customWidth="1"/>
    <col min="30" max="30" width="10.140625" style="179" bestFit="1" customWidth="1"/>
    <col min="31" max="31" width="12.140625" style="1" bestFit="1" customWidth="1"/>
    <col min="32" max="32" width="11.5703125" style="1" bestFit="1" customWidth="1"/>
    <col min="33" max="33" width="12.140625" style="1" bestFit="1" customWidth="1"/>
    <col min="34" max="34" width="10.85546875" style="1" bestFit="1" customWidth="1"/>
    <col min="35" max="35" width="12.140625" style="1" bestFit="1" customWidth="1"/>
    <col min="36" max="36" width="10.140625" style="1" bestFit="1" customWidth="1"/>
    <col min="37" max="37" width="12.140625" style="1" bestFit="1" customWidth="1"/>
    <col min="38" max="38" width="10.140625" style="1" bestFit="1" customWidth="1"/>
    <col min="39" max="39" width="12.140625" style="1" bestFit="1" customWidth="1"/>
    <col min="40" max="40" width="10.28515625" style="1" bestFit="1" customWidth="1"/>
    <col min="41" max="41" width="10.85546875" style="175" bestFit="1" customWidth="1"/>
    <col min="42" max="42" width="11" style="1" bestFit="1" customWidth="1"/>
    <col min="43" max="43" width="9" style="1" bestFit="1" customWidth="1"/>
    <col min="44" max="44" width="10.140625" style="1" bestFit="1" customWidth="1"/>
    <col min="45" max="45" width="7.85546875" style="1" bestFit="1" customWidth="1"/>
    <col min="46" max="46" width="10.140625" style="1" bestFit="1" customWidth="1"/>
    <col min="47" max="47" width="12.140625" style="1" bestFit="1" customWidth="1"/>
    <col min="48" max="48" width="10.42578125" style="1" bestFit="1" customWidth="1"/>
    <col min="49" max="49" width="12.140625" style="1" bestFit="1" customWidth="1"/>
    <col min="50" max="50" width="11" style="1" bestFit="1" customWidth="1"/>
    <col min="51" max="51" width="12.140625" style="179" bestFit="1" customWidth="1"/>
    <col min="52" max="52" width="11.7109375" style="179" bestFit="1" customWidth="1"/>
    <col min="53" max="53" width="12.140625" style="179" bestFit="1" customWidth="1"/>
    <col min="54" max="54" width="11.7109375" style="179" bestFit="1" customWidth="1"/>
    <col min="55" max="55" width="12.140625" style="1" bestFit="1" customWidth="1"/>
    <col min="56" max="56" width="11.7109375" style="1" bestFit="1" customWidth="1"/>
    <col min="57" max="59" width="12.140625" style="1" bestFit="1" customWidth="1"/>
    <col min="60" max="60" width="12.5703125" style="1" bestFit="1" customWidth="1"/>
    <col min="61" max="61" width="12.140625" style="1" bestFit="1" customWidth="1"/>
    <col min="62" max="62" width="13" style="1" bestFit="1" customWidth="1"/>
    <col min="63" max="63" width="12.140625" style="1" bestFit="1" customWidth="1"/>
    <col min="64" max="64" width="12.5703125" style="1" bestFit="1" customWidth="1"/>
    <col min="65" max="65" width="14.85546875" style="179" bestFit="1" customWidth="1"/>
    <col min="66" max="66" width="12.5703125" style="179" bestFit="1" customWidth="1"/>
    <col min="67" max="67" width="12.140625" style="1" bestFit="1" customWidth="1"/>
    <col min="68" max="68" width="14.140625" style="1" bestFit="1" customWidth="1"/>
    <col min="69" max="69" width="12.140625" style="1" bestFit="1" customWidth="1"/>
    <col min="70" max="70" width="14.140625" style="1" bestFit="1" customWidth="1"/>
    <col min="71" max="16384" width="9.140625" style="1"/>
  </cols>
  <sheetData>
    <row r="1" spans="1:70" ht="34.5" customHeight="1" x14ac:dyDescent="0.25">
      <c r="A1" s="260" t="s">
        <v>113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1"/>
      <c r="U1" s="262" t="s">
        <v>94</v>
      </c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 t="s">
        <v>94</v>
      </c>
      <c r="AJ1" s="260"/>
      <c r="AK1" s="260"/>
      <c r="AL1" s="260"/>
      <c r="AM1" s="260"/>
      <c r="AN1" s="260"/>
      <c r="AO1" s="260"/>
      <c r="AP1" s="260"/>
      <c r="AQ1" s="260"/>
      <c r="AR1" s="260"/>
      <c r="AS1" s="260"/>
      <c r="AT1" s="260"/>
      <c r="AU1" s="260"/>
      <c r="AV1" s="260"/>
      <c r="AW1" s="260"/>
      <c r="AX1" s="260"/>
      <c r="AY1" s="260"/>
      <c r="AZ1" s="261"/>
      <c r="BA1" s="262" t="s">
        <v>95</v>
      </c>
      <c r="BB1" s="260"/>
      <c r="BC1" s="260"/>
      <c r="BD1" s="260"/>
      <c r="BE1" s="260"/>
      <c r="BF1" s="260"/>
      <c r="BG1" s="260"/>
      <c r="BH1" s="260"/>
      <c r="BI1" s="260"/>
      <c r="BJ1" s="260"/>
      <c r="BK1" s="260"/>
      <c r="BL1" s="260"/>
      <c r="BM1" s="263" t="s">
        <v>96</v>
      </c>
      <c r="BN1" s="263"/>
      <c r="BO1" s="263"/>
      <c r="BP1" s="263"/>
      <c r="BQ1" s="263"/>
      <c r="BR1" s="263"/>
    </row>
    <row r="2" spans="1:70" s="166" customFormat="1" ht="18" customHeight="1" x14ac:dyDescent="0.25">
      <c r="A2" s="241" t="s">
        <v>83</v>
      </c>
      <c r="B2" s="241" t="s">
        <v>120</v>
      </c>
      <c r="C2" s="264" t="s">
        <v>57</v>
      </c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264"/>
      <c r="AQ2" s="264"/>
      <c r="AR2" s="264"/>
      <c r="AS2" s="264"/>
      <c r="AT2" s="264"/>
      <c r="AU2" s="264"/>
      <c r="AV2" s="264"/>
      <c r="AW2" s="264"/>
      <c r="AX2" s="264"/>
      <c r="AY2" s="252" t="s">
        <v>70</v>
      </c>
      <c r="AZ2" s="253"/>
      <c r="BA2" s="265" t="s">
        <v>65</v>
      </c>
      <c r="BB2" s="266"/>
      <c r="BC2" s="266"/>
      <c r="BD2" s="266"/>
      <c r="BE2" s="266"/>
      <c r="BF2" s="266"/>
      <c r="BG2" s="266"/>
      <c r="BH2" s="266"/>
      <c r="BI2" s="266"/>
      <c r="BJ2" s="266"/>
      <c r="BK2" s="266"/>
      <c r="BL2" s="267"/>
      <c r="BM2" s="241" t="s">
        <v>0</v>
      </c>
      <c r="BN2" s="241"/>
      <c r="BO2" s="244" t="s">
        <v>66</v>
      </c>
      <c r="BP2" s="244"/>
      <c r="BQ2" s="259" t="s">
        <v>88</v>
      </c>
      <c r="BR2" s="259"/>
    </row>
    <row r="3" spans="1:70" s="166" customFormat="1" ht="20.25" customHeight="1" x14ac:dyDescent="0.25">
      <c r="A3" s="241"/>
      <c r="B3" s="241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254"/>
      <c r="AZ3" s="255"/>
      <c r="BA3" s="248" t="s">
        <v>1</v>
      </c>
      <c r="BB3" s="249"/>
      <c r="BC3" s="248" t="s">
        <v>2</v>
      </c>
      <c r="BD3" s="249"/>
      <c r="BE3" s="248" t="s">
        <v>3</v>
      </c>
      <c r="BF3" s="249"/>
      <c r="BG3" s="248" t="s">
        <v>64</v>
      </c>
      <c r="BH3" s="249"/>
      <c r="BI3" s="248" t="s">
        <v>4</v>
      </c>
      <c r="BJ3" s="249"/>
      <c r="BK3" s="252" t="s">
        <v>56</v>
      </c>
      <c r="BL3" s="253"/>
      <c r="BM3" s="241"/>
      <c r="BN3" s="241"/>
      <c r="BO3" s="244"/>
      <c r="BP3" s="244"/>
      <c r="BQ3" s="259"/>
      <c r="BR3" s="259"/>
    </row>
    <row r="4" spans="1:70" s="166" customFormat="1" ht="100.5" customHeight="1" x14ac:dyDescent="0.25">
      <c r="A4" s="241"/>
      <c r="B4" s="241"/>
      <c r="C4" s="207" t="s">
        <v>45</v>
      </c>
      <c r="D4" s="256"/>
      <c r="E4" s="256"/>
      <c r="F4" s="256"/>
      <c r="G4" s="256"/>
      <c r="H4" s="208"/>
      <c r="I4" s="248" t="s">
        <v>55</v>
      </c>
      <c r="J4" s="249"/>
      <c r="K4" s="207" t="s">
        <v>48</v>
      </c>
      <c r="L4" s="208"/>
      <c r="M4" s="245" t="s">
        <v>49</v>
      </c>
      <c r="N4" s="246"/>
      <c r="O4" s="257" t="s">
        <v>5</v>
      </c>
      <c r="P4" s="257"/>
      <c r="Q4" s="215" t="s">
        <v>85</v>
      </c>
      <c r="R4" s="216"/>
      <c r="S4" s="215" t="s">
        <v>86</v>
      </c>
      <c r="T4" s="216"/>
      <c r="U4" s="207" t="s">
        <v>76</v>
      </c>
      <c r="V4" s="208"/>
      <c r="W4" s="207" t="s">
        <v>77</v>
      </c>
      <c r="X4" s="208"/>
      <c r="Y4" s="245" t="s">
        <v>63</v>
      </c>
      <c r="Z4" s="246"/>
      <c r="AA4" s="207" t="s">
        <v>62</v>
      </c>
      <c r="AB4" s="208"/>
      <c r="AC4" s="265" t="s">
        <v>78</v>
      </c>
      <c r="AD4" s="267"/>
      <c r="AE4" s="207" t="s">
        <v>60</v>
      </c>
      <c r="AF4" s="208"/>
      <c r="AG4" s="215" t="s">
        <v>87</v>
      </c>
      <c r="AH4" s="216"/>
      <c r="AI4" s="241" t="s">
        <v>50</v>
      </c>
      <c r="AJ4" s="241"/>
      <c r="AK4" s="241" t="s">
        <v>2</v>
      </c>
      <c r="AL4" s="241"/>
      <c r="AM4" s="241" t="s">
        <v>3</v>
      </c>
      <c r="AN4" s="241"/>
      <c r="AO4" s="241" t="s">
        <v>51</v>
      </c>
      <c r="AP4" s="241"/>
      <c r="AQ4" s="244" t="s">
        <v>52</v>
      </c>
      <c r="AR4" s="244"/>
      <c r="AS4" s="241" t="s">
        <v>53</v>
      </c>
      <c r="AT4" s="241"/>
      <c r="AU4" s="258" t="s">
        <v>84</v>
      </c>
      <c r="AV4" s="258"/>
      <c r="AW4" s="259" t="s">
        <v>89</v>
      </c>
      <c r="AX4" s="259"/>
      <c r="AY4" s="262"/>
      <c r="AZ4" s="261"/>
      <c r="BA4" s="250"/>
      <c r="BB4" s="251"/>
      <c r="BC4" s="250"/>
      <c r="BD4" s="251"/>
      <c r="BE4" s="250"/>
      <c r="BF4" s="251"/>
      <c r="BG4" s="250"/>
      <c r="BH4" s="251"/>
      <c r="BI4" s="250"/>
      <c r="BJ4" s="251"/>
      <c r="BK4" s="254"/>
      <c r="BL4" s="255"/>
      <c r="BM4" s="241"/>
      <c r="BN4" s="241"/>
      <c r="BO4" s="244"/>
      <c r="BP4" s="244"/>
      <c r="BQ4" s="259"/>
      <c r="BR4" s="259"/>
    </row>
    <row r="5" spans="1:70" s="166" customFormat="1" ht="36" customHeight="1" x14ac:dyDescent="0.25">
      <c r="A5" s="241"/>
      <c r="B5" s="241"/>
      <c r="C5" s="241" t="s">
        <v>46</v>
      </c>
      <c r="D5" s="241"/>
      <c r="E5" s="241" t="s">
        <v>47</v>
      </c>
      <c r="F5" s="241"/>
      <c r="G5" s="207" t="s">
        <v>79</v>
      </c>
      <c r="H5" s="208"/>
      <c r="I5" s="250"/>
      <c r="J5" s="251"/>
      <c r="K5" s="241" t="s">
        <v>6</v>
      </c>
      <c r="L5" s="241" t="s">
        <v>7</v>
      </c>
      <c r="M5" s="241" t="s">
        <v>6</v>
      </c>
      <c r="N5" s="241" t="s">
        <v>7</v>
      </c>
      <c r="O5" s="241" t="s">
        <v>6</v>
      </c>
      <c r="P5" s="241" t="s">
        <v>7</v>
      </c>
      <c r="Q5" s="241" t="s">
        <v>6</v>
      </c>
      <c r="R5" s="241" t="s">
        <v>7</v>
      </c>
      <c r="S5" s="241" t="s">
        <v>6</v>
      </c>
      <c r="T5" s="241" t="s">
        <v>7</v>
      </c>
      <c r="U5" s="241" t="s">
        <v>6</v>
      </c>
      <c r="V5" s="241" t="s">
        <v>7</v>
      </c>
      <c r="W5" s="241" t="s">
        <v>6</v>
      </c>
      <c r="X5" s="241" t="s">
        <v>7</v>
      </c>
      <c r="Y5" s="241" t="s">
        <v>6</v>
      </c>
      <c r="Z5" s="241" t="s">
        <v>7</v>
      </c>
      <c r="AA5" s="241" t="s">
        <v>6</v>
      </c>
      <c r="AB5" s="241" t="s">
        <v>7</v>
      </c>
      <c r="AC5" s="241" t="s">
        <v>6</v>
      </c>
      <c r="AD5" s="241" t="s">
        <v>7</v>
      </c>
      <c r="AE5" s="241" t="s">
        <v>6</v>
      </c>
      <c r="AF5" s="241" t="s">
        <v>7</v>
      </c>
      <c r="AG5" s="241" t="s">
        <v>6</v>
      </c>
      <c r="AH5" s="241" t="s">
        <v>7</v>
      </c>
      <c r="AI5" s="241" t="s">
        <v>6</v>
      </c>
      <c r="AJ5" s="241" t="s">
        <v>7</v>
      </c>
      <c r="AK5" s="241" t="s">
        <v>6</v>
      </c>
      <c r="AL5" s="241" t="s">
        <v>7</v>
      </c>
      <c r="AM5" s="241" t="s">
        <v>6</v>
      </c>
      <c r="AN5" s="241" t="s">
        <v>7</v>
      </c>
      <c r="AO5" s="247" t="s">
        <v>6</v>
      </c>
      <c r="AP5" s="241" t="s">
        <v>7</v>
      </c>
      <c r="AQ5" s="241" t="s">
        <v>6</v>
      </c>
      <c r="AR5" s="241" t="s">
        <v>7</v>
      </c>
      <c r="AS5" s="241" t="s">
        <v>6</v>
      </c>
      <c r="AT5" s="241" t="s">
        <v>7</v>
      </c>
      <c r="AU5" s="242" t="s">
        <v>6</v>
      </c>
      <c r="AV5" s="242" t="s">
        <v>7</v>
      </c>
      <c r="AW5" s="242" t="s">
        <v>6</v>
      </c>
      <c r="AX5" s="242" t="s">
        <v>7</v>
      </c>
      <c r="AY5" s="242" t="s">
        <v>6</v>
      </c>
      <c r="AZ5" s="242" t="s">
        <v>7</v>
      </c>
      <c r="BA5" s="241" t="s">
        <v>6</v>
      </c>
      <c r="BB5" s="241" t="s">
        <v>7</v>
      </c>
      <c r="BC5" s="241" t="s">
        <v>6</v>
      </c>
      <c r="BD5" s="241" t="s">
        <v>7</v>
      </c>
      <c r="BE5" s="241" t="s">
        <v>6</v>
      </c>
      <c r="BF5" s="241" t="s">
        <v>7</v>
      </c>
      <c r="BG5" s="241" t="s">
        <v>6</v>
      </c>
      <c r="BH5" s="241" t="s">
        <v>7</v>
      </c>
      <c r="BI5" s="241" t="s">
        <v>6</v>
      </c>
      <c r="BJ5" s="241" t="s">
        <v>7</v>
      </c>
      <c r="BK5" s="241" t="s">
        <v>6</v>
      </c>
      <c r="BL5" s="241" t="s">
        <v>7</v>
      </c>
      <c r="BM5" s="241" t="s">
        <v>6</v>
      </c>
      <c r="BN5" s="241" t="s">
        <v>7</v>
      </c>
      <c r="BO5" s="241" t="s">
        <v>6</v>
      </c>
      <c r="BP5" s="241" t="s">
        <v>7</v>
      </c>
      <c r="BQ5" s="239" t="s">
        <v>6</v>
      </c>
      <c r="BR5" s="239" t="s">
        <v>7</v>
      </c>
    </row>
    <row r="6" spans="1:70" s="166" customFormat="1" ht="28.5" customHeight="1" x14ac:dyDescent="0.25">
      <c r="A6" s="241"/>
      <c r="B6" s="241"/>
      <c r="C6" s="53" t="s">
        <v>6</v>
      </c>
      <c r="D6" s="52" t="s">
        <v>7</v>
      </c>
      <c r="E6" s="53" t="s">
        <v>6</v>
      </c>
      <c r="F6" s="52" t="s">
        <v>7</v>
      </c>
      <c r="G6" s="53" t="s">
        <v>6</v>
      </c>
      <c r="H6" s="52" t="s">
        <v>7</v>
      </c>
      <c r="I6" s="53" t="s">
        <v>6</v>
      </c>
      <c r="J6" s="52" t="s">
        <v>7</v>
      </c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241"/>
      <c r="AF6" s="241"/>
      <c r="AG6" s="241"/>
      <c r="AH6" s="241"/>
      <c r="AI6" s="241"/>
      <c r="AJ6" s="241"/>
      <c r="AK6" s="241"/>
      <c r="AL6" s="241"/>
      <c r="AM6" s="241"/>
      <c r="AN6" s="241"/>
      <c r="AO6" s="247"/>
      <c r="AP6" s="241"/>
      <c r="AQ6" s="241"/>
      <c r="AR6" s="241"/>
      <c r="AS6" s="241"/>
      <c r="AT6" s="241"/>
      <c r="AU6" s="243"/>
      <c r="AV6" s="243"/>
      <c r="AW6" s="243"/>
      <c r="AX6" s="243"/>
      <c r="AY6" s="243"/>
      <c r="AZ6" s="243"/>
      <c r="BA6" s="241"/>
      <c r="BB6" s="241"/>
      <c r="BC6" s="241"/>
      <c r="BD6" s="241"/>
      <c r="BE6" s="241"/>
      <c r="BF6" s="241"/>
      <c r="BG6" s="241"/>
      <c r="BH6" s="241"/>
      <c r="BI6" s="241"/>
      <c r="BJ6" s="241"/>
      <c r="BK6" s="241"/>
      <c r="BL6" s="241"/>
      <c r="BM6" s="241"/>
      <c r="BN6" s="241"/>
      <c r="BO6" s="241"/>
      <c r="BP6" s="241"/>
      <c r="BQ6" s="240"/>
      <c r="BR6" s="240"/>
    </row>
    <row r="7" spans="1:70" s="169" customFormat="1" ht="18" customHeight="1" x14ac:dyDescent="0.25">
      <c r="A7" s="167">
        <v>1</v>
      </c>
      <c r="B7" s="168" t="s">
        <v>121</v>
      </c>
      <c r="C7" s="165">
        <f>Ajmer!C58</f>
        <v>204035</v>
      </c>
      <c r="D7" s="165">
        <f>Ajmer!D58</f>
        <v>347600</v>
      </c>
      <c r="E7" s="165">
        <f>Ajmer!E58</f>
        <v>40105</v>
      </c>
      <c r="F7" s="165">
        <f>Ajmer!F58</f>
        <v>77175</v>
      </c>
      <c r="G7" s="165">
        <f>Ajmer!G58</f>
        <v>3625</v>
      </c>
      <c r="H7" s="165">
        <f>Ajmer!H58</f>
        <v>7850</v>
      </c>
      <c r="I7" s="56">
        <f>C7+E7+G7</f>
        <v>247765</v>
      </c>
      <c r="J7" s="56">
        <f>D7+F7+H7</f>
        <v>432625</v>
      </c>
      <c r="K7" s="165">
        <f>Ajmer!K58</f>
        <v>6508</v>
      </c>
      <c r="L7" s="165">
        <f>Ajmer!L58</f>
        <v>35170</v>
      </c>
      <c r="M7" s="165">
        <f>Ajmer!M58</f>
        <v>5916</v>
      </c>
      <c r="N7" s="165">
        <f>Ajmer!N58</f>
        <v>27745</v>
      </c>
      <c r="O7" s="56">
        <f>I7+K7+M7</f>
        <v>260189</v>
      </c>
      <c r="P7" s="56">
        <f>J7+L7+N7</f>
        <v>495540</v>
      </c>
      <c r="Q7" s="165">
        <f>Ajmer!Q58</f>
        <v>812</v>
      </c>
      <c r="R7" s="165">
        <f>Ajmer!R58</f>
        <v>3229</v>
      </c>
      <c r="S7" s="165">
        <f>Ajmer!S58</f>
        <v>219597</v>
      </c>
      <c r="T7" s="165">
        <f>Ajmer!T58</f>
        <v>417051</v>
      </c>
      <c r="U7" s="165">
        <f>Ajmer!U58</f>
        <v>45039</v>
      </c>
      <c r="V7" s="165">
        <f>Ajmer!V58</f>
        <v>277745</v>
      </c>
      <c r="W7" s="165">
        <f>Ajmer!W58</f>
        <v>20472</v>
      </c>
      <c r="X7" s="165">
        <f>Ajmer!X58</f>
        <v>160140</v>
      </c>
      <c r="Y7" s="165">
        <f>Ajmer!Y58</f>
        <v>943</v>
      </c>
      <c r="Z7" s="165">
        <f>Ajmer!Z58</f>
        <v>2920</v>
      </c>
      <c r="AA7" s="165">
        <f>Ajmer!AA58</f>
        <v>89</v>
      </c>
      <c r="AB7" s="165">
        <f>Ajmer!AB58</f>
        <v>895</v>
      </c>
      <c r="AC7" s="165">
        <f>Ajmer!AC58</f>
        <v>216</v>
      </c>
      <c r="AD7" s="165">
        <f>Ajmer!AD58</f>
        <v>28000</v>
      </c>
      <c r="AE7" s="56">
        <f>U7+W7+Y7+AA7+AC7</f>
        <v>66759</v>
      </c>
      <c r="AF7" s="56">
        <f>V7+X7+Z7+AB7+AD7</f>
        <v>469700</v>
      </c>
      <c r="AG7" s="165">
        <f>Ajmer!AG58</f>
        <v>380</v>
      </c>
      <c r="AH7" s="165">
        <f>Ajmer!AH58</f>
        <v>748</v>
      </c>
      <c r="AI7" s="165">
        <f>Ajmer!AI58</f>
        <v>13</v>
      </c>
      <c r="AJ7" s="165">
        <f>Ajmer!AJ58</f>
        <v>400</v>
      </c>
      <c r="AK7" s="165">
        <f>Ajmer!AK58</f>
        <v>1650</v>
      </c>
      <c r="AL7" s="165">
        <f>Ajmer!AL58</f>
        <v>3820</v>
      </c>
      <c r="AM7" s="165">
        <f>Ajmer!AM58</f>
        <v>5430</v>
      </c>
      <c r="AN7" s="165">
        <f>Ajmer!AN58</f>
        <v>29620</v>
      </c>
      <c r="AO7" s="165">
        <f>Ajmer!AO58</f>
        <v>1050</v>
      </c>
      <c r="AP7" s="165">
        <f>Ajmer!AP58</f>
        <v>1050</v>
      </c>
      <c r="AQ7" s="165">
        <f>Ajmer!AQ58</f>
        <v>11753</v>
      </c>
      <c r="AR7" s="165">
        <f>Ajmer!AR58</f>
        <v>7200</v>
      </c>
      <c r="AS7" s="165">
        <f>Ajmer!AS58</f>
        <v>300</v>
      </c>
      <c r="AT7" s="165">
        <f>Ajmer!AT58</f>
        <v>1800</v>
      </c>
      <c r="AU7" s="165">
        <f>AI7+AK7+AM7+AO7+AQ7+AS7</f>
        <v>20196</v>
      </c>
      <c r="AV7" s="165">
        <f>AJ7+AL7+AN7+AP7+AR7+AT7</f>
        <v>43890</v>
      </c>
      <c r="AW7" s="165">
        <f>Ajmer!AW58</f>
        <v>2261</v>
      </c>
      <c r="AX7" s="165">
        <f>Ajmer!AX58</f>
        <v>1676</v>
      </c>
      <c r="AY7" s="57">
        <f>O7+AE7+AU7</f>
        <v>347144</v>
      </c>
      <c r="AZ7" s="187">
        <f>P7+AF7+AV7</f>
        <v>1009130</v>
      </c>
      <c r="BA7" s="165">
        <f>Ajmer!BA58</f>
        <v>0</v>
      </c>
      <c r="BB7" s="165">
        <f>Ajmer!BB58</f>
        <v>0</v>
      </c>
      <c r="BC7" s="165">
        <f>Ajmer!BC58</f>
        <v>48</v>
      </c>
      <c r="BD7" s="165">
        <f>Ajmer!BD58</f>
        <v>720</v>
      </c>
      <c r="BE7" s="165">
        <f>Ajmer!BE58</f>
        <v>152</v>
      </c>
      <c r="BF7" s="165">
        <f>Ajmer!BF58</f>
        <v>4560</v>
      </c>
      <c r="BG7" s="165">
        <f>Ajmer!BG58</f>
        <v>9297</v>
      </c>
      <c r="BH7" s="165">
        <f>Ajmer!BH58</f>
        <v>24675</v>
      </c>
      <c r="BI7" s="165">
        <f>Ajmer!BI58</f>
        <v>31127</v>
      </c>
      <c r="BJ7" s="165">
        <f>Ajmer!BJ58</f>
        <v>49745</v>
      </c>
      <c r="BK7" s="56">
        <f>BA7+BC7+BE7+BG7+BI7</f>
        <v>40624</v>
      </c>
      <c r="BL7" s="56">
        <f>BB7+BD7+BF7+BH7+BJ7</f>
        <v>79700</v>
      </c>
      <c r="BM7" s="56">
        <f t="shared" ref="BM7:BN36" si="0">AY7+BK7</f>
        <v>387768</v>
      </c>
      <c r="BN7" s="56">
        <f t="shared" si="0"/>
        <v>1088830</v>
      </c>
      <c r="BO7" s="165">
        <f>Ajmer!BO58</f>
        <v>88600</v>
      </c>
      <c r="BP7" s="165">
        <f>Ajmer!BP58</f>
        <v>164800</v>
      </c>
      <c r="BQ7" s="165">
        <f>Ajmer!BQ58</f>
        <v>5287</v>
      </c>
      <c r="BR7" s="165">
        <f>Ajmer!BR58</f>
        <v>5287</v>
      </c>
    </row>
    <row r="8" spans="1:70" s="169" customFormat="1" ht="18" customHeight="1" x14ac:dyDescent="0.25">
      <c r="A8" s="170">
        <v>2</v>
      </c>
      <c r="B8" s="171" t="s">
        <v>122</v>
      </c>
      <c r="C8" s="165">
        <f>Alwar!C58</f>
        <v>187915</v>
      </c>
      <c r="D8" s="165">
        <f>Alwar!D58</f>
        <v>666990</v>
      </c>
      <c r="E8" s="165">
        <f>Alwar!E58</f>
        <v>44294</v>
      </c>
      <c r="F8" s="165">
        <f>Alwar!F58</f>
        <v>208536</v>
      </c>
      <c r="G8" s="165">
        <f>Alwar!G58</f>
        <v>1473</v>
      </c>
      <c r="H8" s="165">
        <f>Alwar!H58</f>
        <v>2987</v>
      </c>
      <c r="I8" s="56">
        <f t="shared" ref="I8:J30" si="1">C8+E8+G8</f>
        <v>233682</v>
      </c>
      <c r="J8" s="56">
        <f t="shared" si="1"/>
        <v>878513</v>
      </c>
      <c r="K8" s="165">
        <f>Alwar!K58</f>
        <v>5497</v>
      </c>
      <c r="L8" s="165">
        <f>Alwar!L58</f>
        <v>40332</v>
      </c>
      <c r="M8" s="165">
        <f>Alwar!M58</f>
        <v>9521</v>
      </c>
      <c r="N8" s="165">
        <f>Alwar!N58</f>
        <v>44015</v>
      </c>
      <c r="O8" s="56">
        <f t="shared" ref="O8:P39" si="2">I8+K8+M8</f>
        <v>248700</v>
      </c>
      <c r="P8" s="56">
        <f t="shared" si="2"/>
        <v>962860</v>
      </c>
      <c r="Q8" s="165">
        <f>Alwar!Q58</f>
        <v>1038</v>
      </c>
      <c r="R8" s="165">
        <f>Alwar!R58</f>
        <v>5038</v>
      </c>
      <c r="S8" s="165">
        <f>Alwar!S58</f>
        <v>192354</v>
      </c>
      <c r="T8" s="165">
        <f>Alwar!T58</f>
        <v>760777</v>
      </c>
      <c r="U8" s="165">
        <f>Alwar!U58</f>
        <v>29371</v>
      </c>
      <c r="V8" s="165">
        <f>Alwar!V58</f>
        <v>341503</v>
      </c>
      <c r="W8" s="165">
        <f>Alwar!W58</f>
        <v>5957</v>
      </c>
      <c r="X8" s="165">
        <f>Alwar!X58</f>
        <v>101727</v>
      </c>
      <c r="Y8" s="165">
        <f>Alwar!Y58</f>
        <v>1173</v>
      </c>
      <c r="Z8" s="165">
        <f>Alwar!Z58</f>
        <v>8817</v>
      </c>
      <c r="AA8" s="165">
        <f>Alwar!AA58</f>
        <v>126</v>
      </c>
      <c r="AB8" s="165">
        <f>Alwar!AB58</f>
        <v>262</v>
      </c>
      <c r="AC8" s="165">
        <f>Alwar!AC58</f>
        <v>382</v>
      </c>
      <c r="AD8" s="165">
        <f>Alwar!AD58</f>
        <v>21587</v>
      </c>
      <c r="AE8" s="56">
        <f t="shared" ref="AE8:AF39" si="3">U8+W8+Y8+AA8+AC8</f>
        <v>37009</v>
      </c>
      <c r="AF8" s="56">
        <f t="shared" si="3"/>
        <v>473896</v>
      </c>
      <c r="AG8" s="165">
        <f>Alwar!AG58</f>
        <v>157</v>
      </c>
      <c r="AH8" s="165">
        <f>Alwar!AH58</f>
        <v>399</v>
      </c>
      <c r="AI8" s="165">
        <f>Alwar!AI58</f>
        <v>2</v>
      </c>
      <c r="AJ8" s="165">
        <f>Alwar!AJ58</f>
        <v>2</v>
      </c>
      <c r="AK8" s="165">
        <f>Alwar!AK58</f>
        <v>2669</v>
      </c>
      <c r="AL8" s="165">
        <f>Alwar!AL58</f>
        <v>16751</v>
      </c>
      <c r="AM8" s="165">
        <f>Alwar!AM58</f>
        <v>3886</v>
      </c>
      <c r="AN8" s="165">
        <f>Alwar!AN58</f>
        <v>29651</v>
      </c>
      <c r="AO8" s="165">
        <f>Alwar!AO58</f>
        <v>1179</v>
      </c>
      <c r="AP8" s="165">
        <f>Alwar!AP58</f>
        <v>11617</v>
      </c>
      <c r="AQ8" s="165">
        <f>Alwar!AQ58</f>
        <v>15214</v>
      </c>
      <c r="AR8" s="165">
        <f>Alwar!AR58</f>
        <v>47530</v>
      </c>
      <c r="AS8" s="165">
        <f>Alwar!AS58</f>
        <v>325</v>
      </c>
      <c r="AT8" s="165">
        <f>Alwar!AT58</f>
        <v>7018</v>
      </c>
      <c r="AU8" s="165">
        <f t="shared" ref="AU8:AU39" si="4">AI8+AK8+AM8+AO8+AQ8+AS8</f>
        <v>23275</v>
      </c>
      <c r="AV8" s="165">
        <f t="shared" ref="AV8:AV39" si="5">AJ8+AL8+AN8+AP8+AR8+AT8</f>
        <v>112569</v>
      </c>
      <c r="AW8" s="165">
        <f>Alwar!AW58</f>
        <v>1108</v>
      </c>
      <c r="AX8" s="165">
        <f>Alwar!AX58</f>
        <v>1285</v>
      </c>
      <c r="AY8" s="57">
        <f t="shared" ref="AY8:AZ23" si="6">O8+AE8+AU8</f>
        <v>308984</v>
      </c>
      <c r="AZ8" s="187">
        <f t="shared" si="6"/>
        <v>1549325</v>
      </c>
      <c r="BA8" s="165">
        <f>Alwar!BA58</f>
        <v>0</v>
      </c>
      <c r="BB8" s="165">
        <f>Alwar!BB58</f>
        <v>0</v>
      </c>
      <c r="BC8" s="165">
        <f>Alwar!BC58</f>
        <v>59</v>
      </c>
      <c r="BD8" s="165">
        <f>Alwar!BD58</f>
        <v>898</v>
      </c>
      <c r="BE8" s="165">
        <f>Alwar!BE58</f>
        <v>158</v>
      </c>
      <c r="BF8" s="165">
        <f>Alwar!BF58</f>
        <v>4794</v>
      </c>
      <c r="BG8" s="165">
        <f>Alwar!BG58</f>
        <v>5259</v>
      </c>
      <c r="BH8" s="165">
        <f>Alwar!BH58</f>
        <v>34147</v>
      </c>
      <c r="BI8" s="165">
        <f>Alwar!BI58</f>
        <v>19093</v>
      </c>
      <c r="BJ8" s="165">
        <f>Alwar!BJ58</f>
        <v>104401</v>
      </c>
      <c r="BK8" s="56">
        <f t="shared" ref="BK8:BL39" si="7">BA8+BC8+BE8+BG8+BI8</f>
        <v>24569</v>
      </c>
      <c r="BL8" s="56">
        <f t="shared" si="7"/>
        <v>144240</v>
      </c>
      <c r="BM8" s="56">
        <f t="shared" si="0"/>
        <v>333553</v>
      </c>
      <c r="BN8" s="56">
        <f t="shared" si="0"/>
        <v>1693565</v>
      </c>
      <c r="BO8" s="165">
        <f>Alwar!BO58</f>
        <v>96643</v>
      </c>
      <c r="BP8" s="165">
        <f>Alwar!BP58</f>
        <v>297789</v>
      </c>
      <c r="BQ8" s="165">
        <f>Alwar!BQ58</f>
        <v>4473</v>
      </c>
      <c r="BR8" s="165">
        <f>Alwar!BR58</f>
        <v>4473</v>
      </c>
    </row>
    <row r="9" spans="1:70" s="169" customFormat="1" ht="18" customHeight="1" x14ac:dyDescent="0.25">
      <c r="A9" s="167">
        <v>3</v>
      </c>
      <c r="B9" s="171" t="s">
        <v>123</v>
      </c>
      <c r="C9" s="165">
        <f>Banswara!C58</f>
        <v>103444</v>
      </c>
      <c r="D9" s="165">
        <f>Banswara!D58</f>
        <v>161651</v>
      </c>
      <c r="E9" s="165">
        <f>Banswara!E58</f>
        <v>29546</v>
      </c>
      <c r="F9" s="165">
        <f>Banswara!F58</f>
        <v>45100</v>
      </c>
      <c r="G9" s="165">
        <f>Banswara!G58</f>
        <v>1100</v>
      </c>
      <c r="H9" s="165">
        <f>Banswara!H58</f>
        <v>1100</v>
      </c>
      <c r="I9" s="56">
        <f t="shared" si="1"/>
        <v>134090</v>
      </c>
      <c r="J9" s="56">
        <f t="shared" si="1"/>
        <v>207851</v>
      </c>
      <c r="K9" s="165">
        <f>Banswara!K58</f>
        <v>3213</v>
      </c>
      <c r="L9" s="165">
        <f>Banswara!L58</f>
        <v>8985</v>
      </c>
      <c r="M9" s="165">
        <f>Banswara!M58</f>
        <v>1887</v>
      </c>
      <c r="N9" s="165">
        <f>Banswara!N58</f>
        <v>5092</v>
      </c>
      <c r="O9" s="56">
        <f t="shared" si="2"/>
        <v>139190</v>
      </c>
      <c r="P9" s="56">
        <f t="shared" si="2"/>
        <v>221928</v>
      </c>
      <c r="Q9" s="165">
        <f>Banswara!Q58</f>
        <v>121</v>
      </c>
      <c r="R9" s="165">
        <f>Banswara!R58</f>
        <v>353</v>
      </c>
      <c r="S9" s="165">
        <f>Banswara!S58</f>
        <v>127778</v>
      </c>
      <c r="T9" s="165">
        <f>Banswara!T58</f>
        <v>209613</v>
      </c>
      <c r="U9" s="165">
        <f>Banswara!U58</f>
        <v>10405</v>
      </c>
      <c r="V9" s="165">
        <f>Banswara!V58</f>
        <v>49175</v>
      </c>
      <c r="W9" s="165">
        <f>Banswara!W58</f>
        <v>2740</v>
      </c>
      <c r="X9" s="165">
        <f>Banswara!X58</f>
        <v>16125</v>
      </c>
      <c r="Y9" s="165">
        <f>Banswara!Y58</f>
        <v>492</v>
      </c>
      <c r="Z9" s="165">
        <f>Banswara!Z58</f>
        <v>824</v>
      </c>
      <c r="AA9" s="165">
        <f>Banswara!AA58</f>
        <v>115</v>
      </c>
      <c r="AB9" s="165">
        <f>Banswara!AB58</f>
        <v>135</v>
      </c>
      <c r="AC9" s="165">
        <f>Banswara!AC58</f>
        <v>42</v>
      </c>
      <c r="AD9" s="165">
        <f>Banswara!AD58</f>
        <v>3550</v>
      </c>
      <c r="AE9" s="56">
        <f t="shared" si="3"/>
        <v>13794</v>
      </c>
      <c r="AF9" s="56">
        <f t="shared" si="3"/>
        <v>69809</v>
      </c>
      <c r="AG9" s="165">
        <f>Banswara!AG58</f>
        <v>112</v>
      </c>
      <c r="AH9" s="165">
        <f>Banswara!AH58</f>
        <v>129</v>
      </c>
      <c r="AI9" s="165">
        <f>Banswara!AI58</f>
        <v>12</v>
      </c>
      <c r="AJ9" s="165">
        <f>Banswara!AJ58</f>
        <v>100</v>
      </c>
      <c r="AK9" s="165">
        <f>Banswara!AK58</f>
        <v>320</v>
      </c>
      <c r="AL9" s="165">
        <f>Banswara!AL58</f>
        <v>800</v>
      </c>
      <c r="AM9" s="165">
        <f>Banswara!AM58</f>
        <v>1184</v>
      </c>
      <c r="AN9" s="165">
        <f>Banswara!AN58</f>
        <v>7558</v>
      </c>
      <c r="AO9" s="165">
        <f>Banswara!AO58</f>
        <v>20</v>
      </c>
      <c r="AP9" s="165">
        <f>Banswara!AP58</f>
        <v>50</v>
      </c>
      <c r="AQ9" s="165">
        <f>Banswara!AQ58</f>
        <v>3945</v>
      </c>
      <c r="AR9" s="165">
        <f>Banswara!AR58</f>
        <v>4045</v>
      </c>
      <c r="AS9" s="165">
        <f>Banswara!AS58</f>
        <v>1</v>
      </c>
      <c r="AT9" s="165">
        <f>Banswara!AT58</f>
        <v>2</v>
      </c>
      <c r="AU9" s="165">
        <f t="shared" si="4"/>
        <v>5482</v>
      </c>
      <c r="AV9" s="165">
        <f t="shared" si="5"/>
        <v>12555</v>
      </c>
      <c r="AW9" s="165">
        <f>Banswara!AW58</f>
        <v>129</v>
      </c>
      <c r="AX9" s="165">
        <f>Banswara!AX58</f>
        <v>137</v>
      </c>
      <c r="AY9" s="57">
        <f t="shared" si="6"/>
        <v>158466</v>
      </c>
      <c r="AZ9" s="187">
        <f t="shared" si="6"/>
        <v>304292</v>
      </c>
      <c r="BA9" s="165">
        <f>Banswara!BA58</f>
        <v>0</v>
      </c>
      <c r="BB9" s="165">
        <f>Banswara!BB58</f>
        <v>0</v>
      </c>
      <c r="BC9" s="165">
        <f>Banswara!BC58</f>
        <v>12</v>
      </c>
      <c r="BD9" s="165">
        <f>Banswara!BD58</f>
        <v>181</v>
      </c>
      <c r="BE9" s="165">
        <f>Banswara!BE58</f>
        <v>35</v>
      </c>
      <c r="BF9" s="165">
        <f>Banswara!BF58</f>
        <v>1076</v>
      </c>
      <c r="BG9" s="165">
        <f>Banswara!BG58</f>
        <v>2998</v>
      </c>
      <c r="BH9" s="165">
        <f>Banswara!BH58</f>
        <v>8519</v>
      </c>
      <c r="BI9" s="165">
        <f>Banswara!BI58</f>
        <v>8409</v>
      </c>
      <c r="BJ9" s="165">
        <f>Banswara!BJ58</f>
        <v>21384</v>
      </c>
      <c r="BK9" s="56">
        <f t="shared" si="7"/>
        <v>11454</v>
      </c>
      <c r="BL9" s="56">
        <f t="shared" si="7"/>
        <v>31160</v>
      </c>
      <c r="BM9" s="56">
        <f t="shared" si="0"/>
        <v>169920</v>
      </c>
      <c r="BN9" s="56">
        <f t="shared" si="0"/>
        <v>335452</v>
      </c>
      <c r="BO9" s="165">
        <f>Banswara!BO58</f>
        <v>70240</v>
      </c>
      <c r="BP9" s="165">
        <f>Banswara!BP58</f>
        <v>114285</v>
      </c>
      <c r="BQ9" s="165">
        <f>Banswara!BQ58</f>
        <v>6074</v>
      </c>
      <c r="BR9" s="165">
        <f>Banswara!BR58</f>
        <v>6006</v>
      </c>
    </row>
    <row r="10" spans="1:70" s="169" customFormat="1" ht="18" customHeight="1" x14ac:dyDescent="0.25">
      <c r="A10" s="170">
        <v>4</v>
      </c>
      <c r="B10" s="171" t="s">
        <v>124</v>
      </c>
      <c r="C10" s="165">
        <f>Baran!C58</f>
        <v>131305</v>
      </c>
      <c r="D10" s="165">
        <f>Baran!D58</f>
        <v>260000</v>
      </c>
      <c r="E10" s="165">
        <f>Baran!E58</f>
        <v>20971</v>
      </c>
      <c r="F10" s="165">
        <f>Baran!F58</f>
        <v>60000</v>
      </c>
      <c r="G10" s="165">
        <f>Baran!G58</f>
        <v>325</v>
      </c>
      <c r="H10" s="165">
        <f>Baran!H58</f>
        <v>1200</v>
      </c>
      <c r="I10" s="56">
        <f t="shared" si="1"/>
        <v>152601</v>
      </c>
      <c r="J10" s="56">
        <f t="shared" si="1"/>
        <v>321200</v>
      </c>
      <c r="K10" s="165">
        <f>Baran!K58</f>
        <v>5686</v>
      </c>
      <c r="L10" s="165">
        <f>Baran!L58</f>
        <v>20000</v>
      </c>
      <c r="M10" s="165">
        <f>Baran!M58</f>
        <v>2065</v>
      </c>
      <c r="N10" s="165">
        <f>Baran!N58</f>
        <v>20000</v>
      </c>
      <c r="O10" s="56">
        <f t="shared" si="2"/>
        <v>160352</v>
      </c>
      <c r="P10" s="56">
        <f t="shared" si="2"/>
        <v>361200</v>
      </c>
      <c r="Q10" s="165">
        <f>Baran!Q58</f>
        <v>0</v>
      </c>
      <c r="R10" s="165">
        <f>Baran!R58</f>
        <v>0</v>
      </c>
      <c r="S10" s="165">
        <f>Baran!S58</f>
        <v>101401.66</v>
      </c>
      <c r="T10" s="165">
        <f>Baran!T58</f>
        <v>229857.09999999998</v>
      </c>
      <c r="U10" s="165">
        <f>Baran!U58</f>
        <v>9418</v>
      </c>
      <c r="V10" s="165">
        <f>Baran!V58</f>
        <v>33500</v>
      </c>
      <c r="W10" s="165">
        <f>Baran!W58</f>
        <v>2742</v>
      </c>
      <c r="X10" s="165">
        <f>Baran!X58</f>
        <v>20000</v>
      </c>
      <c r="Y10" s="165">
        <f>Baran!Y58</f>
        <v>0</v>
      </c>
      <c r="Z10" s="165">
        <f>Baran!Z58</f>
        <v>0</v>
      </c>
      <c r="AA10" s="165">
        <f>Baran!AA58</f>
        <v>0</v>
      </c>
      <c r="AB10" s="165">
        <f>Baran!AB58</f>
        <v>0</v>
      </c>
      <c r="AC10" s="165">
        <f>Baran!AC58</f>
        <v>16</v>
      </c>
      <c r="AD10" s="165">
        <f>Baran!AD58</f>
        <v>3000</v>
      </c>
      <c r="AE10" s="56">
        <f t="shared" si="3"/>
        <v>12176</v>
      </c>
      <c r="AF10" s="56">
        <f t="shared" si="3"/>
        <v>56500</v>
      </c>
      <c r="AG10" s="165">
        <f>Baran!AG58</f>
        <v>0</v>
      </c>
      <c r="AH10" s="165">
        <f>Baran!AH58</f>
        <v>0</v>
      </c>
      <c r="AI10" s="165">
        <f>Baran!AI58</f>
        <v>4</v>
      </c>
      <c r="AJ10" s="165">
        <f>Baran!AJ58</f>
        <v>100</v>
      </c>
      <c r="AK10" s="165">
        <f>Baran!AK58</f>
        <v>306</v>
      </c>
      <c r="AL10" s="165">
        <f>Baran!AL58</f>
        <v>1200</v>
      </c>
      <c r="AM10" s="165">
        <f>Baran!AM58</f>
        <v>877</v>
      </c>
      <c r="AN10" s="165">
        <f>Baran!AN58</f>
        <v>5000</v>
      </c>
      <c r="AO10" s="165">
        <f>Baran!AO58</f>
        <v>119</v>
      </c>
      <c r="AP10" s="165">
        <f>Baran!AP58</f>
        <v>375</v>
      </c>
      <c r="AQ10" s="165">
        <f>Baran!AQ58</f>
        <v>1138</v>
      </c>
      <c r="AR10" s="165">
        <f>Baran!AR58</f>
        <v>5125</v>
      </c>
      <c r="AS10" s="165">
        <f>Baran!AS58</f>
        <v>133</v>
      </c>
      <c r="AT10" s="165">
        <f>Baran!AT58</f>
        <v>500</v>
      </c>
      <c r="AU10" s="165">
        <f t="shared" si="4"/>
        <v>2577</v>
      </c>
      <c r="AV10" s="165">
        <f t="shared" si="5"/>
        <v>12300</v>
      </c>
      <c r="AW10" s="165">
        <f>Baran!AW58</f>
        <v>0</v>
      </c>
      <c r="AX10" s="165">
        <f>Baran!AX58</f>
        <v>0</v>
      </c>
      <c r="AY10" s="57">
        <f t="shared" si="6"/>
        <v>175105</v>
      </c>
      <c r="AZ10" s="187">
        <f t="shared" si="6"/>
        <v>430000</v>
      </c>
      <c r="BA10" s="165">
        <f>Baran!BA58</f>
        <v>0</v>
      </c>
      <c r="BB10" s="165">
        <f>Baran!BB58</f>
        <v>0</v>
      </c>
      <c r="BC10" s="165">
        <f>Baran!BC58</f>
        <v>0</v>
      </c>
      <c r="BD10" s="165">
        <f>Baran!BD58</f>
        <v>0</v>
      </c>
      <c r="BE10" s="165">
        <f>Baran!BE58</f>
        <v>0</v>
      </c>
      <c r="BF10" s="165">
        <f>Baran!BF58</f>
        <v>0</v>
      </c>
      <c r="BG10" s="165">
        <f>Baran!BG58</f>
        <v>0</v>
      </c>
      <c r="BH10" s="165">
        <f>Baran!BH58</f>
        <v>0</v>
      </c>
      <c r="BI10" s="165">
        <f>Baran!BI58</f>
        <v>4462</v>
      </c>
      <c r="BJ10" s="165">
        <f>Baran!BJ58</f>
        <v>36355</v>
      </c>
      <c r="BK10" s="56">
        <f t="shared" si="7"/>
        <v>4462</v>
      </c>
      <c r="BL10" s="56">
        <f t="shared" si="7"/>
        <v>36355</v>
      </c>
      <c r="BM10" s="56">
        <f t="shared" si="0"/>
        <v>179567</v>
      </c>
      <c r="BN10" s="56">
        <f t="shared" si="0"/>
        <v>466355</v>
      </c>
      <c r="BO10" s="165">
        <f>Baran!BO58</f>
        <v>30985.299999999996</v>
      </c>
      <c r="BP10" s="165">
        <f>Baran!BP58</f>
        <v>77500.070000000007</v>
      </c>
      <c r="BQ10" s="165">
        <f>Baran!BQ58</f>
        <v>975</v>
      </c>
      <c r="BR10" s="165">
        <f>Baran!BR58</f>
        <v>766</v>
      </c>
    </row>
    <row r="11" spans="1:70" s="169" customFormat="1" ht="18" customHeight="1" x14ac:dyDescent="0.25">
      <c r="A11" s="167">
        <v>5</v>
      </c>
      <c r="B11" s="171" t="s">
        <v>125</v>
      </c>
      <c r="C11" s="165">
        <f>Barmer!C58</f>
        <v>1478343</v>
      </c>
      <c r="D11" s="165">
        <f>Barmer!D58</f>
        <v>359751</v>
      </c>
      <c r="E11" s="165">
        <f>Barmer!E58</f>
        <v>4803</v>
      </c>
      <c r="F11" s="165">
        <f>Barmer!F58</f>
        <v>61572</v>
      </c>
      <c r="G11" s="165">
        <f>Barmer!G58</f>
        <v>3403</v>
      </c>
      <c r="H11" s="165">
        <f>Barmer!H58</f>
        <v>34128</v>
      </c>
      <c r="I11" s="56">
        <f t="shared" si="1"/>
        <v>1486549</v>
      </c>
      <c r="J11" s="56">
        <f t="shared" si="1"/>
        <v>455451</v>
      </c>
      <c r="K11" s="165">
        <f>Barmer!K58</f>
        <v>4767</v>
      </c>
      <c r="L11" s="165">
        <f>Barmer!L58</f>
        <v>28538</v>
      </c>
      <c r="M11" s="165">
        <f>Barmer!M58</f>
        <v>1729</v>
      </c>
      <c r="N11" s="165">
        <f>Barmer!N58</f>
        <v>17360</v>
      </c>
      <c r="O11" s="56">
        <f t="shared" si="2"/>
        <v>1493045</v>
      </c>
      <c r="P11" s="56">
        <f t="shared" si="2"/>
        <v>501349</v>
      </c>
      <c r="Q11" s="165">
        <f>Barmer!Q58</f>
        <v>1729</v>
      </c>
      <c r="R11" s="165">
        <f>Barmer!R58</f>
        <v>17360</v>
      </c>
      <c r="S11" s="165">
        <f>Barmer!S58</f>
        <v>546189</v>
      </c>
      <c r="T11" s="165">
        <f>Barmer!T58</f>
        <v>171799</v>
      </c>
      <c r="U11" s="165">
        <f>Barmer!U58</f>
        <v>4036</v>
      </c>
      <c r="V11" s="165">
        <f>Barmer!V58</f>
        <v>66895</v>
      </c>
      <c r="W11" s="165">
        <f>Barmer!W58</f>
        <v>2950</v>
      </c>
      <c r="X11" s="165">
        <f>Barmer!X58</f>
        <v>28740</v>
      </c>
      <c r="Y11" s="165">
        <f>Barmer!Y58</f>
        <v>42</v>
      </c>
      <c r="Z11" s="165">
        <f>Barmer!Z58</f>
        <v>42</v>
      </c>
      <c r="AA11" s="165">
        <f>Barmer!AA58</f>
        <v>210</v>
      </c>
      <c r="AB11" s="165">
        <f>Barmer!AB58</f>
        <v>420</v>
      </c>
      <c r="AC11" s="165">
        <f>Barmer!AC58</f>
        <v>2640</v>
      </c>
      <c r="AD11" s="165">
        <f>Barmer!AD58</f>
        <v>28965</v>
      </c>
      <c r="AE11" s="56">
        <f t="shared" si="3"/>
        <v>9878</v>
      </c>
      <c r="AF11" s="56">
        <f t="shared" si="3"/>
        <v>125062</v>
      </c>
      <c r="AG11" s="165">
        <f>Barmer!AG58</f>
        <v>42</v>
      </c>
      <c r="AH11" s="165">
        <f>Barmer!AH58</f>
        <v>42</v>
      </c>
      <c r="AI11" s="165">
        <f>Barmer!AI58</f>
        <v>14</v>
      </c>
      <c r="AJ11" s="165">
        <f>Barmer!AJ58</f>
        <v>168</v>
      </c>
      <c r="AK11" s="165">
        <f>Barmer!AK58</f>
        <v>745</v>
      </c>
      <c r="AL11" s="165">
        <f>Barmer!AL58</f>
        <v>4023</v>
      </c>
      <c r="AM11" s="165">
        <f>Barmer!AM58</f>
        <v>540</v>
      </c>
      <c r="AN11" s="165">
        <f>Barmer!AN58</f>
        <v>12150</v>
      </c>
      <c r="AO11" s="165">
        <f>Barmer!AO58</f>
        <v>495</v>
      </c>
      <c r="AP11" s="165">
        <f>Barmer!AP58</f>
        <v>1817</v>
      </c>
      <c r="AQ11" s="165">
        <f>Barmer!AQ58</f>
        <v>52695</v>
      </c>
      <c r="AR11" s="165">
        <f>Barmer!AR58</f>
        <v>13654</v>
      </c>
      <c r="AS11" s="165">
        <f>Barmer!AS58</f>
        <v>778</v>
      </c>
      <c r="AT11" s="165">
        <f>Barmer!AT58</f>
        <v>4962</v>
      </c>
      <c r="AU11" s="165">
        <f t="shared" si="4"/>
        <v>55267</v>
      </c>
      <c r="AV11" s="165">
        <f t="shared" si="5"/>
        <v>36774</v>
      </c>
      <c r="AW11" s="165">
        <f>Barmer!AW58</f>
        <v>0</v>
      </c>
      <c r="AX11" s="165">
        <f>Barmer!AX58</f>
        <v>0</v>
      </c>
      <c r="AY11" s="57">
        <f t="shared" si="6"/>
        <v>1558190</v>
      </c>
      <c r="AZ11" s="187">
        <f t="shared" si="6"/>
        <v>663185</v>
      </c>
      <c r="BA11" s="165">
        <f>Barmer!BA58</f>
        <v>1316</v>
      </c>
      <c r="BB11" s="165">
        <f>Barmer!BB58</f>
        <v>6580</v>
      </c>
      <c r="BC11" s="165">
        <f>Barmer!BC58</f>
        <v>376</v>
      </c>
      <c r="BD11" s="165">
        <f>Barmer!BD58</f>
        <v>9400</v>
      </c>
      <c r="BE11" s="165">
        <f>Barmer!BE58</f>
        <v>386</v>
      </c>
      <c r="BF11" s="165">
        <f>Barmer!BF58</f>
        <v>11280</v>
      </c>
      <c r="BG11" s="165">
        <f>Barmer!BG58</f>
        <v>5076</v>
      </c>
      <c r="BH11" s="165">
        <f>Barmer!BH58</f>
        <v>50760</v>
      </c>
      <c r="BI11" s="165">
        <f>Barmer!BI58</f>
        <v>3384</v>
      </c>
      <c r="BJ11" s="165">
        <f>Barmer!BJ58</f>
        <v>33840</v>
      </c>
      <c r="BK11" s="56">
        <f t="shared" si="7"/>
        <v>10538</v>
      </c>
      <c r="BL11" s="56">
        <f t="shared" si="7"/>
        <v>111860</v>
      </c>
      <c r="BM11" s="56">
        <f t="shared" si="0"/>
        <v>1568728</v>
      </c>
      <c r="BN11" s="56">
        <f t="shared" si="0"/>
        <v>775045</v>
      </c>
      <c r="BO11" s="165">
        <f>Barmer!BO58</f>
        <v>47000</v>
      </c>
      <c r="BP11" s="165">
        <f>Barmer!BP58</f>
        <v>47000</v>
      </c>
      <c r="BQ11" s="165">
        <f>Barmer!BQ58</f>
        <v>7516</v>
      </c>
      <c r="BR11" s="165">
        <f>Barmer!BR58</f>
        <v>7516</v>
      </c>
    </row>
    <row r="12" spans="1:70" s="169" customFormat="1" ht="18" customHeight="1" x14ac:dyDescent="0.25">
      <c r="A12" s="170">
        <v>6</v>
      </c>
      <c r="B12" s="171" t="s">
        <v>126</v>
      </c>
      <c r="C12" s="165">
        <f>Bharatpur!C58</f>
        <v>206738.83343829523</v>
      </c>
      <c r="D12" s="165">
        <f>Bharatpur!D58</f>
        <v>298822.41828413674</v>
      </c>
      <c r="E12" s="165">
        <f>Bharatpur!E58</f>
        <v>36986.171573336054</v>
      </c>
      <c r="F12" s="165">
        <f>Bharatpur!F58</f>
        <v>89350.638023576073</v>
      </c>
      <c r="G12" s="165">
        <f>Bharatpur!G58</f>
        <v>1782.9181518054174</v>
      </c>
      <c r="H12" s="165">
        <f>Bharatpur!H58</f>
        <v>2950.8998158828049</v>
      </c>
      <c r="I12" s="56">
        <f t="shared" si="1"/>
        <v>245507.9231634367</v>
      </c>
      <c r="J12" s="56">
        <f t="shared" si="1"/>
        <v>391123.95612359559</v>
      </c>
      <c r="K12" s="165">
        <f>Bharatpur!K58</f>
        <v>164.13584082080001</v>
      </c>
      <c r="L12" s="165">
        <f>Bharatpur!L58</f>
        <v>9021.8294566244822</v>
      </c>
      <c r="M12" s="165">
        <f>Bharatpur!M58</f>
        <v>2785.6279838783794</v>
      </c>
      <c r="N12" s="165">
        <f>Bharatpur!N58</f>
        <v>2460.6066902543189</v>
      </c>
      <c r="O12" s="56">
        <f t="shared" si="2"/>
        <v>248457.68698813586</v>
      </c>
      <c r="P12" s="56">
        <f t="shared" si="2"/>
        <v>402606.39227047435</v>
      </c>
      <c r="Q12" s="165">
        <f>Bharatpur!Q58</f>
        <v>1106.8988296916457</v>
      </c>
      <c r="R12" s="165">
        <f>Bharatpur!R58</f>
        <v>970.50688918970286</v>
      </c>
      <c r="S12" s="165">
        <f>Bharatpur!S58</f>
        <v>170095.54418702546</v>
      </c>
      <c r="T12" s="165">
        <f>Bharatpur!T58</f>
        <v>257289.49017881285</v>
      </c>
      <c r="U12" s="165">
        <f>Bharatpur!U58</f>
        <v>9376.0003168987896</v>
      </c>
      <c r="V12" s="165">
        <f>Bharatpur!V58</f>
        <v>49833.097113020638</v>
      </c>
      <c r="W12" s="165">
        <f>Bharatpur!W58</f>
        <v>8213.3063649036776</v>
      </c>
      <c r="X12" s="165">
        <f>Bharatpur!X58</f>
        <v>49316.569014713416</v>
      </c>
      <c r="Y12" s="165">
        <f>Bharatpur!Y58</f>
        <v>177.88296400000002</v>
      </c>
      <c r="Z12" s="165">
        <f>Bharatpur!Z58</f>
        <v>6674.6953000000003</v>
      </c>
      <c r="AA12" s="165">
        <f>Bharatpur!AA58</f>
        <v>176.186274688</v>
      </c>
      <c r="AB12" s="165">
        <f>Bharatpur!AB58</f>
        <v>503.91133739999998</v>
      </c>
      <c r="AC12" s="165">
        <f>Bharatpur!AC58</f>
        <v>0</v>
      </c>
      <c r="AD12" s="165">
        <f>Bharatpur!AD58</f>
        <v>0</v>
      </c>
      <c r="AE12" s="56">
        <f t="shared" si="3"/>
        <v>17943.375920490467</v>
      </c>
      <c r="AF12" s="56">
        <f t="shared" si="3"/>
        <v>106328.27276513407</v>
      </c>
      <c r="AG12" s="165">
        <f>Bharatpur!AG58</f>
        <v>72.034355960000013</v>
      </c>
      <c r="AH12" s="165">
        <f>Bharatpur!AH58</f>
        <v>2601.9611669999999</v>
      </c>
      <c r="AI12" s="165">
        <f>Bharatpur!AI58</f>
        <v>0</v>
      </c>
      <c r="AJ12" s="165">
        <f>Bharatpur!AJ58</f>
        <v>0</v>
      </c>
      <c r="AK12" s="165">
        <f>Bharatpur!AK58</f>
        <v>2616.0246813425979</v>
      </c>
      <c r="AL12" s="165">
        <f>Bharatpur!AL58</f>
        <v>2465.5105356441104</v>
      </c>
      <c r="AM12" s="165">
        <f>Bharatpur!AM58</f>
        <v>2197.6</v>
      </c>
      <c r="AN12" s="165">
        <f>Bharatpur!AN58</f>
        <v>10966.75</v>
      </c>
      <c r="AO12" s="165">
        <f>Bharatpur!AO58</f>
        <v>0</v>
      </c>
      <c r="AP12" s="165">
        <f>Bharatpur!AP58</f>
        <v>0</v>
      </c>
      <c r="AQ12" s="165">
        <f>Bharatpur!AQ58</f>
        <v>7882.4988898628062</v>
      </c>
      <c r="AR12" s="165">
        <f>Bharatpur!AR58</f>
        <v>8049.7615082325165</v>
      </c>
      <c r="AS12" s="165">
        <f>Bharatpur!AS58</f>
        <v>0</v>
      </c>
      <c r="AT12" s="165">
        <f>Bharatpur!AT58</f>
        <v>0</v>
      </c>
      <c r="AU12" s="165">
        <f t="shared" si="4"/>
        <v>12696.123571205404</v>
      </c>
      <c r="AV12" s="165">
        <f t="shared" si="5"/>
        <v>21482.022043876626</v>
      </c>
      <c r="AW12" s="165">
        <f>Bharatpur!AW58</f>
        <v>4009.4981040779589</v>
      </c>
      <c r="AX12" s="165">
        <f>Bharatpur!AX58</f>
        <v>4094.4050221216894</v>
      </c>
      <c r="AY12" s="57">
        <f t="shared" si="6"/>
        <v>279097.18647983175</v>
      </c>
      <c r="AZ12" s="188">
        <f t="shared" si="6"/>
        <v>530416.68707948504</v>
      </c>
      <c r="BA12" s="165">
        <f>Bharatpur!BA58</f>
        <v>0</v>
      </c>
      <c r="BB12" s="165">
        <f>Bharatpur!BB58</f>
        <v>0</v>
      </c>
      <c r="BC12" s="165">
        <f>Bharatpur!BC58</f>
        <v>289.36246955536205</v>
      </c>
      <c r="BD12" s="165">
        <f>Bharatpur!BD58</f>
        <v>779.89873935150013</v>
      </c>
      <c r="BE12" s="165">
        <f>Bharatpur!BE58</f>
        <v>3505.5320352474973</v>
      </c>
      <c r="BF12" s="165">
        <f>Bharatpur!BF58</f>
        <v>5139.8402367403323</v>
      </c>
      <c r="BG12" s="165">
        <f>Bharatpur!BG58</f>
        <v>8524.86455971752</v>
      </c>
      <c r="BH12" s="165">
        <f>Bharatpur!BH58</f>
        <v>10024.361523194928</v>
      </c>
      <c r="BI12" s="165">
        <f>Bharatpur!BI58</f>
        <v>3477.4493171785762</v>
      </c>
      <c r="BJ12" s="165">
        <f>Bharatpur!BJ58</f>
        <v>6389.6177281004875</v>
      </c>
      <c r="BK12" s="56">
        <f t="shared" si="7"/>
        <v>15797.208381698956</v>
      </c>
      <c r="BL12" s="56">
        <f t="shared" si="7"/>
        <v>22333.718227387246</v>
      </c>
      <c r="BM12" s="56">
        <f t="shared" si="0"/>
        <v>294894.39486153069</v>
      </c>
      <c r="BN12" s="56">
        <f t="shared" si="0"/>
        <v>552750.40530687233</v>
      </c>
      <c r="BO12" s="165">
        <f>Bharatpur!BO58</f>
        <v>144993.37610584567</v>
      </c>
      <c r="BP12" s="165">
        <f>Bharatpur!BP58</f>
        <v>173194.87609812841</v>
      </c>
      <c r="BQ12" s="165">
        <f>Bharatpur!BQ58</f>
        <v>43498.012831753702</v>
      </c>
      <c r="BR12" s="165">
        <f>Bharatpur!BR58</f>
        <v>51958.462829438518</v>
      </c>
    </row>
    <row r="13" spans="1:70" s="169" customFormat="1" ht="18" customHeight="1" x14ac:dyDescent="0.25">
      <c r="A13" s="167">
        <v>7</v>
      </c>
      <c r="B13" s="171" t="s">
        <v>127</v>
      </c>
      <c r="C13" s="165">
        <f>Bhilwara!C58</f>
        <v>166410</v>
      </c>
      <c r="D13" s="165">
        <f>Bhilwara!D58</f>
        <v>329200</v>
      </c>
      <c r="E13" s="165">
        <f>Bhilwara!E58</f>
        <v>24235</v>
      </c>
      <c r="F13" s="165">
        <f>Bhilwara!F58</f>
        <v>82170</v>
      </c>
      <c r="G13" s="165">
        <f>Bhilwara!G58</f>
        <v>1511</v>
      </c>
      <c r="H13" s="165">
        <f>Bhilwara!H58</f>
        <v>3080</v>
      </c>
      <c r="I13" s="56">
        <f t="shared" si="1"/>
        <v>192156</v>
      </c>
      <c r="J13" s="56">
        <f t="shared" si="1"/>
        <v>414450</v>
      </c>
      <c r="K13" s="165">
        <f>Bhilwara!K58</f>
        <v>2688</v>
      </c>
      <c r="L13" s="165">
        <f>Bhilwara!L58</f>
        <v>18650</v>
      </c>
      <c r="M13" s="165">
        <f>Bhilwara!M58</f>
        <v>4385</v>
      </c>
      <c r="N13" s="165">
        <f>Bhilwara!N58</f>
        <v>19200</v>
      </c>
      <c r="O13" s="56">
        <f t="shared" si="2"/>
        <v>199229</v>
      </c>
      <c r="P13" s="56">
        <f t="shared" si="2"/>
        <v>452300</v>
      </c>
      <c r="Q13" s="165">
        <f>Bhilwara!Q58</f>
        <v>439</v>
      </c>
      <c r="R13" s="165">
        <f>Bhilwara!R58</f>
        <v>1567</v>
      </c>
      <c r="S13" s="165">
        <f>Bhilwara!S58</f>
        <v>160238</v>
      </c>
      <c r="T13" s="165">
        <f>Bhilwara!T58</f>
        <v>373693</v>
      </c>
      <c r="U13" s="165">
        <f>Bhilwara!U58</f>
        <v>42643</v>
      </c>
      <c r="V13" s="165">
        <f>Bhilwara!V58</f>
        <v>209525</v>
      </c>
      <c r="W13" s="165">
        <f>Bhilwara!W58</f>
        <v>5965</v>
      </c>
      <c r="X13" s="165">
        <f>Bhilwara!X58</f>
        <v>133290</v>
      </c>
      <c r="Y13" s="165">
        <f>Bhilwara!Y58</f>
        <v>605</v>
      </c>
      <c r="Z13" s="165">
        <f>Bhilwara!Z58</f>
        <v>1910</v>
      </c>
      <c r="AA13" s="165">
        <f>Bhilwara!AA58</f>
        <v>181</v>
      </c>
      <c r="AB13" s="165">
        <f>Bhilwara!AB58</f>
        <v>400</v>
      </c>
      <c r="AC13" s="165">
        <f>Bhilwara!AC58</f>
        <v>664</v>
      </c>
      <c r="AD13" s="165">
        <f>Bhilwara!AD58</f>
        <v>104675</v>
      </c>
      <c r="AE13" s="56">
        <f t="shared" si="3"/>
        <v>50058</v>
      </c>
      <c r="AF13" s="56">
        <f t="shared" si="3"/>
        <v>449800</v>
      </c>
      <c r="AG13" s="165">
        <f>Bhilwara!AG58</f>
        <v>233</v>
      </c>
      <c r="AH13" s="165">
        <f>Bhilwara!AH58</f>
        <v>459</v>
      </c>
      <c r="AI13" s="165">
        <f>Bhilwara!AI58</f>
        <v>72</v>
      </c>
      <c r="AJ13" s="165">
        <f>Bhilwara!AJ58</f>
        <v>5475</v>
      </c>
      <c r="AK13" s="165">
        <f>Bhilwara!AK58</f>
        <v>2100</v>
      </c>
      <c r="AL13" s="165">
        <f>Bhilwara!AL58</f>
        <v>8240</v>
      </c>
      <c r="AM13" s="165">
        <f>Bhilwara!AM58</f>
        <v>4230</v>
      </c>
      <c r="AN13" s="165">
        <f>Bhilwara!AN58</f>
        <v>35200</v>
      </c>
      <c r="AO13" s="165">
        <f>Bhilwara!AO58</f>
        <v>392</v>
      </c>
      <c r="AP13" s="165">
        <f>Bhilwara!AP58</f>
        <v>445</v>
      </c>
      <c r="AQ13" s="165">
        <f>Bhilwara!AQ58</f>
        <v>8486</v>
      </c>
      <c r="AR13" s="165">
        <f>Bhilwara!AR58</f>
        <v>27425</v>
      </c>
      <c r="AS13" s="165">
        <f>Bhilwara!AS58</f>
        <v>3455</v>
      </c>
      <c r="AT13" s="165">
        <f>Bhilwara!AT58</f>
        <v>12515</v>
      </c>
      <c r="AU13" s="165">
        <f t="shared" si="4"/>
        <v>18735</v>
      </c>
      <c r="AV13" s="165">
        <f t="shared" si="5"/>
        <v>89300</v>
      </c>
      <c r="AW13" s="165">
        <f>Bhilwara!AW58</f>
        <v>1158</v>
      </c>
      <c r="AX13" s="165">
        <f>Bhilwara!AX58</f>
        <v>2886</v>
      </c>
      <c r="AY13" s="57">
        <f t="shared" si="6"/>
        <v>268022</v>
      </c>
      <c r="AZ13" s="187">
        <f t="shared" si="6"/>
        <v>991400</v>
      </c>
      <c r="BA13" s="165">
        <f>Bhilwara!BA58</f>
        <v>0</v>
      </c>
      <c r="BB13" s="165">
        <f>Bhilwara!BB58</f>
        <v>0</v>
      </c>
      <c r="BC13" s="165">
        <f>Bhilwara!BC58</f>
        <v>24</v>
      </c>
      <c r="BD13" s="165">
        <f>Bhilwara!BD58</f>
        <v>400</v>
      </c>
      <c r="BE13" s="165">
        <f>Bhilwara!BE58</f>
        <v>93</v>
      </c>
      <c r="BF13" s="165">
        <f>Bhilwara!BF58</f>
        <v>3140</v>
      </c>
      <c r="BG13" s="165">
        <f>Bhilwara!BG58</f>
        <v>4823</v>
      </c>
      <c r="BH13" s="165">
        <f>Bhilwara!BH58</f>
        <v>18429</v>
      </c>
      <c r="BI13" s="165">
        <f>Bhilwara!BI58</f>
        <v>19155</v>
      </c>
      <c r="BJ13" s="165">
        <f>Bhilwara!BJ58</f>
        <v>43360</v>
      </c>
      <c r="BK13" s="56">
        <f t="shared" si="7"/>
        <v>24095</v>
      </c>
      <c r="BL13" s="56">
        <f t="shared" si="7"/>
        <v>65329</v>
      </c>
      <c r="BM13" s="56">
        <f t="shared" si="0"/>
        <v>292117</v>
      </c>
      <c r="BN13" s="56">
        <f t="shared" si="0"/>
        <v>1056729</v>
      </c>
      <c r="BO13" s="165">
        <f>Bhilwara!BO58</f>
        <v>70102</v>
      </c>
      <c r="BP13" s="165">
        <f>Bhilwara!BP58</f>
        <v>200430</v>
      </c>
      <c r="BQ13" s="165">
        <f>Bhilwara!BQ58</f>
        <v>7719</v>
      </c>
      <c r="BR13" s="165">
        <f>Bhilwara!BR58</f>
        <v>11340</v>
      </c>
    </row>
    <row r="14" spans="1:70" s="169" customFormat="1" ht="18" customHeight="1" x14ac:dyDescent="0.25">
      <c r="A14" s="170">
        <v>8</v>
      </c>
      <c r="B14" s="171" t="s">
        <v>128</v>
      </c>
      <c r="C14" s="165">
        <f>Bikaner!C58</f>
        <v>260246</v>
      </c>
      <c r="D14" s="165">
        <f>Bikaner!D58</f>
        <v>555554</v>
      </c>
      <c r="E14" s="165">
        <f>Bikaner!E58</f>
        <v>52084</v>
      </c>
      <c r="F14" s="165">
        <f>Bikaner!F58</f>
        <v>142081</v>
      </c>
      <c r="G14" s="165">
        <f>Bikaner!G58</f>
        <v>12255</v>
      </c>
      <c r="H14" s="165">
        <f>Bikaner!H58</f>
        <v>21536</v>
      </c>
      <c r="I14" s="56">
        <f t="shared" si="1"/>
        <v>324585</v>
      </c>
      <c r="J14" s="56">
        <f t="shared" si="1"/>
        <v>719171</v>
      </c>
      <c r="K14" s="165">
        <f>Bikaner!K58</f>
        <v>2549</v>
      </c>
      <c r="L14" s="165">
        <f>Bikaner!L58</f>
        <v>30753</v>
      </c>
      <c r="M14" s="165">
        <f>Bikaner!M58</f>
        <v>3570</v>
      </c>
      <c r="N14" s="165">
        <f>Bikaner!N58</f>
        <v>56895</v>
      </c>
      <c r="O14" s="56">
        <f t="shared" si="2"/>
        <v>330704</v>
      </c>
      <c r="P14" s="56">
        <f t="shared" si="2"/>
        <v>806819</v>
      </c>
      <c r="Q14" s="165">
        <f>Bikaner!Q58</f>
        <v>881.25</v>
      </c>
      <c r="R14" s="165">
        <f>Bikaner!R58</f>
        <v>13985.75</v>
      </c>
      <c r="S14" s="165">
        <f>Bikaner!S58</f>
        <v>98404.64</v>
      </c>
      <c r="T14" s="165">
        <f>Bikaner!T58</f>
        <v>231507.87000000002</v>
      </c>
      <c r="U14" s="165">
        <f>Bikaner!U58</f>
        <v>20531</v>
      </c>
      <c r="V14" s="165">
        <f>Bikaner!V58</f>
        <v>146139</v>
      </c>
      <c r="W14" s="165">
        <f>Bikaner!W58</f>
        <v>7636</v>
      </c>
      <c r="X14" s="165">
        <f>Bikaner!X58</f>
        <v>135857</v>
      </c>
      <c r="Y14" s="165">
        <f>Bikaner!Y58</f>
        <v>109</v>
      </c>
      <c r="Z14" s="165">
        <f>Bikaner!Z58</f>
        <v>466</v>
      </c>
      <c r="AA14" s="165">
        <f>Bikaner!AA58</f>
        <v>339</v>
      </c>
      <c r="AB14" s="165">
        <f>Bikaner!AB58</f>
        <v>930</v>
      </c>
      <c r="AC14" s="165">
        <f>Bikaner!AC58</f>
        <v>342</v>
      </c>
      <c r="AD14" s="165">
        <f>Bikaner!AD58</f>
        <v>40205</v>
      </c>
      <c r="AE14" s="56">
        <f t="shared" si="3"/>
        <v>28957</v>
      </c>
      <c r="AF14" s="56">
        <f t="shared" si="3"/>
        <v>323597</v>
      </c>
      <c r="AG14" s="165">
        <f>Bikaner!AG58</f>
        <v>131</v>
      </c>
      <c r="AH14" s="165">
        <f>Bikaner!AH58</f>
        <v>1350</v>
      </c>
      <c r="AI14" s="165">
        <f>Bikaner!AI58</f>
        <v>303</v>
      </c>
      <c r="AJ14" s="165">
        <f>Bikaner!AJ58</f>
        <v>20820</v>
      </c>
      <c r="AK14" s="165">
        <f>Bikaner!AK58</f>
        <v>890</v>
      </c>
      <c r="AL14" s="165">
        <f>Bikaner!AL58</f>
        <v>2630</v>
      </c>
      <c r="AM14" s="165">
        <f>Bikaner!AM58</f>
        <v>3309</v>
      </c>
      <c r="AN14" s="165">
        <f>Bikaner!AN58</f>
        <v>21561</v>
      </c>
      <c r="AO14" s="165">
        <f>Bikaner!AO58</f>
        <v>393</v>
      </c>
      <c r="AP14" s="165">
        <f>Bikaner!AP58</f>
        <v>13205</v>
      </c>
      <c r="AQ14" s="165">
        <f>Bikaner!AQ58</f>
        <v>5294</v>
      </c>
      <c r="AR14" s="165">
        <f>Bikaner!AR58</f>
        <v>9388</v>
      </c>
      <c r="AS14" s="165">
        <f>Bikaner!AS58</f>
        <v>245</v>
      </c>
      <c r="AT14" s="165">
        <f>Bikaner!AT58</f>
        <v>2125</v>
      </c>
      <c r="AU14" s="165">
        <f t="shared" si="4"/>
        <v>10434</v>
      </c>
      <c r="AV14" s="165">
        <f t="shared" si="5"/>
        <v>69729</v>
      </c>
      <c r="AW14" s="165">
        <f>Bikaner!AW58</f>
        <v>124</v>
      </c>
      <c r="AX14" s="165">
        <f>Bikaner!AX58</f>
        <v>707</v>
      </c>
      <c r="AY14" s="57">
        <f t="shared" si="6"/>
        <v>370095</v>
      </c>
      <c r="AZ14" s="188">
        <f t="shared" si="6"/>
        <v>1200145</v>
      </c>
      <c r="BA14" s="165">
        <f>Bikaner!BA58</f>
        <v>395</v>
      </c>
      <c r="BB14" s="165">
        <f>Bikaner!BB58</f>
        <v>1490</v>
      </c>
      <c r="BC14" s="165">
        <f>Bikaner!BC58</f>
        <v>168</v>
      </c>
      <c r="BD14" s="165">
        <f>Bikaner!BD58</f>
        <v>995</v>
      </c>
      <c r="BE14" s="165">
        <f>Bikaner!BE58</f>
        <v>770</v>
      </c>
      <c r="BF14" s="165">
        <f>Bikaner!BF58</f>
        <v>3598</v>
      </c>
      <c r="BG14" s="165">
        <f>Bikaner!BG58</f>
        <v>1175</v>
      </c>
      <c r="BH14" s="165">
        <f>Bikaner!BH58</f>
        <v>3745</v>
      </c>
      <c r="BI14" s="165">
        <f>Bikaner!BI58</f>
        <v>3491</v>
      </c>
      <c r="BJ14" s="165">
        <f>Bikaner!BJ58</f>
        <v>9791</v>
      </c>
      <c r="BK14" s="56">
        <f t="shared" si="7"/>
        <v>5999</v>
      </c>
      <c r="BL14" s="56">
        <f t="shared" si="7"/>
        <v>19619</v>
      </c>
      <c r="BM14" s="56">
        <f t="shared" si="0"/>
        <v>376094</v>
      </c>
      <c r="BN14" s="56">
        <f t="shared" si="0"/>
        <v>1219764</v>
      </c>
      <c r="BO14" s="165">
        <f>Bikaner!BO58</f>
        <v>65419</v>
      </c>
      <c r="BP14" s="165">
        <f>Bikaner!BP58</f>
        <v>173447</v>
      </c>
      <c r="BQ14" s="165">
        <f>Bikaner!BQ58</f>
        <v>15425.25</v>
      </c>
      <c r="BR14" s="165">
        <f>Bikaner!BR58</f>
        <v>47277.93</v>
      </c>
    </row>
    <row r="15" spans="1:70" s="169" customFormat="1" ht="18" customHeight="1" x14ac:dyDescent="0.25">
      <c r="A15" s="167">
        <v>9</v>
      </c>
      <c r="B15" s="171" t="s">
        <v>129</v>
      </c>
      <c r="C15" s="165">
        <f>Bundi!C58</f>
        <v>214001</v>
      </c>
      <c r="D15" s="165">
        <f>Bundi!D58</f>
        <v>306950</v>
      </c>
      <c r="E15" s="165">
        <f>Bundi!E58</f>
        <v>51252</v>
      </c>
      <c r="F15" s="165">
        <f>Bundi!F58</f>
        <v>38740</v>
      </c>
      <c r="G15" s="165">
        <f>Bundi!G58</f>
        <v>7220</v>
      </c>
      <c r="H15" s="165">
        <f>Bundi!H58</f>
        <v>7610</v>
      </c>
      <c r="I15" s="56">
        <f t="shared" si="1"/>
        <v>272473</v>
      </c>
      <c r="J15" s="56">
        <f t="shared" si="1"/>
        <v>353300</v>
      </c>
      <c r="K15" s="165">
        <f>Bundi!K58</f>
        <v>21372</v>
      </c>
      <c r="L15" s="165">
        <f>Bundi!L58</f>
        <v>13600</v>
      </c>
      <c r="M15" s="165">
        <f>Bundi!M58</f>
        <v>6182</v>
      </c>
      <c r="N15" s="165">
        <f>Bundi!N58</f>
        <v>30200</v>
      </c>
      <c r="O15" s="56">
        <f t="shared" si="2"/>
        <v>300027</v>
      </c>
      <c r="P15" s="56">
        <f t="shared" si="2"/>
        <v>397100</v>
      </c>
      <c r="Q15" s="165">
        <f>Bundi!Q58</f>
        <v>389</v>
      </c>
      <c r="R15" s="165">
        <f>Bundi!R58</f>
        <v>2081</v>
      </c>
      <c r="S15" s="165">
        <f>Bundi!S58</f>
        <v>245457</v>
      </c>
      <c r="T15" s="165">
        <f>Bundi!T58</f>
        <v>331033</v>
      </c>
      <c r="U15" s="165">
        <f>Bundi!U58</f>
        <v>4360</v>
      </c>
      <c r="V15" s="165">
        <f>Bundi!V58</f>
        <v>29883</v>
      </c>
      <c r="W15" s="165">
        <f>Bundi!W58</f>
        <v>1375</v>
      </c>
      <c r="X15" s="165">
        <f>Bundi!X58</f>
        <v>10050</v>
      </c>
      <c r="Y15" s="165">
        <f>Bundi!Y58</f>
        <v>929</v>
      </c>
      <c r="Z15" s="165">
        <f>Bundi!Z58</f>
        <v>1713</v>
      </c>
      <c r="AA15" s="165">
        <f>Bundi!AA58</f>
        <v>256</v>
      </c>
      <c r="AB15" s="165">
        <f>Bundi!AB58</f>
        <v>554</v>
      </c>
      <c r="AC15" s="165">
        <f>Bundi!AC58</f>
        <v>34</v>
      </c>
      <c r="AD15" s="165">
        <f>Bundi!AD58</f>
        <v>9200</v>
      </c>
      <c r="AE15" s="56">
        <f t="shared" si="3"/>
        <v>6954</v>
      </c>
      <c r="AF15" s="56">
        <f t="shared" si="3"/>
        <v>51400</v>
      </c>
      <c r="AG15" s="165">
        <f>Bundi!AG58</f>
        <v>176</v>
      </c>
      <c r="AH15" s="165">
        <f>Bundi!AH58</f>
        <v>318</v>
      </c>
      <c r="AI15" s="165">
        <f>Bundi!AI58</f>
        <v>10</v>
      </c>
      <c r="AJ15" s="165">
        <f>Bundi!AJ58</f>
        <v>550</v>
      </c>
      <c r="AK15" s="165">
        <f>Bundi!AK58</f>
        <v>846</v>
      </c>
      <c r="AL15" s="165">
        <f>Bundi!AL58</f>
        <v>2750</v>
      </c>
      <c r="AM15" s="165">
        <f>Bundi!AM58</f>
        <v>1285</v>
      </c>
      <c r="AN15" s="165">
        <f>Bundi!AN58</f>
        <v>5250</v>
      </c>
      <c r="AO15" s="165">
        <f>Bundi!AO58</f>
        <v>606</v>
      </c>
      <c r="AP15" s="165">
        <f>Bundi!AP58</f>
        <v>870</v>
      </c>
      <c r="AQ15" s="165">
        <f>Bundi!AQ58</f>
        <v>4318</v>
      </c>
      <c r="AR15" s="165">
        <f>Bundi!AR58</f>
        <v>7280</v>
      </c>
      <c r="AS15" s="165">
        <f>Bundi!AS58</f>
        <v>212</v>
      </c>
      <c r="AT15" s="165">
        <f>Bundi!AT58</f>
        <v>1300</v>
      </c>
      <c r="AU15" s="165">
        <f t="shared" si="4"/>
        <v>7277</v>
      </c>
      <c r="AV15" s="165">
        <f t="shared" si="5"/>
        <v>18000</v>
      </c>
      <c r="AW15" s="165">
        <f>Bundi!AW58</f>
        <v>436</v>
      </c>
      <c r="AX15" s="165">
        <f>Bundi!AX58</f>
        <v>833</v>
      </c>
      <c r="AY15" s="57">
        <f t="shared" si="6"/>
        <v>314258</v>
      </c>
      <c r="AZ15" s="188">
        <f t="shared" si="6"/>
        <v>466500</v>
      </c>
      <c r="BA15" s="165">
        <f>Bundi!BA58</f>
        <v>0</v>
      </c>
      <c r="BB15" s="165">
        <f>Bundi!BB58</f>
        <v>0</v>
      </c>
      <c r="BC15" s="165">
        <f>Bundi!BC58</f>
        <v>29</v>
      </c>
      <c r="BD15" s="165">
        <f>Bundi!BD58</f>
        <v>435</v>
      </c>
      <c r="BE15" s="165">
        <f>Bundi!BE58</f>
        <v>59</v>
      </c>
      <c r="BF15" s="165">
        <f>Bundi!BF58</f>
        <v>1770</v>
      </c>
      <c r="BG15" s="165">
        <f>Bundi!BG58</f>
        <v>335</v>
      </c>
      <c r="BH15" s="165">
        <f>Bundi!BH58</f>
        <v>4853</v>
      </c>
      <c r="BI15" s="165">
        <f>Bundi!BI58</f>
        <v>1547</v>
      </c>
      <c r="BJ15" s="165">
        <f>Bundi!BJ58</f>
        <v>14102</v>
      </c>
      <c r="BK15" s="56">
        <f t="shared" si="7"/>
        <v>1970</v>
      </c>
      <c r="BL15" s="56">
        <f t="shared" si="7"/>
        <v>21160</v>
      </c>
      <c r="BM15" s="56">
        <f t="shared" si="0"/>
        <v>316228</v>
      </c>
      <c r="BN15" s="56">
        <f t="shared" si="0"/>
        <v>487660</v>
      </c>
      <c r="BO15" s="165">
        <f>Bundi!BO58</f>
        <v>35260</v>
      </c>
      <c r="BP15" s="165">
        <f>Bundi!BP58</f>
        <v>59500</v>
      </c>
      <c r="BQ15" s="165">
        <f>Bundi!BQ58</f>
        <v>1987</v>
      </c>
      <c r="BR15" s="165">
        <f>Bundi!BR58</f>
        <v>1987</v>
      </c>
    </row>
    <row r="16" spans="1:70" s="169" customFormat="1" ht="18" customHeight="1" x14ac:dyDescent="0.25">
      <c r="A16" s="170">
        <v>10</v>
      </c>
      <c r="B16" s="171" t="s">
        <v>130</v>
      </c>
      <c r="C16" s="165">
        <f>Chittorgarh!C58</f>
        <v>130375</v>
      </c>
      <c r="D16" s="165">
        <f>Chittorgarh!D58</f>
        <v>324500</v>
      </c>
      <c r="E16" s="165">
        <f>Chittorgarh!E58</f>
        <v>20126</v>
      </c>
      <c r="F16" s="165">
        <f>Chittorgarh!F58</f>
        <v>56600</v>
      </c>
      <c r="G16" s="165">
        <f>Chittorgarh!G58</f>
        <v>2110</v>
      </c>
      <c r="H16" s="165">
        <f>Chittorgarh!H58</f>
        <v>3000</v>
      </c>
      <c r="I16" s="56">
        <f t="shared" si="1"/>
        <v>152611</v>
      </c>
      <c r="J16" s="56">
        <f t="shared" si="1"/>
        <v>384100</v>
      </c>
      <c r="K16" s="165">
        <f>Chittorgarh!K58</f>
        <v>3630</v>
      </c>
      <c r="L16" s="165">
        <f>Chittorgarh!L58</f>
        <v>18130</v>
      </c>
      <c r="M16" s="165">
        <f>Chittorgarh!M58</f>
        <v>3460</v>
      </c>
      <c r="N16" s="165">
        <f>Chittorgarh!N58</f>
        <v>16470</v>
      </c>
      <c r="O16" s="56">
        <f t="shared" si="2"/>
        <v>159701</v>
      </c>
      <c r="P16" s="56">
        <f t="shared" si="2"/>
        <v>418700</v>
      </c>
      <c r="Q16" s="165">
        <f>Chittorgarh!Q58</f>
        <v>432</v>
      </c>
      <c r="R16" s="165">
        <f>Chittorgarh!R58</f>
        <v>1754</v>
      </c>
      <c r="S16" s="165">
        <f>Chittorgarh!S58</f>
        <v>137586</v>
      </c>
      <c r="T16" s="165">
        <f>Chittorgarh!T58</f>
        <v>368263</v>
      </c>
      <c r="U16" s="165">
        <f>Chittorgarh!U58</f>
        <v>13465</v>
      </c>
      <c r="V16" s="165">
        <f>Chittorgarh!V58</f>
        <v>73240</v>
      </c>
      <c r="W16" s="165">
        <f>Chittorgarh!W58</f>
        <v>4511</v>
      </c>
      <c r="X16" s="165">
        <f>Chittorgarh!X58</f>
        <v>33780</v>
      </c>
      <c r="Y16" s="165">
        <f>Chittorgarh!Y58</f>
        <v>1977</v>
      </c>
      <c r="Z16" s="165">
        <f>Chittorgarh!Z58</f>
        <v>6300</v>
      </c>
      <c r="AA16" s="165">
        <f>Chittorgarh!AA58</f>
        <v>570</v>
      </c>
      <c r="AB16" s="165">
        <f>Chittorgarh!AB58</f>
        <v>2980</v>
      </c>
      <c r="AC16" s="165">
        <f>Chittorgarh!AC58</f>
        <v>67</v>
      </c>
      <c r="AD16" s="165">
        <f>Chittorgarh!AD58</f>
        <v>13100</v>
      </c>
      <c r="AE16" s="56">
        <f t="shared" si="3"/>
        <v>20590</v>
      </c>
      <c r="AF16" s="56">
        <f t="shared" si="3"/>
        <v>129400</v>
      </c>
      <c r="AG16" s="165">
        <f>Chittorgarh!AG58</f>
        <v>824</v>
      </c>
      <c r="AH16" s="165">
        <f>Chittorgarh!AH58</f>
        <v>2546</v>
      </c>
      <c r="AI16" s="165">
        <f>Chittorgarh!AI58</f>
        <v>7</v>
      </c>
      <c r="AJ16" s="165">
        <f>Chittorgarh!AJ58</f>
        <v>80</v>
      </c>
      <c r="AK16" s="165">
        <f>Chittorgarh!AK58</f>
        <v>640</v>
      </c>
      <c r="AL16" s="165">
        <f>Chittorgarh!AL58</f>
        <v>1900</v>
      </c>
      <c r="AM16" s="165">
        <f>Chittorgarh!AM58</f>
        <v>2330</v>
      </c>
      <c r="AN16" s="165">
        <f>Chittorgarh!AN58</f>
        <v>14200</v>
      </c>
      <c r="AO16" s="165">
        <f>Chittorgarh!AO58</f>
        <v>335</v>
      </c>
      <c r="AP16" s="165">
        <f>Chittorgarh!AP58</f>
        <v>700</v>
      </c>
      <c r="AQ16" s="165">
        <f>Chittorgarh!AQ58</f>
        <v>1434</v>
      </c>
      <c r="AR16" s="165">
        <f>Chittorgarh!AR58</f>
        <v>2800</v>
      </c>
      <c r="AS16" s="165">
        <f>Chittorgarh!AS58</f>
        <v>145</v>
      </c>
      <c r="AT16" s="165">
        <f>Chittorgarh!AT58</f>
        <v>620</v>
      </c>
      <c r="AU16" s="165">
        <f t="shared" si="4"/>
        <v>4891</v>
      </c>
      <c r="AV16" s="165">
        <f t="shared" si="5"/>
        <v>20300</v>
      </c>
      <c r="AW16" s="165">
        <f>Chittorgarh!AW58</f>
        <v>368</v>
      </c>
      <c r="AX16" s="165">
        <f>Chittorgarh!AX58</f>
        <v>606</v>
      </c>
      <c r="AY16" s="57">
        <f t="shared" si="6"/>
        <v>185182</v>
      </c>
      <c r="AZ16" s="187">
        <f t="shared" si="6"/>
        <v>568400</v>
      </c>
      <c r="BA16" s="165">
        <f>Chittorgarh!BA58</f>
        <v>0</v>
      </c>
      <c r="BB16" s="165">
        <f>Chittorgarh!BB58</f>
        <v>0</v>
      </c>
      <c r="BC16" s="165">
        <f>Chittorgarh!BC58</f>
        <v>22</v>
      </c>
      <c r="BD16" s="165">
        <f>Chittorgarh!BD58</f>
        <v>330</v>
      </c>
      <c r="BE16" s="165">
        <f>Chittorgarh!BE58</f>
        <v>75</v>
      </c>
      <c r="BF16" s="165">
        <f>Chittorgarh!BF58</f>
        <v>2200</v>
      </c>
      <c r="BG16" s="165">
        <f>Chittorgarh!BG58</f>
        <v>2669</v>
      </c>
      <c r="BH16" s="165">
        <f>Chittorgarh!BH58</f>
        <v>16624</v>
      </c>
      <c r="BI16" s="165">
        <f>Chittorgarh!BI58</f>
        <v>9789</v>
      </c>
      <c r="BJ16" s="165">
        <f>Chittorgarh!BJ58</f>
        <v>39146</v>
      </c>
      <c r="BK16" s="56">
        <f t="shared" si="7"/>
        <v>12555</v>
      </c>
      <c r="BL16" s="56">
        <f t="shared" si="7"/>
        <v>58300</v>
      </c>
      <c r="BM16" s="56">
        <f t="shared" si="0"/>
        <v>197737</v>
      </c>
      <c r="BN16" s="56">
        <f t="shared" si="0"/>
        <v>626700</v>
      </c>
      <c r="BO16" s="165">
        <f>Chittorgarh!BO58</f>
        <v>61360</v>
      </c>
      <c r="BP16" s="165">
        <f>Chittorgarh!BP58</f>
        <v>154900</v>
      </c>
      <c r="BQ16" s="165">
        <f>Chittorgarh!BQ58</f>
        <v>4143</v>
      </c>
      <c r="BR16" s="165">
        <f>Chittorgarh!BR58</f>
        <v>5297</v>
      </c>
    </row>
    <row r="17" spans="1:95" s="169" customFormat="1" ht="18" customHeight="1" x14ac:dyDescent="0.25">
      <c r="A17" s="167">
        <v>11</v>
      </c>
      <c r="B17" s="171" t="s">
        <v>131</v>
      </c>
      <c r="C17" s="165">
        <f>Churu!C58</f>
        <v>373655</v>
      </c>
      <c r="D17" s="165">
        <f>Churu!D58</f>
        <v>495920</v>
      </c>
      <c r="E17" s="165">
        <f>Churu!E58</f>
        <v>96806</v>
      </c>
      <c r="F17" s="165">
        <f>Churu!F58</f>
        <v>87600</v>
      </c>
      <c r="G17" s="165">
        <f>Churu!G58</f>
        <v>6895</v>
      </c>
      <c r="H17" s="165">
        <f>Churu!H58</f>
        <v>9500</v>
      </c>
      <c r="I17" s="56">
        <f t="shared" si="1"/>
        <v>477356</v>
      </c>
      <c r="J17" s="56">
        <f t="shared" si="1"/>
        <v>593020</v>
      </c>
      <c r="K17" s="165">
        <f>Churu!K58</f>
        <v>3190</v>
      </c>
      <c r="L17" s="165">
        <f>Churu!L58</f>
        <v>19700</v>
      </c>
      <c r="M17" s="165">
        <f>Churu!M58</f>
        <v>5889</v>
      </c>
      <c r="N17" s="165">
        <f>Churu!N58</f>
        <v>14800</v>
      </c>
      <c r="O17" s="56">
        <f t="shared" si="2"/>
        <v>486435</v>
      </c>
      <c r="P17" s="56">
        <f t="shared" si="2"/>
        <v>627520</v>
      </c>
      <c r="Q17" s="165">
        <f>Churu!Q58</f>
        <v>782</v>
      </c>
      <c r="R17" s="165">
        <f>Churu!R58</f>
        <v>2737</v>
      </c>
      <c r="S17" s="165">
        <f>Churu!S58</f>
        <v>410172</v>
      </c>
      <c r="T17" s="165">
        <f>Churu!T58</f>
        <v>556305</v>
      </c>
      <c r="U17" s="165">
        <f>Churu!U58</f>
        <v>18812</v>
      </c>
      <c r="V17" s="165">
        <f>Churu!V58</f>
        <v>63074</v>
      </c>
      <c r="W17" s="165">
        <f>Churu!W58</f>
        <v>3173</v>
      </c>
      <c r="X17" s="165">
        <f>Churu!X58</f>
        <v>18370</v>
      </c>
      <c r="Y17" s="165">
        <f>Churu!Y58</f>
        <v>836</v>
      </c>
      <c r="Z17" s="165">
        <f>Churu!Z58</f>
        <v>2584</v>
      </c>
      <c r="AA17" s="165">
        <f>Churu!AA58</f>
        <v>142</v>
      </c>
      <c r="AB17" s="165">
        <f>Churu!AB58</f>
        <v>142</v>
      </c>
      <c r="AC17" s="165">
        <f>Churu!AC58</f>
        <v>10</v>
      </c>
      <c r="AD17" s="165">
        <f>Churu!AD58</f>
        <v>700</v>
      </c>
      <c r="AE17" s="56">
        <f t="shared" si="3"/>
        <v>22973</v>
      </c>
      <c r="AF17" s="56">
        <f t="shared" si="3"/>
        <v>84870</v>
      </c>
      <c r="AG17" s="165">
        <f>Churu!AG58</f>
        <v>197</v>
      </c>
      <c r="AH17" s="165">
        <f>Churu!AH58</f>
        <v>219</v>
      </c>
      <c r="AI17" s="165">
        <f>Churu!AI58</f>
        <v>11</v>
      </c>
      <c r="AJ17" s="165">
        <f>Churu!AJ58</f>
        <v>190</v>
      </c>
      <c r="AK17" s="165">
        <f>Churu!AK58</f>
        <v>1067</v>
      </c>
      <c r="AL17" s="165">
        <f>Churu!AL58</f>
        <v>2530</v>
      </c>
      <c r="AM17" s="165">
        <f>Churu!AM58</f>
        <v>2891</v>
      </c>
      <c r="AN17" s="165">
        <f>Churu!AN58</f>
        <v>17850</v>
      </c>
      <c r="AO17" s="165">
        <f>Churu!AO58</f>
        <v>406</v>
      </c>
      <c r="AP17" s="165">
        <f>Churu!AP58</f>
        <v>610</v>
      </c>
      <c r="AQ17" s="165">
        <f>Churu!AQ58</f>
        <v>3525</v>
      </c>
      <c r="AR17" s="165">
        <f>Churu!AR58</f>
        <v>3800</v>
      </c>
      <c r="AS17" s="165">
        <f>Churu!AS58</f>
        <v>101</v>
      </c>
      <c r="AT17" s="165">
        <f>Churu!AT58</f>
        <v>2050</v>
      </c>
      <c r="AU17" s="165">
        <f t="shared" si="4"/>
        <v>8001</v>
      </c>
      <c r="AV17" s="165">
        <f t="shared" si="5"/>
        <v>27030</v>
      </c>
      <c r="AW17" s="165">
        <f>Churu!AW58</f>
        <v>386</v>
      </c>
      <c r="AX17" s="165">
        <f>Churu!AX58</f>
        <v>440</v>
      </c>
      <c r="AY17" s="57">
        <f t="shared" si="6"/>
        <v>517409</v>
      </c>
      <c r="AZ17" s="188">
        <f t="shared" si="6"/>
        <v>739420</v>
      </c>
      <c r="BA17" s="165">
        <f>Churu!BA58</f>
        <v>0</v>
      </c>
      <c r="BB17" s="165">
        <f>Churu!BB58</f>
        <v>0</v>
      </c>
      <c r="BC17" s="165">
        <f>Churu!BC58</f>
        <v>15</v>
      </c>
      <c r="BD17" s="165">
        <f>Churu!BD58</f>
        <v>240</v>
      </c>
      <c r="BE17" s="165">
        <f>Churu!BE58</f>
        <v>40</v>
      </c>
      <c r="BF17" s="165">
        <f>Churu!BF58</f>
        <v>1230</v>
      </c>
      <c r="BG17" s="165">
        <f>Churu!BG58</f>
        <v>882</v>
      </c>
      <c r="BH17" s="165">
        <f>Churu!BH58</f>
        <v>13634</v>
      </c>
      <c r="BI17" s="165">
        <f>Churu!BI58</f>
        <v>2054</v>
      </c>
      <c r="BJ17" s="165">
        <f>Churu!BJ58</f>
        <v>15811</v>
      </c>
      <c r="BK17" s="56">
        <f t="shared" si="7"/>
        <v>2991</v>
      </c>
      <c r="BL17" s="56">
        <f t="shared" si="7"/>
        <v>30915</v>
      </c>
      <c r="BM17" s="56">
        <f t="shared" si="0"/>
        <v>520400</v>
      </c>
      <c r="BN17" s="56">
        <f t="shared" si="0"/>
        <v>770335</v>
      </c>
      <c r="BO17" s="165">
        <f>Churu!BO58</f>
        <v>185354</v>
      </c>
      <c r="BP17" s="165">
        <f>Churu!BP58</f>
        <v>253945</v>
      </c>
      <c r="BQ17" s="165">
        <f>Churu!BQ58</f>
        <v>12369</v>
      </c>
      <c r="BR17" s="165">
        <f>Churu!BR58</f>
        <v>12369</v>
      </c>
    </row>
    <row r="18" spans="1:95" s="169" customFormat="1" ht="18" customHeight="1" x14ac:dyDescent="0.25">
      <c r="A18" s="170">
        <v>12</v>
      </c>
      <c r="B18" s="171" t="s">
        <v>132</v>
      </c>
      <c r="C18" s="165">
        <f>Dausa!C58</f>
        <v>86185</v>
      </c>
      <c r="D18" s="165">
        <f>Dausa!D58</f>
        <v>170785</v>
      </c>
      <c r="E18" s="165">
        <f>Dausa!E58</f>
        <v>25663</v>
      </c>
      <c r="F18" s="165">
        <f>Dausa!F58</f>
        <v>48330</v>
      </c>
      <c r="G18" s="165">
        <f>Dausa!G58</f>
        <v>2225</v>
      </c>
      <c r="H18" s="165">
        <f>Dausa!H58</f>
        <v>2920</v>
      </c>
      <c r="I18" s="56">
        <f t="shared" si="1"/>
        <v>114073</v>
      </c>
      <c r="J18" s="56">
        <f t="shared" si="1"/>
        <v>222035</v>
      </c>
      <c r="K18" s="165">
        <f>Dausa!K58</f>
        <v>3505</v>
      </c>
      <c r="L18" s="165">
        <f>Dausa!L58</f>
        <v>14775</v>
      </c>
      <c r="M18" s="165">
        <f>Dausa!M58</f>
        <v>4868</v>
      </c>
      <c r="N18" s="165">
        <f>Dausa!N58</f>
        <v>11700</v>
      </c>
      <c r="O18" s="56">
        <f t="shared" si="2"/>
        <v>122446</v>
      </c>
      <c r="P18" s="56">
        <f t="shared" si="2"/>
        <v>248510</v>
      </c>
      <c r="Q18" s="165">
        <f>Dausa!Q58</f>
        <v>379</v>
      </c>
      <c r="R18" s="165">
        <f>Dausa!R58</f>
        <v>845</v>
      </c>
      <c r="S18" s="165">
        <f>Dausa!S58</f>
        <v>100360</v>
      </c>
      <c r="T18" s="165">
        <f>Dausa!T58</f>
        <v>203907</v>
      </c>
      <c r="U18" s="165">
        <f>Dausa!U58</f>
        <v>9516</v>
      </c>
      <c r="V18" s="165">
        <f>Dausa!V58</f>
        <v>41570</v>
      </c>
      <c r="W18" s="165">
        <f>Dausa!W58</f>
        <v>1093</v>
      </c>
      <c r="X18" s="165">
        <f>Dausa!X58</f>
        <v>5065</v>
      </c>
      <c r="Y18" s="165">
        <f>Dausa!Y58</f>
        <v>1218</v>
      </c>
      <c r="Z18" s="165">
        <f>Dausa!Z58</f>
        <v>3615</v>
      </c>
      <c r="AA18" s="165">
        <f>Dausa!AA58</f>
        <v>255</v>
      </c>
      <c r="AB18" s="165">
        <f>Dausa!AB58</f>
        <v>400</v>
      </c>
      <c r="AC18" s="165">
        <f>Dausa!AC58</f>
        <v>18</v>
      </c>
      <c r="AD18" s="165">
        <f>Dausa!AD58</f>
        <v>750</v>
      </c>
      <c r="AE18" s="56">
        <f t="shared" si="3"/>
        <v>12100</v>
      </c>
      <c r="AF18" s="56">
        <f t="shared" si="3"/>
        <v>51400</v>
      </c>
      <c r="AG18" s="165">
        <f>Dausa!AG58</f>
        <v>183</v>
      </c>
      <c r="AH18" s="165">
        <f>Dausa!AH58</f>
        <v>435</v>
      </c>
      <c r="AI18" s="165">
        <f>Dausa!AI58</f>
        <v>48</v>
      </c>
      <c r="AJ18" s="165">
        <f>Dausa!AJ58</f>
        <v>500</v>
      </c>
      <c r="AK18" s="165">
        <f>Dausa!AK58</f>
        <v>1120</v>
      </c>
      <c r="AL18" s="165">
        <f>Dausa!AL58</f>
        <v>2700</v>
      </c>
      <c r="AM18" s="165">
        <f>Dausa!AM58</f>
        <v>2557</v>
      </c>
      <c r="AN18" s="165">
        <f>Dausa!AN58</f>
        <v>13870</v>
      </c>
      <c r="AO18" s="165">
        <f>Dausa!AO58</f>
        <v>887</v>
      </c>
      <c r="AP18" s="165">
        <f>Dausa!AP58</f>
        <v>1860</v>
      </c>
      <c r="AQ18" s="165">
        <f>Dausa!AQ58</f>
        <v>6269</v>
      </c>
      <c r="AR18" s="165">
        <f>Dausa!AR58</f>
        <v>6640</v>
      </c>
      <c r="AS18" s="165">
        <f>Dausa!AS58</f>
        <v>505</v>
      </c>
      <c r="AT18" s="165">
        <f>Dausa!AT58</f>
        <v>4620</v>
      </c>
      <c r="AU18" s="165">
        <f t="shared" si="4"/>
        <v>11386</v>
      </c>
      <c r="AV18" s="165">
        <f t="shared" si="5"/>
        <v>30190</v>
      </c>
      <c r="AW18" s="165">
        <f>Dausa!AW58</f>
        <v>770</v>
      </c>
      <c r="AX18" s="165">
        <f>Dausa!AX58</f>
        <v>1238</v>
      </c>
      <c r="AY18" s="57">
        <f t="shared" si="6"/>
        <v>145932</v>
      </c>
      <c r="AZ18" s="187">
        <f t="shared" si="6"/>
        <v>330100</v>
      </c>
      <c r="BA18" s="165">
        <f>Dausa!BA58</f>
        <v>0</v>
      </c>
      <c r="BB18" s="165">
        <f>Dausa!BB58</f>
        <v>0</v>
      </c>
      <c r="BC18" s="165">
        <f>Dausa!BC58</f>
        <v>12</v>
      </c>
      <c r="BD18" s="165">
        <f>Dausa!BD58</f>
        <v>188</v>
      </c>
      <c r="BE18" s="165">
        <f>Dausa!BE58</f>
        <v>19</v>
      </c>
      <c r="BF18" s="165">
        <f>Dausa!BF58</f>
        <v>590</v>
      </c>
      <c r="BG18" s="165">
        <f>Dausa!BG58</f>
        <v>3020</v>
      </c>
      <c r="BH18" s="165">
        <f>Dausa!BH58</f>
        <v>8090</v>
      </c>
      <c r="BI18" s="165">
        <f>Dausa!BI58</f>
        <v>8877</v>
      </c>
      <c r="BJ18" s="165">
        <f>Dausa!BJ58</f>
        <v>9865</v>
      </c>
      <c r="BK18" s="56">
        <f t="shared" si="7"/>
        <v>11928</v>
      </c>
      <c r="BL18" s="56">
        <f t="shared" si="7"/>
        <v>18733</v>
      </c>
      <c r="BM18" s="56">
        <f t="shared" si="0"/>
        <v>157860</v>
      </c>
      <c r="BN18" s="56">
        <f t="shared" si="0"/>
        <v>348833</v>
      </c>
      <c r="BO18" s="165">
        <f>Dausa!BO58</f>
        <v>45776</v>
      </c>
      <c r="BP18" s="165">
        <f>Dausa!BP58</f>
        <v>91255</v>
      </c>
      <c r="BQ18" s="165">
        <f>Dausa!BQ58</f>
        <v>3254</v>
      </c>
      <c r="BR18" s="165">
        <f>Dausa!BR58</f>
        <v>3148</v>
      </c>
    </row>
    <row r="19" spans="1:95" s="169" customFormat="1" ht="18" customHeight="1" x14ac:dyDescent="0.25">
      <c r="A19" s="170">
        <v>13</v>
      </c>
      <c r="B19" s="171" t="s">
        <v>133</v>
      </c>
      <c r="C19" s="165">
        <f>Dholpur!C58</f>
        <v>19682</v>
      </c>
      <c r="D19" s="165">
        <f>Dholpur!D58</f>
        <v>47998</v>
      </c>
      <c r="E19" s="165">
        <f>Dholpur!E58</f>
        <v>1235</v>
      </c>
      <c r="F19" s="165">
        <f>Dholpur!F58</f>
        <v>4576.6710619525393</v>
      </c>
      <c r="G19" s="165">
        <f>Dholpur!G58</f>
        <v>1019.3213685459133</v>
      </c>
      <c r="H19" s="165">
        <f>Dholpur!H58</f>
        <v>635</v>
      </c>
      <c r="I19" s="56">
        <f t="shared" si="1"/>
        <v>21936.321368545912</v>
      </c>
      <c r="J19" s="56">
        <f t="shared" si="1"/>
        <v>53209.67106195254</v>
      </c>
      <c r="K19" s="165">
        <f>Dholpur!K58</f>
        <v>124</v>
      </c>
      <c r="L19" s="165">
        <f>Dholpur!L58</f>
        <v>880.43124797825999</v>
      </c>
      <c r="M19" s="165">
        <f>Dholpur!M58</f>
        <v>372</v>
      </c>
      <c r="N19" s="165">
        <f>Dholpur!N58</f>
        <v>3221.9722030000003</v>
      </c>
      <c r="O19" s="56">
        <f t="shared" si="2"/>
        <v>22432.321368545912</v>
      </c>
      <c r="P19" s="56">
        <f t="shared" si="2"/>
        <v>57312.074512930798</v>
      </c>
      <c r="Q19" s="165">
        <f>Dholpur!Q58</f>
        <v>74</v>
      </c>
      <c r="R19" s="165">
        <f>Dholpur!R58</f>
        <v>616</v>
      </c>
      <c r="S19" s="165">
        <f>Dholpur!S58</f>
        <v>17943.810758079075</v>
      </c>
      <c r="T19" s="165">
        <f>Dholpur!T58</f>
        <v>46263.233748463259</v>
      </c>
      <c r="U19" s="165">
        <f>Dholpur!U58</f>
        <v>3186.0342690744346</v>
      </c>
      <c r="V19" s="165">
        <f>Dholpur!V58</f>
        <v>28316.134605731902</v>
      </c>
      <c r="W19" s="165">
        <f>Dholpur!W58</f>
        <v>744.80000000000007</v>
      </c>
      <c r="X19" s="165">
        <f>Dholpur!X58</f>
        <v>16376.5</v>
      </c>
      <c r="Y19" s="165">
        <f>Dholpur!Y58</f>
        <v>13</v>
      </c>
      <c r="Z19" s="165">
        <f>Dholpur!Z58</f>
        <v>32</v>
      </c>
      <c r="AA19" s="165">
        <f>Dholpur!AA58</f>
        <v>102.8</v>
      </c>
      <c r="AB19" s="165">
        <f>Dholpur!AB58</f>
        <v>211</v>
      </c>
      <c r="AC19" s="165">
        <f>Dholpur!AC58</f>
        <v>90</v>
      </c>
      <c r="AD19" s="165">
        <f>Dholpur!AD58</f>
        <v>966.78499999999997</v>
      </c>
      <c r="AE19" s="56">
        <f t="shared" si="3"/>
        <v>4136.634269074435</v>
      </c>
      <c r="AF19" s="56">
        <f t="shared" si="3"/>
        <v>45902.419605731906</v>
      </c>
      <c r="AG19" s="165">
        <f>Dholpur!AG58</f>
        <v>743</v>
      </c>
      <c r="AH19" s="165">
        <f>Dholpur!AH58</f>
        <v>10649</v>
      </c>
      <c r="AI19" s="165">
        <f>Dholpur!AI58</f>
        <v>0</v>
      </c>
      <c r="AJ19" s="165">
        <f>Dholpur!AJ58</f>
        <v>0</v>
      </c>
      <c r="AK19" s="165">
        <f>Dholpur!AK58</f>
        <v>161.18781192540058</v>
      </c>
      <c r="AL19" s="165">
        <f>Dholpur!AL58</f>
        <v>369.63702700499999</v>
      </c>
      <c r="AM19" s="165">
        <f>Dholpur!AM58</f>
        <v>403.22331162671253</v>
      </c>
      <c r="AN19" s="165">
        <f>Dholpur!AN58</f>
        <v>4838.0227289539998</v>
      </c>
      <c r="AO19" s="165">
        <f>Dholpur!AO58</f>
        <v>0</v>
      </c>
      <c r="AP19" s="165">
        <f>Dholpur!AP58</f>
        <v>0</v>
      </c>
      <c r="AQ19" s="165">
        <f>Dholpur!AQ58</f>
        <v>371</v>
      </c>
      <c r="AR19" s="165">
        <f>Dholpur!AR58</f>
        <v>2327.9196720420005</v>
      </c>
      <c r="AS19" s="165">
        <f>Dholpur!AS58</f>
        <v>5</v>
      </c>
      <c r="AT19" s="165">
        <f>Dholpur!AT58</f>
        <v>0</v>
      </c>
      <c r="AU19" s="165">
        <f t="shared" si="4"/>
        <v>940.41112355211317</v>
      </c>
      <c r="AV19" s="165">
        <f t="shared" si="5"/>
        <v>7535.5794280010005</v>
      </c>
      <c r="AW19" s="165">
        <f>Dholpur!AW58</f>
        <v>0</v>
      </c>
      <c r="AX19" s="165">
        <f>Dholpur!AX58</f>
        <v>0</v>
      </c>
      <c r="AY19" s="57">
        <f t="shared" si="6"/>
        <v>27509.36676117246</v>
      </c>
      <c r="AZ19" s="187">
        <f t="shared" si="6"/>
        <v>110750.0735466637</v>
      </c>
      <c r="BA19" s="165">
        <f>Dholpur!BA58</f>
        <v>0</v>
      </c>
      <c r="BB19" s="165">
        <f>Dholpur!BB58</f>
        <v>0</v>
      </c>
      <c r="BC19" s="165">
        <f>Dholpur!BC58</f>
        <v>29</v>
      </c>
      <c r="BD19" s="165">
        <f>Dholpur!BD58</f>
        <v>469</v>
      </c>
      <c r="BE19" s="165">
        <f>Dholpur!BE58</f>
        <v>66</v>
      </c>
      <c r="BF19" s="165">
        <f>Dholpur!BF58</f>
        <v>2386</v>
      </c>
      <c r="BG19" s="165">
        <f>Dholpur!BG58</f>
        <v>291</v>
      </c>
      <c r="BH19" s="165">
        <f>Dholpur!BH58</f>
        <v>1705</v>
      </c>
      <c r="BI19" s="165">
        <f>Dholpur!BI58</f>
        <v>183</v>
      </c>
      <c r="BJ19" s="165">
        <f>Dholpur!BJ58</f>
        <v>714</v>
      </c>
      <c r="BK19" s="56">
        <f t="shared" si="7"/>
        <v>569</v>
      </c>
      <c r="BL19" s="56">
        <f t="shared" si="7"/>
        <v>5274</v>
      </c>
      <c r="BM19" s="56">
        <f t="shared" si="0"/>
        <v>28078.36676117246</v>
      </c>
      <c r="BN19" s="56">
        <f t="shared" si="0"/>
        <v>116024.0735466637</v>
      </c>
      <c r="BO19" s="165">
        <f>Dholpur!BO58</f>
        <v>20981.525730935187</v>
      </c>
      <c r="BP19" s="165">
        <f>Dholpur!BP58</f>
        <v>64393.665594168968</v>
      </c>
      <c r="BQ19" s="165">
        <f>Dholpur!BQ58</f>
        <v>7906</v>
      </c>
      <c r="BR19" s="165">
        <f>Dholpur!BR58</f>
        <v>7906</v>
      </c>
      <c r="BV19" s="172"/>
      <c r="BX19" s="172"/>
    </row>
    <row r="20" spans="1:95" s="169" customFormat="1" ht="18" customHeight="1" x14ac:dyDescent="0.25">
      <c r="A20" s="170">
        <v>14</v>
      </c>
      <c r="B20" s="171" t="s">
        <v>134</v>
      </c>
      <c r="C20" s="165">
        <f>Dungarpur!C58</f>
        <v>39630</v>
      </c>
      <c r="D20" s="165">
        <f>Dungarpur!D58</f>
        <v>106330</v>
      </c>
      <c r="E20" s="165">
        <f>Dungarpur!E58</f>
        <v>11980</v>
      </c>
      <c r="F20" s="165">
        <f>Dungarpur!F58</f>
        <v>25875</v>
      </c>
      <c r="G20" s="165">
        <f>Dungarpur!G58</f>
        <v>2215</v>
      </c>
      <c r="H20" s="165">
        <f>Dungarpur!H58</f>
        <v>1410</v>
      </c>
      <c r="I20" s="56">
        <f t="shared" si="1"/>
        <v>53825</v>
      </c>
      <c r="J20" s="56">
        <f t="shared" si="1"/>
        <v>133615</v>
      </c>
      <c r="K20" s="165">
        <f>Dungarpur!K58</f>
        <v>1911</v>
      </c>
      <c r="L20" s="165">
        <f>Dungarpur!L58</f>
        <v>4430</v>
      </c>
      <c r="M20" s="165">
        <f>Dungarpur!M58</f>
        <v>2876</v>
      </c>
      <c r="N20" s="165">
        <f>Dungarpur!N58</f>
        <v>6885</v>
      </c>
      <c r="O20" s="56">
        <f t="shared" si="2"/>
        <v>58612</v>
      </c>
      <c r="P20" s="56">
        <f t="shared" si="2"/>
        <v>144930</v>
      </c>
      <c r="Q20" s="165">
        <f>Dungarpur!Q58</f>
        <v>230</v>
      </c>
      <c r="R20" s="165">
        <f>Dungarpur!R58</f>
        <v>426</v>
      </c>
      <c r="S20" s="165">
        <f>Dungarpur!S58</f>
        <v>52240</v>
      </c>
      <c r="T20" s="165">
        <f>Dungarpur!T58</f>
        <v>127735</v>
      </c>
      <c r="U20" s="165">
        <f>Dungarpur!U58</f>
        <v>5505</v>
      </c>
      <c r="V20" s="165">
        <f>Dungarpur!V58</f>
        <v>23700</v>
      </c>
      <c r="W20" s="165">
        <f>Dungarpur!W58</f>
        <v>1785</v>
      </c>
      <c r="X20" s="165">
        <f>Dungarpur!X58</f>
        <v>8290</v>
      </c>
      <c r="Y20" s="165">
        <f>Dungarpur!Y58</f>
        <v>342</v>
      </c>
      <c r="Z20" s="165">
        <f>Dungarpur!Z58</f>
        <v>935</v>
      </c>
      <c r="AA20" s="165">
        <f>Dungarpur!AA58</f>
        <v>110</v>
      </c>
      <c r="AB20" s="165">
        <f>Dungarpur!AB58</f>
        <v>205</v>
      </c>
      <c r="AC20" s="165">
        <f>Dungarpur!AC58</f>
        <v>13</v>
      </c>
      <c r="AD20" s="165">
        <f>Dungarpur!AD58</f>
        <v>550</v>
      </c>
      <c r="AE20" s="56">
        <f t="shared" si="3"/>
        <v>7755</v>
      </c>
      <c r="AF20" s="56">
        <f t="shared" si="3"/>
        <v>33680</v>
      </c>
      <c r="AG20" s="165">
        <f>Dungarpur!AG58</f>
        <v>188</v>
      </c>
      <c r="AH20" s="165">
        <f>Dungarpur!AH58</f>
        <v>490</v>
      </c>
      <c r="AI20" s="165">
        <f>Dungarpur!AI58</f>
        <v>51</v>
      </c>
      <c r="AJ20" s="165">
        <f>Dungarpur!AJ58</f>
        <v>800</v>
      </c>
      <c r="AK20" s="165">
        <f>Dungarpur!AK58</f>
        <v>452</v>
      </c>
      <c r="AL20" s="165">
        <f>Dungarpur!AL58</f>
        <v>940</v>
      </c>
      <c r="AM20" s="165">
        <f>Dungarpur!AM58</f>
        <v>1449</v>
      </c>
      <c r="AN20" s="165">
        <f>Dungarpur!AN58</f>
        <v>12775</v>
      </c>
      <c r="AO20" s="165">
        <f>Dungarpur!AO58</f>
        <v>575</v>
      </c>
      <c r="AP20" s="165">
        <f>Dungarpur!AP58</f>
        <v>1405</v>
      </c>
      <c r="AQ20" s="165">
        <f>Dungarpur!AQ58</f>
        <v>6898</v>
      </c>
      <c r="AR20" s="165">
        <f>Dungarpur!AR58</f>
        <v>15390</v>
      </c>
      <c r="AS20" s="165">
        <f>Dungarpur!AS58</f>
        <v>262</v>
      </c>
      <c r="AT20" s="165">
        <f>Dungarpur!AT58</f>
        <v>2590</v>
      </c>
      <c r="AU20" s="165">
        <f t="shared" si="4"/>
        <v>9687</v>
      </c>
      <c r="AV20" s="165">
        <f t="shared" si="5"/>
        <v>33900</v>
      </c>
      <c r="AW20" s="165">
        <f>Dungarpur!AW58</f>
        <v>257</v>
      </c>
      <c r="AX20" s="165">
        <f>Dungarpur!AX58</f>
        <v>292</v>
      </c>
      <c r="AY20" s="57">
        <f t="shared" si="6"/>
        <v>76054</v>
      </c>
      <c r="AZ20" s="188">
        <f t="shared" si="6"/>
        <v>212510</v>
      </c>
      <c r="BA20" s="165">
        <f>Dungarpur!BA58</f>
        <v>0</v>
      </c>
      <c r="BB20" s="165">
        <f>Dungarpur!BB58</f>
        <v>0</v>
      </c>
      <c r="BC20" s="165">
        <f>Dungarpur!BC58</f>
        <v>11</v>
      </c>
      <c r="BD20" s="165">
        <f>Dungarpur!BD58</f>
        <v>165</v>
      </c>
      <c r="BE20" s="165">
        <f>Dungarpur!BE58</f>
        <v>23</v>
      </c>
      <c r="BF20" s="165">
        <f>Dungarpur!BF58</f>
        <v>722</v>
      </c>
      <c r="BG20" s="165">
        <f>Dungarpur!BG58</f>
        <v>1293</v>
      </c>
      <c r="BH20" s="165">
        <f>Dungarpur!BH58</f>
        <v>4348</v>
      </c>
      <c r="BI20" s="165">
        <f>Dungarpur!BI58</f>
        <v>7512</v>
      </c>
      <c r="BJ20" s="165">
        <f>Dungarpur!BJ58</f>
        <v>13570</v>
      </c>
      <c r="BK20" s="56">
        <f t="shared" si="7"/>
        <v>8839</v>
      </c>
      <c r="BL20" s="56">
        <f t="shared" si="7"/>
        <v>18805</v>
      </c>
      <c r="BM20" s="56">
        <f t="shared" si="0"/>
        <v>84893</v>
      </c>
      <c r="BN20" s="56">
        <f t="shared" si="0"/>
        <v>231315</v>
      </c>
      <c r="BO20" s="165">
        <f>Dungarpur!BO58</f>
        <v>27207</v>
      </c>
      <c r="BP20" s="165">
        <f>Dungarpur!BP58</f>
        <v>74754</v>
      </c>
      <c r="BQ20" s="165">
        <f>Dungarpur!BQ58</f>
        <v>1927</v>
      </c>
      <c r="BR20" s="165">
        <f>Dungarpur!BR58</f>
        <v>1927</v>
      </c>
      <c r="BS20" s="173"/>
      <c r="BT20" s="173"/>
      <c r="BU20" s="173"/>
      <c r="BV20" s="173"/>
      <c r="BW20" s="173"/>
      <c r="BX20" s="173"/>
      <c r="BY20" s="173"/>
      <c r="BZ20" s="173"/>
      <c r="CA20" s="173"/>
      <c r="CB20" s="173"/>
      <c r="CC20" s="173"/>
      <c r="CD20" s="173"/>
      <c r="CE20" s="173"/>
      <c r="CF20" s="173"/>
      <c r="CG20" s="173"/>
      <c r="CH20" s="173"/>
      <c r="CI20" s="173"/>
      <c r="CJ20" s="173"/>
      <c r="CK20" s="173"/>
    </row>
    <row r="21" spans="1:95" s="169" customFormat="1" ht="18" customHeight="1" x14ac:dyDescent="0.25">
      <c r="A21" s="170">
        <v>15</v>
      </c>
      <c r="B21" s="171" t="s">
        <v>135</v>
      </c>
      <c r="C21" s="165">
        <f>Hanumangarh!C58</f>
        <v>1507296</v>
      </c>
      <c r="D21" s="165">
        <f>Hanumangarh!D58</f>
        <v>1002835</v>
      </c>
      <c r="E21" s="165">
        <f>Hanumangarh!E58</f>
        <v>207761</v>
      </c>
      <c r="F21" s="165">
        <f>Hanumangarh!F58</f>
        <v>180510</v>
      </c>
      <c r="G21" s="165">
        <f>Hanumangarh!G58</f>
        <v>119610</v>
      </c>
      <c r="H21" s="165">
        <f>Hanumangarh!H58</f>
        <v>113564</v>
      </c>
      <c r="I21" s="56">
        <f t="shared" si="1"/>
        <v>1834667</v>
      </c>
      <c r="J21" s="56">
        <f t="shared" si="1"/>
        <v>1296909</v>
      </c>
      <c r="K21" s="165">
        <f>Hanumangarh!K58</f>
        <v>31542</v>
      </c>
      <c r="L21" s="165">
        <f>Hanumangarh!L58</f>
        <v>105086</v>
      </c>
      <c r="M21" s="165">
        <f>Hanumangarh!M58</f>
        <v>4149</v>
      </c>
      <c r="N21" s="165">
        <f>Hanumangarh!N58</f>
        <v>34259</v>
      </c>
      <c r="O21" s="56">
        <f t="shared" si="2"/>
        <v>1870358</v>
      </c>
      <c r="P21" s="56">
        <f t="shared" si="2"/>
        <v>1436254</v>
      </c>
      <c r="Q21" s="165">
        <f>Hanumangarh!Q58</f>
        <v>454</v>
      </c>
      <c r="R21" s="165">
        <f>Hanumangarh!R58</f>
        <v>5879</v>
      </c>
      <c r="S21" s="165">
        <f>Hanumangarh!S58</f>
        <v>603858</v>
      </c>
      <c r="T21" s="165">
        <f>Hanumangarh!T58</f>
        <v>722920</v>
      </c>
      <c r="U21" s="165">
        <f>Hanumangarh!U58</f>
        <v>4560</v>
      </c>
      <c r="V21" s="165">
        <f>Hanumangarh!V58</f>
        <v>10263</v>
      </c>
      <c r="W21" s="165">
        <f>Hanumangarh!W58</f>
        <v>2450</v>
      </c>
      <c r="X21" s="165">
        <f>Hanumangarh!X58</f>
        <v>64316</v>
      </c>
      <c r="Y21" s="165">
        <f>Hanumangarh!Y58</f>
        <v>2150</v>
      </c>
      <c r="Z21" s="165">
        <f>Hanumangarh!Z58</f>
        <v>72563</v>
      </c>
      <c r="AA21" s="165">
        <f>Hanumangarh!AA58</f>
        <v>1600</v>
      </c>
      <c r="AB21" s="165">
        <f>Hanumangarh!AB58</f>
        <v>1600</v>
      </c>
      <c r="AC21" s="165">
        <f>Hanumangarh!AC58</f>
        <v>2100</v>
      </c>
      <c r="AD21" s="165">
        <f>Hanumangarh!AD58</f>
        <v>21000</v>
      </c>
      <c r="AE21" s="56">
        <f t="shared" si="3"/>
        <v>12860</v>
      </c>
      <c r="AF21" s="56">
        <f t="shared" si="3"/>
        <v>169742</v>
      </c>
      <c r="AG21" s="165">
        <f>Hanumangarh!AG58</f>
        <v>743</v>
      </c>
      <c r="AH21" s="165">
        <f>Hanumangarh!AH58</f>
        <v>16860</v>
      </c>
      <c r="AI21" s="165">
        <f>Hanumangarh!AI58</f>
        <v>250</v>
      </c>
      <c r="AJ21" s="165">
        <f>Hanumangarh!AJ58</f>
        <v>25000</v>
      </c>
      <c r="AK21" s="165">
        <f>Hanumangarh!AK58</f>
        <v>625</v>
      </c>
      <c r="AL21" s="165">
        <f>Hanumangarh!AL58</f>
        <v>5000</v>
      </c>
      <c r="AM21" s="165">
        <f>Hanumangarh!AM58</f>
        <v>3150</v>
      </c>
      <c r="AN21" s="165">
        <f>Hanumangarh!AN58</f>
        <v>29925</v>
      </c>
      <c r="AO21" s="165">
        <f>Hanumangarh!AO58</f>
        <v>9701</v>
      </c>
      <c r="AP21" s="165">
        <f>Hanumangarh!AP58</f>
        <v>14331</v>
      </c>
      <c r="AQ21" s="165">
        <f>Hanumangarh!AQ58</f>
        <v>5750</v>
      </c>
      <c r="AR21" s="165">
        <f>Hanumangarh!AR58</f>
        <v>9325</v>
      </c>
      <c r="AS21" s="165">
        <f>Hanumangarh!AS58</f>
        <v>394</v>
      </c>
      <c r="AT21" s="165">
        <f>Hanumangarh!AT58</f>
        <v>5416</v>
      </c>
      <c r="AU21" s="165">
        <f t="shared" si="4"/>
        <v>19870</v>
      </c>
      <c r="AV21" s="165">
        <f t="shared" si="5"/>
        <v>88997</v>
      </c>
      <c r="AW21" s="165">
        <f>Hanumangarh!AW58</f>
        <v>0</v>
      </c>
      <c r="AX21" s="165">
        <f>Hanumangarh!AX58</f>
        <v>0</v>
      </c>
      <c r="AY21" s="57">
        <f>O21+AE21+AU21</f>
        <v>1903088</v>
      </c>
      <c r="AZ21" s="187">
        <f t="shared" si="6"/>
        <v>1694993</v>
      </c>
      <c r="BA21" s="165">
        <f>Hanumangarh!BA58</f>
        <v>0</v>
      </c>
      <c r="BB21" s="165">
        <f>Hanumangarh!BB58</f>
        <v>0</v>
      </c>
      <c r="BC21" s="165">
        <f>Hanumangarh!BC58</f>
        <v>749</v>
      </c>
      <c r="BD21" s="165">
        <f>Hanumangarh!BD58</f>
        <v>9096</v>
      </c>
      <c r="BE21" s="165">
        <f>Hanumangarh!BE58</f>
        <v>1102</v>
      </c>
      <c r="BF21" s="165">
        <f>Hanumangarh!BF58</f>
        <v>17020</v>
      </c>
      <c r="BG21" s="165">
        <f>Hanumangarh!BG58</f>
        <v>14430</v>
      </c>
      <c r="BH21" s="165">
        <f>Hanumangarh!BH58</f>
        <v>56410</v>
      </c>
      <c r="BI21" s="165">
        <f>Hanumangarh!BI58</f>
        <v>840</v>
      </c>
      <c r="BJ21" s="165">
        <f>Hanumangarh!BJ58</f>
        <v>3924</v>
      </c>
      <c r="BK21" s="56">
        <f t="shared" si="7"/>
        <v>17121</v>
      </c>
      <c r="BL21" s="56">
        <f t="shared" si="7"/>
        <v>86450</v>
      </c>
      <c r="BM21" s="56">
        <f t="shared" si="0"/>
        <v>1920209</v>
      </c>
      <c r="BN21" s="56">
        <f t="shared" si="0"/>
        <v>1781443</v>
      </c>
      <c r="BO21" s="165">
        <f>Hanumangarh!BO58</f>
        <v>187605</v>
      </c>
      <c r="BP21" s="165">
        <f>Hanumangarh!BP58</f>
        <v>181572</v>
      </c>
      <c r="BQ21" s="165">
        <f>Hanumangarh!BQ58</f>
        <v>15035</v>
      </c>
      <c r="BR21" s="165">
        <f>Hanumangarh!BR58</f>
        <v>27262</v>
      </c>
    </row>
    <row r="22" spans="1:95" s="169" customFormat="1" ht="18" customHeight="1" x14ac:dyDescent="0.25">
      <c r="A22" s="170">
        <v>16</v>
      </c>
      <c r="B22" s="171" t="s">
        <v>136</v>
      </c>
      <c r="C22" s="165">
        <f>Jaipur!C58</f>
        <v>363650</v>
      </c>
      <c r="D22" s="165">
        <f>Jaipur!D58</f>
        <v>720100</v>
      </c>
      <c r="E22" s="165">
        <f>Jaipur!E58</f>
        <v>56133</v>
      </c>
      <c r="F22" s="165">
        <f>Jaipur!F58</f>
        <v>206300</v>
      </c>
      <c r="G22" s="165">
        <f>Jaipur!G58</f>
        <v>8425</v>
      </c>
      <c r="H22" s="165">
        <f>Jaipur!H58</f>
        <v>16800</v>
      </c>
      <c r="I22" s="56">
        <f t="shared" si="1"/>
        <v>428208</v>
      </c>
      <c r="J22" s="56">
        <f t="shared" si="1"/>
        <v>943200</v>
      </c>
      <c r="K22" s="165">
        <f>Jaipur!K58</f>
        <v>11560</v>
      </c>
      <c r="L22" s="165">
        <f>Jaipur!L58</f>
        <v>61800</v>
      </c>
      <c r="M22" s="165">
        <f>Jaipur!M58</f>
        <v>5430</v>
      </c>
      <c r="N22" s="165">
        <f>Jaipur!N58</f>
        <v>82700</v>
      </c>
      <c r="O22" s="56">
        <f t="shared" si="2"/>
        <v>445198</v>
      </c>
      <c r="P22" s="56">
        <f t="shared" si="2"/>
        <v>1087700</v>
      </c>
      <c r="Q22" s="165">
        <f>Jaipur!Q58</f>
        <v>466.25</v>
      </c>
      <c r="R22" s="165">
        <f>Jaipur!R58</f>
        <v>2434.61</v>
      </c>
      <c r="S22" s="165">
        <f>Jaipur!S58</f>
        <v>335426.75</v>
      </c>
      <c r="T22" s="165">
        <f>Jaipur!T58</f>
        <v>825920.5</v>
      </c>
      <c r="U22" s="165">
        <f>Jaipur!U58</f>
        <v>117405</v>
      </c>
      <c r="V22" s="165">
        <f>Jaipur!V58</f>
        <v>2050371</v>
      </c>
      <c r="W22" s="165">
        <f>Jaipur!W58</f>
        <v>36854</v>
      </c>
      <c r="X22" s="165">
        <f>Jaipur!X58</f>
        <v>905880</v>
      </c>
      <c r="Y22" s="165">
        <f>Jaipur!Y58</f>
        <v>8001</v>
      </c>
      <c r="Z22" s="165">
        <f>Jaipur!Z58</f>
        <v>26821</v>
      </c>
      <c r="AA22" s="165">
        <f>Jaipur!AA58</f>
        <v>2757</v>
      </c>
      <c r="AB22" s="165">
        <f>Jaipur!AB58</f>
        <v>10180</v>
      </c>
      <c r="AC22" s="165">
        <f>Jaipur!AC58</f>
        <v>13318</v>
      </c>
      <c r="AD22" s="165">
        <f>Jaipur!AD58</f>
        <v>1192648</v>
      </c>
      <c r="AE22" s="56">
        <f t="shared" si="3"/>
        <v>178335</v>
      </c>
      <c r="AF22" s="56">
        <f t="shared" si="3"/>
        <v>4185900</v>
      </c>
      <c r="AG22" s="165">
        <f>Jaipur!AG58</f>
        <v>1592.6</v>
      </c>
      <c r="AH22" s="165">
        <f>Jaipur!AH58</f>
        <v>5349.7000000000007</v>
      </c>
      <c r="AI22" s="165">
        <f>Jaipur!AI58</f>
        <v>639</v>
      </c>
      <c r="AJ22" s="165">
        <f>Jaipur!AJ58</f>
        <v>32580</v>
      </c>
      <c r="AK22" s="165">
        <f>Jaipur!AK58</f>
        <v>8479</v>
      </c>
      <c r="AL22" s="165">
        <f>Jaipur!AL58</f>
        <v>57300</v>
      </c>
      <c r="AM22" s="165">
        <f>Jaipur!AM58</f>
        <v>49401</v>
      </c>
      <c r="AN22" s="165">
        <f>Jaipur!AN58</f>
        <v>764165</v>
      </c>
      <c r="AO22" s="165">
        <f>Jaipur!AO58</f>
        <v>5400</v>
      </c>
      <c r="AP22" s="165">
        <f>Jaipur!AP58</f>
        <v>30555</v>
      </c>
      <c r="AQ22" s="165">
        <f>Jaipur!AQ58</f>
        <v>29759</v>
      </c>
      <c r="AR22" s="165">
        <f>Jaipur!AR58</f>
        <v>175678</v>
      </c>
      <c r="AS22" s="165">
        <f>Jaipur!AS58</f>
        <v>1592</v>
      </c>
      <c r="AT22" s="165">
        <f>Jaipur!AT58</f>
        <v>22522</v>
      </c>
      <c r="AU22" s="165">
        <f t="shared" si="4"/>
        <v>95270</v>
      </c>
      <c r="AV22" s="165">
        <f t="shared" si="5"/>
        <v>1082800</v>
      </c>
      <c r="AW22" s="165">
        <f>Jaipur!AW58</f>
        <v>6552.26</v>
      </c>
      <c r="AX22" s="165">
        <f>Jaipur!AX58</f>
        <v>16805.739999999998</v>
      </c>
      <c r="AY22" s="57">
        <f t="shared" si="6"/>
        <v>718803</v>
      </c>
      <c r="AZ22" s="187">
        <f t="shared" si="6"/>
        <v>6356400</v>
      </c>
      <c r="BA22" s="165">
        <f>Jaipur!BA58</f>
        <v>0</v>
      </c>
      <c r="BB22" s="165">
        <f>Jaipur!BB58</f>
        <v>0</v>
      </c>
      <c r="BC22" s="165">
        <f>Jaipur!BC58</f>
        <v>189</v>
      </c>
      <c r="BD22" s="165">
        <f>Jaipur!BD58</f>
        <v>2941</v>
      </c>
      <c r="BE22" s="165">
        <f>Jaipur!BE58</f>
        <v>436</v>
      </c>
      <c r="BF22" s="165">
        <f>Jaipur!BF58</f>
        <v>12945</v>
      </c>
      <c r="BG22" s="165">
        <f>Jaipur!BG58</f>
        <v>38290</v>
      </c>
      <c r="BH22" s="165">
        <f>Jaipur!BH58</f>
        <v>457175</v>
      </c>
      <c r="BI22" s="165">
        <f>Jaipur!BI58</f>
        <v>71645</v>
      </c>
      <c r="BJ22" s="165">
        <f>Jaipur!BJ58</f>
        <v>668939</v>
      </c>
      <c r="BK22" s="56">
        <f t="shared" si="7"/>
        <v>110560</v>
      </c>
      <c r="BL22" s="56">
        <f t="shared" si="7"/>
        <v>1142000</v>
      </c>
      <c r="BM22" s="56">
        <f t="shared" si="0"/>
        <v>829363</v>
      </c>
      <c r="BN22" s="56">
        <f t="shared" si="0"/>
        <v>7498400</v>
      </c>
      <c r="BO22" s="165">
        <f>Jaipur!BO58</f>
        <v>109921</v>
      </c>
      <c r="BP22" s="165">
        <f>Jaipur!BP58</f>
        <v>451433</v>
      </c>
      <c r="BQ22" s="165">
        <f>Jaipur!BQ58</f>
        <v>7672</v>
      </c>
      <c r="BR22" s="165">
        <f>Jaipur!BR58</f>
        <v>7670</v>
      </c>
    </row>
    <row r="23" spans="1:95" s="174" customFormat="1" ht="18" customHeight="1" x14ac:dyDescent="0.25">
      <c r="A23" s="170">
        <v>17</v>
      </c>
      <c r="B23" s="168" t="s">
        <v>137</v>
      </c>
      <c r="C23" s="165">
        <f>Jaisalmer!C58</f>
        <v>157569</v>
      </c>
      <c r="D23" s="165">
        <f>Jaisalmer!D58</f>
        <v>265736</v>
      </c>
      <c r="E23" s="165">
        <f>Jaisalmer!E58</f>
        <v>23169</v>
      </c>
      <c r="F23" s="165">
        <f>Jaisalmer!F58</f>
        <v>50116</v>
      </c>
      <c r="G23" s="165">
        <f>Jaisalmer!G58</f>
        <v>1043</v>
      </c>
      <c r="H23" s="165">
        <f>Jaisalmer!H58</f>
        <v>2081</v>
      </c>
      <c r="I23" s="56">
        <f t="shared" si="1"/>
        <v>181781</v>
      </c>
      <c r="J23" s="56">
        <f t="shared" si="1"/>
        <v>317933</v>
      </c>
      <c r="K23" s="165">
        <f>Jaisalmer!K58</f>
        <v>0</v>
      </c>
      <c r="L23" s="165">
        <f>Jaisalmer!L58</f>
        <v>0</v>
      </c>
      <c r="M23" s="165">
        <f>Jaisalmer!M58</f>
        <v>4672</v>
      </c>
      <c r="N23" s="165">
        <f>Jaisalmer!N58</f>
        <v>6224</v>
      </c>
      <c r="O23" s="56">
        <f t="shared" si="2"/>
        <v>186453</v>
      </c>
      <c r="P23" s="56">
        <f t="shared" si="2"/>
        <v>324157</v>
      </c>
      <c r="Q23" s="165">
        <f>Jaisalmer!Q58</f>
        <v>0</v>
      </c>
      <c r="R23" s="165">
        <f>Jaisalmer!R58</f>
        <v>0</v>
      </c>
      <c r="S23" s="165">
        <f>Jaisalmer!S58</f>
        <v>0</v>
      </c>
      <c r="T23" s="165">
        <f>Jaisalmer!T58</f>
        <v>0</v>
      </c>
      <c r="U23" s="165">
        <f>Jaisalmer!U58</f>
        <v>13207</v>
      </c>
      <c r="V23" s="165">
        <f>Jaisalmer!V58</f>
        <v>52812</v>
      </c>
      <c r="W23" s="165">
        <f>Jaisalmer!W58</f>
        <v>1368</v>
      </c>
      <c r="X23" s="165">
        <f>Jaisalmer!X58</f>
        <v>17051</v>
      </c>
      <c r="Y23" s="165">
        <f>Jaisalmer!Y58</f>
        <v>497</v>
      </c>
      <c r="Z23" s="165">
        <f>Jaisalmer!Z58</f>
        <v>5937</v>
      </c>
      <c r="AA23" s="165">
        <f>Jaisalmer!AA58</f>
        <v>0</v>
      </c>
      <c r="AB23" s="165">
        <f>Jaisalmer!AB58</f>
        <v>0</v>
      </c>
      <c r="AC23" s="165">
        <f>Jaisalmer!AC58</f>
        <v>0</v>
      </c>
      <c r="AD23" s="165">
        <f>Jaisalmer!AD58</f>
        <v>0</v>
      </c>
      <c r="AE23" s="56">
        <f t="shared" si="3"/>
        <v>15072</v>
      </c>
      <c r="AF23" s="56">
        <f t="shared" si="3"/>
        <v>75800</v>
      </c>
      <c r="AG23" s="165">
        <f>Jaisalmer!AG58</f>
        <v>0</v>
      </c>
      <c r="AH23" s="165">
        <f>Jaisalmer!AH58</f>
        <v>0</v>
      </c>
      <c r="AI23" s="165">
        <f>Jaisalmer!AI58</f>
        <v>0</v>
      </c>
      <c r="AJ23" s="165">
        <f>Jaisalmer!AJ58</f>
        <v>0</v>
      </c>
      <c r="AK23" s="165">
        <f>Jaisalmer!AK58</f>
        <v>132</v>
      </c>
      <c r="AL23" s="165">
        <f>Jaisalmer!AL58</f>
        <v>660</v>
      </c>
      <c r="AM23" s="165">
        <f>Jaisalmer!AM58</f>
        <v>503</v>
      </c>
      <c r="AN23" s="165">
        <f>Jaisalmer!AN58</f>
        <v>10005</v>
      </c>
      <c r="AO23" s="165">
        <f>Jaisalmer!AO58</f>
        <v>10</v>
      </c>
      <c r="AP23" s="165">
        <f>Jaisalmer!AP58</f>
        <v>340</v>
      </c>
      <c r="AQ23" s="165">
        <f>Jaisalmer!AQ58</f>
        <v>299</v>
      </c>
      <c r="AR23" s="165">
        <f>Jaisalmer!AR58</f>
        <v>1495</v>
      </c>
      <c r="AS23" s="165">
        <f>Jaisalmer!AS58</f>
        <v>0</v>
      </c>
      <c r="AT23" s="165">
        <f>Jaisalmer!AT58</f>
        <v>0</v>
      </c>
      <c r="AU23" s="165">
        <f t="shared" si="4"/>
        <v>944</v>
      </c>
      <c r="AV23" s="165">
        <f t="shared" si="5"/>
        <v>12500</v>
      </c>
      <c r="AW23" s="165">
        <f>Jaisalmer!AW58</f>
        <v>0</v>
      </c>
      <c r="AX23" s="165">
        <f>Jaisalmer!AX58</f>
        <v>0</v>
      </c>
      <c r="AY23" s="57">
        <f t="shared" si="6"/>
        <v>202469</v>
      </c>
      <c r="AZ23" s="187">
        <f t="shared" si="6"/>
        <v>412457</v>
      </c>
      <c r="BA23" s="165">
        <f>Jaisalmer!BA58</f>
        <v>0</v>
      </c>
      <c r="BB23" s="165">
        <f>Jaisalmer!BB58</f>
        <v>0</v>
      </c>
      <c r="BC23" s="165">
        <f>Jaisalmer!BC58</f>
        <v>0</v>
      </c>
      <c r="BD23" s="165">
        <f>Jaisalmer!BD58</f>
        <v>0</v>
      </c>
      <c r="BE23" s="165">
        <f>Jaisalmer!BE58</f>
        <v>0</v>
      </c>
      <c r="BF23" s="165">
        <f>Jaisalmer!BF58</f>
        <v>0</v>
      </c>
      <c r="BG23" s="165">
        <f>Jaisalmer!BG58</f>
        <v>0</v>
      </c>
      <c r="BH23" s="165">
        <f>Jaisalmer!BH58</f>
        <v>0</v>
      </c>
      <c r="BI23" s="165">
        <f>Jaisalmer!BI58</f>
        <v>5832</v>
      </c>
      <c r="BJ23" s="165">
        <f>Jaisalmer!BJ58</f>
        <v>29157</v>
      </c>
      <c r="BK23" s="56">
        <f t="shared" si="7"/>
        <v>5832</v>
      </c>
      <c r="BL23" s="56">
        <f t="shared" si="7"/>
        <v>29157</v>
      </c>
      <c r="BM23" s="56">
        <f t="shared" si="0"/>
        <v>208301</v>
      </c>
      <c r="BN23" s="56">
        <f t="shared" si="0"/>
        <v>441614</v>
      </c>
      <c r="BO23" s="165">
        <f>Jaisalmer!BO58</f>
        <v>41200</v>
      </c>
      <c r="BP23" s="165">
        <f>Jaisalmer!BP58</f>
        <v>20600</v>
      </c>
      <c r="BQ23" s="165">
        <f>Jaisalmer!BQ58</f>
        <v>0</v>
      </c>
      <c r="BR23" s="165">
        <f>Jaisalmer!BR58</f>
        <v>0</v>
      </c>
    </row>
    <row r="24" spans="1:95" s="174" customFormat="1" ht="18" customHeight="1" x14ac:dyDescent="0.25">
      <c r="A24" s="170">
        <v>18</v>
      </c>
      <c r="B24" s="168" t="s">
        <v>138</v>
      </c>
      <c r="C24" s="165">
        <f>Jalore!C58</f>
        <v>233210</v>
      </c>
      <c r="D24" s="165">
        <f>Jalore!D58</f>
        <v>270352.98</v>
      </c>
      <c r="E24" s="165">
        <f>Jalore!E58</f>
        <v>36251</v>
      </c>
      <c r="F24" s="165">
        <f>Jalore!F58</f>
        <v>23932.989999999998</v>
      </c>
      <c r="G24" s="165">
        <f>Jalore!G58</f>
        <v>13194</v>
      </c>
      <c r="H24" s="165">
        <f>Jalore!H58</f>
        <v>8659.1400000000012</v>
      </c>
      <c r="I24" s="56">
        <f t="shared" si="1"/>
        <v>282655</v>
      </c>
      <c r="J24" s="56">
        <f t="shared" si="1"/>
        <v>302945.11</v>
      </c>
      <c r="K24" s="165">
        <f>Jalore!K58</f>
        <v>36</v>
      </c>
      <c r="L24" s="165">
        <f>Jalore!L58</f>
        <v>92.449999999999989</v>
      </c>
      <c r="M24" s="165">
        <f>Jalore!M58</f>
        <v>253</v>
      </c>
      <c r="N24" s="165">
        <f>Jalore!N58</f>
        <v>2612.1999999999998</v>
      </c>
      <c r="O24" s="56">
        <f t="shared" si="2"/>
        <v>282944</v>
      </c>
      <c r="P24" s="56">
        <f t="shared" si="2"/>
        <v>305649.76</v>
      </c>
      <c r="Q24" s="165">
        <f>Jalore!Q58</f>
        <v>255</v>
      </c>
      <c r="R24" s="165">
        <f>Jalore!R58</f>
        <v>2618.1999999999998</v>
      </c>
      <c r="S24" s="165">
        <f>Jalore!S58</f>
        <v>83851</v>
      </c>
      <c r="T24" s="165">
        <f>Jalore!T58</f>
        <v>87651.239999999991</v>
      </c>
      <c r="U24" s="165">
        <f>Jalore!U58</f>
        <v>6161</v>
      </c>
      <c r="V24" s="165">
        <f>Jalore!V58</f>
        <v>49539.739999999991</v>
      </c>
      <c r="W24" s="165">
        <f>Jalore!W58</f>
        <v>399</v>
      </c>
      <c r="X24" s="165">
        <f>Jalore!X58</f>
        <v>16277.350000000002</v>
      </c>
      <c r="Y24" s="165">
        <f>Jalore!Y58</f>
        <v>4</v>
      </c>
      <c r="Z24" s="165">
        <f>Jalore!Z58</f>
        <v>11.85</v>
      </c>
      <c r="AA24" s="165">
        <f>Jalore!AA58</f>
        <v>134</v>
      </c>
      <c r="AB24" s="165">
        <f>Jalore!AB58</f>
        <v>1205.2700000000002</v>
      </c>
      <c r="AC24" s="165">
        <f>Jalore!AC58</f>
        <v>32</v>
      </c>
      <c r="AD24" s="165">
        <f>Jalore!AD58</f>
        <v>4295.07</v>
      </c>
      <c r="AE24" s="56">
        <f t="shared" si="3"/>
        <v>6730</v>
      </c>
      <c r="AF24" s="56">
        <f t="shared" si="3"/>
        <v>71329.279999999999</v>
      </c>
      <c r="AG24" s="165">
        <f>Jalore!AG58</f>
        <v>839</v>
      </c>
      <c r="AH24" s="165">
        <f>Jalore!AH58</f>
        <v>7328.6</v>
      </c>
      <c r="AI24" s="165">
        <f>Jalore!AI58</f>
        <v>10</v>
      </c>
      <c r="AJ24" s="165">
        <f>Jalore!AJ58</f>
        <v>690.3</v>
      </c>
      <c r="AK24" s="165">
        <f>Jalore!AK58</f>
        <v>87</v>
      </c>
      <c r="AL24" s="165">
        <f>Jalore!AL58</f>
        <v>333.73</v>
      </c>
      <c r="AM24" s="165">
        <f>Jalore!AM58</f>
        <v>1062</v>
      </c>
      <c r="AN24" s="165">
        <f>Jalore!AN58</f>
        <v>6207.77</v>
      </c>
      <c r="AO24" s="165">
        <f>Jalore!AO58</f>
        <v>12</v>
      </c>
      <c r="AP24" s="165">
        <f>Jalore!AP58</f>
        <v>260</v>
      </c>
      <c r="AQ24" s="165">
        <f>Jalore!AQ58</f>
        <v>3779</v>
      </c>
      <c r="AR24" s="165">
        <f>Jalore!AR58</f>
        <v>2516.2199999999998</v>
      </c>
      <c r="AS24" s="165">
        <f>Jalore!AS58</f>
        <v>130</v>
      </c>
      <c r="AT24" s="165">
        <f>Jalore!AT58</f>
        <v>185</v>
      </c>
      <c r="AU24" s="165">
        <f t="shared" si="4"/>
        <v>5080</v>
      </c>
      <c r="AV24" s="165">
        <f t="shared" si="5"/>
        <v>10193.02</v>
      </c>
      <c r="AW24" s="165">
        <f>Jalore!AW58</f>
        <v>54</v>
      </c>
      <c r="AX24" s="165">
        <f>Jalore!AX58</f>
        <v>300</v>
      </c>
      <c r="AY24" s="57">
        <f t="shared" ref="AY24:AZ39" si="8">O24+AE24+AU24</f>
        <v>294754</v>
      </c>
      <c r="AZ24" s="187">
        <f t="shared" si="8"/>
        <v>387172.06000000006</v>
      </c>
      <c r="BA24" s="165">
        <f>Jalore!BA58</f>
        <v>48</v>
      </c>
      <c r="BB24" s="165">
        <f>Jalore!BB58</f>
        <v>80.183599999999998</v>
      </c>
      <c r="BC24" s="165">
        <f>Jalore!BC58</f>
        <v>4</v>
      </c>
      <c r="BD24" s="165">
        <f>Jalore!BD58</f>
        <v>48.019999999999996</v>
      </c>
      <c r="BE24" s="165">
        <f>Jalore!BE58</f>
        <v>709</v>
      </c>
      <c r="BF24" s="165">
        <f>Jalore!BF58</f>
        <v>8345.6516459999984</v>
      </c>
      <c r="BG24" s="165">
        <f>Jalore!BG58</f>
        <v>4762</v>
      </c>
      <c r="BH24" s="165">
        <f>Jalore!BH58</f>
        <v>20270.60189536</v>
      </c>
      <c r="BI24" s="165">
        <f>Jalore!BI58</f>
        <v>17279.48</v>
      </c>
      <c r="BJ24" s="165">
        <f>Jalore!BJ58</f>
        <v>53796.635953479999</v>
      </c>
      <c r="BK24" s="56">
        <f t="shared" si="7"/>
        <v>22802.48</v>
      </c>
      <c r="BL24" s="56">
        <f t="shared" si="7"/>
        <v>82541.093094840006</v>
      </c>
      <c r="BM24" s="56">
        <f t="shared" si="0"/>
        <v>317556.47999999998</v>
      </c>
      <c r="BN24" s="56">
        <f t="shared" si="0"/>
        <v>469713.15309484006</v>
      </c>
      <c r="BO24" s="165">
        <f>Jalore!BO58</f>
        <v>204275</v>
      </c>
      <c r="BP24" s="165">
        <f>Jalore!BP58</f>
        <v>133227.89000000001</v>
      </c>
      <c r="BQ24" s="165">
        <f>Jalore!BQ58</f>
        <v>36776</v>
      </c>
      <c r="BR24" s="165">
        <f>Jalore!BR58</f>
        <v>25009.08</v>
      </c>
    </row>
    <row r="25" spans="1:95" s="174" customFormat="1" ht="18" customHeight="1" x14ac:dyDescent="0.25">
      <c r="A25" s="170">
        <v>19</v>
      </c>
      <c r="B25" s="168" t="s">
        <v>139</v>
      </c>
      <c r="C25" s="165">
        <f>Jhalawar!C58</f>
        <v>162101</v>
      </c>
      <c r="D25" s="165">
        <f>Jhalawar!D58</f>
        <v>275000</v>
      </c>
      <c r="E25" s="165">
        <f>Jhalawar!E58</f>
        <v>35739</v>
      </c>
      <c r="F25" s="165">
        <f>Jhalawar!F58</f>
        <v>78000</v>
      </c>
      <c r="G25" s="165">
        <f>Jhalawar!G58</f>
        <v>1783</v>
      </c>
      <c r="H25" s="165">
        <f>Jhalawar!H58</f>
        <v>5000</v>
      </c>
      <c r="I25" s="56">
        <f t="shared" si="1"/>
        <v>199623</v>
      </c>
      <c r="J25" s="56">
        <f t="shared" si="1"/>
        <v>358000</v>
      </c>
      <c r="K25" s="165">
        <f>Jhalawar!K58</f>
        <v>3839</v>
      </c>
      <c r="L25" s="165">
        <f>Jhalawar!L58</f>
        <v>15000</v>
      </c>
      <c r="M25" s="165">
        <f>Jhalawar!M58</f>
        <v>3079</v>
      </c>
      <c r="N25" s="165">
        <f>Jhalawar!N58</f>
        <v>14000</v>
      </c>
      <c r="O25" s="56">
        <f t="shared" si="2"/>
        <v>206541</v>
      </c>
      <c r="P25" s="56">
        <f t="shared" si="2"/>
        <v>387000</v>
      </c>
      <c r="Q25" s="165">
        <f>Jhalawar!Q58</f>
        <v>0</v>
      </c>
      <c r="R25" s="165">
        <f>Jhalawar!R58</f>
        <v>0</v>
      </c>
      <c r="S25" s="165">
        <f>Jhalawar!S58</f>
        <v>135138.63</v>
      </c>
      <c r="T25" s="165">
        <f>Jhalawar!T58</f>
        <v>254004.9</v>
      </c>
      <c r="U25" s="165">
        <f>Jhalawar!U58</f>
        <v>6328</v>
      </c>
      <c r="V25" s="165">
        <f>Jhalawar!V58</f>
        <v>30000</v>
      </c>
      <c r="W25" s="165">
        <f>Jhalawar!W58</f>
        <v>3074</v>
      </c>
      <c r="X25" s="165">
        <f>Jhalawar!X58</f>
        <v>24000</v>
      </c>
      <c r="Y25" s="165">
        <f>Jhalawar!Y58</f>
        <v>0</v>
      </c>
      <c r="Z25" s="165">
        <f>Jhalawar!Z58</f>
        <v>0</v>
      </c>
      <c r="AA25" s="165">
        <f>Jhalawar!AA58</f>
        <v>0</v>
      </c>
      <c r="AB25" s="165">
        <f>Jhalawar!AB58</f>
        <v>0</v>
      </c>
      <c r="AC25" s="165">
        <f>Jhalawar!AC58</f>
        <v>6</v>
      </c>
      <c r="AD25" s="165">
        <f>Jhalawar!AD58</f>
        <v>3000</v>
      </c>
      <c r="AE25" s="56">
        <f t="shared" si="3"/>
        <v>9408</v>
      </c>
      <c r="AF25" s="56">
        <f t="shared" si="3"/>
        <v>57000</v>
      </c>
      <c r="AG25" s="165">
        <f>Jhalawar!AG58</f>
        <v>0</v>
      </c>
      <c r="AH25" s="165">
        <f>Jhalawar!AH58</f>
        <v>0</v>
      </c>
      <c r="AI25" s="165">
        <f>Jhalawar!AI58</f>
        <v>8</v>
      </c>
      <c r="AJ25" s="165">
        <f>Jhalawar!AJ58</f>
        <v>200</v>
      </c>
      <c r="AK25" s="165">
        <f>Jhalawar!AK58</f>
        <v>216</v>
      </c>
      <c r="AL25" s="165">
        <f>Jhalawar!AL58</f>
        <v>800</v>
      </c>
      <c r="AM25" s="165">
        <f>Jhalawar!AM58</f>
        <v>3421</v>
      </c>
      <c r="AN25" s="165">
        <f>Jhalawar!AN58</f>
        <v>18000</v>
      </c>
      <c r="AO25" s="165">
        <f>Jhalawar!AO58</f>
        <v>109</v>
      </c>
      <c r="AP25" s="165">
        <f>Jhalawar!AP58</f>
        <v>300</v>
      </c>
      <c r="AQ25" s="165">
        <f>Jhalawar!AQ58</f>
        <v>6186</v>
      </c>
      <c r="AR25" s="165">
        <f>Jhalawar!AR58</f>
        <v>16400</v>
      </c>
      <c r="AS25" s="165">
        <f>Jhalawar!AS58</f>
        <v>109</v>
      </c>
      <c r="AT25" s="165">
        <f>Jhalawar!AT58</f>
        <v>300</v>
      </c>
      <c r="AU25" s="165">
        <f t="shared" si="4"/>
        <v>10049</v>
      </c>
      <c r="AV25" s="165">
        <f t="shared" si="5"/>
        <v>36000</v>
      </c>
      <c r="AW25" s="165">
        <f>Jhalawar!AW58</f>
        <v>0</v>
      </c>
      <c r="AX25" s="165">
        <f>Jhalawar!AX58</f>
        <v>0</v>
      </c>
      <c r="AY25" s="57">
        <f t="shared" si="8"/>
        <v>225998</v>
      </c>
      <c r="AZ25" s="187">
        <f t="shared" si="8"/>
        <v>480000</v>
      </c>
      <c r="BA25" s="165">
        <f>Jhalawar!BA58</f>
        <v>0</v>
      </c>
      <c r="BB25" s="165">
        <f>Jhalawar!BB58</f>
        <v>0</v>
      </c>
      <c r="BC25" s="165">
        <f>Jhalawar!BC58</f>
        <v>0</v>
      </c>
      <c r="BD25" s="165">
        <f>Jhalawar!BD58</f>
        <v>0</v>
      </c>
      <c r="BE25" s="165">
        <f>Jhalawar!BE58</f>
        <v>0</v>
      </c>
      <c r="BF25" s="165">
        <f>Jhalawar!BF58</f>
        <v>0</v>
      </c>
      <c r="BG25" s="165">
        <f>Jhalawar!BG58</f>
        <v>0</v>
      </c>
      <c r="BH25" s="165">
        <f>Jhalawar!BH58</f>
        <v>0</v>
      </c>
      <c r="BI25" s="165">
        <f>Jhalawar!BI58</f>
        <v>5752</v>
      </c>
      <c r="BJ25" s="165">
        <f>Jhalawar!BJ58</f>
        <v>20710</v>
      </c>
      <c r="BK25" s="56">
        <f t="shared" si="7"/>
        <v>5752</v>
      </c>
      <c r="BL25" s="56">
        <f t="shared" si="7"/>
        <v>20710</v>
      </c>
      <c r="BM25" s="56">
        <f t="shared" si="0"/>
        <v>231750</v>
      </c>
      <c r="BN25" s="56">
        <f t="shared" si="0"/>
        <v>500710</v>
      </c>
      <c r="BO25" s="165">
        <f>Jhalawar!BO58</f>
        <v>23784.1</v>
      </c>
      <c r="BP25" s="165">
        <f>Jhalawar!BP58</f>
        <v>50884.7</v>
      </c>
      <c r="BQ25" s="165">
        <f>Jhalawar!BQ58</f>
        <v>1605</v>
      </c>
      <c r="BR25" s="165">
        <f>Jhalawar!BR58</f>
        <v>1749</v>
      </c>
    </row>
    <row r="26" spans="1:95" s="174" customFormat="1" ht="18" customHeight="1" x14ac:dyDescent="0.25">
      <c r="A26" s="170">
        <v>20</v>
      </c>
      <c r="B26" s="168" t="s">
        <v>140</v>
      </c>
      <c r="C26" s="165">
        <f>Jhunjhunu!C58</f>
        <v>168633</v>
      </c>
      <c r="D26" s="165">
        <f>Jhunjhunu!D58</f>
        <v>426590</v>
      </c>
      <c r="E26" s="165">
        <f>Jhunjhunu!E58</f>
        <v>42465</v>
      </c>
      <c r="F26" s="165">
        <f>Jhunjhunu!F58</f>
        <v>48900</v>
      </c>
      <c r="G26" s="165">
        <f>Jhunjhunu!G58</f>
        <v>2644</v>
      </c>
      <c r="H26" s="165">
        <f>Jhunjhunu!H58</f>
        <v>6030</v>
      </c>
      <c r="I26" s="56">
        <f t="shared" si="1"/>
        <v>213742</v>
      </c>
      <c r="J26" s="56">
        <f t="shared" si="1"/>
        <v>481520</v>
      </c>
      <c r="K26" s="165">
        <f>Jhunjhunu!K58</f>
        <v>8560</v>
      </c>
      <c r="L26" s="165">
        <f>Jhunjhunu!L58</f>
        <v>29120</v>
      </c>
      <c r="M26" s="165">
        <f>Jhunjhunu!M58</f>
        <v>8478</v>
      </c>
      <c r="N26" s="165">
        <f>Jhunjhunu!N58</f>
        <v>23330</v>
      </c>
      <c r="O26" s="56">
        <f t="shared" si="2"/>
        <v>230780</v>
      </c>
      <c r="P26" s="56">
        <f t="shared" si="2"/>
        <v>533970</v>
      </c>
      <c r="Q26" s="165">
        <f>Jhunjhunu!Q58</f>
        <v>1111</v>
      </c>
      <c r="R26" s="165">
        <f>Jhunjhunu!R58</f>
        <v>2818</v>
      </c>
      <c r="S26" s="165">
        <f>Jhunjhunu!S58</f>
        <v>200741</v>
      </c>
      <c r="T26" s="165">
        <f>Jhunjhunu!T58</f>
        <v>483820</v>
      </c>
      <c r="U26" s="165">
        <f>Jhunjhunu!U58</f>
        <v>14064</v>
      </c>
      <c r="V26" s="165">
        <f>Jhunjhunu!V58</f>
        <v>76100</v>
      </c>
      <c r="W26" s="165">
        <f>Jhunjhunu!W58</f>
        <v>1220</v>
      </c>
      <c r="X26" s="165">
        <f>Jhunjhunu!X58</f>
        <v>11880</v>
      </c>
      <c r="Y26" s="165">
        <f>Jhunjhunu!Y58</f>
        <v>435</v>
      </c>
      <c r="Z26" s="165">
        <f>Jhunjhunu!Z58</f>
        <v>1605</v>
      </c>
      <c r="AA26" s="165">
        <f>Jhunjhunu!AA58</f>
        <v>190</v>
      </c>
      <c r="AB26" s="165">
        <f>Jhunjhunu!AB58</f>
        <v>415</v>
      </c>
      <c r="AC26" s="165">
        <f>Jhunjhunu!AC58</f>
        <v>105</v>
      </c>
      <c r="AD26" s="165">
        <f>Jhunjhunu!AD58</f>
        <v>1100</v>
      </c>
      <c r="AE26" s="56">
        <f t="shared" si="3"/>
        <v>16014</v>
      </c>
      <c r="AF26" s="56">
        <f t="shared" si="3"/>
        <v>91100</v>
      </c>
      <c r="AG26" s="165">
        <f>Jhunjhunu!AG58</f>
        <v>137</v>
      </c>
      <c r="AH26" s="165">
        <f>Jhunjhunu!AH58</f>
        <v>382</v>
      </c>
      <c r="AI26" s="165">
        <f>Jhunjhunu!AI58</f>
        <v>34</v>
      </c>
      <c r="AJ26" s="165">
        <f>Jhunjhunu!AJ58</f>
        <v>200</v>
      </c>
      <c r="AK26" s="165">
        <f>Jhunjhunu!AK58</f>
        <v>1179</v>
      </c>
      <c r="AL26" s="165">
        <f>Jhunjhunu!AL58</f>
        <v>1610</v>
      </c>
      <c r="AM26" s="165">
        <f>Jhunjhunu!AM58</f>
        <v>3464</v>
      </c>
      <c r="AN26" s="165">
        <f>Jhunjhunu!AN58</f>
        <v>20248</v>
      </c>
      <c r="AO26" s="165">
        <f>Jhunjhunu!AO58</f>
        <v>170</v>
      </c>
      <c r="AP26" s="165">
        <f>Jhunjhunu!AP58</f>
        <v>202</v>
      </c>
      <c r="AQ26" s="165">
        <f>Jhunjhunu!AQ58</f>
        <v>2315</v>
      </c>
      <c r="AR26" s="165">
        <f>Jhunjhunu!AR58</f>
        <v>2455</v>
      </c>
      <c r="AS26" s="165">
        <f>Jhunjhunu!AS58</f>
        <v>161</v>
      </c>
      <c r="AT26" s="165">
        <f>Jhunjhunu!AT58</f>
        <v>415</v>
      </c>
      <c r="AU26" s="165">
        <f t="shared" si="4"/>
        <v>7323</v>
      </c>
      <c r="AV26" s="165">
        <f t="shared" si="5"/>
        <v>25130</v>
      </c>
      <c r="AW26" s="165">
        <f>Jhunjhunu!AW58</f>
        <v>400</v>
      </c>
      <c r="AX26" s="165">
        <f>Jhunjhunu!AX58</f>
        <v>1417</v>
      </c>
      <c r="AY26" s="57">
        <f t="shared" si="8"/>
        <v>254117</v>
      </c>
      <c r="AZ26" s="187">
        <f t="shared" si="8"/>
        <v>650200</v>
      </c>
      <c r="BA26" s="165">
        <f>Jhunjhunu!BA58</f>
        <v>0</v>
      </c>
      <c r="BB26" s="165">
        <f>Jhunjhunu!BB58</f>
        <v>0</v>
      </c>
      <c r="BC26" s="165">
        <f>Jhunjhunu!BC58</f>
        <v>36</v>
      </c>
      <c r="BD26" s="165">
        <f>Jhunjhunu!BD58</f>
        <v>549</v>
      </c>
      <c r="BE26" s="165">
        <f>Jhunjhunu!BE58</f>
        <v>63</v>
      </c>
      <c r="BF26" s="165">
        <f>Jhunjhunu!BF58</f>
        <v>1918</v>
      </c>
      <c r="BG26" s="165">
        <f>Jhunjhunu!BG58</f>
        <v>5493</v>
      </c>
      <c r="BH26" s="165">
        <f>Jhunjhunu!BH58</f>
        <v>19004</v>
      </c>
      <c r="BI26" s="165">
        <f>Jhunjhunu!BI58</f>
        <v>12904</v>
      </c>
      <c r="BJ26" s="165">
        <f>Jhunjhunu!BJ58</f>
        <v>32229</v>
      </c>
      <c r="BK26" s="56">
        <f t="shared" si="7"/>
        <v>18496</v>
      </c>
      <c r="BL26" s="56">
        <f t="shared" si="7"/>
        <v>53700</v>
      </c>
      <c r="BM26" s="56">
        <f t="shared" si="0"/>
        <v>272613</v>
      </c>
      <c r="BN26" s="56">
        <f t="shared" si="0"/>
        <v>703900</v>
      </c>
      <c r="BO26" s="165">
        <f>Jhunjhunu!BO58</f>
        <v>46113</v>
      </c>
      <c r="BP26" s="165">
        <f>Jhunjhunu!BP58</f>
        <v>90435</v>
      </c>
      <c r="BQ26" s="165">
        <f>Jhunjhunu!BQ58</f>
        <v>5507</v>
      </c>
      <c r="BR26" s="165">
        <f>Jhunjhunu!BR58</f>
        <v>5497</v>
      </c>
    </row>
    <row r="27" spans="1:95" s="174" customFormat="1" ht="18" customHeight="1" x14ac:dyDescent="0.25">
      <c r="A27" s="170">
        <v>21</v>
      </c>
      <c r="B27" s="168" t="s">
        <v>141</v>
      </c>
      <c r="C27" s="165">
        <f>Jodhpur!C58</f>
        <v>259250</v>
      </c>
      <c r="D27" s="165">
        <f>Jodhpur!D58</f>
        <v>389000</v>
      </c>
      <c r="E27" s="165">
        <f>Jodhpur!E58</f>
        <v>24770</v>
      </c>
      <c r="F27" s="165">
        <f>Jodhpur!F58</f>
        <v>76600</v>
      </c>
      <c r="G27" s="165">
        <f>Jodhpur!G58</f>
        <v>9110</v>
      </c>
      <c r="H27" s="165">
        <f>Jodhpur!H58</f>
        <v>20000</v>
      </c>
      <c r="I27" s="56">
        <f t="shared" si="1"/>
        <v>293130</v>
      </c>
      <c r="J27" s="56">
        <f t="shared" si="1"/>
        <v>485600</v>
      </c>
      <c r="K27" s="165">
        <f>Jodhpur!K58</f>
        <v>5460</v>
      </c>
      <c r="L27" s="165">
        <f>Jodhpur!L58</f>
        <v>60600</v>
      </c>
      <c r="M27" s="165">
        <f>Jodhpur!M58</f>
        <v>4755</v>
      </c>
      <c r="N27" s="165">
        <f>Jodhpur!N58</f>
        <v>62100</v>
      </c>
      <c r="O27" s="56">
        <f t="shared" si="2"/>
        <v>303345</v>
      </c>
      <c r="P27" s="56">
        <f t="shared" si="2"/>
        <v>608300</v>
      </c>
      <c r="Q27" s="165">
        <f>Jodhpur!Q58</f>
        <v>839</v>
      </c>
      <c r="R27" s="165">
        <f>Jodhpur!R58</f>
        <v>2596</v>
      </c>
      <c r="S27" s="165">
        <f>Jodhpur!S58</f>
        <v>224295</v>
      </c>
      <c r="T27" s="165">
        <f>Jodhpur!T58</f>
        <v>450046</v>
      </c>
      <c r="U27" s="165">
        <f>Jodhpur!U58</f>
        <v>33586</v>
      </c>
      <c r="V27" s="165">
        <f>Jodhpur!V58</f>
        <v>355308</v>
      </c>
      <c r="W27" s="165">
        <f>Jodhpur!W58</f>
        <v>22246</v>
      </c>
      <c r="X27" s="165">
        <f>Jodhpur!X58</f>
        <v>243752</v>
      </c>
      <c r="Y27" s="165">
        <f>Jodhpur!Y58</f>
        <v>3073</v>
      </c>
      <c r="Z27" s="165">
        <f>Jodhpur!Z58</f>
        <v>8220</v>
      </c>
      <c r="AA27" s="165">
        <f>Jodhpur!AA58</f>
        <v>720</v>
      </c>
      <c r="AB27" s="165">
        <f>Jodhpur!AB58</f>
        <v>3720</v>
      </c>
      <c r="AC27" s="165">
        <f>Jodhpur!AC58</f>
        <v>1025</v>
      </c>
      <c r="AD27" s="165">
        <f>Jodhpur!AD58</f>
        <v>69600</v>
      </c>
      <c r="AE27" s="56">
        <f t="shared" si="3"/>
        <v>60650</v>
      </c>
      <c r="AF27" s="56">
        <f t="shared" si="3"/>
        <v>680600</v>
      </c>
      <c r="AG27" s="165">
        <f>Jodhpur!AG58</f>
        <v>990</v>
      </c>
      <c r="AH27" s="165">
        <f>Jodhpur!AH58</f>
        <v>2355</v>
      </c>
      <c r="AI27" s="165">
        <f>Jodhpur!AI58</f>
        <v>1341</v>
      </c>
      <c r="AJ27" s="165">
        <f>Jodhpur!AJ58</f>
        <v>88900</v>
      </c>
      <c r="AK27" s="165">
        <f>Jodhpur!AK58</f>
        <v>5212</v>
      </c>
      <c r="AL27" s="165">
        <f>Jodhpur!AL58</f>
        <v>15600</v>
      </c>
      <c r="AM27" s="165">
        <f>Jodhpur!AM58</f>
        <v>20333</v>
      </c>
      <c r="AN27" s="165">
        <f>Jodhpur!AN58</f>
        <v>170170</v>
      </c>
      <c r="AO27" s="165">
        <f>Jodhpur!AO58</f>
        <v>2227</v>
      </c>
      <c r="AP27" s="165">
        <f>Jodhpur!AP58</f>
        <v>3510</v>
      </c>
      <c r="AQ27" s="165">
        <f>Jodhpur!AQ58</f>
        <v>9930</v>
      </c>
      <c r="AR27" s="165">
        <f>Jodhpur!AR58</f>
        <v>14920</v>
      </c>
      <c r="AS27" s="165">
        <f>Jodhpur!AS58</f>
        <v>397</v>
      </c>
      <c r="AT27" s="165">
        <f>Jodhpur!AT58</f>
        <v>2000</v>
      </c>
      <c r="AU27" s="165">
        <f t="shared" si="4"/>
        <v>39440</v>
      </c>
      <c r="AV27" s="165">
        <f t="shared" si="5"/>
        <v>295100</v>
      </c>
      <c r="AW27" s="165">
        <f>Jodhpur!AW58</f>
        <v>1158</v>
      </c>
      <c r="AX27" s="165">
        <f>Jodhpur!AX58</f>
        <v>1714</v>
      </c>
      <c r="AY27" s="57">
        <f t="shared" si="8"/>
        <v>403435</v>
      </c>
      <c r="AZ27" s="187">
        <f t="shared" si="8"/>
        <v>1584000</v>
      </c>
      <c r="BA27" s="165">
        <f>Jodhpur!BA58</f>
        <v>0</v>
      </c>
      <c r="BB27" s="165">
        <f>Jodhpur!BB58</f>
        <v>0</v>
      </c>
      <c r="BC27" s="165">
        <f>Jodhpur!BC58</f>
        <v>59</v>
      </c>
      <c r="BD27" s="165">
        <f>Jodhpur!BD58</f>
        <v>892</v>
      </c>
      <c r="BE27" s="165">
        <f>Jodhpur!BE58</f>
        <v>262</v>
      </c>
      <c r="BF27" s="165">
        <f>Jodhpur!BF58</f>
        <v>7862</v>
      </c>
      <c r="BG27" s="165">
        <f>Jodhpur!BG58</f>
        <v>12280</v>
      </c>
      <c r="BH27" s="165">
        <f>Jodhpur!BH58</f>
        <v>151423</v>
      </c>
      <c r="BI27" s="165">
        <f>Jodhpur!BI58</f>
        <v>23864</v>
      </c>
      <c r="BJ27" s="165">
        <f>Jodhpur!BJ58</f>
        <v>165423</v>
      </c>
      <c r="BK27" s="56">
        <f t="shared" si="7"/>
        <v>36465</v>
      </c>
      <c r="BL27" s="56">
        <f t="shared" si="7"/>
        <v>325600</v>
      </c>
      <c r="BM27" s="56">
        <f t="shared" si="0"/>
        <v>439900</v>
      </c>
      <c r="BN27" s="56">
        <f t="shared" si="0"/>
        <v>1909600</v>
      </c>
      <c r="BO27" s="165">
        <f>Jodhpur!BO58</f>
        <v>65165</v>
      </c>
      <c r="BP27" s="165">
        <f>Jodhpur!BP58</f>
        <v>146800</v>
      </c>
      <c r="BQ27" s="165">
        <f>Jodhpur!BQ58</f>
        <v>4082</v>
      </c>
      <c r="BR27" s="165">
        <f>Jodhpur!BR58</f>
        <v>4082</v>
      </c>
    </row>
    <row r="28" spans="1:95" s="174" customFormat="1" ht="18" customHeight="1" x14ac:dyDescent="0.25">
      <c r="A28" s="170">
        <v>22</v>
      </c>
      <c r="B28" s="168" t="s">
        <v>142</v>
      </c>
      <c r="C28" s="165">
        <f>Karauli!C58</f>
        <v>85113</v>
      </c>
      <c r="D28" s="165">
        <f>Karauli!D58</f>
        <v>113760</v>
      </c>
      <c r="E28" s="165">
        <f>Karauli!E58</f>
        <v>14589</v>
      </c>
      <c r="F28" s="165">
        <f>Karauli!F58</f>
        <v>13307</v>
      </c>
      <c r="G28" s="165">
        <f>Karauli!G58</f>
        <v>9067</v>
      </c>
      <c r="H28" s="165">
        <f>Karauli!H58</f>
        <v>2118</v>
      </c>
      <c r="I28" s="56">
        <f t="shared" si="1"/>
        <v>108769</v>
      </c>
      <c r="J28" s="56">
        <f t="shared" si="1"/>
        <v>129185</v>
      </c>
      <c r="K28" s="165">
        <f>Karauli!K58</f>
        <v>1443</v>
      </c>
      <c r="L28" s="165">
        <f>Karauli!L58</f>
        <v>3200</v>
      </c>
      <c r="M28" s="165">
        <f>Karauli!M58</f>
        <v>5046</v>
      </c>
      <c r="N28" s="165">
        <f>Karauli!N58</f>
        <v>8000</v>
      </c>
      <c r="O28" s="56">
        <f t="shared" si="2"/>
        <v>115258</v>
      </c>
      <c r="P28" s="56">
        <f t="shared" si="2"/>
        <v>140385</v>
      </c>
      <c r="Q28" s="165">
        <f>Karauli!Q58</f>
        <v>298</v>
      </c>
      <c r="R28" s="165">
        <f>Karauli!R58</f>
        <v>445</v>
      </c>
      <c r="S28" s="165">
        <f>Karauli!S58</f>
        <v>86382</v>
      </c>
      <c r="T28" s="165">
        <f>Karauli!T58</f>
        <v>105270</v>
      </c>
      <c r="U28" s="165">
        <f>Karauli!U58</f>
        <v>8816</v>
      </c>
      <c r="V28" s="165">
        <f>Karauli!V58</f>
        <v>35136</v>
      </c>
      <c r="W28" s="165">
        <f>Karauli!W58</f>
        <v>764</v>
      </c>
      <c r="X28" s="165">
        <f>Karauli!X58</f>
        <v>806</v>
      </c>
      <c r="Y28" s="165">
        <f>Karauli!Y58</f>
        <v>271</v>
      </c>
      <c r="Z28" s="165">
        <f>Karauli!Z58</f>
        <v>142</v>
      </c>
      <c r="AA28" s="165">
        <f>Karauli!AA58</f>
        <v>117</v>
      </c>
      <c r="AB28" s="165">
        <f>Karauli!AB58</f>
        <v>77</v>
      </c>
      <c r="AC28" s="165">
        <f>Karauli!AC58</f>
        <v>141</v>
      </c>
      <c r="AD28" s="165">
        <f>Karauli!AD58</f>
        <v>339</v>
      </c>
      <c r="AE28" s="56">
        <f t="shared" si="3"/>
        <v>10109</v>
      </c>
      <c r="AF28" s="56">
        <f t="shared" si="3"/>
        <v>36500</v>
      </c>
      <c r="AG28" s="165">
        <f>Karauli!AG58</f>
        <v>41</v>
      </c>
      <c r="AH28" s="165">
        <f>Karauli!AH58</f>
        <v>51</v>
      </c>
      <c r="AI28" s="165">
        <f>Karauli!AI58</f>
        <v>5</v>
      </c>
      <c r="AJ28" s="165">
        <f>Karauli!AJ58</f>
        <v>75</v>
      </c>
      <c r="AK28" s="165">
        <f>Karauli!AK58</f>
        <v>835</v>
      </c>
      <c r="AL28" s="165">
        <f>Karauli!AL58</f>
        <v>2248</v>
      </c>
      <c r="AM28" s="165">
        <f>Karauli!AM58</f>
        <v>946</v>
      </c>
      <c r="AN28" s="165">
        <f>Karauli!AN58</f>
        <v>5220</v>
      </c>
      <c r="AO28" s="165">
        <f>Karauli!AO58</f>
        <v>118</v>
      </c>
      <c r="AP28" s="165">
        <f>Karauli!AP58</f>
        <v>118</v>
      </c>
      <c r="AQ28" s="165">
        <f>Karauli!AQ58</f>
        <v>3438</v>
      </c>
      <c r="AR28" s="165">
        <f>Karauli!AR58</f>
        <v>8059</v>
      </c>
      <c r="AS28" s="165">
        <f>Karauli!AS58</f>
        <v>302</v>
      </c>
      <c r="AT28" s="165">
        <f>Karauli!AT58</f>
        <v>2080</v>
      </c>
      <c r="AU28" s="165">
        <f t="shared" si="4"/>
        <v>5644</v>
      </c>
      <c r="AV28" s="165">
        <f t="shared" si="5"/>
        <v>17800</v>
      </c>
      <c r="AW28" s="165">
        <f>Karauli!AW58</f>
        <v>380</v>
      </c>
      <c r="AX28" s="165">
        <f>Karauli!AX58</f>
        <v>917</v>
      </c>
      <c r="AY28" s="57">
        <f t="shared" si="8"/>
        <v>131011</v>
      </c>
      <c r="AZ28" s="188">
        <f t="shared" si="8"/>
        <v>194685</v>
      </c>
      <c r="BA28" s="165">
        <f>Karauli!BA58</f>
        <v>0</v>
      </c>
      <c r="BB28" s="165">
        <f>Karauli!BB58</f>
        <v>0</v>
      </c>
      <c r="BC28" s="165">
        <f>Karauli!BC58</f>
        <v>5</v>
      </c>
      <c r="BD28" s="165">
        <f>Karauli!BD58</f>
        <v>80</v>
      </c>
      <c r="BE28" s="165">
        <f>Karauli!BE58</f>
        <v>21</v>
      </c>
      <c r="BF28" s="165">
        <f>Karauli!BF58</f>
        <v>645</v>
      </c>
      <c r="BG28" s="165">
        <f>Karauli!BG58</f>
        <v>975</v>
      </c>
      <c r="BH28" s="165">
        <f>Karauli!BH58</f>
        <v>1454</v>
      </c>
      <c r="BI28" s="165">
        <f>Karauli!BI58</f>
        <v>4887</v>
      </c>
      <c r="BJ28" s="165">
        <f>Karauli!BJ58</f>
        <v>3748</v>
      </c>
      <c r="BK28" s="56">
        <f t="shared" si="7"/>
        <v>5888</v>
      </c>
      <c r="BL28" s="56">
        <f t="shared" si="7"/>
        <v>5927</v>
      </c>
      <c r="BM28" s="56">
        <f t="shared" si="0"/>
        <v>136899</v>
      </c>
      <c r="BN28" s="56">
        <f t="shared" si="0"/>
        <v>200612</v>
      </c>
      <c r="BO28" s="165">
        <f>Karauli!BO58</f>
        <v>38200</v>
      </c>
      <c r="BP28" s="165">
        <f>Karauli!BP58</f>
        <v>49800</v>
      </c>
      <c r="BQ28" s="165">
        <f>Karauli!BQ58</f>
        <v>2120</v>
      </c>
      <c r="BR28" s="165">
        <f>Karauli!BR58</f>
        <v>2120</v>
      </c>
    </row>
    <row r="29" spans="1:95" s="174" customFormat="1" ht="18" customHeight="1" x14ac:dyDescent="0.25">
      <c r="A29" s="170">
        <v>23</v>
      </c>
      <c r="B29" s="168" t="s">
        <v>143</v>
      </c>
      <c r="C29" s="165">
        <f>Kota!C58</f>
        <v>137609</v>
      </c>
      <c r="D29" s="165">
        <f>Kota!D58</f>
        <v>280000</v>
      </c>
      <c r="E29" s="165">
        <f>Kota!E58</f>
        <v>10238</v>
      </c>
      <c r="F29" s="165">
        <f>Kota!F58</f>
        <v>64000</v>
      </c>
      <c r="G29" s="165">
        <f>Kota!G58</f>
        <v>599</v>
      </c>
      <c r="H29" s="165">
        <f>Kota!H58</f>
        <v>2400</v>
      </c>
      <c r="I29" s="56">
        <f t="shared" si="1"/>
        <v>148446</v>
      </c>
      <c r="J29" s="56">
        <f t="shared" si="1"/>
        <v>346400</v>
      </c>
      <c r="K29" s="165">
        <f>Kota!K58</f>
        <v>2469</v>
      </c>
      <c r="L29" s="165">
        <f>Kota!L58</f>
        <v>22000</v>
      </c>
      <c r="M29" s="165">
        <f>Kota!M58</f>
        <v>1064</v>
      </c>
      <c r="N29" s="165">
        <f>Kota!N58</f>
        <v>40000</v>
      </c>
      <c r="O29" s="56">
        <f t="shared" si="2"/>
        <v>151979</v>
      </c>
      <c r="P29" s="56">
        <f t="shared" si="2"/>
        <v>408400</v>
      </c>
      <c r="Q29" s="165">
        <f>Kota!Q58</f>
        <v>0</v>
      </c>
      <c r="R29" s="165">
        <f>Kota!R58</f>
        <v>0</v>
      </c>
      <c r="S29" s="165">
        <f>Kota!S58</f>
        <v>99899.72</v>
      </c>
      <c r="T29" s="165">
        <f>Kota!T58</f>
        <v>266586.64</v>
      </c>
      <c r="U29" s="165">
        <f>Kota!U58</f>
        <v>10219</v>
      </c>
      <c r="V29" s="165">
        <f>Kota!V58</f>
        <v>200000</v>
      </c>
      <c r="W29" s="165">
        <f>Kota!W58</f>
        <v>3215</v>
      </c>
      <c r="X29" s="165">
        <f>Kota!X58</f>
        <v>99000</v>
      </c>
      <c r="Y29" s="165">
        <f>Kota!Y58</f>
        <v>0</v>
      </c>
      <c r="Z29" s="165">
        <f>Kota!Z58</f>
        <v>0</v>
      </c>
      <c r="AA29" s="165">
        <f>Kota!AA58</f>
        <v>0</v>
      </c>
      <c r="AB29" s="165">
        <f>Kota!AB58</f>
        <v>0</v>
      </c>
      <c r="AC29" s="165">
        <f>Kota!AC58</f>
        <v>30</v>
      </c>
      <c r="AD29" s="165">
        <f>Kota!AD58</f>
        <v>20500</v>
      </c>
      <c r="AE29" s="56">
        <f t="shared" si="3"/>
        <v>13464</v>
      </c>
      <c r="AF29" s="56">
        <f t="shared" si="3"/>
        <v>319500</v>
      </c>
      <c r="AG29" s="165">
        <f>Kota!AG58</f>
        <v>0</v>
      </c>
      <c r="AH29" s="165">
        <f>Kota!AH58</f>
        <v>0</v>
      </c>
      <c r="AI29" s="165">
        <f>Kota!AI58</f>
        <v>6</v>
      </c>
      <c r="AJ29" s="165">
        <f>Kota!AJ58</f>
        <v>2000</v>
      </c>
      <c r="AK29" s="165">
        <f>Kota!AK58</f>
        <v>1165</v>
      </c>
      <c r="AL29" s="165">
        <f>Kota!AL58</f>
        <v>7000</v>
      </c>
      <c r="AM29" s="165">
        <f>Kota!AM58</f>
        <v>4760</v>
      </c>
      <c r="AN29" s="165">
        <f>Kota!AN58</f>
        <v>37000</v>
      </c>
      <c r="AO29" s="165">
        <f>Kota!AO58</f>
        <v>142</v>
      </c>
      <c r="AP29" s="165">
        <f>Kota!AP58</f>
        <v>500</v>
      </c>
      <c r="AQ29" s="165">
        <f>Kota!AQ58</f>
        <v>803</v>
      </c>
      <c r="AR29" s="165">
        <f>Kota!AR58</f>
        <v>4600</v>
      </c>
      <c r="AS29" s="165">
        <f>Kota!AS58</f>
        <v>174</v>
      </c>
      <c r="AT29" s="165">
        <f>Kota!AT58</f>
        <v>1000</v>
      </c>
      <c r="AU29" s="165">
        <f t="shared" si="4"/>
        <v>7050</v>
      </c>
      <c r="AV29" s="165">
        <f t="shared" si="5"/>
        <v>52100</v>
      </c>
      <c r="AW29" s="165">
        <f>Kota!AW58</f>
        <v>0</v>
      </c>
      <c r="AX29" s="165">
        <f>Kota!AX58</f>
        <v>0</v>
      </c>
      <c r="AY29" s="57">
        <f t="shared" si="8"/>
        <v>172493</v>
      </c>
      <c r="AZ29" s="187">
        <f t="shared" si="8"/>
        <v>780000</v>
      </c>
      <c r="BA29" s="165">
        <f>Kota!BA58</f>
        <v>0</v>
      </c>
      <c r="BB29" s="165">
        <f>Kota!BB58</f>
        <v>0</v>
      </c>
      <c r="BC29" s="165">
        <f>Kota!BC58</f>
        <v>0</v>
      </c>
      <c r="BD29" s="165">
        <f>Kota!BD58</f>
        <v>0</v>
      </c>
      <c r="BE29" s="165">
        <f>Kota!BE58</f>
        <v>0</v>
      </c>
      <c r="BF29" s="165">
        <f>Kota!BF58</f>
        <v>0</v>
      </c>
      <c r="BG29" s="165">
        <f>Kota!BG58</f>
        <v>0</v>
      </c>
      <c r="BH29" s="165">
        <f>Kota!BH58</f>
        <v>0</v>
      </c>
      <c r="BI29" s="165">
        <f>Kota!BI58</f>
        <v>13080</v>
      </c>
      <c r="BJ29" s="165">
        <f>Kota!BJ58</f>
        <v>213710</v>
      </c>
      <c r="BK29" s="56">
        <f t="shared" si="7"/>
        <v>13080</v>
      </c>
      <c r="BL29" s="56">
        <f t="shared" si="7"/>
        <v>213710</v>
      </c>
      <c r="BM29" s="56">
        <f t="shared" si="0"/>
        <v>185573</v>
      </c>
      <c r="BN29" s="56">
        <f t="shared" si="0"/>
        <v>993710</v>
      </c>
      <c r="BO29" s="165">
        <f>Kota!BO58</f>
        <v>0</v>
      </c>
      <c r="BP29" s="165">
        <f>Kota!BP58</f>
        <v>0</v>
      </c>
      <c r="BQ29" s="165">
        <f>Kota!BQ58</f>
        <v>0</v>
      </c>
      <c r="BR29" s="165">
        <f>Kota!BR58</f>
        <v>0</v>
      </c>
    </row>
    <row r="30" spans="1:95" s="174" customFormat="1" ht="18" customHeight="1" x14ac:dyDescent="0.25">
      <c r="A30" s="170">
        <v>24</v>
      </c>
      <c r="B30" s="168" t="s">
        <v>144</v>
      </c>
      <c r="C30" s="165">
        <f>Nagaur!C58</f>
        <v>190080</v>
      </c>
      <c r="D30" s="165">
        <f>Nagaur!D58</f>
        <v>450350</v>
      </c>
      <c r="E30" s="165">
        <f>Nagaur!E58</f>
        <v>29243</v>
      </c>
      <c r="F30" s="165">
        <f>Nagaur!F58</f>
        <v>101325</v>
      </c>
      <c r="G30" s="165">
        <f>Nagaur!G58</f>
        <v>12027</v>
      </c>
      <c r="H30" s="165">
        <f>Nagaur!H58</f>
        <v>17690</v>
      </c>
      <c r="I30" s="56">
        <f t="shared" si="1"/>
        <v>231350</v>
      </c>
      <c r="J30" s="56">
        <f t="shared" si="1"/>
        <v>569365</v>
      </c>
      <c r="K30" s="165">
        <f>Nagaur!K58</f>
        <v>3224</v>
      </c>
      <c r="L30" s="165">
        <f>Nagaur!L58</f>
        <v>21220</v>
      </c>
      <c r="M30" s="165">
        <f>Nagaur!M58</f>
        <v>3312</v>
      </c>
      <c r="N30" s="165">
        <f>Nagaur!N58</f>
        <v>18925</v>
      </c>
      <c r="O30" s="56">
        <f t="shared" si="2"/>
        <v>237886</v>
      </c>
      <c r="P30" s="56">
        <f t="shared" si="2"/>
        <v>609510</v>
      </c>
      <c r="Q30" s="165">
        <f>Nagaur!Q58</f>
        <v>504</v>
      </c>
      <c r="R30" s="165">
        <f>Nagaur!R58</f>
        <v>1292</v>
      </c>
      <c r="S30" s="165">
        <f>Nagaur!S58</f>
        <v>201563</v>
      </c>
      <c r="T30" s="165">
        <f>Nagaur!T58</f>
        <v>512541</v>
      </c>
      <c r="U30" s="165">
        <f>Nagaur!U58</f>
        <v>17460</v>
      </c>
      <c r="V30" s="165">
        <f>Nagaur!V58</f>
        <v>103243</v>
      </c>
      <c r="W30" s="165">
        <f>Nagaur!W58</f>
        <v>6310</v>
      </c>
      <c r="X30" s="165">
        <f>Nagaur!X58</f>
        <v>47180</v>
      </c>
      <c r="Y30" s="165">
        <f>Nagaur!Y58</f>
        <v>283</v>
      </c>
      <c r="Z30" s="165">
        <f>Nagaur!Z58</f>
        <v>895</v>
      </c>
      <c r="AA30" s="165">
        <f>Nagaur!AA58</f>
        <v>310</v>
      </c>
      <c r="AB30" s="165">
        <f>Nagaur!AB58</f>
        <v>732</v>
      </c>
      <c r="AC30" s="165">
        <f>Nagaur!AC58</f>
        <v>70</v>
      </c>
      <c r="AD30" s="165">
        <f>Nagaur!AD58</f>
        <v>7350</v>
      </c>
      <c r="AE30" s="56">
        <f t="shared" si="3"/>
        <v>24433</v>
      </c>
      <c r="AF30" s="56">
        <f t="shared" si="3"/>
        <v>159400</v>
      </c>
      <c r="AG30" s="165">
        <f>Nagaur!AG58</f>
        <v>151</v>
      </c>
      <c r="AH30" s="165">
        <f>Nagaur!AH58</f>
        <v>347</v>
      </c>
      <c r="AI30" s="165">
        <f>Nagaur!AI58</f>
        <v>57</v>
      </c>
      <c r="AJ30" s="165">
        <f>Nagaur!AJ58</f>
        <v>500</v>
      </c>
      <c r="AK30" s="165">
        <f>Nagaur!AK58</f>
        <v>1150</v>
      </c>
      <c r="AL30" s="165">
        <f>Nagaur!AL58</f>
        <v>2260</v>
      </c>
      <c r="AM30" s="165">
        <f>Nagaur!AM58</f>
        <v>2231</v>
      </c>
      <c r="AN30" s="165">
        <f>Nagaur!AN58</f>
        <v>13395</v>
      </c>
      <c r="AO30" s="165">
        <f>Nagaur!AO58</f>
        <v>839</v>
      </c>
      <c r="AP30" s="165">
        <f>Nagaur!AP58</f>
        <v>2210</v>
      </c>
      <c r="AQ30" s="165">
        <f>Nagaur!AQ58</f>
        <v>2583</v>
      </c>
      <c r="AR30" s="165">
        <f>Nagaur!AR58</f>
        <v>6975</v>
      </c>
      <c r="AS30" s="165">
        <f>Nagaur!AS58</f>
        <v>508</v>
      </c>
      <c r="AT30" s="165">
        <f>Nagaur!AT58</f>
        <v>2510</v>
      </c>
      <c r="AU30" s="165">
        <f t="shared" si="4"/>
        <v>7368</v>
      </c>
      <c r="AV30" s="165">
        <f t="shared" si="5"/>
        <v>27850</v>
      </c>
      <c r="AW30" s="165">
        <f>Nagaur!AW58</f>
        <v>322</v>
      </c>
      <c r="AX30" s="165">
        <f>Nagaur!AX58</f>
        <v>347</v>
      </c>
      <c r="AY30" s="57">
        <f t="shared" si="8"/>
        <v>269687</v>
      </c>
      <c r="AZ30" s="187">
        <f t="shared" si="8"/>
        <v>796760</v>
      </c>
      <c r="BA30" s="165">
        <f>Nagaur!BA58</f>
        <v>0</v>
      </c>
      <c r="BB30" s="165">
        <f>Nagaur!BB58</f>
        <v>0</v>
      </c>
      <c r="BC30" s="165">
        <f>Nagaur!BC58</f>
        <v>36</v>
      </c>
      <c r="BD30" s="165">
        <f>Nagaur!BD58</f>
        <v>549</v>
      </c>
      <c r="BE30" s="165">
        <f>Nagaur!BE58</f>
        <v>86</v>
      </c>
      <c r="BF30" s="165">
        <f>Nagaur!BF58</f>
        <v>2642</v>
      </c>
      <c r="BG30" s="165">
        <f>Nagaur!BG58</f>
        <v>2730</v>
      </c>
      <c r="BH30" s="165">
        <f>Nagaur!BH58</f>
        <v>9835</v>
      </c>
      <c r="BI30" s="165">
        <f>Nagaur!BI58</f>
        <v>22173</v>
      </c>
      <c r="BJ30" s="165">
        <f>Nagaur!BJ58</f>
        <v>54384</v>
      </c>
      <c r="BK30" s="56">
        <f t="shared" si="7"/>
        <v>25025</v>
      </c>
      <c r="BL30" s="56">
        <f t="shared" si="7"/>
        <v>67410</v>
      </c>
      <c r="BM30" s="56">
        <f t="shared" si="0"/>
        <v>294712</v>
      </c>
      <c r="BN30" s="56">
        <f t="shared" si="0"/>
        <v>864170</v>
      </c>
      <c r="BO30" s="165">
        <f>Nagaur!BO58</f>
        <v>74046</v>
      </c>
      <c r="BP30" s="165">
        <f>Nagaur!BP58</f>
        <v>105285</v>
      </c>
      <c r="BQ30" s="165">
        <f>Nagaur!BQ58</f>
        <v>5356</v>
      </c>
      <c r="BR30" s="165">
        <f>Nagaur!BR58</f>
        <v>5306</v>
      </c>
    </row>
    <row r="31" spans="1:95" ht="18" customHeight="1" x14ac:dyDescent="0.25">
      <c r="A31" s="50">
        <v>25</v>
      </c>
      <c r="B31" s="81" t="s">
        <v>145</v>
      </c>
      <c r="C31" s="165">
        <f>Pali!C58</f>
        <v>49273.545454545463</v>
      </c>
      <c r="D31" s="165">
        <f>Pali!D58</f>
        <v>162602.70000000001</v>
      </c>
      <c r="E31" s="165">
        <f>Pali!E58</f>
        <v>12685.36363636364</v>
      </c>
      <c r="F31" s="165">
        <f>Pali!F58</f>
        <v>41861.700000000012</v>
      </c>
      <c r="G31" s="165">
        <f>Pali!G58</f>
        <v>2724.030303030303</v>
      </c>
      <c r="H31" s="165">
        <f>Pali!H58</f>
        <v>8989.2999999999993</v>
      </c>
      <c r="I31" s="56">
        <f t="shared" ref="I31:J39" si="9">C31+E31+G31</f>
        <v>64682.939393939407</v>
      </c>
      <c r="J31" s="56">
        <f t="shared" si="9"/>
        <v>213453.7</v>
      </c>
      <c r="K31" s="165">
        <f>Pali!K58</f>
        <v>1517.9999999999995</v>
      </c>
      <c r="L31" s="165">
        <f>Pali!L58</f>
        <v>5009.3999999999987</v>
      </c>
      <c r="M31" s="165">
        <f>Pali!M58</f>
        <v>6829.3636363636379</v>
      </c>
      <c r="N31" s="165">
        <f>Pali!N58</f>
        <v>22536.9</v>
      </c>
      <c r="O31" s="56">
        <f t="shared" si="2"/>
        <v>73030.303030303039</v>
      </c>
      <c r="P31" s="56">
        <f t="shared" si="2"/>
        <v>241000</v>
      </c>
      <c r="Q31" s="165">
        <f>Pali!Q58</f>
        <v>6829.3636363636379</v>
      </c>
      <c r="R31" s="165">
        <f>Pali!R58</f>
        <v>22536.9</v>
      </c>
      <c r="S31" s="165">
        <f>Pali!S58</f>
        <v>43818.181818181816</v>
      </c>
      <c r="T31" s="165">
        <f>Pali!T58</f>
        <v>144600</v>
      </c>
      <c r="U31" s="165">
        <f>Pali!U58</f>
        <v>44686.363636363632</v>
      </c>
      <c r="V31" s="165">
        <f>Pali!V58</f>
        <v>147464.99999999997</v>
      </c>
      <c r="W31" s="165">
        <f>Pali!W58</f>
        <v>26890.909090909096</v>
      </c>
      <c r="X31" s="165">
        <f>Pali!X58</f>
        <v>88740</v>
      </c>
      <c r="Y31" s="165">
        <f>Pali!Y58</f>
        <v>197.72727272727275</v>
      </c>
      <c r="Z31" s="165">
        <f>Pali!Z58</f>
        <v>652.50000000000023</v>
      </c>
      <c r="AA31" s="165">
        <f>Pali!AA58</f>
        <v>593.18181818181813</v>
      </c>
      <c r="AB31" s="165">
        <f>Pali!AB58</f>
        <v>1957.5</v>
      </c>
      <c r="AC31" s="165">
        <f>Pali!AC58</f>
        <v>6722.7272727272721</v>
      </c>
      <c r="AD31" s="165">
        <f>Pali!AD58</f>
        <v>22185.000000000004</v>
      </c>
      <c r="AE31" s="56">
        <f t="shared" si="3"/>
        <v>79090.909090909117</v>
      </c>
      <c r="AF31" s="56">
        <f t="shared" si="3"/>
        <v>260999.99999999997</v>
      </c>
      <c r="AG31" s="165">
        <f>Pali!AG58</f>
        <v>197.72727272727275</v>
      </c>
      <c r="AH31" s="165">
        <f>Pali!AH58</f>
        <v>652.50000000000023</v>
      </c>
      <c r="AI31" s="165">
        <f>Pali!AI58</f>
        <v>10.586363636363636</v>
      </c>
      <c r="AJ31" s="165">
        <f>Pali!AJ58</f>
        <v>14.073117878787878</v>
      </c>
      <c r="AK31" s="165">
        <f>Pali!AK58</f>
        <v>213.28004653072787</v>
      </c>
      <c r="AL31" s="165">
        <f>Pali!AL58</f>
        <v>703.82415355140188</v>
      </c>
      <c r="AM31" s="165">
        <f>Pali!AM58</f>
        <v>3412.4713127448317</v>
      </c>
      <c r="AN31" s="165">
        <f>Pali!AN58</f>
        <v>11261.155332057944</v>
      </c>
      <c r="AO31" s="165">
        <f>Pali!AO58</f>
        <v>6</v>
      </c>
      <c r="AP31" s="165">
        <f>Pali!AP58</f>
        <v>14.074667149532711</v>
      </c>
      <c r="AQ31" s="165">
        <f>Pali!AQ58</f>
        <v>4862.7729225998137</v>
      </c>
      <c r="AR31" s="165">
        <f>Pali!AR58</f>
        <v>16047.150644579382</v>
      </c>
      <c r="AS31" s="165">
        <f>Pali!AS58</f>
        <v>34.124171849334466</v>
      </c>
      <c r="AT31" s="165">
        <f>Pali!AT58</f>
        <v>112.60976710280373</v>
      </c>
      <c r="AU31" s="165">
        <f t="shared" si="4"/>
        <v>8539.2348173610717</v>
      </c>
      <c r="AV31" s="165">
        <f t="shared" si="5"/>
        <v>28152.887682319852</v>
      </c>
      <c r="AW31" s="165">
        <f>Pali!AW58</f>
        <v>4862.7729225998137</v>
      </c>
      <c r="AX31" s="165">
        <f>Pali!AX58</f>
        <v>16047.150644579382</v>
      </c>
      <c r="AY31" s="57">
        <f t="shared" si="8"/>
        <v>160660.44693857324</v>
      </c>
      <c r="AZ31" s="187">
        <f t="shared" si="8"/>
        <v>530152.88768231985</v>
      </c>
      <c r="BA31" s="165">
        <f>Pali!BA58</f>
        <v>0</v>
      </c>
      <c r="BB31" s="165">
        <f>Pali!BB58</f>
        <v>0</v>
      </c>
      <c r="BC31" s="165">
        <f>Pali!BC58</f>
        <v>0</v>
      </c>
      <c r="BD31" s="165">
        <f>Pali!BD58</f>
        <v>0</v>
      </c>
      <c r="BE31" s="165">
        <f>Pali!BE58</f>
        <v>0</v>
      </c>
      <c r="BF31" s="165">
        <f>Pali!BF58</f>
        <v>0</v>
      </c>
      <c r="BG31" s="165">
        <f>Pali!BG58</f>
        <v>0</v>
      </c>
      <c r="BH31" s="165">
        <f>Pali!BH58</f>
        <v>0</v>
      </c>
      <c r="BI31" s="165">
        <f>Pali!BI58</f>
        <v>0</v>
      </c>
      <c r="BJ31" s="165">
        <f>Pali!BJ58</f>
        <v>0</v>
      </c>
      <c r="BK31" s="56">
        <f t="shared" si="7"/>
        <v>0</v>
      </c>
      <c r="BL31" s="56">
        <f t="shared" si="7"/>
        <v>0</v>
      </c>
      <c r="BM31" s="56">
        <f t="shared" si="0"/>
        <v>160660.44693857324</v>
      </c>
      <c r="BN31" s="56">
        <f t="shared" si="0"/>
        <v>530152.88768231985</v>
      </c>
      <c r="BO31" s="165">
        <f>Pali!BO58</f>
        <v>16065.985744377358</v>
      </c>
      <c r="BP31" s="165">
        <f>Pali!BP58</f>
        <v>53015.288768231992</v>
      </c>
      <c r="BQ31" s="165">
        <f>Pali!BQ58</f>
        <v>9639.5914466264148</v>
      </c>
      <c r="BR31" s="165">
        <f>Pali!BR58</f>
        <v>31809.173260939187</v>
      </c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</row>
    <row r="32" spans="1:95" s="169" customFormat="1" ht="18" customHeight="1" x14ac:dyDescent="0.25">
      <c r="A32" s="170">
        <v>26</v>
      </c>
      <c r="B32" s="171" t="s">
        <v>146</v>
      </c>
      <c r="C32" s="165">
        <f>Pratapgarh!C58</f>
        <v>123990</v>
      </c>
      <c r="D32" s="165">
        <f>Pratapgarh!D58</f>
        <v>149500</v>
      </c>
      <c r="E32" s="165">
        <f>Pratapgarh!E58</f>
        <v>6601</v>
      </c>
      <c r="F32" s="165">
        <f>Pratapgarh!F58</f>
        <v>20868</v>
      </c>
      <c r="G32" s="165">
        <f>Pratapgarh!G58</f>
        <v>945</v>
      </c>
      <c r="H32" s="165">
        <f>Pratapgarh!H58</f>
        <v>1330</v>
      </c>
      <c r="I32" s="56">
        <f t="shared" si="9"/>
        <v>131536</v>
      </c>
      <c r="J32" s="56">
        <f t="shared" si="9"/>
        <v>171698</v>
      </c>
      <c r="K32" s="165">
        <f>Pratapgarh!K58</f>
        <v>2332</v>
      </c>
      <c r="L32" s="165">
        <f>Pratapgarh!L58</f>
        <v>8775</v>
      </c>
      <c r="M32" s="165">
        <f>Pratapgarh!M58</f>
        <v>955</v>
      </c>
      <c r="N32" s="165">
        <f>Pratapgarh!N58</f>
        <v>5525</v>
      </c>
      <c r="O32" s="56">
        <f t="shared" si="2"/>
        <v>134823</v>
      </c>
      <c r="P32" s="56">
        <f t="shared" si="2"/>
        <v>185998</v>
      </c>
      <c r="Q32" s="165">
        <f>Pratapgarh!Q58</f>
        <v>111</v>
      </c>
      <c r="R32" s="165">
        <f>Pratapgarh!R58</f>
        <v>432</v>
      </c>
      <c r="S32" s="165">
        <f>Pratapgarh!S58</f>
        <v>111960</v>
      </c>
      <c r="T32" s="165">
        <f>Pratapgarh!T58</f>
        <v>156126</v>
      </c>
      <c r="U32" s="165">
        <f>Pratapgarh!U58</f>
        <v>3581</v>
      </c>
      <c r="V32" s="165">
        <f>Pratapgarh!V58</f>
        <v>19568</v>
      </c>
      <c r="W32" s="165">
        <f>Pratapgarh!W58</f>
        <v>665</v>
      </c>
      <c r="X32" s="165">
        <f>Pratapgarh!X58</f>
        <v>7000</v>
      </c>
      <c r="Y32" s="165">
        <f>Pratapgarh!Y58</f>
        <v>134</v>
      </c>
      <c r="Z32" s="165">
        <f>Pratapgarh!Z58</f>
        <v>326</v>
      </c>
      <c r="AA32" s="165">
        <f>Pratapgarh!AA58</f>
        <v>60</v>
      </c>
      <c r="AB32" s="165">
        <f>Pratapgarh!AB58</f>
        <v>156</v>
      </c>
      <c r="AC32" s="165">
        <f>Pratapgarh!AC58</f>
        <v>17</v>
      </c>
      <c r="AD32" s="165">
        <f>Pratapgarh!AD58</f>
        <v>450</v>
      </c>
      <c r="AE32" s="56">
        <f t="shared" si="3"/>
        <v>4457</v>
      </c>
      <c r="AF32" s="56">
        <f t="shared" si="3"/>
        <v>27500</v>
      </c>
      <c r="AG32" s="165">
        <f>Pratapgarh!AG58</f>
        <v>47</v>
      </c>
      <c r="AH32" s="165">
        <f>Pratapgarh!AH58</f>
        <v>129</v>
      </c>
      <c r="AI32" s="165">
        <f>Pratapgarh!AI58</f>
        <v>7</v>
      </c>
      <c r="AJ32" s="165">
        <f>Pratapgarh!AJ58</f>
        <v>32</v>
      </c>
      <c r="AK32" s="165">
        <f>Pratapgarh!AK58</f>
        <v>265</v>
      </c>
      <c r="AL32" s="165">
        <f>Pratapgarh!AL58</f>
        <v>1008</v>
      </c>
      <c r="AM32" s="165">
        <f>Pratapgarh!AM58</f>
        <v>526</v>
      </c>
      <c r="AN32" s="165">
        <f>Pratapgarh!AN58</f>
        <v>2652</v>
      </c>
      <c r="AO32" s="165">
        <f>Pratapgarh!AO58</f>
        <v>142</v>
      </c>
      <c r="AP32" s="165">
        <f>Pratapgarh!AP58</f>
        <v>340</v>
      </c>
      <c r="AQ32" s="165">
        <f>Pratapgarh!AQ58</f>
        <v>414</v>
      </c>
      <c r="AR32" s="165">
        <f>Pratapgarh!AR58</f>
        <v>892</v>
      </c>
      <c r="AS32" s="165">
        <f>Pratapgarh!AS58</f>
        <v>106</v>
      </c>
      <c r="AT32" s="165">
        <f>Pratapgarh!AT58</f>
        <v>536</v>
      </c>
      <c r="AU32" s="165">
        <f t="shared" si="4"/>
        <v>1460</v>
      </c>
      <c r="AV32" s="165">
        <f t="shared" si="5"/>
        <v>5460</v>
      </c>
      <c r="AW32" s="165">
        <f>Pratapgarh!AW58</f>
        <v>46</v>
      </c>
      <c r="AX32" s="165">
        <f>Pratapgarh!AX58</f>
        <v>73</v>
      </c>
      <c r="AY32" s="57">
        <f t="shared" si="8"/>
        <v>140740</v>
      </c>
      <c r="AZ32" s="187">
        <f t="shared" si="8"/>
        <v>218958</v>
      </c>
      <c r="BA32" s="165">
        <f>Pratapgarh!BA58</f>
        <v>0</v>
      </c>
      <c r="BB32" s="165">
        <f>Pratapgarh!BB58</f>
        <v>0</v>
      </c>
      <c r="BC32" s="165">
        <f>Pratapgarh!BC58</f>
        <v>14</v>
      </c>
      <c r="BD32" s="165">
        <f>Pratapgarh!BD58</f>
        <v>215</v>
      </c>
      <c r="BE32" s="165">
        <f>Pratapgarh!BE58</f>
        <v>25</v>
      </c>
      <c r="BF32" s="165">
        <f>Pratapgarh!BF58</f>
        <v>761</v>
      </c>
      <c r="BG32" s="165">
        <f>Pratapgarh!BG58</f>
        <v>2572</v>
      </c>
      <c r="BH32" s="165">
        <f>Pratapgarh!BH58</f>
        <v>16180</v>
      </c>
      <c r="BI32" s="165">
        <f>Pratapgarh!BI58</f>
        <v>2239</v>
      </c>
      <c r="BJ32" s="165">
        <f>Pratapgarh!BJ58</f>
        <v>10794</v>
      </c>
      <c r="BK32" s="56">
        <f t="shared" si="7"/>
        <v>4850</v>
      </c>
      <c r="BL32" s="56">
        <f t="shared" si="7"/>
        <v>27950</v>
      </c>
      <c r="BM32" s="56">
        <f t="shared" si="0"/>
        <v>145590</v>
      </c>
      <c r="BN32" s="56">
        <f t="shared" si="0"/>
        <v>246908</v>
      </c>
      <c r="BO32" s="165">
        <f>Pratapgarh!BO58</f>
        <v>76302</v>
      </c>
      <c r="BP32" s="165">
        <f>Pratapgarh!BP58</f>
        <v>117670</v>
      </c>
      <c r="BQ32" s="165">
        <f>Pratapgarh!BQ58</f>
        <v>9253</v>
      </c>
      <c r="BR32" s="165">
        <f>Pratapgarh!BR58</f>
        <v>9253</v>
      </c>
    </row>
    <row r="33" spans="1:95" s="169" customFormat="1" ht="18" customHeight="1" x14ac:dyDescent="0.25">
      <c r="A33" s="50">
        <v>27</v>
      </c>
      <c r="B33" s="171" t="s">
        <v>147</v>
      </c>
      <c r="C33" s="165">
        <f>Rajsamand!C58</f>
        <v>37820</v>
      </c>
      <c r="D33" s="165">
        <f>Rajsamand!D58</f>
        <v>53400</v>
      </c>
      <c r="E33" s="165">
        <f>Rajsamand!E58</f>
        <v>11200</v>
      </c>
      <c r="F33" s="165">
        <f>Rajsamand!F58</f>
        <v>22400</v>
      </c>
      <c r="G33" s="165">
        <f>Rajsamand!G58</f>
        <v>1950</v>
      </c>
      <c r="H33" s="165">
        <f>Rajsamand!H58</f>
        <v>2500</v>
      </c>
      <c r="I33" s="56">
        <f t="shared" si="9"/>
        <v>50970</v>
      </c>
      <c r="J33" s="56">
        <f t="shared" si="9"/>
        <v>78300</v>
      </c>
      <c r="K33" s="165">
        <f>Rajsamand!K58</f>
        <v>2630</v>
      </c>
      <c r="L33" s="165">
        <f>Rajsamand!L58</f>
        <v>4000</v>
      </c>
      <c r="M33" s="165">
        <f>Rajsamand!M58</f>
        <v>1620</v>
      </c>
      <c r="N33" s="165">
        <f>Rajsamand!N58</f>
        <v>2700</v>
      </c>
      <c r="O33" s="56">
        <f t="shared" si="2"/>
        <v>55220</v>
      </c>
      <c r="P33" s="56">
        <f t="shared" si="2"/>
        <v>85000</v>
      </c>
      <c r="Q33" s="165">
        <f>Rajsamand!Q58</f>
        <v>100</v>
      </c>
      <c r="R33" s="165">
        <f>Rajsamand!R58</f>
        <v>300</v>
      </c>
      <c r="S33" s="165">
        <f>Rajsamand!S58</f>
        <v>29000</v>
      </c>
      <c r="T33" s="165">
        <f>Rajsamand!T58</f>
        <v>41200.400000000001</v>
      </c>
      <c r="U33" s="165">
        <f>Rajsamand!U58</f>
        <v>1270</v>
      </c>
      <c r="V33" s="165">
        <f>Rajsamand!V58</f>
        <v>4780</v>
      </c>
      <c r="W33" s="165">
        <f>Rajsamand!W58</f>
        <v>440</v>
      </c>
      <c r="X33" s="165">
        <f>Rajsamand!X58</f>
        <v>2070</v>
      </c>
      <c r="Y33" s="165">
        <f>Rajsamand!Y58</f>
        <v>14970</v>
      </c>
      <c r="Z33" s="165">
        <f>Rajsamand!Z58</f>
        <v>71790</v>
      </c>
      <c r="AA33" s="165">
        <f>Rajsamand!AA58</f>
        <v>110</v>
      </c>
      <c r="AB33" s="165">
        <f>Rajsamand!AB58</f>
        <v>730</v>
      </c>
      <c r="AC33" s="165">
        <f>Rajsamand!AC58</f>
        <v>310</v>
      </c>
      <c r="AD33" s="165">
        <f>Rajsamand!AD58</f>
        <v>2730</v>
      </c>
      <c r="AE33" s="56">
        <f>U33+W33+Y33+AA33+AC33</f>
        <v>17100</v>
      </c>
      <c r="AF33" s="56">
        <f>V33+X33+Z33+AB33+AD33</f>
        <v>82100</v>
      </c>
      <c r="AG33" s="165">
        <f>Rajsamand!AG58</f>
        <v>840</v>
      </c>
      <c r="AH33" s="165">
        <f>Rajsamand!AH58</f>
        <v>5700</v>
      </c>
      <c r="AI33" s="165">
        <f>Rajsamand!AI58</f>
        <v>100</v>
      </c>
      <c r="AJ33" s="165">
        <f>Rajsamand!AJ58</f>
        <v>1100</v>
      </c>
      <c r="AK33" s="165">
        <f>Rajsamand!AK58</f>
        <v>1630</v>
      </c>
      <c r="AL33" s="165">
        <f>Rajsamand!AL58</f>
        <v>3000</v>
      </c>
      <c r="AM33" s="165">
        <f>Rajsamand!AM58</f>
        <v>1860</v>
      </c>
      <c r="AN33" s="165">
        <f>Rajsamand!AN58</f>
        <v>5700</v>
      </c>
      <c r="AO33" s="165">
        <f>Rajsamand!AO58</f>
        <v>580</v>
      </c>
      <c r="AP33" s="165">
        <f>Rajsamand!AP58</f>
        <v>900</v>
      </c>
      <c r="AQ33" s="165">
        <f>Rajsamand!AQ58</f>
        <v>6680</v>
      </c>
      <c r="AR33" s="165">
        <f>Rajsamand!AR58</f>
        <v>10000</v>
      </c>
      <c r="AS33" s="165">
        <f>Rajsamand!AS58</f>
        <v>700</v>
      </c>
      <c r="AT33" s="165">
        <f>Rajsamand!AT58</f>
        <v>1600</v>
      </c>
      <c r="AU33" s="165">
        <f t="shared" si="4"/>
        <v>11550</v>
      </c>
      <c r="AV33" s="165">
        <f t="shared" si="5"/>
        <v>22300</v>
      </c>
      <c r="AW33" s="165">
        <f>Rajsamand!AW58</f>
        <v>0</v>
      </c>
      <c r="AX33" s="165">
        <f>Rajsamand!AX58</f>
        <v>0</v>
      </c>
      <c r="AY33" s="57">
        <f t="shared" si="8"/>
        <v>83870</v>
      </c>
      <c r="AZ33" s="187">
        <f t="shared" si="8"/>
        <v>189400</v>
      </c>
      <c r="BA33" s="165">
        <f>Rajsamand!BA58</f>
        <v>20</v>
      </c>
      <c r="BB33" s="165">
        <f>Rajsamand!BB58</f>
        <v>70</v>
      </c>
      <c r="BC33" s="165">
        <f>Rajsamand!BC58</f>
        <v>10</v>
      </c>
      <c r="BD33" s="165">
        <f>Rajsamand!BD58</f>
        <v>50</v>
      </c>
      <c r="BE33" s="165">
        <f>Rajsamand!BE58</f>
        <v>20</v>
      </c>
      <c r="BF33" s="165">
        <f>Rajsamand!BF58</f>
        <v>40</v>
      </c>
      <c r="BG33" s="165">
        <f>Rajsamand!BG58</f>
        <v>10</v>
      </c>
      <c r="BH33" s="165">
        <f>Rajsamand!BH58</f>
        <v>30</v>
      </c>
      <c r="BI33" s="165">
        <f>Rajsamand!BI58</f>
        <v>1440</v>
      </c>
      <c r="BJ33" s="165">
        <f>Rajsamand!BJ58</f>
        <v>4210</v>
      </c>
      <c r="BK33" s="56">
        <f t="shared" si="7"/>
        <v>1500</v>
      </c>
      <c r="BL33" s="56">
        <f t="shared" si="7"/>
        <v>4400</v>
      </c>
      <c r="BM33" s="56">
        <f t="shared" si="0"/>
        <v>85370</v>
      </c>
      <c r="BN33" s="56">
        <f t="shared" si="0"/>
        <v>193800</v>
      </c>
      <c r="BO33" s="165">
        <f>Rajsamand!BO58</f>
        <v>8900</v>
      </c>
      <c r="BP33" s="165">
        <f>Rajsamand!BP58</f>
        <v>15870</v>
      </c>
      <c r="BQ33" s="165">
        <f>Rajsamand!BQ58</f>
        <v>1785</v>
      </c>
      <c r="BR33" s="165">
        <f>Rajsamand!BR58</f>
        <v>3180</v>
      </c>
    </row>
    <row r="34" spans="1:95" s="169" customFormat="1" ht="18" customHeight="1" x14ac:dyDescent="0.25">
      <c r="A34" s="170">
        <v>28</v>
      </c>
      <c r="B34" s="168" t="s">
        <v>148</v>
      </c>
      <c r="C34" s="165">
        <f>'Sawai Madhopur'!C58</f>
        <v>112426</v>
      </c>
      <c r="D34" s="165">
        <f>'Sawai Madhopur'!D58</f>
        <v>192850</v>
      </c>
      <c r="E34" s="165">
        <f>'Sawai Madhopur'!E58</f>
        <v>16442</v>
      </c>
      <c r="F34" s="165">
        <f>'Sawai Madhopur'!F58</f>
        <v>23025</v>
      </c>
      <c r="G34" s="165">
        <f>'Sawai Madhopur'!G58</f>
        <v>6390</v>
      </c>
      <c r="H34" s="165">
        <f>'Sawai Madhopur'!H58</f>
        <v>6950</v>
      </c>
      <c r="I34" s="56">
        <f t="shared" si="9"/>
        <v>135258</v>
      </c>
      <c r="J34" s="56">
        <f t="shared" si="9"/>
        <v>222825</v>
      </c>
      <c r="K34" s="165">
        <f>'Sawai Madhopur'!K58</f>
        <v>4677</v>
      </c>
      <c r="L34" s="165">
        <f>'Sawai Madhopur'!L58</f>
        <v>10415</v>
      </c>
      <c r="M34" s="165">
        <f>'Sawai Madhopur'!M58</f>
        <v>4116</v>
      </c>
      <c r="N34" s="165">
        <f>'Sawai Madhopur'!N58</f>
        <v>12060</v>
      </c>
      <c r="O34" s="56">
        <f t="shared" si="2"/>
        <v>144051</v>
      </c>
      <c r="P34" s="56">
        <f t="shared" si="2"/>
        <v>245300</v>
      </c>
      <c r="Q34" s="165">
        <f>'Sawai Madhopur'!Q58</f>
        <v>647</v>
      </c>
      <c r="R34" s="165">
        <f>'Sawai Madhopur'!R58</f>
        <v>1952</v>
      </c>
      <c r="S34" s="165">
        <f>'Sawai Madhopur'!S58</f>
        <v>117914</v>
      </c>
      <c r="T34" s="165">
        <f>'Sawai Madhopur'!T58</f>
        <v>202007</v>
      </c>
      <c r="U34" s="165">
        <f>'Sawai Madhopur'!U58</f>
        <v>11643</v>
      </c>
      <c r="V34" s="165">
        <f>'Sawai Madhopur'!V58</f>
        <v>48334</v>
      </c>
      <c r="W34" s="165">
        <f>'Sawai Madhopur'!W58</f>
        <v>1909</v>
      </c>
      <c r="X34" s="165">
        <f>'Sawai Madhopur'!X58</f>
        <v>10070</v>
      </c>
      <c r="Y34" s="165">
        <f>'Sawai Madhopur'!Y58</f>
        <v>442</v>
      </c>
      <c r="Z34" s="165">
        <f>'Sawai Madhopur'!Z58</f>
        <v>900</v>
      </c>
      <c r="AA34" s="165">
        <f>'Sawai Madhopur'!AA58</f>
        <v>152</v>
      </c>
      <c r="AB34" s="165">
        <f>'Sawai Madhopur'!AB58</f>
        <v>186</v>
      </c>
      <c r="AC34" s="165">
        <f>'Sawai Madhopur'!AC58</f>
        <v>12</v>
      </c>
      <c r="AD34" s="165">
        <f>'Sawai Madhopur'!AD58</f>
        <v>380</v>
      </c>
      <c r="AE34" s="56">
        <f t="shared" si="3"/>
        <v>14158</v>
      </c>
      <c r="AF34" s="56">
        <f t="shared" si="3"/>
        <v>59870</v>
      </c>
      <c r="AG34" s="165">
        <f>'Sawai Madhopur'!AG58</f>
        <v>114</v>
      </c>
      <c r="AH34" s="165">
        <f>'Sawai Madhopur'!AH58</f>
        <v>150</v>
      </c>
      <c r="AI34" s="165">
        <f>'Sawai Madhopur'!AI58</f>
        <v>17</v>
      </c>
      <c r="AJ34" s="165">
        <f>'Sawai Madhopur'!AJ58</f>
        <v>100</v>
      </c>
      <c r="AK34" s="165">
        <f>'Sawai Madhopur'!AK58</f>
        <v>652</v>
      </c>
      <c r="AL34" s="165">
        <f>'Sawai Madhopur'!AL58</f>
        <v>1715</v>
      </c>
      <c r="AM34" s="165">
        <f>'Sawai Madhopur'!AM58</f>
        <v>2626</v>
      </c>
      <c r="AN34" s="165">
        <f>'Sawai Madhopur'!AN58</f>
        <v>17955</v>
      </c>
      <c r="AO34" s="165">
        <f>'Sawai Madhopur'!AO58</f>
        <v>865</v>
      </c>
      <c r="AP34" s="165">
        <f>'Sawai Madhopur'!AP58</f>
        <v>6854</v>
      </c>
      <c r="AQ34" s="165">
        <f>'Sawai Madhopur'!AQ58</f>
        <v>2875</v>
      </c>
      <c r="AR34" s="165">
        <f>'Sawai Madhopur'!AR58</f>
        <v>5010</v>
      </c>
      <c r="AS34" s="165">
        <f>'Sawai Madhopur'!AS58</f>
        <v>981</v>
      </c>
      <c r="AT34" s="165">
        <f>'Sawai Madhopur'!AT58</f>
        <v>13063</v>
      </c>
      <c r="AU34" s="165">
        <f t="shared" si="4"/>
        <v>8016</v>
      </c>
      <c r="AV34" s="165">
        <f t="shared" si="5"/>
        <v>44697</v>
      </c>
      <c r="AW34" s="165">
        <f>'Sawai Madhopur'!AW58</f>
        <v>279</v>
      </c>
      <c r="AX34" s="165">
        <f>'Sawai Madhopur'!AX58</f>
        <v>479</v>
      </c>
      <c r="AY34" s="57">
        <f t="shared" si="8"/>
        <v>166225</v>
      </c>
      <c r="AZ34" s="187">
        <f t="shared" si="8"/>
        <v>349867</v>
      </c>
      <c r="BA34" s="165">
        <f>'Sawai Madhopur'!BA58</f>
        <v>0</v>
      </c>
      <c r="BB34" s="165">
        <f>'Sawai Madhopur'!BB58</f>
        <v>0</v>
      </c>
      <c r="BC34" s="165">
        <f>'Sawai Madhopur'!BC58</f>
        <v>14</v>
      </c>
      <c r="BD34" s="165">
        <f>'Sawai Madhopur'!BD58</f>
        <v>215</v>
      </c>
      <c r="BE34" s="165">
        <f>'Sawai Madhopur'!BE58</f>
        <v>42</v>
      </c>
      <c r="BF34" s="165">
        <f>'Sawai Madhopur'!BF58</f>
        <v>1230</v>
      </c>
      <c r="BG34" s="165">
        <f>'Sawai Madhopur'!BG58</f>
        <v>1785</v>
      </c>
      <c r="BH34" s="165">
        <f>'Sawai Madhopur'!BH58</f>
        <v>3901</v>
      </c>
      <c r="BI34" s="165">
        <f>'Sawai Madhopur'!BI58</f>
        <v>13240</v>
      </c>
      <c r="BJ34" s="165">
        <f>'Sawai Madhopur'!BJ58</f>
        <v>18289</v>
      </c>
      <c r="BK34" s="56">
        <f t="shared" si="7"/>
        <v>15081</v>
      </c>
      <c r="BL34" s="56">
        <f t="shared" si="7"/>
        <v>23635</v>
      </c>
      <c r="BM34" s="56">
        <f t="shared" si="0"/>
        <v>181306</v>
      </c>
      <c r="BN34" s="56">
        <f t="shared" si="0"/>
        <v>373502</v>
      </c>
      <c r="BO34" s="165">
        <f>'Sawai Madhopur'!BO58</f>
        <v>46963</v>
      </c>
      <c r="BP34" s="165">
        <f>'Sawai Madhopur'!BP58</f>
        <v>95770</v>
      </c>
      <c r="BQ34" s="165">
        <f>'Sawai Madhopur'!BQ58</f>
        <v>7004</v>
      </c>
      <c r="BR34" s="165">
        <f>'Sawai Madhopur'!BR58</f>
        <v>6920</v>
      </c>
    </row>
    <row r="35" spans="1:95" s="169" customFormat="1" ht="18" customHeight="1" x14ac:dyDescent="0.25">
      <c r="A35" s="50">
        <v>29</v>
      </c>
      <c r="B35" s="171" t="s">
        <v>149</v>
      </c>
      <c r="C35" s="165">
        <f>Sikar!C58</f>
        <v>705416</v>
      </c>
      <c r="D35" s="165">
        <f>Sikar!D58</f>
        <v>472266.30169052153</v>
      </c>
      <c r="E35" s="165">
        <f>Sikar!E58</f>
        <v>113174</v>
      </c>
      <c r="F35" s="165">
        <f>Sikar!F58</f>
        <v>148709.65</v>
      </c>
      <c r="G35" s="165">
        <f>Sikar!G58</f>
        <v>36646</v>
      </c>
      <c r="H35" s="165">
        <f>Sikar!H58</f>
        <v>37805.899999999994</v>
      </c>
      <c r="I35" s="56">
        <f t="shared" si="9"/>
        <v>855236</v>
      </c>
      <c r="J35" s="56">
        <f t="shared" si="9"/>
        <v>658781.85169052158</v>
      </c>
      <c r="K35" s="165">
        <f>Sikar!K58</f>
        <v>10901</v>
      </c>
      <c r="L35" s="165">
        <f>Sikar!L58</f>
        <v>15785.899897999998</v>
      </c>
      <c r="M35" s="165">
        <f>Sikar!M58</f>
        <v>875</v>
      </c>
      <c r="N35" s="165">
        <f>Sikar!N58</f>
        <v>33454.1</v>
      </c>
      <c r="O35" s="56">
        <f t="shared" si="2"/>
        <v>867012</v>
      </c>
      <c r="P35" s="56">
        <f t="shared" si="2"/>
        <v>708021.8515885215</v>
      </c>
      <c r="Q35" s="165">
        <f>Sikar!Q58</f>
        <v>0</v>
      </c>
      <c r="R35" s="165">
        <f>Sikar!R58</f>
        <v>0</v>
      </c>
      <c r="S35" s="165">
        <f>Sikar!S58</f>
        <v>482361</v>
      </c>
      <c r="T35" s="165">
        <f>Sikar!T58</f>
        <v>394007.03608272539</v>
      </c>
      <c r="U35" s="165">
        <f>Sikar!U58</f>
        <v>44503</v>
      </c>
      <c r="V35" s="165">
        <f>Sikar!V58</f>
        <v>110581.69129915799</v>
      </c>
      <c r="W35" s="165">
        <f>Sikar!W58</f>
        <v>11677</v>
      </c>
      <c r="X35" s="165">
        <f>Sikar!X58</f>
        <v>94506.23877216001</v>
      </c>
      <c r="Y35" s="165">
        <f>Sikar!Y58</f>
        <v>660</v>
      </c>
      <c r="Z35" s="165">
        <f>Sikar!Z58</f>
        <v>7706.58061773594</v>
      </c>
      <c r="AA35" s="165">
        <f>Sikar!AA58</f>
        <v>722</v>
      </c>
      <c r="AB35" s="165">
        <f>Sikar!AB58</f>
        <v>596.91114338556008</v>
      </c>
      <c r="AC35" s="165">
        <f>Sikar!AC58</f>
        <v>703</v>
      </c>
      <c r="AD35" s="165">
        <f>Sikar!AD58</f>
        <v>7791.6919319664003</v>
      </c>
      <c r="AE35" s="56">
        <f t="shared" si="3"/>
        <v>58265</v>
      </c>
      <c r="AF35" s="56">
        <f t="shared" si="3"/>
        <v>221183.11376440592</v>
      </c>
      <c r="AG35" s="165">
        <f>Sikar!AG58</f>
        <v>0</v>
      </c>
      <c r="AH35" s="165">
        <f>Sikar!AH58</f>
        <v>0</v>
      </c>
      <c r="AI35" s="165">
        <f>Sikar!AI58</f>
        <v>15</v>
      </c>
      <c r="AJ35" s="165">
        <f>Sikar!AJ58</f>
        <v>919.60000000000014</v>
      </c>
      <c r="AK35" s="165">
        <f>Sikar!AK58</f>
        <v>1300</v>
      </c>
      <c r="AL35" s="165">
        <f>Sikar!AL58</f>
        <v>4680.004771483279</v>
      </c>
      <c r="AM35" s="165">
        <f>Sikar!AM58</f>
        <v>1750</v>
      </c>
      <c r="AN35" s="165">
        <f>Sikar!AN58</f>
        <v>25879.86032983</v>
      </c>
      <c r="AO35" s="165">
        <f>Sikar!AO58</f>
        <v>705</v>
      </c>
      <c r="AP35" s="165">
        <f>Sikar!AP58</f>
        <v>2080.10198932</v>
      </c>
      <c r="AQ35" s="165">
        <f>Sikar!AQ58</f>
        <v>42322</v>
      </c>
      <c r="AR35" s="165">
        <f>Sikar!AR58</f>
        <v>32565.5</v>
      </c>
      <c r="AS35" s="165">
        <f>Sikar!AS58</f>
        <v>1093</v>
      </c>
      <c r="AT35" s="165">
        <f>Sikar!AT58</f>
        <v>3031.4947818916798</v>
      </c>
      <c r="AU35" s="165">
        <f t="shared" si="4"/>
        <v>47185</v>
      </c>
      <c r="AV35" s="165">
        <f t="shared" si="5"/>
        <v>69156.561872524966</v>
      </c>
      <c r="AW35" s="165">
        <f>Sikar!AW58</f>
        <v>0</v>
      </c>
      <c r="AX35" s="165">
        <f>Sikar!AX58</f>
        <v>0</v>
      </c>
      <c r="AY35" s="57">
        <f t="shared" si="8"/>
        <v>972462</v>
      </c>
      <c r="AZ35" s="187">
        <f t="shared" si="8"/>
        <v>998361.52722545248</v>
      </c>
      <c r="BA35" s="165">
        <f>Sikar!BA58</f>
        <v>0</v>
      </c>
      <c r="BB35" s="165">
        <f>Sikar!BB58</f>
        <v>0</v>
      </c>
      <c r="BC35" s="165">
        <f>Sikar!BC58</f>
        <v>42</v>
      </c>
      <c r="BD35" s="165">
        <f>Sikar!BD58</f>
        <v>643.5</v>
      </c>
      <c r="BE35" s="165">
        <f>Sikar!BE58</f>
        <v>223</v>
      </c>
      <c r="BF35" s="165">
        <f>Sikar!BF58</f>
        <v>6666</v>
      </c>
      <c r="BG35" s="165">
        <f>Sikar!BG58</f>
        <v>3744</v>
      </c>
      <c r="BH35" s="165">
        <f>Sikar!BH58</f>
        <v>19022.3</v>
      </c>
      <c r="BI35" s="165">
        <f>Sikar!BI58</f>
        <v>15800</v>
      </c>
      <c r="BJ35" s="165">
        <f>Sikar!BJ58</f>
        <v>35910.6</v>
      </c>
      <c r="BK35" s="56">
        <f t="shared" si="7"/>
        <v>19809</v>
      </c>
      <c r="BL35" s="56">
        <f t="shared" si="7"/>
        <v>62242.399999999994</v>
      </c>
      <c r="BM35" s="56">
        <f t="shared" si="0"/>
        <v>992271</v>
      </c>
      <c r="BN35" s="56">
        <f t="shared" si="0"/>
        <v>1060603.9272254524</v>
      </c>
      <c r="BO35" s="165">
        <f>Sikar!BO58</f>
        <v>119394</v>
      </c>
      <c r="BP35" s="165">
        <f>Sikar!BP58</f>
        <v>210762.2</v>
      </c>
      <c r="BQ35" s="165">
        <f>Sikar!BQ58</f>
        <v>0</v>
      </c>
      <c r="BR35" s="165">
        <f>Sikar!BR58</f>
        <v>0</v>
      </c>
      <c r="BS35" s="173"/>
      <c r="BT35" s="173"/>
      <c r="BU35" s="173"/>
      <c r="BV35" s="173"/>
      <c r="BW35" s="173"/>
      <c r="BX35" s="173"/>
      <c r="BY35" s="173"/>
      <c r="BZ35" s="173"/>
      <c r="CA35" s="173"/>
      <c r="CB35" s="173"/>
      <c r="CC35" s="173"/>
      <c r="CD35" s="173"/>
      <c r="CE35" s="173"/>
      <c r="CF35" s="173"/>
      <c r="CG35" s="173"/>
      <c r="CH35" s="173"/>
      <c r="CI35" s="173"/>
      <c r="CJ35" s="173"/>
      <c r="CK35" s="173"/>
      <c r="CL35" s="173"/>
      <c r="CM35" s="173"/>
      <c r="CN35" s="173"/>
      <c r="CO35" s="173"/>
      <c r="CP35" s="173"/>
      <c r="CQ35" s="173"/>
    </row>
    <row r="36" spans="1:95" s="169" customFormat="1" ht="18" customHeight="1" x14ac:dyDescent="0.25">
      <c r="A36" s="170">
        <v>30</v>
      </c>
      <c r="B36" s="171" t="s">
        <v>150</v>
      </c>
      <c r="C36" s="165">
        <f>Sirohi!C58</f>
        <v>33941.25</v>
      </c>
      <c r="D36" s="165">
        <f>Sirohi!D58</f>
        <v>75425</v>
      </c>
      <c r="E36" s="165">
        <f>Sirohi!E58</f>
        <v>9279</v>
      </c>
      <c r="F36" s="165">
        <f>Sirohi!F58</f>
        <v>20620</v>
      </c>
      <c r="G36" s="165">
        <f>Sirohi!G58</f>
        <v>3235.5</v>
      </c>
      <c r="H36" s="165">
        <f>Sirohi!H58</f>
        <v>7190</v>
      </c>
      <c r="I36" s="56">
        <f t="shared" si="9"/>
        <v>46455.75</v>
      </c>
      <c r="J36" s="56">
        <f t="shared" si="9"/>
        <v>103235</v>
      </c>
      <c r="K36" s="165">
        <f>Sirohi!K58</f>
        <v>3668.85</v>
      </c>
      <c r="L36" s="165">
        <f>Sirohi!L58</f>
        <v>8498</v>
      </c>
      <c r="M36" s="165">
        <f>Sirohi!M58</f>
        <v>3217.5</v>
      </c>
      <c r="N36" s="165">
        <f>Sirohi!N58</f>
        <v>7285</v>
      </c>
      <c r="O36" s="56">
        <f t="shared" si="2"/>
        <v>53342.1</v>
      </c>
      <c r="P36" s="56">
        <f t="shared" si="2"/>
        <v>119018</v>
      </c>
      <c r="Q36" s="165">
        <f>Sirohi!Q58</f>
        <v>310.05</v>
      </c>
      <c r="R36" s="165">
        <f>Sirohi!R58</f>
        <v>709</v>
      </c>
      <c r="S36" s="165">
        <f>Sirohi!S58</f>
        <v>34665.75</v>
      </c>
      <c r="T36" s="165">
        <f>Sirohi!T58</f>
        <v>80855</v>
      </c>
      <c r="U36" s="165">
        <f>Sirohi!U58</f>
        <v>5924.25</v>
      </c>
      <c r="V36" s="165">
        <f>Sirohi!V58</f>
        <v>14460</v>
      </c>
      <c r="W36" s="165">
        <f>Sirohi!W58</f>
        <v>2496.6</v>
      </c>
      <c r="X36" s="165">
        <f>Sirohi!X58</f>
        <v>5969</v>
      </c>
      <c r="Y36" s="165">
        <f>Sirohi!Y58</f>
        <v>6104.25</v>
      </c>
      <c r="Z36" s="165">
        <f>Sirohi!Z58</f>
        <v>14355</v>
      </c>
      <c r="AA36" s="165">
        <f>Sirohi!AA58</f>
        <v>944.55</v>
      </c>
      <c r="AB36" s="165">
        <f>Sirohi!AB58</f>
        <v>2304</v>
      </c>
      <c r="AC36" s="165">
        <f>Sirohi!AC58</f>
        <v>150</v>
      </c>
      <c r="AD36" s="165">
        <f>Sirohi!AD58</f>
        <v>72.900000000000006</v>
      </c>
      <c r="AE36" s="56">
        <f t="shared" si="3"/>
        <v>15619.65</v>
      </c>
      <c r="AF36" s="56">
        <f t="shared" si="3"/>
        <v>37160.9</v>
      </c>
      <c r="AG36" s="165">
        <f>Sirohi!AG58</f>
        <v>1562.4</v>
      </c>
      <c r="AH36" s="165">
        <f>Sirohi!AH58</f>
        <v>3472</v>
      </c>
      <c r="AI36" s="165">
        <f>Sirohi!AI58</f>
        <v>0</v>
      </c>
      <c r="AJ36" s="165">
        <f>Sirohi!AJ58</f>
        <v>0</v>
      </c>
      <c r="AK36" s="165">
        <f>Sirohi!AK58</f>
        <v>2368.2150000000001</v>
      </c>
      <c r="AL36" s="165">
        <f>Sirohi!AL58</f>
        <v>6445</v>
      </c>
      <c r="AM36" s="165">
        <f>Sirohi!AM58</f>
        <v>5672.65</v>
      </c>
      <c r="AN36" s="165">
        <f>Sirohi!AN58</f>
        <v>13570</v>
      </c>
      <c r="AO36" s="165">
        <f>Sirohi!AO58</f>
        <v>0</v>
      </c>
      <c r="AP36" s="165">
        <f>Sirohi!AP58</f>
        <v>0</v>
      </c>
      <c r="AQ36" s="165">
        <f>Sirohi!AQ58</f>
        <v>2439.0749999999998</v>
      </c>
      <c r="AR36" s="165">
        <f>Sirohi!AR58</f>
        <v>5895</v>
      </c>
      <c r="AS36" s="165">
        <f>Sirohi!AS58</f>
        <v>0</v>
      </c>
      <c r="AT36" s="165">
        <f>Sirohi!AT58</f>
        <v>0</v>
      </c>
      <c r="AU36" s="165">
        <f t="shared" si="4"/>
        <v>10479.939999999999</v>
      </c>
      <c r="AV36" s="165">
        <f t="shared" si="5"/>
        <v>25910</v>
      </c>
      <c r="AW36" s="165">
        <f>Sirohi!AW58</f>
        <v>0</v>
      </c>
      <c r="AX36" s="165">
        <f>Sirohi!AX58</f>
        <v>0</v>
      </c>
      <c r="AY36" s="57">
        <f t="shared" si="8"/>
        <v>79441.69</v>
      </c>
      <c r="AZ36" s="187">
        <f t="shared" si="8"/>
        <v>182088.9</v>
      </c>
      <c r="BA36" s="165">
        <f>Sirohi!BA58</f>
        <v>0</v>
      </c>
      <c r="BB36" s="165">
        <f>Sirohi!BB58</f>
        <v>0</v>
      </c>
      <c r="BC36" s="165">
        <f>Sirohi!BC58</f>
        <v>0</v>
      </c>
      <c r="BD36" s="165">
        <f>Sirohi!BD58</f>
        <v>0</v>
      </c>
      <c r="BE36" s="165">
        <f>Sirohi!BE58</f>
        <v>0</v>
      </c>
      <c r="BF36" s="165">
        <f>Sirohi!BF58</f>
        <v>0</v>
      </c>
      <c r="BG36" s="165">
        <f>Sirohi!BG58</f>
        <v>0</v>
      </c>
      <c r="BH36" s="165">
        <f>Sirohi!BH58</f>
        <v>0</v>
      </c>
      <c r="BI36" s="165">
        <f>Sirohi!BI58</f>
        <v>302.85999999999996</v>
      </c>
      <c r="BJ36" s="165">
        <f>Sirohi!BJ58</f>
        <v>1090</v>
      </c>
      <c r="BK36" s="56">
        <f t="shared" si="7"/>
        <v>302.85999999999996</v>
      </c>
      <c r="BL36" s="56">
        <f t="shared" si="7"/>
        <v>1090</v>
      </c>
      <c r="BM36" s="56">
        <f t="shared" si="0"/>
        <v>79744.55</v>
      </c>
      <c r="BN36" s="56">
        <f t="shared" si="0"/>
        <v>183178.9</v>
      </c>
      <c r="BO36" s="165">
        <f>Sirohi!BO58</f>
        <v>324947.40000000002</v>
      </c>
      <c r="BP36" s="165">
        <f>Sirohi!BP58</f>
        <v>455727.25</v>
      </c>
      <c r="BQ36" s="165">
        <f>Sirohi!BQ58</f>
        <v>0</v>
      </c>
      <c r="BR36" s="165">
        <f>Sirohi!BR58</f>
        <v>0</v>
      </c>
    </row>
    <row r="37" spans="1:95" s="169" customFormat="1" ht="18" customHeight="1" x14ac:dyDescent="0.25">
      <c r="A37" s="50">
        <v>31</v>
      </c>
      <c r="B37" s="171" t="s">
        <v>151</v>
      </c>
      <c r="C37" s="165">
        <f>'Sri Ganganagar'!C58</f>
        <v>344988</v>
      </c>
      <c r="D37" s="165">
        <f>'Sri Ganganagar'!D58</f>
        <v>924845</v>
      </c>
      <c r="E37" s="165">
        <f>'Sri Ganganagar'!E58</f>
        <v>21730</v>
      </c>
      <c r="F37" s="165">
        <f>'Sri Ganganagar'!F58</f>
        <v>91920</v>
      </c>
      <c r="G37" s="165">
        <f>'Sri Ganganagar'!G58</f>
        <v>3062</v>
      </c>
      <c r="H37" s="165">
        <f>'Sri Ganganagar'!H58</f>
        <v>13425</v>
      </c>
      <c r="I37" s="56">
        <f t="shared" si="9"/>
        <v>369780</v>
      </c>
      <c r="J37" s="56">
        <f t="shared" si="9"/>
        <v>1030190</v>
      </c>
      <c r="K37" s="165">
        <f>'Sri Ganganagar'!K58</f>
        <v>4984</v>
      </c>
      <c r="L37" s="165">
        <f>'Sri Ganganagar'!L58</f>
        <v>50130</v>
      </c>
      <c r="M37" s="165">
        <f>'Sri Ganganagar'!M58</f>
        <v>11219</v>
      </c>
      <c r="N37" s="165">
        <f>'Sri Ganganagar'!N58</f>
        <v>112060</v>
      </c>
      <c r="O37" s="56">
        <f t="shared" si="2"/>
        <v>385983</v>
      </c>
      <c r="P37" s="56">
        <f t="shared" si="2"/>
        <v>1192380</v>
      </c>
      <c r="Q37" s="165">
        <f>'Sri Ganganagar'!Q58</f>
        <v>1467</v>
      </c>
      <c r="R37" s="165">
        <f>'Sri Ganganagar'!R58</f>
        <v>17772</v>
      </c>
      <c r="S37" s="165">
        <f>'Sri Ganganagar'!S58</f>
        <v>248788</v>
      </c>
      <c r="T37" s="165">
        <f>'Sri Ganganagar'!T58</f>
        <v>766476</v>
      </c>
      <c r="U37" s="165">
        <f>'Sri Ganganagar'!U58</f>
        <v>23309</v>
      </c>
      <c r="V37" s="165">
        <f>'Sri Ganganagar'!V58</f>
        <v>286797</v>
      </c>
      <c r="W37" s="165">
        <f>'Sri Ganganagar'!W58</f>
        <v>6740</v>
      </c>
      <c r="X37" s="165">
        <f>'Sri Ganganagar'!X58</f>
        <v>77375</v>
      </c>
      <c r="Y37" s="165">
        <f>'Sri Ganganagar'!Y58</f>
        <v>902</v>
      </c>
      <c r="Z37" s="165">
        <f>'Sri Ganganagar'!Z58</f>
        <v>6210</v>
      </c>
      <c r="AA37" s="165">
        <f>'Sri Ganganagar'!AA58</f>
        <v>521</v>
      </c>
      <c r="AB37" s="165">
        <f>'Sri Ganganagar'!AB58</f>
        <v>1218</v>
      </c>
      <c r="AC37" s="165">
        <f>'Sri Ganganagar'!AC58</f>
        <v>166</v>
      </c>
      <c r="AD37" s="165">
        <f>'Sri Ganganagar'!AD58</f>
        <v>27000</v>
      </c>
      <c r="AE37" s="56">
        <f t="shared" si="3"/>
        <v>31638</v>
      </c>
      <c r="AF37" s="56">
        <f t="shared" si="3"/>
        <v>398600</v>
      </c>
      <c r="AG37" s="165">
        <f>'Sri Ganganagar'!AG58</f>
        <v>303</v>
      </c>
      <c r="AH37" s="165">
        <f>'Sri Ganganagar'!AH58</f>
        <v>934</v>
      </c>
      <c r="AI37" s="165">
        <f>'Sri Ganganagar'!AI58</f>
        <v>151</v>
      </c>
      <c r="AJ37" s="165">
        <f>'Sri Ganganagar'!AJ58</f>
        <v>11500</v>
      </c>
      <c r="AK37" s="165">
        <f>'Sri Ganganagar'!AK58</f>
        <v>1823</v>
      </c>
      <c r="AL37" s="165">
        <f>'Sri Ganganagar'!AL58</f>
        <v>7500</v>
      </c>
      <c r="AM37" s="165">
        <f>'Sri Ganganagar'!AM58</f>
        <v>6885</v>
      </c>
      <c r="AN37" s="165">
        <f>'Sri Ganganagar'!AN58</f>
        <v>68297</v>
      </c>
      <c r="AO37" s="165">
        <f>'Sri Ganganagar'!AO58</f>
        <v>3797</v>
      </c>
      <c r="AP37" s="165">
        <f>'Sri Ganganagar'!AP58</f>
        <v>22615</v>
      </c>
      <c r="AQ37" s="165">
        <f>'Sri Ganganagar'!AQ58</f>
        <v>4555</v>
      </c>
      <c r="AR37" s="165">
        <f>'Sri Ganganagar'!AR58</f>
        <v>8028</v>
      </c>
      <c r="AS37" s="165">
        <f>'Sri Ganganagar'!AS58</f>
        <v>1180</v>
      </c>
      <c r="AT37" s="165">
        <f>'Sri Ganganagar'!AT58</f>
        <v>10180</v>
      </c>
      <c r="AU37" s="165">
        <f t="shared" si="4"/>
        <v>18391</v>
      </c>
      <c r="AV37" s="165">
        <f t="shared" si="5"/>
        <v>128120</v>
      </c>
      <c r="AW37" s="165">
        <f>'Sri Ganganagar'!AW58</f>
        <v>697</v>
      </c>
      <c r="AX37" s="165">
        <f>'Sri Ganganagar'!AX58</f>
        <v>952</v>
      </c>
      <c r="AY37" s="57">
        <f t="shared" si="8"/>
        <v>436012</v>
      </c>
      <c r="AZ37" s="187">
        <f t="shared" si="8"/>
        <v>1719100</v>
      </c>
      <c r="BA37" s="165">
        <f>'Sri Ganganagar'!BA58</f>
        <v>0</v>
      </c>
      <c r="BB37" s="165">
        <f>'Sri Ganganagar'!BB58</f>
        <v>0</v>
      </c>
      <c r="BC37" s="165">
        <f>'Sri Ganganagar'!BC58</f>
        <v>26</v>
      </c>
      <c r="BD37" s="165">
        <f>'Sri Ganganagar'!BD58</f>
        <v>482</v>
      </c>
      <c r="BE37" s="165">
        <f>'Sri Ganganagar'!BE58</f>
        <v>58</v>
      </c>
      <c r="BF37" s="165">
        <f>'Sri Ganganagar'!BF58</f>
        <v>1770</v>
      </c>
      <c r="BG37" s="165">
        <f>'Sri Ganganagar'!BG58</f>
        <v>3022</v>
      </c>
      <c r="BH37" s="165">
        <f>'Sri Ganganagar'!BH58</f>
        <v>13036</v>
      </c>
      <c r="BI37" s="165">
        <f>'Sri Ganganagar'!BI58</f>
        <v>12424</v>
      </c>
      <c r="BJ37" s="165">
        <f>'Sri Ganganagar'!BJ58</f>
        <v>41512</v>
      </c>
      <c r="BK37" s="56">
        <f t="shared" si="7"/>
        <v>15530</v>
      </c>
      <c r="BL37" s="56">
        <f t="shared" si="7"/>
        <v>56800</v>
      </c>
      <c r="BM37" s="56">
        <f t="shared" ref="BM37:BN39" si="10">AY37+BK37</f>
        <v>451542</v>
      </c>
      <c r="BN37" s="56">
        <f t="shared" si="10"/>
        <v>1775900</v>
      </c>
      <c r="BO37" s="165">
        <f>'Sri Ganganagar'!BO58</f>
        <v>98750</v>
      </c>
      <c r="BP37" s="165">
        <f>'Sri Ganganagar'!BP58</f>
        <v>318663.88495575223</v>
      </c>
      <c r="BQ37" s="165">
        <f>'Sri Ganganagar'!BQ58</f>
        <v>12469</v>
      </c>
      <c r="BR37" s="165">
        <f>'Sri Ganganagar'!BR58</f>
        <v>12386</v>
      </c>
    </row>
    <row r="38" spans="1:95" s="169" customFormat="1" ht="18" customHeight="1" x14ac:dyDescent="0.25">
      <c r="A38" s="170">
        <v>32</v>
      </c>
      <c r="B38" s="171" t="s">
        <v>152</v>
      </c>
      <c r="C38" s="165">
        <f>Tonk!C58</f>
        <v>193735</v>
      </c>
      <c r="D38" s="165">
        <f>Tonk!D58</f>
        <v>302115</v>
      </c>
      <c r="E38" s="165">
        <f>Tonk!E58</f>
        <v>24912</v>
      </c>
      <c r="F38" s="165">
        <f>Tonk!F58</f>
        <v>47175</v>
      </c>
      <c r="G38" s="165">
        <f>Tonk!G58</f>
        <v>4864</v>
      </c>
      <c r="H38" s="165">
        <f>Tonk!H58</f>
        <v>3810</v>
      </c>
      <c r="I38" s="56">
        <f t="shared" si="9"/>
        <v>223511</v>
      </c>
      <c r="J38" s="56">
        <f t="shared" si="9"/>
        <v>353100</v>
      </c>
      <c r="K38" s="165">
        <f>Tonk!K58</f>
        <v>1964</v>
      </c>
      <c r="L38" s="165">
        <f>Tonk!L58</f>
        <v>22120</v>
      </c>
      <c r="M38" s="165">
        <f>Tonk!M58</f>
        <v>10096</v>
      </c>
      <c r="N38" s="165">
        <f>Tonk!N58</f>
        <v>24480</v>
      </c>
      <c r="O38" s="56">
        <f t="shared" si="2"/>
        <v>235571</v>
      </c>
      <c r="P38" s="56">
        <f t="shared" si="2"/>
        <v>399700</v>
      </c>
      <c r="Q38" s="165">
        <f>Tonk!Q58</f>
        <v>1574</v>
      </c>
      <c r="R38" s="165">
        <f>Tonk!R58</f>
        <v>4910</v>
      </c>
      <c r="S38" s="165">
        <f>Tonk!S58</f>
        <v>200322</v>
      </c>
      <c r="T38" s="165">
        <f>Tonk!T58</f>
        <v>359791</v>
      </c>
      <c r="U38" s="165">
        <f>Tonk!U58</f>
        <v>9920</v>
      </c>
      <c r="V38" s="165">
        <f>Tonk!V58</f>
        <v>52255</v>
      </c>
      <c r="W38" s="165">
        <f>Tonk!W58</f>
        <v>1967</v>
      </c>
      <c r="X38" s="165">
        <f>Tonk!X58</f>
        <v>16325</v>
      </c>
      <c r="Y38" s="165">
        <f>Tonk!Y58</f>
        <v>3995</v>
      </c>
      <c r="Z38" s="165">
        <f>Tonk!Z58</f>
        <v>7560</v>
      </c>
      <c r="AA38" s="165">
        <f>Tonk!AA58</f>
        <v>247</v>
      </c>
      <c r="AB38" s="165">
        <f>Tonk!AB58</f>
        <v>1190</v>
      </c>
      <c r="AC38" s="165">
        <f>Tonk!AC58</f>
        <v>30</v>
      </c>
      <c r="AD38" s="165">
        <f>Tonk!AD58</f>
        <v>2270</v>
      </c>
      <c r="AE38" s="56">
        <f t="shared" si="3"/>
        <v>16159</v>
      </c>
      <c r="AF38" s="56">
        <f t="shared" si="3"/>
        <v>79600</v>
      </c>
      <c r="AG38" s="165">
        <f>Tonk!AG58</f>
        <v>473</v>
      </c>
      <c r="AH38" s="165">
        <f>Tonk!AH58</f>
        <v>1202</v>
      </c>
      <c r="AI38" s="165">
        <f>Tonk!AI58</f>
        <v>30</v>
      </c>
      <c r="AJ38" s="165">
        <f>Tonk!AJ58</f>
        <v>500</v>
      </c>
      <c r="AK38" s="165">
        <f>Tonk!AK58</f>
        <v>600</v>
      </c>
      <c r="AL38" s="165">
        <f>Tonk!AL58</f>
        <v>1350</v>
      </c>
      <c r="AM38" s="165">
        <f>Tonk!AM58</f>
        <v>1334</v>
      </c>
      <c r="AN38" s="165">
        <f>Tonk!AN58</f>
        <v>7420</v>
      </c>
      <c r="AO38" s="165">
        <f>Tonk!AO58</f>
        <v>400</v>
      </c>
      <c r="AP38" s="165">
        <f>Tonk!AP58</f>
        <v>1167</v>
      </c>
      <c r="AQ38" s="165">
        <f>Tonk!AQ58</f>
        <v>3779</v>
      </c>
      <c r="AR38" s="165">
        <f>Tonk!AR58</f>
        <v>5283</v>
      </c>
      <c r="AS38" s="165">
        <f>Tonk!AS58</f>
        <v>200</v>
      </c>
      <c r="AT38" s="165">
        <f>Tonk!AT58</f>
        <v>980</v>
      </c>
      <c r="AU38" s="165">
        <f t="shared" si="4"/>
        <v>6343</v>
      </c>
      <c r="AV38" s="165">
        <f t="shared" si="5"/>
        <v>16700</v>
      </c>
      <c r="AW38" s="165">
        <f>Tonk!AW58</f>
        <v>133</v>
      </c>
      <c r="AX38" s="165">
        <f>Tonk!AX58</f>
        <v>534</v>
      </c>
      <c r="AY38" s="57">
        <f t="shared" si="8"/>
        <v>258073</v>
      </c>
      <c r="AZ38" s="188">
        <f t="shared" si="8"/>
        <v>496000</v>
      </c>
      <c r="BA38" s="165">
        <f>Tonk!BA58</f>
        <v>0</v>
      </c>
      <c r="BB38" s="165">
        <f>Tonk!BB58</f>
        <v>0</v>
      </c>
      <c r="BC38" s="165">
        <f>Tonk!BC58</f>
        <v>16</v>
      </c>
      <c r="BD38" s="165">
        <f>Tonk!BD58</f>
        <v>270</v>
      </c>
      <c r="BE38" s="165">
        <f>Tonk!BE58</f>
        <v>50</v>
      </c>
      <c r="BF38" s="165">
        <f>Tonk!BF58</f>
        <v>1537</v>
      </c>
      <c r="BG38" s="165">
        <f>Tonk!BG58</f>
        <v>908</v>
      </c>
      <c r="BH38" s="165">
        <f>Tonk!BH58</f>
        <v>4465</v>
      </c>
      <c r="BI38" s="165">
        <f>Tonk!BI58</f>
        <v>2909</v>
      </c>
      <c r="BJ38" s="165">
        <f>Tonk!BJ58</f>
        <v>7468</v>
      </c>
      <c r="BK38" s="56">
        <f t="shared" si="7"/>
        <v>3883</v>
      </c>
      <c r="BL38" s="56">
        <f t="shared" si="7"/>
        <v>13740</v>
      </c>
      <c r="BM38" s="56">
        <f t="shared" si="10"/>
        <v>261956</v>
      </c>
      <c r="BN38" s="56">
        <f t="shared" si="10"/>
        <v>509740</v>
      </c>
      <c r="BO38" s="165">
        <f>Tonk!BO58</f>
        <v>73360</v>
      </c>
      <c r="BP38" s="165">
        <f>Tonk!BP58</f>
        <v>125520</v>
      </c>
      <c r="BQ38" s="165">
        <f>Tonk!BQ58</f>
        <v>13908</v>
      </c>
      <c r="BR38" s="165">
        <f>Tonk!BR58</f>
        <v>19559</v>
      </c>
    </row>
    <row r="39" spans="1:95" s="169" customFormat="1" ht="18" customHeight="1" x14ac:dyDescent="0.25">
      <c r="A39" s="50">
        <v>33</v>
      </c>
      <c r="B39" s="171" t="s">
        <v>153</v>
      </c>
      <c r="C39" s="165">
        <f>Udaipur!C58</f>
        <v>90314</v>
      </c>
      <c r="D39" s="165">
        <f>Udaipur!D58</f>
        <v>109300</v>
      </c>
      <c r="E39" s="165">
        <f>Udaipur!E58</f>
        <v>33385</v>
      </c>
      <c r="F39" s="165">
        <f>Udaipur!F58</f>
        <v>82150</v>
      </c>
      <c r="G39" s="165">
        <f>Udaipur!G58</f>
        <v>400</v>
      </c>
      <c r="H39" s="165">
        <f>Udaipur!H58</f>
        <v>3325</v>
      </c>
      <c r="I39" s="56">
        <f t="shared" si="9"/>
        <v>124099</v>
      </c>
      <c r="J39" s="56">
        <f t="shared" si="9"/>
        <v>194775</v>
      </c>
      <c r="K39" s="165">
        <f>Udaipur!K58</f>
        <v>360</v>
      </c>
      <c r="L39" s="165">
        <f>Udaipur!L58</f>
        <v>3080</v>
      </c>
      <c r="M39" s="165">
        <f>Udaipur!M58</f>
        <v>1030</v>
      </c>
      <c r="N39" s="165">
        <f>Udaipur!N58</f>
        <v>7287</v>
      </c>
      <c r="O39" s="56">
        <f t="shared" si="2"/>
        <v>125489</v>
      </c>
      <c r="P39" s="56">
        <f t="shared" si="2"/>
        <v>205142</v>
      </c>
      <c r="Q39" s="165">
        <f>Udaipur!Q58</f>
        <v>0</v>
      </c>
      <c r="R39" s="165">
        <f>Udaipur!R58</f>
        <v>0</v>
      </c>
      <c r="S39" s="165">
        <f>Udaipur!S58</f>
        <v>0</v>
      </c>
      <c r="T39" s="165">
        <f>Udaipur!T58</f>
        <v>0</v>
      </c>
      <c r="U39" s="165">
        <f>Udaipur!U58</f>
        <v>19305</v>
      </c>
      <c r="V39" s="165">
        <f>Udaipur!V58</f>
        <v>242800</v>
      </c>
      <c r="W39" s="165">
        <f>Udaipur!W58</f>
        <v>5640</v>
      </c>
      <c r="X39" s="165">
        <f>Udaipur!X58</f>
        <v>194500</v>
      </c>
      <c r="Y39" s="165">
        <f>Udaipur!Y58</f>
        <v>175</v>
      </c>
      <c r="Z39" s="165">
        <f>Udaipur!Z58</f>
        <v>2550</v>
      </c>
      <c r="AA39" s="165">
        <f>Udaipur!AA58</f>
        <v>570</v>
      </c>
      <c r="AB39" s="165">
        <f>Udaipur!AB58</f>
        <v>10310</v>
      </c>
      <c r="AC39" s="165">
        <f>Udaipur!AC58</f>
        <v>1830</v>
      </c>
      <c r="AD39" s="165">
        <f>Udaipur!AD58</f>
        <v>113200</v>
      </c>
      <c r="AE39" s="56">
        <f t="shared" si="3"/>
        <v>27520</v>
      </c>
      <c r="AF39" s="56">
        <f t="shared" si="3"/>
        <v>563360</v>
      </c>
      <c r="AG39" s="165">
        <f>Udaipur!AG58</f>
        <v>0</v>
      </c>
      <c r="AH39" s="165">
        <f>Udaipur!AH58</f>
        <v>0</v>
      </c>
      <c r="AI39" s="165">
        <f>Udaipur!AI58</f>
        <v>40</v>
      </c>
      <c r="AJ39" s="165">
        <f>Udaipur!AJ58</f>
        <v>1100</v>
      </c>
      <c r="AK39" s="165">
        <f>Udaipur!AK58</f>
        <v>980</v>
      </c>
      <c r="AL39" s="165">
        <f>Udaipur!AL58</f>
        <v>5535</v>
      </c>
      <c r="AM39" s="165">
        <f>Udaipur!AM58</f>
        <v>3760</v>
      </c>
      <c r="AN39" s="165">
        <f>Udaipur!AN58</f>
        <v>37575</v>
      </c>
      <c r="AO39" s="165">
        <f>Udaipur!AO58</f>
        <v>27</v>
      </c>
      <c r="AP39" s="165">
        <f>Udaipur!AP58</f>
        <v>230</v>
      </c>
      <c r="AQ39" s="165">
        <f>Udaipur!AQ58</f>
        <v>5000</v>
      </c>
      <c r="AR39" s="165">
        <f>Udaipur!AR58</f>
        <v>35458</v>
      </c>
      <c r="AS39" s="165">
        <f>Udaipur!AS58</f>
        <v>40</v>
      </c>
      <c r="AT39" s="165">
        <f>Udaipur!AT58</f>
        <v>100</v>
      </c>
      <c r="AU39" s="165">
        <f t="shared" si="4"/>
        <v>9847</v>
      </c>
      <c r="AV39" s="165">
        <f t="shared" si="5"/>
        <v>79998</v>
      </c>
      <c r="AW39" s="165">
        <f>Udaipur!AW58</f>
        <v>0</v>
      </c>
      <c r="AX39" s="165">
        <f>Udaipur!AX58</f>
        <v>0</v>
      </c>
      <c r="AY39" s="57">
        <f t="shared" si="8"/>
        <v>162856</v>
      </c>
      <c r="AZ39" s="187">
        <f t="shared" si="8"/>
        <v>848500</v>
      </c>
      <c r="BA39" s="165">
        <f>Udaipur!BA58</f>
        <v>0</v>
      </c>
      <c r="BB39" s="165">
        <f>Udaipur!BB58</f>
        <v>0</v>
      </c>
      <c r="BC39" s="165">
        <f>Udaipur!BC58</f>
        <v>0</v>
      </c>
      <c r="BD39" s="165">
        <f>Udaipur!BD58</f>
        <v>0</v>
      </c>
      <c r="BE39" s="165">
        <f>Udaipur!BE58</f>
        <v>561</v>
      </c>
      <c r="BF39" s="165">
        <f>Udaipur!BF58</f>
        <v>9700</v>
      </c>
      <c r="BG39" s="165">
        <f>Udaipur!BG58</f>
        <v>5200</v>
      </c>
      <c r="BH39" s="165">
        <f>Udaipur!BH58</f>
        <v>75400</v>
      </c>
      <c r="BI39" s="165">
        <f>Udaipur!BI58</f>
        <v>6740</v>
      </c>
      <c r="BJ39" s="165">
        <f>Udaipur!BJ58</f>
        <v>88700</v>
      </c>
      <c r="BK39" s="56">
        <f t="shared" si="7"/>
        <v>12501</v>
      </c>
      <c r="BL39" s="56">
        <f t="shared" si="7"/>
        <v>173800</v>
      </c>
      <c r="BM39" s="56">
        <f t="shared" si="10"/>
        <v>175357</v>
      </c>
      <c r="BN39" s="56">
        <f t="shared" si="10"/>
        <v>1022300</v>
      </c>
      <c r="BO39" s="165">
        <f>Udaipur!BO58</f>
        <v>4707</v>
      </c>
      <c r="BP39" s="165">
        <f>Udaipur!BP58</f>
        <v>26800</v>
      </c>
      <c r="BQ39" s="165">
        <f>Udaipur!BQ58</f>
        <v>1128</v>
      </c>
      <c r="BR39" s="165">
        <f>Udaipur!BR58</f>
        <v>5700</v>
      </c>
    </row>
    <row r="40" spans="1:95" s="179" customFormat="1" ht="18" customHeight="1" x14ac:dyDescent="0.25">
      <c r="A40" s="176"/>
      <c r="B40" s="177" t="s">
        <v>44</v>
      </c>
      <c r="C40" s="56">
        <f>SUM(C7:C39)</f>
        <v>8558379.6288928427</v>
      </c>
      <c r="D40" s="56">
        <f t="shared" ref="D40:BO40" si="11">SUM(D7:D39)</f>
        <v>11068079.399974657</v>
      </c>
      <c r="E40" s="56">
        <f t="shared" si="11"/>
        <v>1189852.5352096995</v>
      </c>
      <c r="F40" s="56">
        <f t="shared" si="11"/>
        <v>2369426.6490855287</v>
      </c>
      <c r="G40" s="56">
        <f t="shared" si="11"/>
        <v>284877.76982338168</v>
      </c>
      <c r="H40" s="56">
        <f t="shared" si="11"/>
        <v>379574.23981588276</v>
      </c>
      <c r="I40" s="56">
        <f t="shared" si="11"/>
        <v>10033109.933925923</v>
      </c>
      <c r="J40" s="56">
        <f t="shared" si="11"/>
        <v>13817080.28887607</v>
      </c>
      <c r="K40" s="56">
        <f t="shared" si="11"/>
        <v>165971.98584082079</v>
      </c>
      <c r="L40" s="56">
        <f t="shared" si="11"/>
        <v>708897.01060260274</v>
      </c>
      <c r="M40" s="56">
        <f t="shared" si="11"/>
        <v>135701.49162024201</v>
      </c>
      <c r="N40" s="56">
        <f t="shared" si="11"/>
        <v>795582.77889325423</v>
      </c>
      <c r="O40" s="56">
        <f t="shared" si="11"/>
        <v>10334783.411386983</v>
      </c>
      <c r="P40" s="56">
        <f t="shared" si="11"/>
        <v>15321560.078371925</v>
      </c>
      <c r="Q40" s="56">
        <f t="shared" si="11"/>
        <v>23378.812466055282</v>
      </c>
      <c r="R40" s="56">
        <f t="shared" si="11"/>
        <v>117656.9668891897</v>
      </c>
      <c r="S40" s="56">
        <f t="shared" si="11"/>
        <v>5819800.6867632857</v>
      </c>
      <c r="T40" s="56">
        <f t="shared" si="11"/>
        <v>10138916.410010003</v>
      </c>
      <c r="U40" s="56">
        <f t="shared" si="11"/>
        <v>621610.64822233689</v>
      </c>
      <c r="V40" s="56">
        <f t="shared" si="11"/>
        <v>5323911.6630179109</v>
      </c>
      <c r="W40" s="56">
        <f t="shared" si="11"/>
        <v>205682.61545581277</v>
      </c>
      <c r="X40" s="56">
        <f t="shared" si="11"/>
        <v>2663824.6577868736</v>
      </c>
      <c r="Y40" s="56">
        <f t="shared" si="11"/>
        <v>51150.860236727269</v>
      </c>
      <c r="Z40" s="56">
        <f t="shared" si="11"/>
        <v>265077.62591773598</v>
      </c>
      <c r="AA40" s="56">
        <f t="shared" si="11"/>
        <v>12419.718092869818</v>
      </c>
      <c r="AB40" s="56">
        <f t="shared" si="11"/>
        <v>44615.592480785563</v>
      </c>
      <c r="AC40" s="56">
        <f t="shared" si="11"/>
        <v>31301.727272727272</v>
      </c>
      <c r="AD40" s="56">
        <f t="shared" si="11"/>
        <v>1751160.4469319666</v>
      </c>
      <c r="AE40" s="56">
        <f t="shared" si="11"/>
        <v>922165.5692804741</v>
      </c>
      <c r="AF40" s="56">
        <f t="shared" si="11"/>
        <v>10048589.98613527</v>
      </c>
      <c r="AG40" s="56">
        <f t="shared" si="11"/>
        <v>11468.761628687274</v>
      </c>
      <c r="AH40" s="56">
        <f t="shared" si="11"/>
        <v>65298.761166999997</v>
      </c>
      <c r="AI40" s="56">
        <f t="shared" si="11"/>
        <v>3267.5863636363638</v>
      </c>
      <c r="AJ40" s="56">
        <f t="shared" si="11"/>
        <v>194595.97311787878</v>
      </c>
      <c r="AK40" s="56">
        <f t="shared" si="11"/>
        <v>44493.707539798736</v>
      </c>
      <c r="AL40" s="56">
        <f t="shared" si="11"/>
        <v>175867.70648768375</v>
      </c>
      <c r="AM40" s="56">
        <f t="shared" si="11"/>
        <v>149665.94462437154</v>
      </c>
      <c r="AN40" s="56">
        <f t="shared" si="11"/>
        <v>1485135.5583908421</v>
      </c>
      <c r="AO40" s="56">
        <f t="shared" si="11"/>
        <v>31707</v>
      </c>
      <c r="AP40" s="56">
        <f t="shared" si="11"/>
        <v>120530.17665646953</v>
      </c>
      <c r="AQ40" s="56">
        <f t="shared" si="11"/>
        <v>266991.34681246261</v>
      </c>
      <c r="AR40" s="56">
        <f t="shared" si="11"/>
        <v>522256.55182485387</v>
      </c>
      <c r="AS40" s="56">
        <f t="shared" si="11"/>
        <v>14568.124171849335</v>
      </c>
      <c r="AT40" s="56">
        <f t="shared" si="11"/>
        <v>106133.10454899448</v>
      </c>
      <c r="AU40" s="56">
        <f t="shared" si="11"/>
        <v>510693.7095121186</v>
      </c>
      <c r="AV40" s="56">
        <f t="shared" si="11"/>
        <v>2604519.0710267229</v>
      </c>
      <c r="AW40" s="56">
        <f t="shared" si="11"/>
        <v>25890.531026677774</v>
      </c>
      <c r="AX40" s="56">
        <f t="shared" si="11"/>
        <v>53780.295666701073</v>
      </c>
      <c r="AY40" s="56">
        <f t="shared" si="11"/>
        <v>11767642.690179575</v>
      </c>
      <c r="AZ40" s="56">
        <f t="shared" si="11"/>
        <v>27974669.135533918</v>
      </c>
      <c r="BA40" s="56">
        <f t="shared" si="11"/>
        <v>1779</v>
      </c>
      <c r="BB40" s="56">
        <f t="shared" si="11"/>
        <v>8220.1836000000003</v>
      </c>
      <c r="BC40" s="56">
        <f t="shared" si="11"/>
        <v>2294.3624695553622</v>
      </c>
      <c r="BD40" s="56">
        <f t="shared" si="11"/>
        <v>31231.418739351499</v>
      </c>
      <c r="BE40" s="56">
        <f t="shared" si="11"/>
        <v>9039.5320352474973</v>
      </c>
      <c r="BF40" s="56">
        <f t="shared" si="11"/>
        <v>115567.49188274033</v>
      </c>
      <c r="BG40" s="56">
        <f t="shared" si="11"/>
        <v>141843.86455971753</v>
      </c>
      <c r="BH40" s="56">
        <f t="shared" si="11"/>
        <v>1047159.263418555</v>
      </c>
      <c r="BI40" s="56">
        <f t="shared" si="11"/>
        <v>355911.78931717854</v>
      </c>
      <c r="BJ40" s="56">
        <f t="shared" si="11"/>
        <v>1852467.8536815806</v>
      </c>
      <c r="BK40" s="56">
        <f t="shared" si="11"/>
        <v>510868.5483816989</v>
      </c>
      <c r="BL40" s="56">
        <f t="shared" si="11"/>
        <v>3054646.211322227</v>
      </c>
      <c r="BM40" s="56">
        <f t="shared" si="11"/>
        <v>12278511.238561276</v>
      </c>
      <c r="BN40" s="56">
        <f t="shared" si="11"/>
        <v>31029315.346856143</v>
      </c>
      <c r="BO40" s="56">
        <f t="shared" si="11"/>
        <v>2549619.6875811582</v>
      </c>
      <c r="BP40" s="56">
        <f t="shared" ref="BP40:BR40" si="12">SUM(BP7:BP39)</f>
        <v>4597029.8254162818</v>
      </c>
      <c r="BQ40" s="56">
        <f t="shared" si="12"/>
        <v>255892.85427838011</v>
      </c>
      <c r="BR40" s="56">
        <f t="shared" si="12"/>
        <v>334760.6460903777</v>
      </c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</row>
    <row r="42" spans="1:95" ht="15" x14ac:dyDescent="0.25">
      <c r="C42" s="8">
        <v>8558379.6288928408</v>
      </c>
      <c r="D42" s="8">
        <v>11068079.399974657</v>
      </c>
      <c r="E42" s="8">
        <v>1189852.5352096998</v>
      </c>
      <c r="F42" s="8">
        <v>2369426.6490855287</v>
      </c>
      <c r="G42" s="8">
        <v>284877.76982338162</v>
      </c>
      <c r="H42" s="8">
        <v>379574.23981588276</v>
      </c>
      <c r="I42" s="8">
        <v>10033109.933925923</v>
      </c>
      <c r="J42" s="8">
        <v>13817080.28887607</v>
      </c>
      <c r="K42" s="8">
        <v>165971.98584082079</v>
      </c>
      <c r="L42" s="8">
        <v>708897.01060260274</v>
      </c>
      <c r="M42" s="8">
        <v>135701.49162024201</v>
      </c>
      <c r="N42" s="8">
        <v>795582.77889325423</v>
      </c>
      <c r="O42" s="8">
        <v>10334783.411386987</v>
      </c>
      <c r="P42" s="8">
        <v>15321560.078371927</v>
      </c>
      <c r="Q42" s="8">
        <v>23378.812466055286</v>
      </c>
      <c r="R42" s="8">
        <v>117656.96688918972</v>
      </c>
      <c r="S42" s="8">
        <v>5819800.6867632866</v>
      </c>
      <c r="T42" s="8">
        <v>10138916.410010001</v>
      </c>
      <c r="U42" s="8">
        <v>621610.64822233689</v>
      </c>
      <c r="V42" s="8">
        <v>5323911.66301791</v>
      </c>
      <c r="W42" s="8">
        <v>205682.61545581275</v>
      </c>
      <c r="X42" s="8">
        <v>2663824.6577868732</v>
      </c>
      <c r="Y42" s="8">
        <v>51150.860236727269</v>
      </c>
      <c r="Z42" s="8">
        <v>265077.62591773592</v>
      </c>
      <c r="AA42" s="8">
        <v>12419.718092869818</v>
      </c>
      <c r="AB42" s="8">
        <v>44615.592480785563</v>
      </c>
      <c r="AC42" s="8">
        <v>31301.727272727268</v>
      </c>
      <c r="AD42" s="8">
        <v>1751160.4469319666</v>
      </c>
      <c r="AE42" s="8">
        <v>922165.5692804741</v>
      </c>
      <c r="AF42" s="8">
        <v>10048589.98613527</v>
      </c>
      <c r="AG42" s="8">
        <v>11468.761628687273</v>
      </c>
      <c r="AH42" s="8">
        <v>65298.761167000004</v>
      </c>
      <c r="AI42" s="8">
        <v>3267.5863636363638</v>
      </c>
      <c r="AJ42" s="8">
        <v>194595.97311787878</v>
      </c>
      <c r="AK42" s="8">
        <v>44493.707539798721</v>
      </c>
      <c r="AL42" s="8">
        <v>175867.70648768378</v>
      </c>
      <c r="AM42" s="8">
        <v>149665.94462437156</v>
      </c>
      <c r="AN42" s="8">
        <v>1485135.5583908418</v>
      </c>
      <c r="AO42" s="8">
        <v>31707</v>
      </c>
      <c r="AP42" s="8">
        <v>120530.17665646953</v>
      </c>
      <c r="AQ42" s="8">
        <v>266991.34681246261</v>
      </c>
      <c r="AR42" s="8">
        <v>522256.55182485387</v>
      </c>
      <c r="AS42" s="8">
        <v>14568.124171849333</v>
      </c>
      <c r="AT42" s="8">
        <v>106133.10454899447</v>
      </c>
      <c r="AU42" s="8">
        <v>510693.7095121186</v>
      </c>
      <c r="AV42" s="8">
        <v>2604519.0710267229</v>
      </c>
      <c r="AW42" s="8">
        <v>25890.531026677774</v>
      </c>
      <c r="AX42" s="8">
        <v>53780.295666701073</v>
      </c>
      <c r="AY42" s="9">
        <v>11767642.690179579</v>
      </c>
      <c r="AZ42" s="9">
        <v>27974669.135533921</v>
      </c>
      <c r="BA42" s="8">
        <v>1779</v>
      </c>
      <c r="BB42" s="8">
        <v>8220.1836000000003</v>
      </c>
      <c r="BC42" s="8">
        <v>2294.3624695553617</v>
      </c>
      <c r="BD42" s="8">
        <v>31231.418739351502</v>
      </c>
      <c r="BE42" s="8">
        <v>9039.5320352474955</v>
      </c>
      <c r="BF42" s="8">
        <v>115567.49188274032</v>
      </c>
      <c r="BG42" s="8">
        <v>141843.86455971753</v>
      </c>
      <c r="BH42" s="8">
        <v>1047159.263418555</v>
      </c>
      <c r="BI42" s="8">
        <v>355911.7893171786</v>
      </c>
      <c r="BJ42" s="8">
        <v>1852467.8536815802</v>
      </c>
      <c r="BK42" s="8">
        <v>510868.54838169902</v>
      </c>
      <c r="BL42" s="8">
        <v>3054646.211322227</v>
      </c>
      <c r="BM42" s="8">
        <v>12278511.238561278</v>
      </c>
      <c r="BN42" s="8">
        <v>31029315.346856147</v>
      </c>
      <c r="BO42" s="8">
        <v>2549619.6875811582</v>
      </c>
      <c r="BP42" s="8">
        <v>4597029.8254162818</v>
      </c>
      <c r="BQ42" s="8">
        <v>255892.85427838011</v>
      </c>
      <c r="BR42" s="8">
        <v>334760.64609037776</v>
      </c>
    </row>
    <row r="43" spans="1:95" ht="15" x14ac:dyDescent="0.25">
      <c r="C43" s="175">
        <f>C40-C42</f>
        <v>0</v>
      </c>
      <c r="D43" s="175">
        <f t="shared" ref="D43:BO43" si="13">D40-D42</f>
        <v>0</v>
      </c>
      <c r="E43" s="175">
        <f t="shared" si="13"/>
        <v>0</v>
      </c>
      <c r="F43" s="175">
        <f t="shared" si="13"/>
        <v>0</v>
      </c>
      <c r="G43" s="175">
        <f t="shared" si="13"/>
        <v>0</v>
      </c>
      <c r="H43" s="175">
        <f t="shared" si="13"/>
        <v>0</v>
      </c>
      <c r="I43" s="175">
        <f t="shared" si="13"/>
        <v>0</v>
      </c>
      <c r="J43" s="175">
        <f t="shared" si="13"/>
        <v>0</v>
      </c>
      <c r="K43" s="175">
        <f t="shared" si="13"/>
        <v>0</v>
      </c>
      <c r="L43" s="175">
        <f t="shared" si="13"/>
        <v>0</v>
      </c>
      <c r="M43" s="175">
        <f t="shared" si="13"/>
        <v>0</v>
      </c>
      <c r="N43" s="175">
        <f t="shared" si="13"/>
        <v>0</v>
      </c>
      <c r="O43" s="175">
        <f t="shared" si="13"/>
        <v>0</v>
      </c>
      <c r="P43" s="175">
        <f t="shared" si="13"/>
        <v>0</v>
      </c>
      <c r="Q43" s="175">
        <f t="shared" si="13"/>
        <v>0</v>
      </c>
      <c r="R43" s="175">
        <f t="shared" si="13"/>
        <v>0</v>
      </c>
      <c r="S43" s="175">
        <f t="shared" si="13"/>
        <v>0</v>
      </c>
      <c r="T43" s="175">
        <f t="shared" si="13"/>
        <v>0</v>
      </c>
      <c r="U43" s="175">
        <f t="shared" si="13"/>
        <v>0</v>
      </c>
      <c r="V43" s="175">
        <f t="shared" si="13"/>
        <v>0</v>
      </c>
      <c r="W43" s="175">
        <f t="shared" si="13"/>
        <v>0</v>
      </c>
      <c r="X43" s="175">
        <f t="shared" si="13"/>
        <v>0</v>
      </c>
      <c r="Y43" s="175">
        <f t="shared" si="13"/>
        <v>0</v>
      </c>
      <c r="Z43" s="175">
        <f t="shared" si="13"/>
        <v>0</v>
      </c>
      <c r="AA43" s="175">
        <f t="shared" si="13"/>
        <v>0</v>
      </c>
      <c r="AB43" s="175">
        <f t="shared" si="13"/>
        <v>0</v>
      </c>
      <c r="AC43" s="175">
        <f t="shared" si="13"/>
        <v>0</v>
      </c>
      <c r="AD43" s="175">
        <f t="shared" si="13"/>
        <v>0</v>
      </c>
      <c r="AE43" s="175">
        <f t="shared" si="13"/>
        <v>0</v>
      </c>
      <c r="AF43" s="175">
        <f t="shared" si="13"/>
        <v>0</v>
      </c>
      <c r="AG43" s="175">
        <f t="shared" si="13"/>
        <v>0</v>
      </c>
      <c r="AH43" s="175">
        <f t="shared" si="13"/>
        <v>0</v>
      </c>
      <c r="AI43" s="175">
        <f t="shared" si="13"/>
        <v>0</v>
      </c>
      <c r="AJ43" s="175">
        <f t="shared" si="13"/>
        <v>0</v>
      </c>
      <c r="AK43" s="175">
        <f t="shared" si="13"/>
        <v>0</v>
      </c>
      <c r="AL43" s="175">
        <f t="shared" si="13"/>
        <v>0</v>
      </c>
      <c r="AM43" s="175">
        <f t="shared" si="13"/>
        <v>0</v>
      </c>
      <c r="AN43" s="175">
        <f t="shared" si="13"/>
        <v>0</v>
      </c>
      <c r="AO43" s="175">
        <f t="shared" si="13"/>
        <v>0</v>
      </c>
      <c r="AP43" s="175">
        <f t="shared" si="13"/>
        <v>0</v>
      </c>
      <c r="AQ43" s="175">
        <f t="shared" si="13"/>
        <v>0</v>
      </c>
      <c r="AR43" s="175">
        <f t="shared" si="13"/>
        <v>0</v>
      </c>
      <c r="AS43" s="175">
        <f t="shared" si="13"/>
        <v>0</v>
      </c>
      <c r="AT43" s="175">
        <f t="shared" si="13"/>
        <v>0</v>
      </c>
      <c r="AU43" s="175">
        <f t="shared" si="13"/>
        <v>0</v>
      </c>
      <c r="AV43" s="175">
        <f t="shared" si="13"/>
        <v>0</v>
      </c>
      <c r="AW43" s="175">
        <f t="shared" si="13"/>
        <v>0</v>
      </c>
      <c r="AX43" s="175">
        <f t="shared" si="13"/>
        <v>0</v>
      </c>
      <c r="AY43" s="175">
        <f t="shared" si="13"/>
        <v>0</v>
      </c>
      <c r="AZ43" s="175">
        <f t="shared" si="13"/>
        <v>0</v>
      </c>
      <c r="BA43" s="175">
        <f t="shared" si="13"/>
        <v>0</v>
      </c>
      <c r="BB43" s="175">
        <f t="shared" si="13"/>
        <v>0</v>
      </c>
      <c r="BC43" s="175">
        <f t="shared" si="13"/>
        <v>0</v>
      </c>
      <c r="BD43" s="175">
        <f t="shared" si="13"/>
        <v>0</v>
      </c>
      <c r="BE43" s="175">
        <f t="shared" si="13"/>
        <v>0</v>
      </c>
      <c r="BF43" s="175">
        <f t="shared" si="13"/>
        <v>0</v>
      </c>
      <c r="BG43" s="175">
        <f t="shared" si="13"/>
        <v>0</v>
      </c>
      <c r="BH43" s="175">
        <f t="shared" si="13"/>
        <v>0</v>
      </c>
      <c r="BI43" s="175">
        <f t="shared" si="13"/>
        <v>0</v>
      </c>
      <c r="BJ43" s="175">
        <f t="shared" si="13"/>
        <v>0</v>
      </c>
      <c r="BK43" s="175">
        <f t="shared" si="13"/>
        <v>0</v>
      </c>
      <c r="BL43" s="175">
        <f t="shared" si="13"/>
        <v>0</v>
      </c>
      <c r="BM43" s="175">
        <f t="shared" si="13"/>
        <v>0</v>
      </c>
      <c r="BN43" s="175">
        <f t="shared" si="13"/>
        <v>0</v>
      </c>
      <c r="BO43" s="175">
        <f t="shared" si="13"/>
        <v>0</v>
      </c>
      <c r="BP43" s="175">
        <f t="shared" ref="BP43:BR43" si="14">BP40-BP42</f>
        <v>0</v>
      </c>
      <c r="BQ43" s="175">
        <f t="shared" si="14"/>
        <v>0</v>
      </c>
      <c r="BR43" s="175">
        <f t="shared" si="14"/>
        <v>0</v>
      </c>
    </row>
    <row r="45" spans="1:95" x14ac:dyDescent="0.25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</row>
    <row r="47" spans="1:95" x14ac:dyDescent="0.25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</row>
    <row r="50" spans="3:67" x14ac:dyDescent="0.25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8"/>
      <c r="AZ50" s="178"/>
      <c r="BA50" s="178"/>
      <c r="BB50" s="178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8"/>
      <c r="BN50" s="178"/>
      <c r="BO50" s="175"/>
    </row>
  </sheetData>
  <mergeCells count="107">
    <mergeCell ref="A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</mergeCells>
  <pageMargins left="0.23622047244094491" right="0.11811023622047245" top="0.39370078740157483" bottom="0.23622047244094491" header="0.31496062992125984" footer="0.31496062992125984"/>
  <pageSetup paperSize="9" scale="50" orientation="landscape" r:id="rId1"/>
  <headerFooter>
    <oddFooter>&amp;LACP Target -2023-24</oddFooter>
  </headerFooter>
  <colBreaks count="3" manualBreakCount="3">
    <brk id="22" max="39" man="1"/>
    <brk id="34" max="63" man="1"/>
    <brk id="52" max="63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Q68"/>
  <sheetViews>
    <sheetView view="pageBreakPreview" zoomScale="70" zoomScaleNormal="85" zoomScaleSheetLayoutView="70" workbookViewId="0">
      <pane xSplit="2" ySplit="6" topLeftCell="C49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8" width="8.4257812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">
      <c r="A7" s="36">
        <v>1</v>
      </c>
      <c r="B7" s="6" t="s">
        <v>8</v>
      </c>
      <c r="C7" s="63">
        <v>22401</v>
      </c>
      <c r="D7" s="63">
        <v>46499.799999999996</v>
      </c>
      <c r="E7" s="63">
        <v>228</v>
      </c>
      <c r="F7" s="63">
        <v>457.51</v>
      </c>
      <c r="G7" s="63">
        <v>345</v>
      </c>
      <c r="H7" s="63">
        <v>345</v>
      </c>
      <c r="I7" s="9">
        <v>22974</v>
      </c>
      <c r="J7" s="9">
        <v>47302.31</v>
      </c>
      <c r="K7" s="63">
        <v>14</v>
      </c>
      <c r="L7" s="63">
        <v>60</v>
      </c>
      <c r="M7" s="63">
        <v>5</v>
      </c>
      <c r="N7" s="63">
        <v>71.86999999999999</v>
      </c>
      <c r="O7" s="9">
        <v>22993</v>
      </c>
      <c r="P7" s="9">
        <v>47434.18</v>
      </c>
      <c r="Q7" s="63">
        <v>5</v>
      </c>
      <c r="R7" s="63">
        <v>71.86999999999999</v>
      </c>
      <c r="S7" s="63">
        <v>4284</v>
      </c>
      <c r="T7" s="63">
        <v>10971.810000000001</v>
      </c>
      <c r="U7" s="63">
        <v>389</v>
      </c>
      <c r="V7" s="63">
        <v>5728.59</v>
      </c>
      <c r="W7" s="63">
        <v>134</v>
      </c>
      <c r="X7" s="63">
        <v>5233.54</v>
      </c>
      <c r="Y7" s="63">
        <v>1</v>
      </c>
      <c r="Z7" s="63">
        <v>11.68</v>
      </c>
      <c r="AA7" s="63">
        <v>0</v>
      </c>
      <c r="AB7" s="63">
        <v>0</v>
      </c>
      <c r="AC7" s="63">
        <v>2</v>
      </c>
      <c r="AD7" s="63">
        <v>229.71</v>
      </c>
      <c r="AE7" s="9">
        <v>526</v>
      </c>
      <c r="AF7" s="9">
        <v>11203.52</v>
      </c>
      <c r="AG7" s="63">
        <v>58</v>
      </c>
      <c r="AH7" s="63">
        <v>1232.3999999999999</v>
      </c>
      <c r="AI7" s="63">
        <v>4</v>
      </c>
      <c r="AJ7" s="63">
        <v>215.3</v>
      </c>
      <c r="AK7" s="63">
        <v>47</v>
      </c>
      <c r="AL7" s="63">
        <v>129</v>
      </c>
      <c r="AM7" s="63">
        <v>207</v>
      </c>
      <c r="AN7" s="63">
        <v>1795.1599999999999</v>
      </c>
      <c r="AO7" s="63">
        <v>2</v>
      </c>
      <c r="AP7" s="63">
        <v>50</v>
      </c>
      <c r="AQ7" s="63">
        <v>0</v>
      </c>
      <c r="AR7" s="63">
        <v>0</v>
      </c>
      <c r="AS7" s="63">
        <v>5</v>
      </c>
      <c r="AT7" s="63">
        <v>71.900000000000006</v>
      </c>
      <c r="AU7" s="9">
        <v>265</v>
      </c>
      <c r="AV7" s="9">
        <v>2261.36</v>
      </c>
      <c r="AW7" s="63">
        <v>0</v>
      </c>
      <c r="AX7" s="63">
        <v>0</v>
      </c>
      <c r="AY7" s="9">
        <v>23784</v>
      </c>
      <c r="AZ7" s="9">
        <v>60899.06</v>
      </c>
      <c r="BA7" s="63">
        <v>48</v>
      </c>
      <c r="BB7" s="63">
        <v>80.183599999999998</v>
      </c>
      <c r="BC7" s="63">
        <v>0</v>
      </c>
      <c r="BD7" s="63">
        <v>0</v>
      </c>
      <c r="BE7" s="63">
        <v>464</v>
      </c>
      <c r="BF7" s="63">
        <v>4469.4482440000002</v>
      </c>
      <c r="BG7" s="63">
        <v>807</v>
      </c>
      <c r="BH7" s="63">
        <v>2059.6668</v>
      </c>
      <c r="BI7" s="63">
        <v>3280</v>
      </c>
      <c r="BJ7" s="63">
        <v>19884.62876</v>
      </c>
      <c r="BK7" s="9">
        <v>4599</v>
      </c>
      <c r="BL7" s="9">
        <v>26493.927404000002</v>
      </c>
      <c r="BM7" s="9">
        <v>28383</v>
      </c>
      <c r="BN7" s="9">
        <v>87392.987404</v>
      </c>
      <c r="BO7" s="63">
        <v>10965</v>
      </c>
      <c r="BP7" s="63">
        <v>18583.7</v>
      </c>
      <c r="BQ7" s="63">
        <v>1970</v>
      </c>
      <c r="BR7" s="63">
        <v>1339.6000000000001</v>
      </c>
    </row>
    <row r="8" spans="1:70" s="10" customFormat="1" ht="18" customHeight="1" x14ac:dyDescent="0.2">
      <c r="A8" s="37">
        <v>2</v>
      </c>
      <c r="B8" s="12" t="s">
        <v>9</v>
      </c>
      <c r="C8" s="63">
        <v>6289</v>
      </c>
      <c r="D8" s="63">
        <v>16620.11</v>
      </c>
      <c r="E8" s="63">
        <v>285</v>
      </c>
      <c r="F8" s="63">
        <v>605.93000000000006</v>
      </c>
      <c r="G8" s="63">
        <v>301</v>
      </c>
      <c r="H8" s="63">
        <v>462.26</v>
      </c>
      <c r="I8" s="9">
        <v>6875</v>
      </c>
      <c r="J8" s="9">
        <v>17688.3</v>
      </c>
      <c r="K8" s="63">
        <v>0</v>
      </c>
      <c r="L8" s="63">
        <v>0</v>
      </c>
      <c r="M8" s="63">
        <v>3</v>
      </c>
      <c r="N8" s="63">
        <v>7.42</v>
      </c>
      <c r="O8" s="9">
        <v>6878</v>
      </c>
      <c r="P8" s="9">
        <v>17695.719999999998</v>
      </c>
      <c r="Q8" s="63">
        <v>3</v>
      </c>
      <c r="R8" s="63">
        <v>7.42</v>
      </c>
      <c r="S8" s="63">
        <v>1562</v>
      </c>
      <c r="T8" s="63">
        <v>3988.1199999999994</v>
      </c>
      <c r="U8" s="63">
        <v>315</v>
      </c>
      <c r="V8" s="63">
        <v>2403.12</v>
      </c>
      <c r="W8" s="63">
        <v>23</v>
      </c>
      <c r="X8" s="63">
        <v>1017.5600000000001</v>
      </c>
      <c r="Y8" s="63">
        <v>0</v>
      </c>
      <c r="Z8" s="63">
        <v>0</v>
      </c>
      <c r="AA8" s="63">
        <v>8</v>
      </c>
      <c r="AB8" s="63">
        <v>16.02</v>
      </c>
      <c r="AC8" s="63">
        <v>1</v>
      </c>
      <c r="AD8" s="63">
        <v>2820</v>
      </c>
      <c r="AE8" s="9">
        <v>347</v>
      </c>
      <c r="AF8" s="9">
        <v>6256.7</v>
      </c>
      <c r="AG8" s="63">
        <v>38</v>
      </c>
      <c r="AH8" s="63">
        <v>688.24</v>
      </c>
      <c r="AI8" s="63">
        <v>0</v>
      </c>
      <c r="AJ8" s="63">
        <v>0</v>
      </c>
      <c r="AK8" s="63">
        <v>8</v>
      </c>
      <c r="AL8" s="63">
        <v>51.28</v>
      </c>
      <c r="AM8" s="63">
        <v>45</v>
      </c>
      <c r="AN8" s="63">
        <v>305.08999999999997</v>
      </c>
      <c r="AO8" s="63">
        <v>2</v>
      </c>
      <c r="AP8" s="63">
        <v>40</v>
      </c>
      <c r="AQ8" s="63">
        <v>0</v>
      </c>
      <c r="AR8" s="63">
        <v>0</v>
      </c>
      <c r="AS8" s="63">
        <v>5</v>
      </c>
      <c r="AT8" s="63">
        <v>65.069999999999993</v>
      </c>
      <c r="AU8" s="9">
        <v>60</v>
      </c>
      <c r="AV8" s="9">
        <v>461.44</v>
      </c>
      <c r="AW8" s="63">
        <v>0</v>
      </c>
      <c r="AX8" s="63">
        <v>0</v>
      </c>
      <c r="AY8" s="9">
        <v>7285</v>
      </c>
      <c r="AZ8" s="9">
        <v>24413.859999999997</v>
      </c>
      <c r="BA8" s="63">
        <v>0</v>
      </c>
      <c r="BB8" s="63">
        <v>0</v>
      </c>
      <c r="BC8" s="63">
        <v>2</v>
      </c>
      <c r="BD8" s="63">
        <v>13.34</v>
      </c>
      <c r="BE8" s="63">
        <v>15</v>
      </c>
      <c r="BF8" s="63">
        <v>148.5</v>
      </c>
      <c r="BG8" s="63">
        <v>1328</v>
      </c>
      <c r="BH8" s="63">
        <v>1612.3443040000002</v>
      </c>
      <c r="BI8" s="63">
        <v>100</v>
      </c>
      <c r="BJ8" s="63">
        <v>940.60000000000014</v>
      </c>
      <c r="BK8" s="9">
        <v>1445</v>
      </c>
      <c r="BL8" s="9">
        <v>2714.7843040000002</v>
      </c>
      <c r="BM8" s="9">
        <v>8730</v>
      </c>
      <c r="BN8" s="9">
        <v>27128.644303999998</v>
      </c>
      <c r="BO8" s="63">
        <v>6022</v>
      </c>
      <c r="BP8" s="63">
        <v>14982.46</v>
      </c>
      <c r="BQ8" s="63">
        <v>1084</v>
      </c>
      <c r="BR8" s="63">
        <v>737.12</v>
      </c>
    </row>
    <row r="9" spans="1:70" s="10" customFormat="1" ht="18" customHeight="1" x14ac:dyDescent="0.2">
      <c r="A9" s="36">
        <v>3</v>
      </c>
      <c r="B9" s="12" t="s">
        <v>10</v>
      </c>
      <c r="C9" s="63">
        <v>2766</v>
      </c>
      <c r="D9" s="63">
        <v>2774.1499999999996</v>
      </c>
      <c r="E9" s="63">
        <v>667</v>
      </c>
      <c r="F9" s="63">
        <v>1211.48</v>
      </c>
      <c r="G9" s="63">
        <v>184</v>
      </c>
      <c r="H9" s="63">
        <v>181.36</v>
      </c>
      <c r="I9" s="9">
        <v>3617</v>
      </c>
      <c r="J9" s="9">
        <v>4166.99</v>
      </c>
      <c r="K9" s="63">
        <v>0</v>
      </c>
      <c r="L9" s="63">
        <v>0</v>
      </c>
      <c r="M9" s="63">
        <v>2</v>
      </c>
      <c r="N9" s="63">
        <v>0.66</v>
      </c>
      <c r="O9" s="9">
        <v>3619</v>
      </c>
      <c r="P9" s="9">
        <v>4167.6499999999996</v>
      </c>
      <c r="Q9" s="63">
        <v>2</v>
      </c>
      <c r="R9" s="63">
        <v>0.66</v>
      </c>
      <c r="S9" s="63">
        <v>821</v>
      </c>
      <c r="T9" s="63">
        <v>912.56999999999994</v>
      </c>
      <c r="U9" s="63">
        <v>473</v>
      </c>
      <c r="V9" s="63">
        <v>1577.25</v>
      </c>
      <c r="W9" s="63">
        <v>3</v>
      </c>
      <c r="X9" s="63">
        <v>141.62</v>
      </c>
      <c r="Y9" s="63">
        <v>0</v>
      </c>
      <c r="Z9" s="63">
        <v>0</v>
      </c>
      <c r="AA9" s="63">
        <v>0</v>
      </c>
      <c r="AB9" s="63">
        <v>0</v>
      </c>
      <c r="AC9" s="63">
        <v>0</v>
      </c>
      <c r="AD9" s="63">
        <v>0</v>
      </c>
      <c r="AE9" s="9">
        <v>476</v>
      </c>
      <c r="AF9" s="9">
        <v>1718.87</v>
      </c>
      <c r="AG9" s="63">
        <v>52</v>
      </c>
      <c r="AH9" s="63">
        <v>189.08</v>
      </c>
      <c r="AI9" s="63">
        <v>0</v>
      </c>
      <c r="AJ9" s="63">
        <v>0</v>
      </c>
      <c r="AK9" s="63">
        <v>8</v>
      </c>
      <c r="AL9" s="63">
        <v>6.87</v>
      </c>
      <c r="AM9" s="63">
        <v>13</v>
      </c>
      <c r="AN9" s="63">
        <v>77.83</v>
      </c>
      <c r="AO9" s="63">
        <v>0</v>
      </c>
      <c r="AP9" s="63">
        <v>0</v>
      </c>
      <c r="AQ9" s="63">
        <v>0</v>
      </c>
      <c r="AR9" s="63">
        <v>0</v>
      </c>
      <c r="AS9" s="63">
        <v>0</v>
      </c>
      <c r="AT9" s="63">
        <v>0</v>
      </c>
      <c r="AU9" s="9">
        <v>21</v>
      </c>
      <c r="AV9" s="9">
        <v>84.7</v>
      </c>
      <c r="AW9" s="63">
        <v>0</v>
      </c>
      <c r="AX9" s="63">
        <v>0</v>
      </c>
      <c r="AY9" s="9">
        <v>4116</v>
      </c>
      <c r="AZ9" s="9">
        <v>5971.2199999999993</v>
      </c>
      <c r="BA9" s="63">
        <v>0</v>
      </c>
      <c r="BB9" s="63">
        <v>0</v>
      </c>
      <c r="BC9" s="63">
        <v>2</v>
      </c>
      <c r="BD9" s="63">
        <v>34.68</v>
      </c>
      <c r="BE9" s="63">
        <v>6</v>
      </c>
      <c r="BF9" s="63">
        <v>99.847999999999999</v>
      </c>
      <c r="BG9" s="63">
        <v>17</v>
      </c>
      <c r="BH9" s="63">
        <v>151.32</v>
      </c>
      <c r="BI9" s="63">
        <v>134</v>
      </c>
      <c r="BJ9" s="63">
        <v>443.17069600000002</v>
      </c>
      <c r="BK9" s="9">
        <v>159</v>
      </c>
      <c r="BL9" s="9">
        <v>729.01869599999998</v>
      </c>
      <c r="BM9" s="9">
        <v>4275</v>
      </c>
      <c r="BN9" s="9">
        <v>6700.2386959999994</v>
      </c>
      <c r="BO9" s="63">
        <v>2540</v>
      </c>
      <c r="BP9" s="63">
        <v>2491.48</v>
      </c>
      <c r="BQ9" s="63">
        <v>457</v>
      </c>
      <c r="BR9" s="63">
        <v>310.76</v>
      </c>
    </row>
    <row r="10" spans="1:70" s="10" customFormat="1" ht="18" customHeight="1" x14ac:dyDescent="0.2">
      <c r="A10" s="37">
        <v>4</v>
      </c>
      <c r="B10" s="12" t="s">
        <v>11</v>
      </c>
      <c r="C10" s="63">
        <v>0</v>
      </c>
      <c r="D10" s="63">
        <v>0</v>
      </c>
      <c r="E10" s="63">
        <v>0</v>
      </c>
      <c r="F10" s="63">
        <v>0</v>
      </c>
      <c r="G10" s="63">
        <v>0</v>
      </c>
      <c r="H10" s="63">
        <v>0</v>
      </c>
      <c r="I10" s="9">
        <v>0</v>
      </c>
      <c r="J10" s="9">
        <v>0</v>
      </c>
      <c r="K10" s="63">
        <v>0</v>
      </c>
      <c r="L10" s="63">
        <v>0</v>
      </c>
      <c r="M10" s="63">
        <v>0</v>
      </c>
      <c r="N10" s="63">
        <v>0</v>
      </c>
      <c r="O10" s="9">
        <v>0</v>
      </c>
      <c r="P10" s="9">
        <v>0</v>
      </c>
      <c r="Q10" s="63">
        <v>0</v>
      </c>
      <c r="R10" s="63">
        <v>0</v>
      </c>
      <c r="S10" s="63">
        <v>0</v>
      </c>
      <c r="T10" s="63">
        <v>0</v>
      </c>
      <c r="U10" s="63">
        <v>0</v>
      </c>
      <c r="V10" s="63">
        <v>0</v>
      </c>
      <c r="W10" s="63">
        <v>0</v>
      </c>
      <c r="X10" s="63">
        <v>0</v>
      </c>
      <c r="Y10" s="63">
        <v>0</v>
      </c>
      <c r="Z10" s="63">
        <v>0</v>
      </c>
      <c r="AA10" s="63">
        <v>0</v>
      </c>
      <c r="AB10" s="63">
        <v>0</v>
      </c>
      <c r="AC10" s="63">
        <v>0</v>
      </c>
      <c r="AD10" s="63">
        <v>0</v>
      </c>
      <c r="AE10" s="9">
        <v>0</v>
      </c>
      <c r="AF10" s="9">
        <v>0</v>
      </c>
      <c r="AG10" s="63">
        <v>0</v>
      </c>
      <c r="AH10" s="63">
        <v>0</v>
      </c>
      <c r="AI10" s="63">
        <v>0</v>
      </c>
      <c r="AJ10" s="63">
        <v>0</v>
      </c>
      <c r="AK10" s="63">
        <v>0</v>
      </c>
      <c r="AL10" s="63">
        <v>0</v>
      </c>
      <c r="AM10" s="63">
        <v>0</v>
      </c>
      <c r="AN10" s="63">
        <v>0</v>
      </c>
      <c r="AO10" s="63">
        <v>0</v>
      </c>
      <c r="AP10" s="63">
        <v>0</v>
      </c>
      <c r="AQ10" s="63">
        <v>0</v>
      </c>
      <c r="AR10" s="63">
        <v>0</v>
      </c>
      <c r="AS10" s="63">
        <v>0</v>
      </c>
      <c r="AT10" s="63">
        <v>0</v>
      </c>
      <c r="AU10" s="9">
        <v>0</v>
      </c>
      <c r="AV10" s="9">
        <v>0</v>
      </c>
      <c r="AW10" s="63">
        <v>0</v>
      </c>
      <c r="AX10" s="63">
        <v>0</v>
      </c>
      <c r="AY10" s="9">
        <v>0</v>
      </c>
      <c r="AZ10" s="9">
        <v>0</v>
      </c>
      <c r="BA10" s="63">
        <v>0</v>
      </c>
      <c r="BB10" s="63">
        <v>0</v>
      </c>
      <c r="BC10" s="63">
        <v>0</v>
      </c>
      <c r="BD10" s="63">
        <v>0</v>
      </c>
      <c r="BE10" s="63">
        <v>0</v>
      </c>
      <c r="BF10" s="63">
        <v>0</v>
      </c>
      <c r="BG10" s="63">
        <v>0</v>
      </c>
      <c r="BH10" s="63">
        <v>0</v>
      </c>
      <c r="BI10" s="63">
        <v>0</v>
      </c>
      <c r="BJ10" s="63">
        <v>0</v>
      </c>
      <c r="BK10" s="9">
        <v>0</v>
      </c>
      <c r="BL10" s="9">
        <v>0</v>
      </c>
      <c r="BM10" s="9">
        <v>0</v>
      </c>
      <c r="BN10" s="9">
        <v>0</v>
      </c>
      <c r="BO10" s="63">
        <v>0</v>
      </c>
      <c r="BP10" s="63">
        <v>0</v>
      </c>
      <c r="BQ10" s="63">
        <v>0</v>
      </c>
      <c r="BR10" s="63">
        <v>0</v>
      </c>
    </row>
    <row r="11" spans="1:70" s="10" customFormat="1" ht="18" customHeight="1" x14ac:dyDescent="0.2">
      <c r="A11" s="36">
        <v>5</v>
      </c>
      <c r="B11" s="12" t="s">
        <v>12</v>
      </c>
      <c r="C11" s="63">
        <v>19</v>
      </c>
      <c r="D11" s="63">
        <v>44.150000000000006</v>
      </c>
      <c r="E11" s="63">
        <v>18</v>
      </c>
      <c r="F11" s="63">
        <v>42.28</v>
      </c>
      <c r="G11" s="63">
        <v>3</v>
      </c>
      <c r="H11" s="63">
        <v>5.84</v>
      </c>
      <c r="I11" s="9">
        <v>40</v>
      </c>
      <c r="J11" s="9">
        <v>92.27000000000001</v>
      </c>
      <c r="K11" s="63">
        <v>0</v>
      </c>
      <c r="L11" s="63">
        <v>0</v>
      </c>
      <c r="M11" s="63">
        <v>0</v>
      </c>
      <c r="N11" s="63">
        <v>0</v>
      </c>
      <c r="O11" s="9">
        <v>40</v>
      </c>
      <c r="P11" s="9">
        <v>92.27000000000001</v>
      </c>
      <c r="Q11" s="63">
        <v>0</v>
      </c>
      <c r="R11" s="63">
        <v>0</v>
      </c>
      <c r="S11" s="63">
        <v>9</v>
      </c>
      <c r="T11" s="63">
        <v>20.78</v>
      </c>
      <c r="U11" s="63">
        <v>108</v>
      </c>
      <c r="V11" s="63">
        <v>468.18</v>
      </c>
      <c r="W11" s="63">
        <v>1</v>
      </c>
      <c r="X11" s="63">
        <v>7.3</v>
      </c>
      <c r="Y11" s="63">
        <v>3</v>
      </c>
      <c r="Z11" s="63">
        <v>0.17</v>
      </c>
      <c r="AA11" s="63">
        <v>0</v>
      </c>
      <c r="AB11" s="63">
        <v>0</v>
      </c>
      <c r="AC11" s="63">
        <v>0</v>
      </c>
      <c r="AD11" s="63">
        <v>0</v>
      </c>
      <c r="AE11" s="9">
        <v>112</v>
      </c>
      <c r="AF11" s="9">
        <v>475.65000000000003</v>
      </c>
      <c r="AG11" s="63">
        <v>12</v>
      </c>
      <c r="AH11" s="63">
        <v>52.32</v>
      </c>
      <c r="AI11" s="63">
        <v>0</v>
      </c>
      <c r="AJ11" s="63">
        <v>0</v>
      </c>
      <c r="AK11" s="63">
        <v>6</v>
      </c>
      <c r="AL11" s="63">
        <v>6.8</v>
      </c>
      <c r="AM11" s="63">
        <v>29</v>
      </c>
      <c r="AN11" s="63">
        <v>149.47</v>
      </c>
      <c r="AO11" s="63">
        <v>0</v>
      </c>
      <c r="AP11" s="63">
        <v>0</v>
      </c>
      <c r="AQ11" s="63">
        <v>0</v>
      </c>
      <c r="AR11" s="63">
        <v>0</v>
      </c>
      <c r="AS11" s="63">
        <v>0</v>
      </c>
      <c r="AT11" s="63">
        <v>0</v>
      </c>
      <c r="AU11" s="9">
        <v>35</v>
      </c>
      <c r="AV11" s="9">
        <v>156.27000000000001</v>
      </c>
      <c r="AW11" s="63">
        <v>0</v>
      </c>
      <c r="AX11" s="63">
        <v>0</v>
      </c>
      <c r="AY11" s="9">
        <v>187</v>
      </c>
      <c r="AZ11" s="9">
        <v>724.19</v>
      </c>
      <c r="BA11" s="63">
        <v>0</v>
      </c>
      <c r="BB11" s="63">
        <v>0</v>
      </c>
      <c r="BC11" s="63">
        <v>0</v>
      </c>
      <c r="BD11" s="63">
        <v>0</v>
      </c>
      <c r="BE11" s="63">
        <v>4</v>
      </c>
      <c r="BF11" s="63">
        <v>17.207999999999998</v>
      </c>
      <c r="BG11" s="63">
        <v>62</v>
      </c>
      <c r="BH11" s="63">
        <v>201.33360000000002</v>
      </c>
      <c r="BI11" s="63">
        <v>58</v>
      </c>
      <c r="BJ11" s="63">
        <v>138.72669876</v>
      </c>
      <c r="BK11" s="9">
        <v>124</v>
      </c>
      <c r="BL11" s="9">
        <v>357.26829875999999</v>
      </c>
      <c r="BM11" s="9">
        <v>311</v>
      </c>
      <c r="BN11" s="9">
        <v>1081.4582987600002</v>
      </c>
      <c r="BO11" s="63">
        <v>134</v>
      </c>
      <c r="BP11" s="63">
        <v>348.48</v>
      </c>
      <c r="BQ11" s="63">
        <v>24</v>
      </c>
      <c r="BR11" s="63">
        <v>16.32</v>
      </c>
    </row>
    <row r="12" spans="1:70" s="10" customFormat="1" ht="18" customHeight="1" x14ac:dyDescent="0.2">
      <c r="A12" s="37">
        <v>6</v>
      </c>
      <c r="B12" s="12" t="s">
        <v>13</v>
      </c>
      <c r="C12" s="63">
        <v>0</v>
      </c>
      <c r="D12" s="63">
        <v>0</v>
      </c>
      <c r="E12" s="63">
        <v>1</v>
      </c>
      <c r="F12" s="63">
        <v>1.29</v>
      </c>
      <c r="G12" s="63">
        <v>0</v>
      </c>
      <c r="H12" s="63">
        <v>0</v>
      </c>
      <c r="I12" s="9">
        <v>1</v>
      </c>
      <c r="J12" s="9">
        <v>1.29</v>
      </c>
      <c r="K12" s="63">
        <v>0</v>
      </c>
      <c r="L12" s="63">
        <v>0</v>
      </c>
      <c r="M12" s="63">
        <v>0</v>
      </c>
      <c r="N12" s="63">
        <v>0</v>
      </c>
      <c r="O12" s="9">
        <v>1</v>
      </c>
      <c r="P12" s="9">
        <v>1.29</v>
      </c>
      <c r="Q12" s="63">
        <v>0</v>
      </c>
      <c r="R12" s="63">
        <v>0</v>
      </c>
      <c r="S12" s="63">
        <v>0</v>
      </c>
      <c r="T12" s="63">
        <v>0</v>
      </c>
      <c r="U12" s="63">
        <v>117</v>
      </c>
      <c r="V12" s="63">
        <v>701.18</v>
      </c>
      <c r="W12" s="63">
        <v>7</v>
      </c>
      <c r="X12" s="63">
        <v>196.21</v>
      </c>
      <c r="Y12" s="63">
        <v>0</v>
      </c>
      <c r="Z12" s="63">
        <v>0</v>
      </c>
      <c r="AA12" s="63">
        <v>9</v>
      </c>
      <c r="AB12" s="63">
        <v>27.46</v>
      </c>
      <c r="AC12" s="63">
        <v>0</v>
      </c>
      <c r="AD12" s="63">
        <v>0</v>
      </c>
      <c r="AE12" s="9">
        <v>133</v>
      </c>
      <c r="AF12" s="9">
        <v>924.85</v>
      </c>
      <c r="AG12" s="63">
        <v>14</v>
      </c>
      <c r="AH12" s="63">
        <v>101.73</v>
      </c>
      <c r="AI12" s="63">
        <v>0</v>
      </c>
      <c r="AJ12" s="63">
        <v>0</v>
      </c>
      <c r="AK12" s="63">
        <v>0</v>
      </c>
      <c r="AL12" s="63">
        <v>0</v>
      </c>
      <c r="AM12" s="63">
        <v>12</v>
      </c>
      <c r="AN12" s="63">
        <v>70.569999999999993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9">
        <v>12</v>
      </c>
      <c r="AV12" s="9">
        <v>70.569999999999993</v>
      </c>
      <c r="AW12" s="63">
        <v>0</v>
      </c>
      <c r="AX12" s="63">
        <v>0</v>
      </c>
      <c r="AY12" s="9">
        <v>146</v>
      </c>
      <c r="AZ12" s="9">
        <v>996.71</v>
      </c>
      <c r="BA12" s="63">
        <v>0</v>
      </c>
      <c r="BB12" s="63">
        <v>0</v>
      </c>
      <c r="BC12" s="63">
        <v>0</v>
      </c>
      <c r="BD12" s="63">
        <v>0</v>
      </c>
      <c r="BE12" s="63">
        <v>0</v>
      </c>
      <c r="BF12" s="63">
        <v>0</v>
      </c>
      <c r="BG12" s="63">
        <v>28</v>
      </c>
      <c r="BH12" s="63">
        <v>126.42648600000001</v>
      </c>
      <c r="BI12" s="63">
        <v>26</v>
      </c>
      <c r="BJ12" s="63">
        <v>1.833432</v>
      </c>
      <c r="BK12" s="9">
        <v>54</v>
      </c>
      <c r="BL12" s="9">
        <v>128.259918</v>
      </c>
      <c r="BM12" s="9">
        <v>200</v>
      </c>
      <c r="BN12" s="9">
        <v>1124.969918</v>
      </c>
      <c r="BO12" s="63">
        <v>29</v>
      </c>
      <c r="BP12" s="63">
        <v>329.77</v>
      </c>
      <c r="BQ12" s="63">
        <v>5</v>
      </c>
      <c r="BR12" s="63">
        <v>3.4</v>
      </c>
    </row>
    <row r="13" spans="1:70" s="10" customFormat="1" ht="18" customHeight="1" x14ac:dyDescent="0.2">
      <c r="A13" s="36">
        <v>7</v>
      </c>
      <c r="B13" s="12" t="s">
        <v>15</v>
      </c>
      <c r="C13" s="63">
        <v>0</v>
      </c>
      <c r="D13" s="63">
        <v>0</v>
      </c>
      <c r="E13" s="63">
        <v>0</v>
      </c>
      <c r="F13" s="63">
        <v>0</v>
      </c>
      <c r="G13" s="63">
        <v>0</v>
      </c>
      <c r="H13" s="63">
        <v>0</v>
      </c>
      <c r="I13" s="9">
        <v>0</v>
      </c>
      <c r="J13" s="9">
        <v>0</v>
      </c>
      <c r="K13" s="63">
        <v>0</v>
      </c>
      <c r="L13" s="63">
        <v>0</v>
      </c>
      <c r="M13" s="63">
        <v>0</v>
      </c>
      <c r="N13" s="63">
        <v>0</v>
      </c>
      <c r="O13" s="9">
        <v>0</v>
      </c>
      <c r="P13" s="9">
        <v>0</v>
      </c>
      <c r="Q13" s="63">
        <v>0</v>
      </c>
      <c r="R13" s="63">
        <v>0</v>
      </c>
      <c r="S13" s="63">
        <v>0</v>
      </c>
      <c r="T13" s="63">
        <v>0</v>
      </c>
      <c r="U13" s="63">
        <v>0</v>
      </c>
      <c r="V13" s="63">
        <v>0</v>
      </c>
      <c r="W13" s="63">
        <v>0</v>
      </c>
      <c r="X13" s="63">
        <v>0</v>
      </c>
      <c r="Y13" s="63">
        <v>0</v>
      </c>
      <c r="Z13" s="63">
        <v>0</v>
      </c>
      <c r="AA13" s="63">
        <v>0</v>
      </c>
      <c r="AB13" s="63">
        <v>0</v>
      </c>
      <c r="AC13" s="63">
        <v>0</v>
      </c>
      <c r="AD13" s="63">
        <v>0</v>
      </c>
      <c r="AE13" s="9">
        <v>0</v>
      </c>
      <c r="AF13" s="9">
        <v>0</v>
      </c>
      <c r="AG13" s="63">
        <v>0</v>
      </c>
      <c r="AH13" s="63">
        <v>0</v>
      </c>
      <c r="AI13" s="63">
        <v>0</v>
      </c>
      <c r="AJ13" s="63">
        <v>0</v>
      </c>
      <c r="AK13" s="63">
        <v>0</v>
      </c>
      <c r="AL13" s="63">
        <v>0</v>
      </c>
      <c r="AM13" s="63">
        <v>0</v>
      </c>
      <c r="AN13" s="63">
        <v>0</v>
      </c>
      <c r="AO13" s="63">
        <v>0</v>
      </c>
      <c r="AP13" s="63">
        <v>0</v>
      </c>
      <c r="AQ13" s="63">
        <v>0</v>
      </c>
      <c r="AR13" s="63">
        <v>0</v>
      </c>
      <c r="AS13" s="63">
        <v>0</v>
      </c>
      <c r="AT13" s="63">
        <v>0</v>
      </c>
      <c r="AU13" s="9">
        <v>0</v>
      </c>
      <c r="AV13" s="9">
        <v>0</v>
      </c>
      <c r="AW13" s="63">
        <v>0</v>
      </c>
      <c r="AX13" s="63">
        <v>0</v>
      </c>
      <c r="AY13" s="9">
        <v>0</v>
      </c>
      <c r="AZ13" s="9">
        <v>0</v>
      </c>
      <c r="BA13" s="63">
        <v>0</v>
      </c>
      <c r="BB13" s="63">
        <v>0</v>
      </c>
      <c r="BC13" s="63">
        <v>0</v>
      </c>
      <c r="BD13" s="63">
        <v>0</v>
      </c>
      <c r="BE13" s="63">
        <v>0</v>
      </c>
      <c r="BF13" s="63">
        <v>0</v>
      </c>
      <c r="BG13" s="63">
        <v>0</v>
      </c>
      <c r="BH13" s="63">
        <v>0</v>
      </c>
      <c r="BI13" s="63">
        <v>0</v>
      </c>
      <c r="BJ13" s="63">
        <v>0</v>
      </c>
      <c r="BK13" s="9">
        <v>0</v>
      </c>
      <c r="BL13" s="9">
        <v>0</v>
      </c>
      <c r="BM13" s="9">
        <v>0</v>
      </c>
      <c r="BN13" s="9">
        <v>0</v>
      </c>
      <c r="BO13" s="63">
        <v>0</v>
      </c>
      <c r="BP13" s="63">
        <v>0</v>
      </c>
      <c r="BQ13" s="63">
        <v>0</v>
      </c>
      <c r="BR13" s="63">
        <v>0</v>
      </c>
    </row>
    <row r="14" spans="1:70" s="10" customFormat="1" ht="18" customHeight="1" x14ac:dyDescent="0.2">
      <c r="A14" s="37">
        <v>8</v>
      </c>
      <c r="B14" s="12" t="s">
        <v>16</v>
      </c>
      <c r="C14" s="63">
        <v>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9">
        <v>0</v>
      </c>
      <c r="J14" s="9">
        <v>0</v>
      </c>
      <c r="K14" s="63">
        <v>0</v>
      </c>
      <c r="L14" s="63">
        <v>0</v>
      </c>
      <c r="M14" s="63">
        <v>0</v>
      </c>
      <c r="N14" s="63">
        <v>0</v>
      </c>
      <c r="O14" s="9">
        <v>0</v>
      </c>
      <c r="P14" s="9">
        <v>0</v>
      </c>
      <c r="Q14" s="63">
        <v>0</v>
      </c>
      <c r="R14" s="63">
        <v>0</v>
      </c>
      <c r="S14" s="63">
        <v>0</v>
      </c>
      <c r="T14" s="63">
        <v>0</v>
      </c>
      <c r="U14" s="63">
        <v>0</v>
      </c>
      <c r="V14" s="63">
        <v>0</v>
      </c>
      <c r="W14" s="63">
        <v>0</v>
      </c>
      <c r="X14" s="63">
        <v>0</v>
      </c>
      <c r="Y14" s="63">
        <v>0</v>
      </c>
      <c r="Z14" s="63">
        <v>0</v>
      </c>
      <c r="AA14" s="63">
        <v>0</v>
      </c>
      <c r="AB14" s="63">
        <v>0</v>
      </c>
      <c r="AC14" s="63">
        <v>0</v>
      </c>
      <c r="AD14" s="63">
        <v>0</v>
      </c>
      <c r="AE14" s="9">
        <v>0</v>
      </c>
      <c r="AF14" s="9">
        <v>0</v>
      </c>
      <c r="AG14" s="63">
        <v>0</v>
      </c>
      <c r="AH14" s="63">
        <v>0</v>
      </c>
      <c r="AI14" s="63">
        <v>0</v>
      </c>
      <c r="AJ14" s="63">
        <v>0</v>
      </c>
      <c r="AK14" s="63">
        <v>0</v>
      </c>
      <c r="AL14" s="63">
        <v>0</v>
      </c>
      <c r="AM14" s="63">
        <v>0</v>
      </c>
      <c r="AN14" s="63">
        <v>0</v>
      </c>
      <c r="AO14" s="63">
        <v>0</v>
      </c>
      <c r="AP14" s="63">
        <v>0</v>
      </c>
      <c r="AQ14" s="63">
        <v>0</v>
      </c>
      <c r="AR14" s="63">
        <v>0</v>
      </c>
      <c r="AS14" s="63">
        <v>0</v>
      </c>
      <c r="AT14" s="63">
        <v>0</v>
      </c>
      <c r="AU14" s="9">
        <v>0</v>
      </c>
      <c r="AV14" s="9">
        <v>0</v>
      </c>
      <c r="AW14" s="63">
        <v>0</v>
      </c>
      <c r="AX14" s="63">
        <v>0</v>
      </c>
      <c r="AY14" s="9">
        <v>0</v>
      </c>
      <c r="AZ14" s="9">
        <v>0</v>
      </c>
      <c r="BA14" s="63">
        <v>0</v>
      </c>
      <c r="BB14" s="63">
        <v>0</v>
      </c>
      <c r="BC14" s="63">
        <v>0</v>
      </c>
      <c r="BD14" s="63">
        <v>0</v>
      </c>
      <c r="BE14" s="63">
        <v>0</v>
      </c>
      <c r="BF14" s="63">
        <v>0</v>
      </c>
      <c r="BG14" s="63">
        <v>0</v>
      </c>
      <c r="BH14" s="63">
        <v>0</v>
      </c>
      <c r="BI14" s="63">
        <v>0</v>
      </c>
      <c r="BJ14" s="63">
        <v>0</v>
      </c>
      <c r="BK14" s="9">
        <v>0</v>
      </c>
      <c r="BL14" s="9">
        <v>0</v>
      </c>
      <c r="BM14" s="9">
        <v>0</v>
      </c>
      <c r="BN14" s="9">
        <v>0</v>
      </c>
      <c r="BO14" s="63">
        <v>0</v>
      </c>
      <c r="BP14" s="63">
        <v>0</v>
      </c>
      <c r="BQ14" s="63">
        <v>0</v>
      </c>
      <c r="BR14" s="63">
        <v>0</v>
      </c>
    </row>
    <row r="15" spans="1:70" s="10" customFormat="1" ht="18" customHeight="1" x14ac:dyDescent="0.2">
      <c r="A15" s="36">
        <v>9</v>
      </c>
      <c r="B15" s="12" t="s">
        <v>17</v>
      </c>
      <c r="C15" s="63">
        <v>0</v>
      </c>
      <c r="D15" s="63">
        <v>0</v>
      </c>
      <c r="E15" s="63">
        <v>0</v>
      </c>
      <c r="F15" s="63">
        <v>0</v>
      </c>
      <c r="G15" s="63">
        <v>0</v>
      </c>
      <c r="H15" s="63">
        <v>0</v>
      </c>
      <c r="I15" s="9">
        <v>0</v>
      </c>
      <c r="J15" s="9">
        <v>0</v>
      </c>
      <c r="K15" s="63">
        <v>0</v>
      </c>
      <c r="L15" s="63">
        <v>0</v>
      </c>
      <c r="M15" s="63">
        <v>0</v>
      </c>
      <c r="N15" s="63">
        <v>0</v>
      </c>
      <c r="O15" s="9">
        <v>0</v>
      </c>
      <c r="P15" s="9">
        <v>0</v>
      </c>
      <c r="Q15" s="63">
        <v>0</v>
      </c>
      <c r="R15" s="63">
        <v>0</v>
      </c>
      <c r="S15" s="63">
        <v>0</v>
      </c>
      <c r="T15" s="63">
        <v>0</v>
      </c>
      <c r="U15" s="63">
        <v>0</v>
      </c>
      <c r="V15" s="63">
        <v>0</v>
      </c>
      <c r="W15" s="63">
        <v>0</v>
      </c>
      <c r="X15" s="63">
        <v>0</v>
      </c>
      <c r="Y15" s="63">
        <v>0</v>
      </c>
      <c r="Z15" s="63">
        <v>0</v>
      </c>
      <c r="AA15" s="63">
        <v>0</v>
      </c>
      <c r="AB15" s="63">
        <v>0</v>
      </c>
      <c r="AC15" s="63">
        <v>0</v>
      </c>
      <c r="AD15" s="63">
        <v>0</v>
      </c>
      <c r="AE15" s="9">
        <v>0</v>
      </c>
      <c r="AF15" s="9">
        <v>0</v>
      </c>
      <c r="AG15" s="63">
        <v>0</v>
      </c>
      <c r="AH15" s="63">
        <v>0</v>
      </c>
      <c r="AI15" s="63">
        <v>0</v>
      </c>
      <c r="AJ15" s="63">
        <v>0</v>
      </c>
      <c r="AK15" s="63">
        <v>0</v>
      </c>
      <c r="AL15" s="63">
        <v>0</v>
      </c>
      <c r="AM15" s="63">
        <v>0</v>
      </c>
      <c r="AN15" s="63">
        <v>0</v>
      </c>
      <c r="AO15" s="63">
        <v>0</v>
      </c>
      <c r="AP15" s="63">
        <v>0</v>
      </c>
      <c r="AQ15" s="63">
        <v>0</v>
      </c>
      <c r="AR15" s="63">
        <v>0</v>
      </c>
      <c r="AS15" s="63">
        <v>0</v>
      </c>
      <c r="AT15" s="63">
        <v>0</v>
      </c>
      <c r="AU15" s="9">
        <v>0</v>
      </c>
      <c r="AV15" s="9">
        <v>0</v>
      </c>
      <c r="AW15" s="63">
        <v>0</v>
      </c>
      <c r="AX15" s="63">
        <v>0</v>
      </c>
      <c r="AY15" s="9">
        <v>0</v>
      </c>
      <c r="AZ15" s="9">
        <v>0</v>
      </c>
      <c r="BA15" s="63">
        <v>0</v>
      </c>
      <c r="BB15" s="63">
        <v>0</v>
      </c>
      <c r="BC15" s="63">
        <v>0</v>
      </c>
      <c r="BD15" s="63">
        <v>0</v>
      </c>
      <c r="BE15" s="63">
        <v>0</v>
      </c>
      <c r="BF15" s="63">
        <v>0</v>
      </c>
      <c r="BG15" s="63">
        <v>0</v>
      </c>
      <c r="BH15" s="63">
        <v>0</v>
      </c>
      <c r="BI15" s="63">
        <v>0</v>
      </c>
      <c r="BJ15" s="63">
        <v>0</v>
      </c>
      <c r="BK15" s="9">
        <v>0</v>
      </c>
      <c r="BL15" s="9">
        <v>0</v>
      </c>
      <c r="BM15" s="9">
        <v>0</v>
      </c>
      <c r="BN15" s="9">
        <v>0</v>
      </c>
      <c r="BO15" s="63">
        <v>0</v>
      </c>
      <c r="BP15" s="63">
        <v>0</v>
      </c>
      <c r="BQ15" s="63">
        <v>0</v>
      </c>
      <c r="BR15" s="63">
        <v>0</v>
      </c>
    </row>
    <row r="16" spans="1:70" s="10" customFormat="1" ht="18" customHeight="1" x14ac:dyDescent="0.2">
      <c r="A16" s="37">
        <v>10</v>
      </c>
      <c r="B16" s="12" t="s">
        <v>18</v>
      </c>
      <c r="C16" s="63">
        <v>2643</v>
      </c>
      <c r="D16" s="63">
        <v>6238.33</v>
      </c>
      <c r="E16" s="63">
        <v>29</v>
      </c>
      <c r="F16" s="63">
        <v>64.59</v>
      </c>
      <c r="G16" s="63">
        <v>16</v>
      </c>
      <c r="H16" s="63">
        <v>20.84</v>
      </c>
      <c r="I16" s="9">
        <v>2688</v>
      </c>
      <c r="J16" s="9">
        <v>6323.76</v>
      </c>
      <c r="K16" s="63">
        <v>1</v>
      </c>
      <c r="L16" s="63">
        <v>0.15</v>
      </c>
      <c r="M16" s="63">
        <v>0</v>
      </c>
      <c r="N16" s="63">
        <v>0</v>
      </c>
      <c r="O16" s="9">
        <v>2689</v>
      </c>
      <c r="P16" s="9">
        <v>6323.91</v>
      </c>
      <c r="Q16" s="63">
        <v>0</v>
      </c>
      <c r="R16" s="63">
        <v>0</v>
      </c>
      <c r="S16" s="63">
        <v>468</v>
      </c>
      <c r="T16" s="63">
        <v>1352.6799999999998</v>
      </c>
      <c r="U16" s="63">
        <v>328</v>
      </c>
      <c r="V16" s="63">
        <v>1795.48</v>
      </c>
      <c r="W16" s="63">
        <v>26</v>
      </c>
      <c r="X16" s="63">
        <v>561</v>
      </c>
      <c r="Y16" s="63">
        <v>0</v>
      </c>
      <c r="Z16" s="63">
        <v>0</v>
      </c>
      <c r="AA16" s="63">
        <v>0</v>
      </c>
      <c r="AB16" s="63">
        <v>0</v>
      </c>
      <c r="AC16" s="63">
        <v>0</v>
      </c>
      <c r="AD16" s="63">
        <v>0</v>
      </c>
      <c r="AE16" s="9">
        <v>354</v>
      </c>
      <c r="AF16" s="9">
        <v>2356.48</v>
      </c>
      <c r="AG16" s="63">
        <v>39</v>
      </c>
      <c r="AH16" s="63">
        <v>259.20999999999998</v>
      </c>
      <c r="AI16" s="63">
        <v>0</v>
      </c>
      <c r="AJ16" s="63">
        <v>0</v>
      </c>
      <c r="AK16" s="63">
        <v>1</v>
      </c>
      <c r="AL16" s="63">
        <v>4.91</v>
      </c>
      <c r="AM16" s="63">
        <v>44</v>
      </c>
      <c r="AN16" s="63">
        <v>309.07</v>
      </c>
      <c r="AO16" s="63">
        <v>0</v>
      </c>
      <c r="AP16" s="63">
        <v>0</v>
      </c>
      <c r="AQ16" s="63">
        <v>0</v>
      </c>
      <c r="AR16" s="63">
        <v>0</v>
      </c>
      <c r="AS16" s="63">
        <v>0</v>
      </c>
      <c r="AT16" s="63">
        <v>0</v>
      </c>
      <c r="AU16" s="9">
        <v>45</v>
      </c>
      <c r="AV16" s="9">
        <v>313.98</v>
      </c>
      <c r="AW16" s="63">
        <v>0</v>
      </c>
      <c r="AX16" s="63">
        <v>0</v>
      </c>
      <c r="AY16" s="9">
        <v>3088</v>
      </c>
      <c r="AZ16" s="9">
        <v>8994.369999999999</v>
      </c>
      <c r="BA16" s="63">
        <v>0</v>
      </c>
      <c r="BB16" s="63">
        <v>0</v>
      </c>
      <c r="BC16" s="63">
        <v>0</v>
      </c>
      <c r="BD16" s="63">
        <v>0</v>
      </c>
      <c r="BE16" s="63">
        <v>20</v>
      </c>
      <c r="BF16" s="63">
        <v>325.23996399999999</v>
      </c>
      <c r="BG16" s="63">
        <v>47</v>
      </c>
      <c r="BH16" s="63">
        <v>133.24</v>
      </c>
      <c r="BI16" s="63">
        <v>64</v>
      </c>
      <c r="BJ16" s="63">
        <v>506.397988</v>
      </c>
      <c r="BK16" s="9">
        <v>131</v>
      </c>
      <c r="BL16" s="9">
        <v>964.87795200000005</v>
      </c>
      <c r="BM16" s="9">
        <v>3219</v>
      </c>
      <c r="BN16" s="9">
        <v>9959.2479519999997</v>
      </c>
      <c r="BO16" s="63">
        <v>2260</v>
      </c>
      <c r="BP16" s="63">
        <v>5595.87</v>
      </c>
      <c r="BQ16" s="63">
        <v>407</v>
      </c>
      <c r="BR16" s="63">
        <v>276.76</v>
      </c>
    </row>
    <row r="17" spans="1:95" s="10" customFormat="1" ht="18" customHeight="1" x14ac:dyDescent="0.2">
      <c r="A17" s="36">
        <v>11</v>
      </c>
      <c r="B17" s="12" t="s">
        <v>19</v>
      </c>
      <c r="C17" s="63">
        <v>2716</v>
      </c>
      <c r="D17" s="63">
        <v>7219.97</v>
      </c>
      <c r="E17" s="63">
        <v>3</v>
      </c>
      <c r="F17" s="63">
        <v>2.38</v>
      </c>
      <c r="G17" s="63">
        <v>0</v>
      </c>
      <c r="H17" s="63">
        <v>0</v>
      </c>
      <c r="I17" s="9">
        <v>2719</v>
      </c>
      <c r="J17" s="9">
        <v>7222.35</v>
      </c>
      <c r="K17" s="63">
        <v>0</v>
      </c>
      <c r="L17" s="63">
        <v>0</v>
      </c>
      <c r="M17" s="63">
        <v>1</v>
      </c>
      <c r="N17" s="63">
        <v>0.73</v>
      </c>
      <c r="O17" s="9">
        <v>2720</v>
      </c>
      <c r="P17" s="9">
        <v>7223.08</v>
      </c>
      <c r="Q17" s="63">
        <v>1</v>
      </c>
      <c r="R17" s="63">
        <v>0.73</v>
      </c>
      <c r="S17" s="63">
        <v>602</v>
      </c>
      <c r="T17" s="63">
        <v>1601.65</v>
      </c>
      <c r="U17" s="63">
        <v>166</v>
      </c>
      <c r="V17" s="63">
        <v>573.15</v>
      </c>
      <c r="W17" s="63">
        <v>19</v>
      </c>
      <c r="X17" s="63">
        <v>443.31</v>
      </c>
      <c r="Y17" s="63">
        <v>0</v>
      </c>
      <c r="Z17" s="63">
        <v>0</v>
      </c>
      <c r="AA17" s="63">
        <v>0</v>
      </c>
      <c r="AB17" s="63">
        <v>0</v>
      </c>
      <c r="AC17" s="63">
        <v>0</v>
      </c>
      <c r="AD17" s="63">
        <v>0</v>
      </c>
      <c r="AE17" s="9">
        <v>185</v>
      </c>
      <c r="AF17" s="9">
        <v>1016.46</v>
      </c>
      <c r="AG17" s="63">
        <v>20</v>
      </c>
      <c r="AH17" s="63">
        <v>111.80999999999999</v>
      </c>
      <c r="AI17" s="63">
        <v>0</v>
      </c>
      <c r="AJ17" s="63">
        <v>0</v>
      </c>
      <c r="AK17" s="63">
        <v>0</v>
      </c>
      <c r="AL17" s="63">
        <v>0</v>
      </c>
      <c r="AM17" s="63">
        <v>28</v>
      </c>
      <c r="AN17" s="63">
        <v>216.57999999999998</v>
      </c>
      <c r="AO17" s="63">
        <v>0</v>
      </c>
      <c r="AP17" s="63">
        <v>0</v>
      </c>
      <c r="AQ17" s="63">
        <v>40</v>
      </c>
      <c r="AR17" s="63">
        <v>303.77999999999997</v>
      </c>
      <c r="AS17" s="63">
        <v>0</v>
      </c>
      <c r="AT17" s="63">
        <v>0</v>
      </c>
      <c r="AU17" s="9">
        <v>68</v>
      </c>
      <c r="AV17" s="9">
        <v>520.3599999999999</v>
      </c>
      <c r="AW17" s="63">
        <v>10</v>
      </c>
      <c r="AX17" s="63">
        <v>45</v>
      </c>
      <c r="AY17" s="9">
        <v>2973</v>
      </c>
      <c r="AZ17" s="9">
        <v>8759.9000000000015</v>
      </c>
      <c r="BA17" s="63">
        <v>0</v>
      </c>
      <c r="BB17" s="63">
        <v>0</v>
      </c>
      <c r="BC17" s="63">
        <v>0</v>
      </c>
      <c r="BD17" s="63">
        <v>0</v>
      </c>
      <c r="BE17" s="63">
        <v>4</v>
      </c>
      <c r="BF17" s="63">
        <v>95.00264</v>
      </c>
      <c r="BG17" s="63">
        <v>0</v>
      </c>
      <c r="BH17" s="63">
        <v>0</v>
      </c>
      <c r="BI17" s="63">
        <v>30</v>
      </c>
      <c r="BJ17" s="63">
        <v>180.35144000000003</v>
      </c>
      <c r="BK17" s="9">
        <v>34</v>
      </c>
      <c r="BL17" s="9">
        <v>275.35408000000001</v>
      </c>
      <c r="BM17" s="9">
        <v>3007</v>
      </c>
      <c r="BN17" s="9">
        <v>9035.2540800000006</v>
      </c>
      <c r="BO17" s="63">
        <v>2146</v>
      </c>
      <c r="BP17" s="63">
        <v>5788.9400000000005</v>
      </c>
      <c r="BQ17" s="63">
        <v>387</v>
      </c>
      <c r="BR17" s="63">
        <v>263.16000000000003</v>
      </c>
    </row>
    <row r="18" spans="1:95" s="10" customFormat="1" ht="18" customHeight="1" x14ac:dyDescent="0.2">
      <c r="A18" s="37">
        <v>12</v>
      </c>
      <c r="B18" s="12" t="s">
        <v>20</v>
      </c>
      <c r="C18" s="63">
        <v>1678</v>
      </c>
      <c r="D18" s="63">
        <v>3545.33</v>
      </c>
      <c r="E18" s="63">
        <v>0</v>
      </c>
      <c r="F18" s="63">
        <v>0</v>
      </c>
      <c r="G18" s="63">
        <v>3</v>
      </c>
      <c r="H18" s="63">
        <v>2.39</v>
      </c>
      <c r="I18" s="9">
        <v>1681</v>
      </c>
      <c r="J18" s="9">
        <v>3547.72</v>
      </c>
      <c r="K18" s="63">
        <v>4</v>
      </c>
      <c r="L18" s="63">
        <v>6.95</v>
      </c>
      <c r="M18" s="63">
        <v>68</v>
      </c>
      <c r="N18" s="63">
        <v>168.95</v>
      </c>
      <c r="O18" s="9">
        <v>1753</v>
      </c>
      <c r="P18" s="9">
        <v>3723.6199999999994</v>
      </c>
      <c r="Q18" s="63">
        <v>68</v>
      </c>
      <c r="R18" s="63">
        <v>168.95</v>
      </c>
      <c r="S18" s="63">
        <v>395</v>
      </c>
      <c r="T18" s="63">
        <v>832.37</v>
      </c>
      <c r="U18" s="63">
        <v>304</v>
      </c>
      <c r="V18" s="63">
        <v>1350.57</v>
      </c>
      <c r="W18" s="63">
        <v>14</v>
      </c>
      <c r="X18" s="63">
        <v>465.74</v>
      </c>
      <c r="Y18" s="63">
        <v>0</v>
      </c>
      <c r="Z18" s="63">
        <v>0</v>
      </c>
      <c r="AA18" s="63">
        <v>0</v>
      </c>
      <c r="AB18" s="63">
        <v>0</v>
      </c>
      <c r="AC18" s="63">
        <v>1</v>
      </c>
      <c r="AD18" s="63">
        <v>13.14</v>
      </c>
      <c r="AE18" s="9">
        <v>319</v>
      </c>
      <c r="AF18" s="9">
        <v>1829.45</v>
      </c>
      <c r="AG18" s="63">
        <v>35</v>
      </c>
      <c r="AH18" s="63">
        <v>201.24</v>
      </c>
      <c r="AI18" s="63">
        <v>0</v>
      </c>
      <c r="AJ18" s="63">
        <v>0</v>
      </c>
      <c r="AK18" s="63">
        <v>0</v>
      </c>
      <c r="AL18" s="63">
        <v>0</v>
      </c>
      <c r="AM18" s="63">
        <v>14</v>
      </c>
      <c r="AN18" s="63">
        <v>79.5</v>
      </c>
      <c r="AO18" s="63">
        <v>0</v>
      </c>
      <c r="AP18" s="63">
        <v>0</v>
      </c>
      <c r="AQ18" s="63">
        <v>0</v>
      </c>
      <c r="AR18" s="63">
        <v>0</v>
      </c>
      <c r="AS18" s="63">
        <v>0</v>
      </c>
      <c r="AT18" s="63">
        <v>0</v>
      </c>
      <c r="AU18" s="9">
        <v>14</v>
      </c>
      <c r="AV18" s="9">
        <v>79.5</v>
      </c>
      <c r="AW18" s="63">
        <v>0</v>
      </c>
      <c r="AX18" s="63">
        <v>0</v>
      </c>
      <c r="AY18" s="9">
        <v>2086</v>
      </c>
      <c r="AZ18" s="9">
        <v>5632.57</v>
      </c>
      <c r="BA18" s="63">
        <v>0</v>
      </c>
      <c r="BB18" s="63">
        <v>0</v>
      </c>
      <c r="BC18" s="63">
        <v>0</v>
      </c>
      <c r="BD18" s="63">
        <v>0</v>
      </c>
      <c r="BE18" s="63">
        <v>9</v>
      </c>
      <c r="BF18" s="63">
        <v>49.839624000000008</v>
      </c>
      <c r="BG18" s="63">
        <v>113</v>
      </c>
      <c r="BH18" s="63">
        <v>443.67288831999997</v>
      </c>
      <c r="BI18" s="63">
        <v>3</v>
      </c>
      <c r="BJ18" s="63">
        <v>17.035142519999997</v>
      </c>
      <c r="BK18" s="9">
        <v>125</v>
      </c>
      <c r="BL18" s="9">
        <v>510.54765484000001</v>
      </c>
      <c r="BM18" s="9">
        <v>2211</v>
      </c>
      <c r="BN18" s="9">
        <v>6143.1176548399999</v>
      </c>
      <c r="BO18" s="63">
        <v>1378</v>
      </c>
      <c r="BP18" s="63">
        <v>2292.5</v>
      </c>
      <c r="BQ18" s="63">
        <v>248</v>
      </c>
      <c r="BR18" s="63">
        <v>168.64</v>
      </c>
    </row>
    <row r="19" spans="1:95" s="16" customFormat="1" ht="18" customHeight="1" x14ac:dyDescent="0.2">
      <c r="A19" s="38"/>
      <c r="B19" s="13" t="s">
        <v>67</v>
      </c>
      <c r="C19" s="9">
        <v>38512</v>
      </c>
      <c r="D19" s="9">
        <v>82941.84</v>
      </c>
      <c r="E19" s="9">
        <v>1231</v>
      </c>
      <c r="F19" s="9">
        <v>2385.4600000000005</v>
      </c>
      <c r="G19" s="9">
        <v>852</v>
      </c>
      <c r="H19" s="9">
        <v>1017.69</v>
      </c>
      <c r="I19" s="9">
        <v>40595</v>
      </c>
      <c r="J19" s="9">
        <v>86344.99</v>
      </c>
      <c r="K19" s="9">
        <v>19</v>
      </c>
      <c r="L19" s="9">
        <v>67.099999999999994</v>
      </c>
      <c r="M19" s="9">
        <v>79</v>
      </c>
      <c r="N19" s="9">
        <v>249.63</v>
      </c>
      <c r="O19" s="9">
        <v>40693</v>
      </c>
      <c r="P19" s="9">
        <v>86661.720000000016</v>
      </c>
      <c r="Q19" s="9">
        <v>79</v>
      </c>
      <c r="R19" s="9">
        <v>249.63</v>
      </c>
      <c r="S19" s="9">
        <v>8141</v>
      </c>
      <c r="T19" s="9">
        <v>19679.98</v>
      </c>
      <c r="U19" s="9">
        <v>2200</v>
      </c>
      <c r="V19" s="9">
        <v>14597.519999999999</v>
      </c>
      <c r="W19" s="9">
        <v>227</v>
      </c>
      <c r="X19" s="9">
        <v>8066.2800000000007</v>
      </c>
      <c r="Y19" s="9">
        <v>4</v>
      </c>
      <c r="Z19" s="9">
        <v>11.85</v>
      </c>
      <c r="AA19" s="9">
        <v>17</v>
      </c>
      <c r="AB19" s="9">
        <v>43.480000000000004</v>
      </c>
      <c r="AC19" s="9">
        <v>4</v>
      </c>
      <c r="AD19" s="9">
        <v>3062.85</v>
      </c>
      <c r="AE19" s="9">
        <v>2452</v>
      </c>
      <c r="AF19" s="9">
        <v>25781.979999999996</v>
      </c>
      <c r="AG19" s="9">
        <v>268</v>
      </c>
      <c r="AH19" s="64">
        <v>2836.0299999999997</v>
      </c>
      <c r="AI19" s="9">
        <v>4</v>
      </c>
      <c r="AJ19" s="9">
        <v>215.3</v>
      </c>
      <c r="AK19" s="9">
        <v>70</v>
      </c>
      <c r="AL19" s="9">
        <v>198.86</v>
      </c>
      <c r="AM19" s="9">
        <v>392</v>
      </c>
      <c r="AN19" s="9">
        <v>3003.27</v>
      </c>
      <c r="AO19" s="9">
        <v>4</v>
      </c>
      <c r="AP19" s="9">
        <v>90</v>
      </c>
      <c r="AQ19" s="9">
        <v>40</v>
      </c>
      <c r="AR19" s="9">
        <v>303.77999999999997</v>
      </c>
      <c r="AS19" s="9">
        <v>10</v>
      </c>
      <c r="AT19" s="9">
        <v>136.97</v>
      </c>
      <c r="AU19" s="9">
        <v>520</v>
      </c>
      <c r="AV19" s="9">
        <v>3948.1800000000003</v>
      </c>
      <c r="AW19" s="9">
        <v>10</v>
      </c>
      <c r="AX19" s="9">
        <v>45</v>
      </c>
      <c r="AY19" s="9">
        <v>43665</v>
      </c>
      <c r="AZ19" s="9">
        <v>116391.88</v>
      </c>
      <c r="BA19" s="9">
        <v>48</v>
      </c>
      <c r="BB19" s="9">
        <v>80.183599999999998</v>
      </c>
      <c r="BC19" s="9">
        <v>4</v>
      </c>
      <c r="BD19" s="9">
        <v>48.019999999999996</v>
      </c>
      <c r="BE19" s="9">
        <v>522</v>
      </c>
      <c r="BF19" s="9">
        <v>5205.086472</v>
      </c>
      <c r="BG19" s="9">
        <v>2402</v>
      </c>
      <c r="BH19" s="9">
        <v>4728.0040783200002</v>
      </c>
      <c r="BI19" s="9">
        <v>3695</v>
      </c>
      <c r="BJ19" s="9">
        <v>22112.744157279998</v>
      </c>
      <c r="BK19" s="9">
        <v>6671</v>
      </c>
      <c r="BL19" s="9">
        <v>32174.0383076</v>
      </c>
      <c r="BM19" s="9">
        <v>50336</v>
      </c>
      <c r="BN19" s="9">
        <v>148565.91830760002</v>
      </c>
      <c r="BO19" s="41">
        <v>25474</v>
      </c>
      <c r="BP19" s="65">
        <v>50413.200000000012</v>
      </c>
      <c r="BQ19" s="9">
        <v>4582</v>
      </c>
      <c r="BR19" s="9">
        <v>3115.7600000000007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">
      <c r="A20" s="37">
        <v>13</v>
      </c>
      <c r="B20" s="12" t="s">
        <v>21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9">
        <v>0</v>
      </c>
      <c r="J20" s="9">
        <v>0</v>
      </c>
      <c r="K20" s="41">
        <v>0</v>
      </c>
      <c r="L20" s="41">
        <v>0</v>
      </c>
      <c r="M20" s="41">
        <v>0</v>
      </c>
      <c r="N20" s="41">
        <v>0</v>
      </c>
      <c r="O20" s="9">
        <v>0</v>
      </c>
      <c r="P20" s="9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41">
        <v>0</v>
      </c>
      <c r="AE20" s="9">
        <v>0</v>
      </c>
      <c r="AF20" s="9">
        <v>0</v>
      </c>
      <c r="AG20" s="41">
        <v>0</v>
      </c>
      <c r="AH20" s="41">
        <v>0</v>
      </c>
      <c r="AI20" s="41">
        <v>0</v>
      </c>
      <c r="AJ20" s="41">
        <v>0</v>
      </c>
      <c r="AK20" s="41">
        <v>0</v>
      </c>
      <c r="AL20" s="41">
        <v>0</v>
      </c>
      <c r="AM20" s="41">
        <v>0</v>
      </c>
      <c r="AN20" s="41">
        <v>0</v>
      </c>
      <c r="AO20" s="41">
        <v>0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9">
        <v>0</v>
      </c>
      <c r="AV20" s="9">
        <v>0</v>
      </c>
      <c r="AW20" s="41">
        <v>0</v>
      </c>
      <c r="AX20" s="41">
        <v>0</v>
      </c>
      <c r="AY20" s="9">
        <v>0</v>
      </c>
      <c r="AZ20" s="9">
        <v>0</v>
      </c>
      <c r="BA20" s="41">
        <v>0</v>
      </c>
      <c r="BB20" s="41">
        <v>0</v>
      </c>
      <c r="BC20" s="41">
        <v>0</v>
      </c>
      <c r="BD20" s="41">
        <v>0</v>
      </c>
      <c r="BE20" s="41">
        <v>0</v>
      </c>
      <c r="BF20" s="41">
        <v>0</v>
      </c>
      <c r="BG20" s="41">
        <v>0</v>
      </c>
      <c r="BH20" s="41">
        <v>0</v>
      </c>
      <c r="BI20" s="41">
        <v>0</v>
      </c>
      <c r="BJ20" s="41">
        <v>0</v>
      </c>
      <c r="BK20" s="9">
        <v>0</v>
      </c>
      <c r="BL20" s="9">
        <v>0</v>
      </c>
      <c r="BM20" s="9">
        <v>0</v>
      </c>
      <c r="BN20" s="9">
        <v>0</v>
      </c>
      <c r="BO20" s="41">
        <v>0</v>
      </c>
      <c r="BP20" s="41">
        <v>0</v>
      </c>
      <c r="BQ20" s="41">
        <v>0</v>
      </c>
      <c r="BR20" s="41">
        <v>0</v>
      </c>
      <c r="BV20" s="17"/>
      <c r="BX20" s="17"/>
    </row>
    <row r="21" spans="1:95" s="10" customFormat="1" ht="18" customHeight="1" x14ac:dyDescent="0.2">
      <c r="A21" s="37">
        <v>14</v>
      </c>
      <c r="B21" s="12" t="s">
        <v>22</v>
      </c>
      <c r="C21" s="41">
        <v>0</v>
      </c>
      <c r="D21" s="41">
        <v>0</v>
      </c>
      <c r="E21" s="41">
        <v>0</v>
      </c>
      <c r="F21" s="41">
        <v>0</v>
      </c>
      <c r="G21" s="41">
        <v>0</v>
      </c>
      <c r="H21" s="41">
        <v>0</v>
      </c>
      <c r="I21" s="9">
        <v>0</v>
      </c>
      <c r="J21" s="9">
        <v>0</v>
      </c>
      <c r="K21" s="41">
        <v>0</v>
      </c>
      <c r="L21" s="41">
        <v>0</v>
      </c>
      <c r="M21" s="41">
        <v>0</v>
      </c>
      <c r="N21" s="41">
        <v>0</v>
      </c>
      <c r="O21" s="9">
        <v>0</v>
      </c>
      <c r="P21" s="9">
        <v>0</v>
      </c>
      <c r="Q21" s="41">
        <v>0</v>
      </c>
      <c r="R21" s="41">
        <v>0</v>
      </c>
      <c r="S21" s="41">
        <v>0</v>
      </c>
      <c r="T21" s="41">
        <v>0</v>
      </c>
      <c r="U21" s="41">
        <v>0</v>
      </c>
      <c r="V21" s="41">
        <v>0</v>
      </c>
      <c r="W21" s="41">
        <v>0</v>
      </c>
      <c r="X21" s="41">
        <v>0</v>
      </c>
      <c r="Y21" s="41">
        <v>0</v>
      </c>
      <c r="Z21" s="41">
        <v>0</v>
      </c>
      <c r="AA21" s="41">
        <v>0</v>
      </c>
      <c r="AB21" s="41">
        <v>0</v>
      </c>
      <c r="AC21" s="41">
        <v>0</v>
      </c>
      <c r="AD21" s="41">
        <v>0</v>
      </c>
      <c r="AE21" s="9">
        <v>0</v>
      </c>
      <c r="AF21" s="9">
        <v>0</v>
      </c>
      <c r="AG21" s="41">
        <v>0</v>
      </c>
      <c r="AH21" s="41">
        <v>0</v>
      </c>
      <c r="AI21" s="41">
        <v>0</v>
      </c>
      <c r="AJ21" s="41">
        <v>0</v>
      </c>
      <c r="AK21" s="41">
        <v>0</v>
      </c>
      <c r="AL21" s="41">
        <v>0</v>
      </c>
      <c r="AM21" s="41">
        <v>0</v>
      </c>
      <c r="AN21" s="41">
        <v>0</v>
      </c>
      <c r="AO21" s="41">
        <v>0</v>
      </c>
      <c r="AP21" s="41">
        <v>0</v>
      </c>
      <c r="AQ21" s="41">
        <v>0</v>
      </c>
      <c r="AR21" s="41">
        <v>0</v>
      </c>
      <c r="AS21" s="41">
        <v>0</v>
      </c>
      <c r="AT21" s="41">
        <v>0</v>
      </c>
      <c r="AU21" s="9">
        <v>0</v>
      </c>
      <c r="AV21" s="9">
        <v>0</v>
      </c>
      <c r="AW21" s="41">
        <v>0</v>
      </c>
      <c r="AX21" s="41">
        <v>0</v>
      </c>
      <c r="AY21" s="9">
        <v>0</v>
      </c>
      <c r="AZ21" s="9">
        <v>0</v>
      </c>
      <c r="BA21" s="41">
        <v>0</v>
      </c>
      <c r="BB21" s="41">
        <v>0</v>
      </c>
      <c r="BC21" s="41">
        <v>0</v>
      </c>
      <c r="BD21" s="41">
        <v>0</v>
      </c>
      <c r="BE21" s="41">
        <v>0</v>
      </c>
      <c r="BF21" s="41">
        <v>0</v>
      </c>
      <c r="BG21" s="41">
        <v>0</v>
      </c>
      <c r="BH21" s="41">
        <v>0</v>
      </c>
      <c r="BI21" s="41">
        <v>0</v>
      </c>
      <c r="BJ21" s="41">
        <v>0</v>
      </c>
      <c r="BK21" s="9">
        <v>0</v>
      </c>
      <c r="BL21" s="9">
        <v>0</v>
      </c>
      <c r="BM21" s="9">
        <v>0</v>
      </c>
      <c r="BN21" s="9">
        <v>0</v>
      </c>
      <c r="BO21" s="41">
        <v>0</v>
      </c>
      <c r="BP21" s="41">
        <v>0</v>
      </c>
      <c r="BQ21" s="41">
        <v>0</v>
      </c>
      <c r="BR21" s="41">
        <v>0</v>
      </c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">
      <c r="A22" s="37">
        <v>15</v>
      </c>
      <c r="B22" s="12" t="s">
        <v>23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9">
        <v>0</v>
      </c>
      <c r="J22" s="9">
        <v>0</v>
      </c>
      <c r="K22" s="41">
        <v>0</v>
      </c>
      <c r="L22" s="41">
        <v>0</v>
      </c>
      <c r="M22" s="41">
        <v>0</v>
      </c>
      <c r="N22" s="41">
        <v>0</v>
      </c>
      <c r="O22" s="9">
        <v>0</v>
      </c>
      <c r="P22" s="9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9">
        <v>0</v>
      </c>
      <c r="AF22" s="9">
        <v>0</v>
      </c>
      <c r="AG22" s="41">
        <v>0</v>
      </c>
      <c r="AH22" s="41">
        <v>0</v>
      </c>
      <c r="AI22" s="41">
        <v>0</v>
      </c>
      <c r="AJ22" s="41">
        <v>0</v>
      </c>
      <c r="AK22" s="41">
        <v>0</v>
      </c>
      <c r="AL22" s="41">
        <v>0</v>
      </c>
      <c r="AM22" s="41">
        <v>0</v>
      </c>
      <c r="AN22" s="41">
        <v>0</v>
      </c>
      <c r="AO22" s="41">
        <v>0</v>
      </c>
      <c r="AP22" s="41">
        <v>0</v>
      </c>
      <c r="AQ22" s="41">
        <v>0</v>
      </c>
      <c r="AR22" s="41">
        <v>0</v>
      </c>
      <c r="AS22" s="41">
        <v>0</v>
      </c>
      <c r="AT22" s="41">
        <v>0</v>
      </c>
      <c r="AU22" s="9">
        <v>0</v>
      </c>
      <c r="AV22" s="9">
        <v>0</v>
      </c>
      <c r="AW22" s="41">
        <v>0</v>
      </c>
      <c r="AX22" s="41">
        <v>0</v>
      </c>
      <c r="AY22" s="9">
        <v>0</v>
      </c>
      <c r="AZ22" s="9">
        <v>0</v>
      </c>
      <c r="BA22" s="41">
        <v>0</v>
      </c>
      <c r="BB22" s="41">
        <v>0</v>
      </c>
      <c r="BC22" s="41">
        <v>0</v>
      </c>
      <c r="BD22" s="41">
        <v>0</v>
      </c>
      <c r="BE22" s="41">
        <v>0</v>
      </c>
      <c r="BF22" s="41">
        <v>0</v>
      </c>
      <c r="BG22" s="41">
        <v>0</v>
      </c>
      <c r="BH22" s="41">
        <v>0</v>
      </c>
      <c r="BI22" s="41">
        <v>0</v>
      </c>
      <c r="BJ22" s="41">
        <v>0</v>
      </c>
      <c r="BK22" s="9">
        <v>0</v>
      </c>
      <c r="BL22" s="9">
        <v>0</v>
      </c>
      <c r="BM22" s="9">
        <v>0</v>
      </c>
      <c r="BN22" s="9">
        <v>0</v>
      </c>
      <c r="BO22" s="41">
        <v>0</v>
      </c>
      <c r="BP22" s="41">
        <v>0</v>
      </c>
      <c r="BQ22" s="41">
        <v>0</v>
      </c>
      <c r="BR22" s="41">
        <v>0</v>
      </c>
    </row>
    <row r="23" spans="1:95" s="10" customFormat="1" ht="18" customHeight="1" x14ac:dyDescent="0.2">
      <c r="A23" s="37">
        <v>16</v>
      </c>
      <c r="B23" s="12" t="s">
        <v>24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9">
        <v>0</v>
      </c>
      <c r="J23" s="9">
        <v>0</v>
      </c>
      <c r="K23" s="41">
        <v>0</v>
      </c>
      <c r="L23" s="41">
        <v>0</v>
      </c>
      <c r="M23" s="41">
        <v>0</v>
      </c>
      <c r="N23" s="41">
        <v>0</v>
      </c>
      <c r="O23" s="9">
        <v>0</v>
      </c>
      <c r="P23" s="9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0</v>
      </c>
      <c r="X23" s="41">
        <v>0</v>
      </c>
      <c r="Y23" s="41">
        <v>0</v>
      </c>
      <c r="Z23" s="41">
        <v>0</v>
      </c>
      <c r="AA23" s="41">
        <v>0</v>
      </c>
      <c r="AB23" s="41">
        <v>0</v>
      </c>
      <c r="AC23" s="41">
        <v>0</v>
      </c>
      <c r="AD23" s="41">
        <v>0</v>
      </c>
      <c r="AE23" s="9">
        <v>0</v>
      </c>
      <c r="AF23" s="9">
        <v>0</v>
      </c>
      <c r="AG23" s="41">
        <v>0</v>
      </c>
      <c r="AH23" s="41">
        <v>0</v>
      </c>
      <c r="AI23" s="41">
        <v>0</v>
      </c>
      <c r="AJ23" s="41">
        <v>0</v>
      </c>
      <c r="AK23" s="41">
        <v>0</v>
      </c>
      <c r="AL23" s="41">
        <v>0</v>
      </c>
      <c r="AM23" s="41">
        <v>0</v>
      </c>
      <c r="AN23" s="41">
        <v>0</v>
      </c>
      <c r="AO23" s="41">
        <v>0</v>
      </c>
      <c r="AP23" s="41">
        <v>0</v>
      </c>
      <c r="AQ23" s="41">
        <v>0</v>
      </c>
      <c r="AR23" s="41">
        <v>0</v>
      </c>
      <c r="AS23" s="41">
        <v>0</v>
      </c>
      <c r="AT23" s="41">
        <v>0</v>
      </c>
      <c r="AU23" s="9">
        <v>0</v>
      </c>
      <c r="AV23" s="9">
        <v>0</v>
      </c>
      <c r="AW23" s="41">
        <v>0</v>
      </c>
      <c r="AX23" s="41">
        <v>0</v>
      </c>
      <c r="AY23" s="9">
        <v>0</v>
      </c>
      <c r="AZ23" s="9">
        <v>0</v>
      </c>
      <c r="BA23" s="41">
        <v>0</v>
      </c>
      <c r="BB23" s="41">
        <v>0</v>
      </c>
      <c r="BC23" s="41">
        <v>0</v>
      </c>
      <c r="BD23" s="41">
        <v>0</v>
      </c>
      <c r="BE23" s="41">
        <v>0</v>
      </c>
      <c r="BF23" s="41">
        <v>0</v>
      </c>
      <c r="BG23" s="41">
        <v>0</v>
      </c>
      <c r="BH23" s="41">
        <v>0</v>
      </c>
      <c r="BI23" s="41">
        <v>0</v>
      </c>
      <c r="BJ23" s="41">
        <v>0</v>
      </c>
      <c r="BK23" s="9">
        <v>0</v>
      </c>
      <c r="BL23" s="9">
        <v>0</v>
      </c>
      <c r="BM23" s="9">
        <v>0</v>
      </c>
      <c r="BN23" s="9">
        <v>0</v>
      </c>
      <c r="BO23" s="41">
        <v>0</v>
      </c>
      <c r="BP23" s="41">
        <v>0</v>
      </c>
      <c r="BQ23" s="41">
        <v>0</v>
      </c>
      <c r="BR23" s="41">
        <v>0</v>
      </c>
    </row>
    <row r="24" spans="1:95" s="19" customFormat="1" ht="18" customHeight="1" x14ac:dyDescent="0.2">
      <c r="A24" s="37">
        <v>17</v>
      </c>
      <c r="B24" s="6" t="s">
        <v>97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9">
        <v>0</v>
      </c>
      <c r="J24" s="9">
        <v>0</v>
      </c>
      <c r="K24" s="41">
        <v>0</v>
      </c>
      <c r="L24" s="41">
        <v>0</v>
      </c>
      <c r="M24" s="41">
        <v>0</v>
      </c>
      <c r="N24" s="41">
        <v>0</v>
      </c>
      <c r="O24" s="9">
        <v>0</v>
      </c>
      <c r="P24" s="9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9">
        <v>0</v>
      </c>
      <c r="AF24" s="9">
        <v>0</v>
      </c>
      <c r="AG24" s="41">
        <v>0</v>
      </c>
      <c r="AH24" s="41">
        <v>0</v>
      </c>
      <c r="AI24" s="41">
        <v>0</v>
      </c>
      <c r="AJ24" s="41">
        <v>0</v>
      </c>
      <c r="AK24" s="41">
        <v>0</v>
      </c>
      <c r="AL24" s="41">
        <v>0</v>
      </c>
      <c r="AM24" s="41">
        <v>0</v>
      </c>
      <c r="AN24" s="41">
        <v>0</v>
      </c>
      <c r="AO24" s="41">
        <v>0</v>
      </c>
      <c r="AP24" s="41">
        <v>0</v>
      </c>
      <c r="AQ24" s="41">
        <v>0</v>
      </c>
      <c r="AR24" s="41">
        <v>0</v>
      </c>
      <c r="AS24" s="41">
        <v>0</v>
      </c>
      <c r="AT24" s="41">
        <v>0</v>
      </c>
      <c r="AU24" s="9">
        <v>0</v>
      </c>
      <c r="AV24" s="9">
        <v>0</v>
      </c>
      <c r="AW24" s="41">
        <v>0</v>
      </c>
      <c r="AX24" s="41">
        <v>0</v>
      </c>
      <c r="AY24" s="9">
        <v>0</v>
      </c>
      <c r="AZ24" s="9">
        <v>0</v>
      </c>
      <c r="BA24" s="41">
        <v>0</v>
      </c>
      <c r="BB24" s="41">
        <v>0</v>
      </c>
      <c r="BC24" s="41">
        <v>0</v>
      </c>
      <c r="BD24" s="41">
        <v>0</v>
      </c>
      <c r="BE24" s="41">
        <v>0</v>
      </c>
      <c r="BF24" s="41">
        <v>0</v>
      </c>
      <c r="BG24" s="41">
        <v>0</v>
      </c>
      <c r="BH24" s="41">
        <v>0</v>
      </c>
      <c r="BI24" s="41">
        <v>0</v>
      </c>
      <c r="BJ24" s="41">
        <v>0</v>
      </c>
      <c r="BK24" s="9">
        <v>0</v>
      </c>
      <c r="BL24" s="9">
        <v>0</v>
      </c>
      <c r="BM24" s="9">
        <v>0</v>
      </c>
      <c r="BN24" s="9">
        <v>0</v>
      </c>
      <c r="BO24" s="41">
        <v>0</v>
      </c>
      <c r="BP24" s="41">
        <v>0</v>
      </c>
      <c r="BQ24" s="41">
        <v>0</v>
      </c>
      <c r="BR24" s="41">
        <v>0</v>
      </c>
    </row>
    <row r="25" spans="1:95" s="19" customFormat="1" ht="18" customHeight="1" x14ac:dyDescent="0.2">
      <c r="A25" s="37">
        <v>18</v>
      </c>
      <c r="B25" s="6" t="s">
        <v>25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9">
        <v>0</v>
      </c>
      <c r="J25" s="9">
        <v>0</v>
      </c>
      <c r="K25" s="41">
        <v>0</v>
      </c>
      <c r="L25" s="41">
        <v>0</v>
      </c>
      <c r="M25" s="41">
        <v>0</v>
      </c>
      <c r="N25" s="41">
        <v>0</v>
      </c>
      <c r="O25" s="9">
        <v>0</v>
      </c>
      <c r="P25" s="9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9">
        <v>0</v>
      </c>
      <c r="AF25" s="9">
        <v>0</v>
      </c>
      <c r="AG25" s="41">
        <v>0</v>
      </c>
      <c r="AH25" s="41">
        <v>0</v>
      </c>
      <c r="AI25" s="41">
        <v>0</v>
      </c>
      <c r="AJ25" s="41">
        <v>0</v>
      </c>
      <c r="AK25" s="41">
        <v>0</v>
      </c>
      <c r="AL25" s="41">
        <v>0</v>
      </c>
      <c r="AM25" s="41">
        <v>0</v>
      </c>
      <c r="AN25" s="41">
        <v>0</v>
      </c>
      <c r="AO25" s="41">
        <v>0</v>
      </c>
      <c r="AP25" s="41">
        <v>0</v>
      </c>
      <c r="AQ25" s="41">
        <v>0</v>
      </c>
      <c r="AR25" s="41">
        <v>0</v>
      </c>
      <c r="AS25" s="41">
        <v>0</v>
      </c>
      <c r="AT25" s="41">
        <v>0</v>
      </c>
      <c r="AU25" s="9">
        <v>0</v>
      </c>
      <c r="AV25" s="9">
        <v>0</v>
      </c>
      <c r="AW25" s="41">
        <v>0</v>
      </c>
      <c r="AX25" s="41">
        <v>0</v>
      </c>
      <c r="AY25" s="9">
        <v>0</v>
      </c>
      <c r="AZ25" s="9">
        <v>0</v>
      </c>
      <c r="BA25" s="41">
        <v>0</v>
      </c>
      <c r="BB25" s="41">
        <v>0</v>
      </c>
      <c r="BC25" s="41">
        <v>0</v>
      </c>
      <c r="BD25" s="41">
        <v>0</v>
      </c>
      <c r="BE25" s="41">
        <v>0</v>
      </c>
      <c r="BF25" s="41">
        <v>0</v>
      </c>
      <c r="BG25" s="41">
        <v>0</v>
      </c>
      <c r="BH25" s="41">
        <v>0</v>
      </c>
      <c r="BI25" s="41">
        <v>0</v>
      </c>
      <c r="BJ25" s="41">
        <v>0</v>
      </c>
      <c r="BK25" s="9">
        <v>0</v>
      </c>
      <c r="BL25" s="9">
        <v>0</v>
      </c>
      <c r="BM25" s="9">
        <v>0</v>
      </c>
      <c r="BN25" s="9">
        <v>0</v>
      </c>
      <c r="BO25" s="41">
        <v>0</v>
      </c>
      <c r="BP25" s="41">
        <v>0</v>
      </c>
      <c r="BQ25" s="41">
        <v>0</v>
      </c>
      <c r="BR25" s="41">
        <v>0</v>
      </c>
    </row>
    <row r="26" spans="1:95" s="19" customFormat="1" ht="18" customHeight="1" x14ac:dyDescent="0.2">
      <c r="A26" s="37">
        <v>19</v>
      </c>
      <c r="B26" s="6" t="s">
        <v>26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9">
        <v>0</v>
      </c>
      <c r="J26" s="9">
        <v>0</v>
      </c>
      <c r="K26" s="41">
        <v>0</v>
      </c>
      <c r="L26" s="41">
        <v>0</v>
      </c>
      <c r="M26" s="41">
        <v>0</v>
      </c>
      <c r="N26" s="41">
        <v>0</v>
      </c>
      <c r="O26" s="9">
        <v>0</v>
      </c>
      <c r="P26" s="9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9">
        <v>0</v>
      </c>
      <c r="AF26" s="9">
        <v>0</v>
      </c>
      <c r="AG26" s="41">
        <v>0</v>
      </c>
      <c r="AH26" s="41">
        <v>0</v>
      </c>
      <c r="AI26" s="41">
        <v>0</v>
      </c>
      <c r="AJ26" s="41">
        <v>0</v>
      </c>
      <c r="AK26" s="41">
        <v>0</v>
      </c>
      <c r="AL26" s="41">
        <v>0</v>
      </c>
      <c r="AM26" s="41">
        <v>0</v>
      </c>
      <c r="AN26" s="41">
        <v>0</v>
      </c>
      <c r="AO26" s="41">
        <v>0</v>
      </c>
      <c r="AP26" s="41">
        <v>0</v>
      </c>
      <c r="AQ26" s="41">
        <v>0</v>
      </c>
      <c r="AR26" s="41">
        <v>0</v>
      </c>
      <c r="AS26" s="41">
        <v>0</v>
      </c>
      <c r="AT26" s="41">
        <v>0</v>
      </c>
      <c r="AU26" s="9">
        <v>0</v>
      </c>
      <c r="AV26" s="9">
        <v>0</v>
      </c>
      <c r="AW26" s="41">
        <v>0</v>
      </c>
      <c r="AX26" s="41">
        <v>0</v>
      </c>
      <c r="AY26" s="9">
        <v>0</v>
      </c>
      <c r="AZ26" s="9">
        <v>0</v>
      </c>
      <c r="BA26" s="41">
        <v>0</v>
      </c>
      <c r="BB26" s="41">
        <v>0</v>
      </c>
      <c r="BC26" s="41">
        <v>0</v>
      </c>
      <c r="BD26" s="41">
        <v>0</v>
      </c>
      <c r="BE26" s="41">
        <v>0</v>
      </c>
      <c r="BF26" s="41">
        <v>0</v>
      </c>
      <c r="BG26" s="41">
        <v>0</v>
      </c>
      <c r="BH26" s="41">
        <v>0</v>
      </c>
      <c r="BI26" s="41">
        <v>0</v>
      </c>
      <c r="BJ26" s="41">
        <v>0</v>
      </c>
      <c r="BK26" s="9">
        <v>0</v>
      </c>
      <c r="BL26" s="9">
        <v>0</v>
      </c>
      <c r="BM26" s="9">
        <v>0</v>
      </c>
      <c r="BN26" s="9">
        <v>0</v>
      </c>
      <c r="BO26" s="41">
        <v>0</v>
      </c>
      <c r="BP26" s="41">
        <v>0</v>
      </c>
      <c r="BQ26" s="41">
        <v>0</v>
      </c>
      <c r="BR26" s="41">
        <v>0</v>
      </c>
    </row>
    <row r="27" spans="1:95" s="19" customFormat="1" ht="18" customHeight="1" x14ac:dyDescent="0.2">
      <c r="A27" s="37">
        <v>20</v>
      </c>
      <c r="B27" s="6" t="s">
        <v>27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9">
        <v>0</v>
      </c>
      <c r="J27" s="9">
        <v>0</v>
      </c>
      <c r="K27" s="41">
        <v>0</v>
      </c>
      <c r="L27" s="41">
        <v>0</v>
      </c>
      <c r="M27" s="41">
        <v>0</v>
      </c>
      <c r="N27" s="41">
        <v>0</v>
      </c>
      <c r="O27" s="9">
        <v>0</v>
      </c>
      <c r="P27" s="9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9">
        <v>0</v>
      </c>
      <c r="AF27" s="9">
        <v>0</v>
      </c>
      <c r="AG27" s="41">
        <v>0</v>
      </c>
      <c r="AH27" s="41">
        <v>0</v>
      </c>
      <c r="AI27" s="41">
        <v>0</v>
      </c>
      <c r="AJ27" s="41">
        <v>0</v>
      </c>
      <c r="AK27" s="41">
        <v>0</v>
      </c>
      <c r="AL27" s="41">
        <v>0</v>
      </c>
      <c r="AM27" s="41">
        <v>0</v>
      </c>
      <c r="AN27" s="41">
        <v>0</v>
      </c>
      <c r="AO27" s="41">
        <v>0</v>
      </c>
      <c r="AP27" s="41">
        <v>0</v>
      </c>
      <c r="AQ27" s="41">
        <v>0</v>
      </c>
      <c r="AR27" s="41">
        <v>0</v>
      </c>
      <c r="AS27" s="41">
        <v>0</v>
      </c>
      <c r="AT27" s="41">
        <v>0</v>
      </c>
      <c r="AU27" s="9">
        <v>0</v>
      </c>
      <c r="AV27" s="9">
        <v>0</v>
      </c>
      <c r="AW27" s="41">
        <v>0</v>
      </c>
      <c r="AX27" s="41">
        <v>0</v>
      </c>
      <c r="AY27" s="9">
        <v>0</v>
      </c>
      <c r="AZ27" s="9">
        <v>0</v>
      </c>
      <c r="BA27" s="41">
        <v>0</v>
      </c>
      <c r="BB27" s="41">
        <v>0</v>
      </c>
      <c r="BC27" s="41">
        <v>0</v>
      </c>
      <c r="BD27" s="41">
        <v>0</v>
      </c>
      <c r="BE27" s="41">
        <v>0</v>
      </c>
      <c r="BF27" s="41">
        <v>0</v>
      </c>
      <c r="BG27" s="41">
        <v>0</v>
      </c>
      <c r="BH27" s="41">
        <v>0</v>
      </c>
      <c r="BI27" s="41">
        <v>0</v>
      </c>
      <c r="BJ27" s="41">
        <v>0</v>
      </c>
      <c r="BK27" s="9">
        <v>0</v>
      </c>
      <c r="BL27" s="9">
        <v>0</v>
      </c>
      <c r="BM27" s="9">
        <v>0</v>
      </c>
      <c r="BN27" s="9">
        <v>0</v>
      </c>
      <c r="BO27" s="41">
        <v>0</v>
      </c>
      <c r="BP27" s="41">
        <v>0</v>
      </c>
      <c r="BQ27" s="41">
        <v>0</v>
      </c>
      <c r="BR27" s="41">
        <v>0</v>
      </c>
    </row>
    <row r="28" spans="1:95" s="19" customFormat="1" ht="18" customHeight="1" x14ac:dyDescent="0.2">
      <c r="A28" s="37">
        <v>21</v>
      </c>
      <c r="B28" s="6" t="s">
        <v>59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9">
        <v>0</v>
      </c>
      <c r="J28" s="9">
        <v>0</v>
      </c>
      <c r="K28" s="41">
        <v>0</v>
      </c>
      <c r="L28" s="41">
        <v>0</v>
      </c>
      <c r="M28" s="41">
        <v>0</v>
      </c>
      <c r="N28" s="41">
        <v>0</v>
      </c>
      <c r="O28" s="9">
        <v>0</v>
      </c>
      <c r="P28" s="9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0</v>
      </c>
      <c r="Y28" s="41">
        <v>0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9">
        <v>0</v>
      </c>
      <c r="AF28" s="9">
        <v>0</v>
      </c>
      <c r="AG28" s="41">
        <v>0</v>
      </c>
      <c r="AH28" s="41">
        <v>0</v>
      </c>
      <c r="AI28" s="41">
        <v>0</v>
      </c>
      <c r="AJ28" s="41">
        <v>0</v>
      </c>
      <c r="AK28" s="41">
        <v>0</v>
      </c>
      <c r="AL28" s="41">
        <v>0</v>
      </c>
      <c r="AM28" s="41">
        <v>0</v>
      </c>
      <c r="AN28" s="41">
        <v>0</v>
      </c>
      <c r="AO28" s="41">
        <v>0</v>
      </c>
      <c r="AP28" s="41">
        <v>0</v>
      </c>
      <c r="AQ28" s="41">
        <v>0</v>
      </c>
      <c r="AR28" s="41">
        <v>0</v>
      </c>
      <c r="AS28" s="41">
        <v>0</v>
      </c>
      <c r="AT28" s="41">
        <v>0</v>
      </c>
      <c r="AU28" s="9">
        <v>0</v>
      </c>
      <c r="AV28" s="9">
        <v>0</v>
      </c>
      <c r="AW28" s="41">
        <v>0</v>
      </c>
      <c r="AX28" s="41">
        <v>0</v>
      </c>
      <c r="AY28" s="9">
        <v>0</v>
      </c>
      <c r="AZ28" s="9">
        <v>0</v>
      </c>
      <c r="BA28" s="41">
        <v>0</v>
      </c>
      <c r="BB28" s="41">
        <v>0</v>
      </c>
      <c r="BC28" s="41">
        <v>0</v>
      </c>
      <c r="BD28" s="41">
        <v>0</v>
      </c>
      <c r="BE28" s="41">
        <v>0</v>
      </c>
      <c r="BF28" s="41">
        <v>0</v>
      </c>
      <c r="BG28" s="41">
        <v>0</v>
      </c>
      <c r="BH28" s="41">
        <v>0</v>
      </c>
      <c r="BI28" s="41">
        <v>0</v>
      </c>
      <c r="BJ28" s="41">
        <v>0</v>
      </c>
      <c r="BK28" s="9">
        <v>0</v>
      </c>
      <c r="BL28" s="9">
        <v>0</v>
      </c>
      <c r="BM28" s="9">
        <v>0</v>
      </c>
      <c r="BN28" s="9">
        <v>0</v>
      </c>
      <c r="BO28" s="41">
        <v>0</v>
      </c>
      <c r="BP28" s="41">
        <v>0</v>
      </c>
      <c r="BQ28" s="41">
        <v>0</v>
      </c>
      <c r="BR28" s="41">
        <v>0</v>
      </c>
    </row>
    <row r="29" spans="1:95" s="19" customFormat="1" ht="18" customHeight="1" x14ac:dyDescent="0.2">
      <c r="A29" s="37">
        <v>22</v>
      </c>
      <c r="B29" s="6" t="s">
        <v>28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9">
        <v>0</v>
      </c>
      <c r="J29" s="9">
        <v>0</v>
      </c>
      <c r="K29" s="41">
        <v>0</v>
      </c>
      <c r="L29" s="41">
        <v>0</v>
      </c>
      <c r="M29" s="41">
        <v>0</v>
      </c>
      <c r="N29" s="41">
        <v>0</v>
      </c>
      <c r="O29" s="9">
        <v>0</v>
      </c>
      <c r="P29" s="9">
        <v>0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1">
        <v>0</v>
      </c>
      <c r="Y29" s="41">
        <v>0</v>
      </c>
      <c r="Z29" s="41">
        <v>0</v>
      </c>
      <c r="AA29" s="41">
        <v>0</v>
      </c>
      <c r="AB29" s="41">
        <v>0</v>
      </c>
      <c r="AC29" s="41">
        <v>0</v>
      </c>
      <c r="AD29" s="41">
        <v>0</v>
      </c>
      <c r="AE29" s="9">
        <v>0</v>
      </c>
      <c r="AF29" s="9">
        <v>0</v>
      </c>
      <c r="AG29" s="41">
        <v>0</v>
      </c>
      <c r="AH29" s="41">
        <v>0</v>
      </c>
      <c r="AI29" s="41">
        <v>0</v>
      </c>
      <c r="AJ29" s="41">
        <v>0</v>
      </c>
      <c r="AK29" s="41">
        <v>0</v>
      </c>
      <c r="AL29" s="41">
        <v>0</v>
      </c>
      <c r="AM29" s="41">
        <v>0</v>
      </c>
      <c r="AN29" s="41">
        <v>0</v>
      </c>
      <c r="AO29" s="41">
        <v>0</v>
      </c>
      <c r="AP29" s="41">
        <v>0</v>
      </c>
      <c r="AQ29" s="41">
        <v>0</v>
      </c>
      <c r="AR29" s="41">
        <v>0</v>
      </c>
      <c r="AS29" s="41">
        <v>0</v>
      </c>
      <c r="AT29" s="41">
        <v>0</v>
      </c>
      <c r="AU29" s="9">
        <v>0</v>
      </c>
      <c r="AV29" s="9">
        <v>0</v>
      </c>
      <c r="AW29" s="41">
        <v>0</v>
      </c>
      <c r="AX29" s="41">
        <v>0</v>
      </c>
      <c r="AY29" s="9">
        <v>0</v>
      </c>
      <c r="AZ29" s="9">
        <v>0</v>
      </c>
      <c r="BA29" s="41">
        <v>0</v>
      </c>
      <c r="BB29" s="41">
        <v>0</v>
      </c>
      <c r="BC29" s="41">
        <v>0</v>
      </c>
      <c r="BD29" s="41">
        <v>0</v>
      </c>
      <c r="BE29" s="41">
        <v>0</v>
      </c>
      <c r="BF29" s="41">
        <v>0</v>
      </c>
      <c r="BG29" s="41">
        <v>0</v>
      </c>
      <c r="BH29" s="41">
        <v>0</v>
      </c>
      <c r="BI29" s="41">
        <v>0</v>
      </c>
      <c r="BJ29" s="41">
        <v>0</v>
      </c>
      <c r="BK29" s="9">
        <v>0</v>
      </c>
      <c r="BL29" s="9">
        <v>0</v>
      </c>
      <c r="BM29" s="9">
        <v>0</v>
      </c>
      <c r="BN29" s="9">
        <v>0</v>
      </c>
      <c r="BO29" s="41">
        <v>0</v>
      </c>
      <c r="BP29" s="41">
        <v>0</v>
      </c>
      <c r="BQ29" s="41">
        <v>0</v>
      </c>
      <c r="BR29" s="41">
        <v>0</v>
      </c>
    </row>
    <row r="30" spans="1:95" s="19" customFormat="1" ht="18" customHeight="1" x14ac:dyDescent="0.2">
      <c r="A30" s="37">
        <v>23</v>
      </c>
      <c r="B30" s="6" t="s">
        <v>98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9">
        <v>0</v>
      </c>
      <c r="J30" s="9">
        <v>0</v>
      </c>
      <c r="K30" s="41">
        <v>0</v>
      </c>
      <c r="L30" s="41">
        <v>0</v>
      </c>
      <c r="M30" s="41">
        <v>0</v>
      </c>
      <c r="N30" s="41">
        <v>0</v>
      </c>
      <c r="O30" s="9">
        <v>0</v>
      </c>
      <c r="P30" s="9">
        <v>0</v>
      </c>
      <c r="Q30" s="41">
        <v>0</v>
      </c>
      <c r="R30" s="41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1">
        <v>0</v>
      </c>
      <c r="Y30" s="41">
        <v>0</v>
      </c>
      <c r="Z30" s="41">
        <v>0</v>
      </c>
      <c r="AA30" s="41">
        <v>0</v>
      </c>
      <c r="AB30" s="41">
        <v>0</v>
      </c>
      <c r="AC30" s="41">
        <v>0</v>
      </c>
      <c r="AD30" s="41">
        <v>0</v>
      </c>
      <c r="AE30" s="9">
        <v>0</v>
      </c>
      <c r="AF30" s="9">
        <v>0</v>
      </c>
      <c r="AG30" s="41">
        <v>0</v>
      </c>
      <c r="AH30" s="41">
        <v>0</v>
      </c>
      <c r="AI30" s="41">
        <v>0</v>
      </c>
      <c r="AJ30" s="41">
        <v>0</v>
      </c>
      <c r="AK30" s="41">
        <v>0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9">
        <v>0</v>
      </c>
      <c r="AV30" s="9">
        <v>0</v>
      </c>
      <c r="AW30" s="41">
        <v>0</v>
      </c>
      <c r="AX30" s="41">
        <v>0</v>
      </c>
      <c r="AY30" s="9">
        <v>0</v>
      </c>
      <c r="AZ30" s="9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0</v>
      </c>
      <c r="BK30" s="9">
        <v>0</v>
      </c>
      <c r="BL30" s="9">
        <v>0</v>
      </c>
      <c r="BM30" s="9">
        <v>0</v>
      </c>
      <c r="BN30" s="9">
        <v>0</v>
      </c>
      <c r="BO30" s="41">
        <v>0</v>
      </c>
      <c r="BP30" s="41">
        <v>0</v>
      </c>
      <c r="BQ30" s="41">
        <v>0</v>
      </c>
      <c r="BR30" s="41">
        <v>0</v>
      </c>
    </row>
    <row r="31" spans="1:95" s="19" customFormat="1" ht="18" customHeight="1" x14ac:dyDescent="0.2">
      <c r="A31" s="37">
        <v>24</v>
      </c>
      <c r="B31" s="6" t="s">
        <v>29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9">
        <v>0</v>
      </c>
      <c r="J31" s="9">
        <v>0</v>
      </c>
      <c r="K31" s="41">
        <v>0</v>
      </c>
      <c r="L31" s="41">
        <v>0</v>
      </c>
      <c r="M31" s="41">
        <v>0</v>
      </c>
      <c r="N31" s="41">
        <v>0</v>
      </c>
      <c r="O31" s="9">
        <v>0</v>
      </c>
      <c r="P31" s="9">
        <v>0</v>
      </c>
      <c r="Q31" s="41">
        <v>0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0</v>
      </c>
      <c r="AE31" s="9">
        <v>0</v>
      </c>
      <c r="AF31" s="9">
        <v>0</v>
      </c>
      <c r="AG31" s="41">
        <v>0</v>
      </c>
      <c r="AH31" s="41">
        <v>0</v>
      </c>
      <c r="AI31" s="41">
        <v>0</v>
      </c>
      <c r="AJ31" s="41">
        <v>0</v>
      </c>
      <c r="AK31" s="41">
        <v>0</v>
      </c>
      <c r="AL31" s="41">
        <v>0</v>
      </c>
      <c r="AM31" s="41">
        <v>0</v>
      </c>
      <c r="AN31" s="41">
        <v>0</v>
      </c>
      <c r="AO31" s="41">
        <v>0</v>
      </c>
      <c r="AP31" s="41">
        <v>0</v>
      </c>
      <c r="AQ31" s="41">
        <v>0</v>
      </c>
      <c r="AR31" s="41">
        <v>0</v>
      </c>
      <c r="AS31" s="41">
        <v>0</v>
      </c>
      <c r="AT31" s="41">
        <v>0</v>
      </c>
      <c r="AU31" s="9">
        <v>0</v>
      </c>
      <c r="AV31" s="9">
        <v>0</v>
      </c>
      <c r="AW31" s="41">
        <v>0</v>
      </c>
      <c r="AX31" s="41">
        <v>0</v>
      </c>
      <c r="AY31" s="9">
        <v>0</v>
      </c>
      <c r="AZ31" s="9">
        <v>0</v>
      </c>
      <c r="BA31" s="41">
        <v>0</v>
      </c>
      <c r="BB31" s="41">
        <v>0</v>
      </c>
      <c r="BC31" s="41">
        <v>0</v>
      </c>
      <c r="BD31" s="41">
        <v>0</v>
      </c>
      <c r="BE31" s="41">
        <v>0</v>
      </c>
      <c r="BF31" s="41">
        <v>0</v>
      </c>
      <c r="BG31" s="41">
        <v>0</v>
      </c>
      <c r="BH31" s="41">
        <v>0</v>
      </c>
      <c r="BI31" s="41">
        <v>0</v>
      </c>
      <c r="BJ31" s="41">
        <v>0</v>
      </c>
      <c r="BK31" s="9">
        <v>0</v>
      </c>
      <c r="BL31" s="9">
        <v>0</v>
      </c>
      <c r="BM31" s="9">
        <v>0</v>
      </c>
      <c r="BN31" s="9">
        <v>0</v>
      </c>
      <c r="BO31" s="41">
        <v>0</v>
      </c>
      <c r="BP31" s="41">
        <v>0</v>
      </c>
      <c r="BQ31" s="41">
        <v>0</v>
      </c>
      <c r="BR31" s="41">
        <v>0</v>
      </c>
    </row>
    <row r="32" spans="1:95" s="16" customFormat="1" ht="18" customHeight="1" x14ac:dyDescent="0.25">
      <c r="A32" s="38"/>
      <c r="B32" s="13" t="s">
        <v>30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</v>
      </c>
      <c r="BE32" s="9">
        <v>0</v>
      </c>
      <c r="BF32" s="9">
        <v>0</v>
      </c>
      <c r="BG32" s="9">
        <v>0</v>
      </c>
      <c r="BH32" s="9">
        <v>0</v>
      </c>
      <c r="BI32" s="9">
        <v>0</v>
      </c>
      <c r="BJ32" s="9">
        <v>0</v>
      </c>
      <c r="BK32" s="9">
        <v>0</v>
      </c>
      <c r="BL32" s="9">
        <v>0</v>
      </c>
      <c r="BM32" s="9">
        <v>0</v>
      </c>
      <c r="BN32" s="9">
        <v>0</v>
      </c>
      <c r="BO32" s="9">
        <v>0</v>
      </c>
      <c r="BP32" s="9">
        <v>0</v>
      </c>
      <c r="BQ32" s="9">
        <v>0</v>
      </c>
      <c r="BR32" s="9">
        <v>0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">
      <c r="A33" s="39">
        <v>25</v>
      </c>
      <c r="B33" s="20" t="s">
        <v>81</v>
      </c>
      <c r="C33" s="63">
        <v>0</v>
      </c>
      <c r="D33" s="63">
        <v>0</v>
      </c>
      <c r="E33" s="63">
        <v>16</v>
      </c>
      <c r="F33" s="63">
        <v>27.65</v>
      </c>
      <c r="G33" s="63">
        <v>2813</v>
      </c>
      <c r="H33" s="63">
        <v>1704.91</v>
      </c>
      <c r="I33" s="9">
        <v>2829</v>
      </c>
      <c r="J33" s="9">
        <v>1732.5600000000002</v>
      </c>
      <c r="K33" s="63">
        <v>0</v>
      </c>
      <c r="L33" s="63">
        <v>0</v>
      </c>
      <c r="M33" s="63">
        <v>4</v>
      </c>
      <c r="N33" s="63">
        <v>20.149999999999999</v>
      </c>
      <c r="O33" s="9">
        <v>2833</v>
      </c>
      <c r="P33" s="9">
        <v>1752.7100000000003</v>
      </c>
      <c r="Q33" s="63">
        <v>4</v>
      </c>
      <c r="R33" s="63">
        <v>20.149999999999999</v>
      </c>
      <c r="S33" s="63">
        <v>468</v>
      </c>
      <c r="T33" s="63">
        <v>292.10000000000002</v>
      </c>
      <c r="U33" s="63">
        <v>0</v>
      </c>
      <c r="V33" s="63">
        <v>0</v>
      </c>
      <c r="W33" s="63">
        <v>0</v>
      </c>
      <c r="X33" s="63">
        <v>0</v>
      </c>
      <c r="Y33" s="63">
        <v>0</v>
      </c>
      <c r="Z33" s="63">
        <v>0</v>
      </c>
      <c r="AA33" s="63">
        <v>0</v>
      </c>
      <c r="AB33" s="63">
        <v>0</v>
      </c>
      <c r="AC33" s="63">
        <v>0</v>
      </c>
      <c r="AD33" s="63">
        <v>0</v>
      </c>
      <c r="AE33" s="9">
        <v>0</v>
      </c>
      <c r="AF33" s="9">
        <v>0</v>
      </c>
      <c r="AG33" s="63">
        <v>0</v>
      </c>
      <c r="AH33" s="63">
        <v>0</v>
      </c>
      <c r="AI33" s="63">
        <v>0</v>
      </c>
      <c r="AJ33" s="63">
        <v>0</v>
      </c>
      <c r="AK33" s="63">
        <v>0</v>
      </c>
      <c r="AL33" s="63">
        <v>0</v>
      </c>
      <c r="AM33" s="63">
        <v>73</v>
      </c>
      <c r="AN33" s="63">
        <v>236.2</v>
      </c>
      <c r="AO33" s="63">
        <v>0</v>
      </c>
      <c r="AP33" s="63">
        <v>0</v>
      </c>
      <c r="AQ33" s="63">
        <v>0</v>
      </c>
      <c r="AR33" s="63">
        <v>0</v>
      </c>
      <c r="AS33" s="63">
        <v>120</v>
      </c>
      <c r="AT33" s="63">
        <v>48.03</v>
      </c>
      <c r="AU33" s="9">
        <v>193</v>
      </c>
      <c r="AV33" s="9">
        <v>284.23</v>
      </c>
      <c r="AW33" s="63">
        <v>0</v>
      </c>
      <c r="AX33" s="63">
        <v>0</v>
      </c>
      <c r="AY33" s="9">
        <v>3026</v>
      </c>
      <c r="AZ33" s="9">
        <v>2036.9400000000003</v>
      </c>
      <c r="BA33" s="63">
        <v>0</v>
      </c>
      <c r="BB33" s="63">
        <v>0</v>
      </c>
      <c r="BC33" s="63">
        <v>0</v>
      </c>
      <c r="BD33" s="63">
        <v>0</v>
      </c>
      <c r="BE33" s="63">
        <v>6</v>
      </c>
      <c r="BF33" s="63">
        <v>63.34</v>
      </c>
      <c r="BG33" s="63">
        <v>18</v>
      </c>
      <c r="BH33" s="63">
        <v>11.22</v>
      </c>
      <c r="BI33" s="63">
        <v>2609</v>
      </c>
      <c r="BJ33" s="63">
        <v>1739.53</v>
      </c>
      <c r="BK33" s="9">
        <v>2633</v>
      </c>
      <c r="BL33" s="9">
        <v>1814.09</v>
      </c>
      <c r="BM33" s="9">
        <v>5659</v>
      </c>
      <c r="BN33" s="9">
        <v>3851.03</v>
      </c>
      <c r="BO33" s="63">
        <v>2451</v>
      </c>
      <c r="BP33" s="63">
        <v>1265.74</v>
      </c>
      <c r="BQ33" s="63">
        <v>441</v>
      </c>
      <c r="BR33" s="63">
        <v>299.88</v>
      </c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">
      <c r="A34" s="37">
        <v>26</v>
      </c>
      <c r="B34" s="12" t="s">
        <v>31</v>
      </c>
      <c r="C34" s="63">
        <v>5842</v>
      </c>
      <c r="D34" s="63">
        <v>8619.8700000000008</v>
      </c>
      <c r="E34" s="63">
        <v>951</v>
      </c>
      <c r="F34" s="63">
        <v>2819.67</v>
      </c>
      <c r="G34" s="63">
        <v>831</v>
      </c>
      <c r="H34" s="63">
        <v>956.77</v>
      </c>
      <c r="I34" s="9">
        <v>7624</v>
      </c>
      <c r="J34" s="9">
        <v>12396.310000000001</v>
      </c>
      <c r="K34" s="63">
        <v>0</v>
      </c>
      <c r="L34" s="63">
        <v>0</v>
      </c>
      <c r="M34" s="63">
        <v>6</v>
      </c>
      <c r="N34" s="63">
        <v>217.54</v>
      </c>
      <c r="O34" s="9">
        <v>7630</v>
      </c>
      <c r="P34" s="9">
        <v>12613.850000000002</v>
      </c>
      <c r="Q34" s="63">
        <v>6</v>
      </c>
      <c r="R34" s="63">
        <v>217.54</v>
      </c>
      <c r="S34" s="63">
        <v>1264</v>
      </c>
      <c r="T34" s="63">
        <v>2065.12</v>
      </c>
      <c r="U34" s="63">
        <v>224</v>
      </c>
      <c r="V34" s="63">
        <v>6366.38</v>
      </c>
      <c r="W34" s="63">
        <v>59</v>
      </c>
      <c r="X34" s="63">
        <v>3362.94</v>
      </c>
      <c r="Y34" s="63">
        <v>0</v>
      </c>
      <c r="Z34" s="63">
        <v>0</v>
      </c>
      <c r="AA34" s="63">
        <v>0</v>
      </c>
      <c r="AB34" s="63">
        <v>0</v>
      </c>
      <c r="AC34" s="63">
        <v>1</v>
      </c>
      <c r="AD34" s="63">
        <v>657</v>
      </c>
      <c r="AE34" s="9">
        <v>284</v>
      </c>
      <c r="AF34" s="9">
        <v>10386.32</v>
      </c>
      <c r="AG34" s="63">
        <v>37</v>
      </c>
      <c r="AH34" s="63">
        <v>1362.69</v>
      </c>
      <c r="AI34" s="63">
        <v>2</v>
      </c>
      <c r="AJ34" s="63">
        <v>180</v>
      </c>
      <c r="AK34" s="63">
        <v>1</v>
      </c>
      <c r="AL34" s="63">
        <v>14.6</v>
      </c>
      <c r="AM34" s="63">
        <v>14</v>
      </c>
      <c r="AN34" s="63">
        <v>326.64</v>
      </c>
      <c r="AO34" s="63">
        <v>2</v>
      </c>
      <c r="AP34" s="63">
        <v>50</v>
      </c>
      <c r="AQ34" s="63">
        <v>7</v>
      </c>
      <c r="AR34" s="63">
        <v>2.5499999999999998</v>
      </c>
      <c r="AS34" s="63">
        <v>0</v>
      </c>
      <c r="AT34" s="63">
        <v>0</v>
      </c>
      <c r="AU34" s="9">
        <v>26</v>
      </c>
      <c r="AV34" s="9">
        <v>573.79</v>
      </c>
      <c r="AW34" s="63">
        <v>0</v>
      </c>
      <c r="AX34" s="63">
        <v>0</v>
      </c>
      <c r="AY34" s="9">
        <v>7940</v>
      </c>
      <c r="AZ34" s="9">
        <v>23573.960000000003</v>
      </c>
      <c r="BA34" s="63">
        <v>0</v>
      </c>
      <c r="BB34" s="63">
        <v>0</v>
      </c>
      <c r="BC34" s="63">
        <v>0</v>
      </c>
      <c r="BD34" s="63">
        <v>0</v>
      </c>
      <c r="BE34" s="63">
        <v>49</v>
      </c>
      <c r="BF34" s="63">
        <v>1295.17</v>
      </c>
      <c r="BG34" s="63">
        <v>598</v>
      </c>
      <c r="BH34" s="63">
        <v>4011.46</v>
      </c>
      <c r="BI34" s="63">
        <v>3261</v>
      </c>
      <c r="BJ34" s="63">
        <v>4400.0300000000007</v>
      </c>
      <c r="BK34" s="9">
        <v>3908</v>
      </c>
      <c r="BL34" s="9">
        <v>9706.66</v>
      </c>
      <c r="BM34" s="9">
        <v>11848</v>
      </c>
      <c r="BN34" s="9">
        <v>33280.620000000003</v>
      </c>
      <c r="BO34" s="63">
        <v>3073</v>
      </c>
      <c r="BP34" s="63">
        <v>3746.5800000000008</v>
      </c>
      <c r="BQ34" s="63">
        <v>553</v>
      </c>
      <c r="BR34" s="63">
        <v>376.04</v>
      </c>
    </row>
    <row r="35" spans="1:95" s="10" customFormat="1" ht="18" customHeight="1" x14ac:dyDescent="0.2">
      <c r="A35" s="39">
        <v>27</v>
      </c>
      <c r="B35" s="12" t="s">
        <v>14</v>
      </c>
      <c r="C35" s="63">
        <v>729</v>
      </c>
      <c r="D35" s="63">
        <v>497.61</v>
      </c>
      <c r="E35" s="63">
        <v>0</v>
      </c>
      <c r="F35" s="63">
        <v>0</v>
      </c>
      <c r="G35" s="63">
        <v>0</v>
      </c>
      <c r="H35" s="63">
        <v>0</v>
      </c>
      <c r="I35" s="9">
        <v>729</v>
      </c>
      <c r="J35" s="9">
        <v>497.61</v>
      </c>
      <c r="K35" s="63">
        <v>0</v>
      </c>
      <c r="L35" s="63">
        <v>0</v>
      </c>
      <c r="M35" s="63">
        <v>10</v>
      </c>
      <c r="N35" s="63">
        <v>20.34</v>
      </c>
      <c r="O35" s="9">
        <v>739</v>
      </c>
      <c r="P35" s="9">
        <v>517.95000000000005</v>
      </c>
      <c r="Q35" s="63">
        <v>10</v>
      </c>
      <c r="R35" s="63">
        <v>20.34</v>
      </c>
      <c r="S35" s="63">
        <v>112</v>
      </c>
      <c r="T35" s="63">
        <v>75.56</v>
      </c>
      <c r="U35" s="63">
        <v>256</v>
      </c>
      <c r="V35" s="63">
        <v>2044.02</v>
      </c>
      <c r="W35" s="63">
        <v>3</v>
      </c>
      <c r="X35" s="63">
        <v>29.21</v>
      </c>
      <c r="Y35" s="63">
        <v>0</v>
      </c>
      <c r="Z35" s="63">
        <v>0</v>
      </c>
      <c r="AA35" s="63">
        <v>0</v>
      </c>
      <c r="AB35" s="63">
        <v>0</v>
      </c>
      <c r="AC35" s="63">
        <v>0</v>
      </c>
      <c r="AD35" s="63">
        <v>0</v>
      </c>
      <c r="AE35" s="9">
        <v>259</v>
      </c>
      <c r="AF35" s="9">
        <v>2073.23</v>
      </c>
      <c r="AG35" s="63">
        <v>34</v>
      </c>
      <c r="AH35" s="63">
        <v>272.01</v>
      </c>
      <c r="AI35" s="63">
        <v>0</v>
      </c>
      <c r="AJ35" s="63">
        <v>0</v>
      </c>
      <c r="AK35" s="63">
        <v>0</v>
      </c>
      <c r="AL35" s="63">
        <v>0</v>
      </c>
      <c r="AM35" s="63">
        <v>0</v>
      </c>
      <c r="AN35" s="63">
        <v>0</v>
      </c>
      <c r="AO35" s="63">
        <v>0</v>
      </c>
      <c r="AP35" s="63">
        <v>0</v>
      </c>
      <c r="AQ35" s="63">
        <v>0</v>
      </c>
      <c r="AR35" s="63">
        <v>0</v>
      </c>
      <c r="AS35" s="63">
        <v>0</v>
      </c>
      <c r="AT35" s="63">
        <v>0</v>
      </c>
      <c r="AU35" s="9">
        <v>0</v>
      </c>
      <c r="AV35" s="9">
        <v>0</v>
      </c>
      <c r="AW35" s="63">
        <v>0</v>
      </c>
      <c r="AX35" s="63">
        <v>0</v>
      </c>
      <c r="AY35" s="9">
        <v>998</v>
      </c>
      <c r="AZ35" s="9">
        <v>2591.1800000000003</v>
      </c>
      <c r="BA35" s="63">
        <v>0</v>
      </c>
      <c r="BB35" s="63">
        <v>0</v>
      </c>
      <c r="BC35" s="63">
        <v>0</v>
      </c>
      <c r="BD35" s="63">
        <v>0</v>
      </c>
      <c r="BE35" s="63">
        <v>8</v>
      </c>
      <c r="BF35" s="63">
        <v>116.38</v>
      </c>
      <c r="BG35" s="63">
        <v>17</v>
      </c>
      <c r="BH35" s="63">
        <v>211.58</v>
      </c>
      <c r="BI35" s="63">
        <v>58</v>
      </c>
      <c r="BJ35" s="63">
        <v>208.51</v>
      </c>
      <c r="BK35" s="9">
        <v>83</v>
      </c>
      <c r="BL35" s="9">
        <v>536.47</v>
      </c>
      <c r="BM35" s="9">
        <v>1081</v>
      </c>
      <c r="BN35" s="9">
        <v>3127.6500000000005</v>
      </c>
      <c r="BO35" s="63">
        <v>606</v>
      </c>
      <c r="BP35" s="63">
        <v>334.2</v>
      </c>
      <c r="BQ35" s="63">
        <v>109</v>
      </c>
      <c r="BR35" s="63">
        <v>74.12</v>
      </c>
    </row>
    <row r="36" spans="1:95" s="10" customFormat="1" ht="18" customHeight="1" x14ac:dyDescent="0.2">
      <c r="A36" s="37">
        <v>28</v>
      </c>
      <c r="B36" s="6" t="s">
        <v>54</v>
      </c>
      <c r="C36" s="63">
        <v>0</v>
      </c>
      <c r="D36" s="63">
        <v>0</v>
      </c>
      <c r="E36" s="63">
        <v>0</v>
      </c>
      <c r="F36" s="63">
        <v>0</v>
      </c>
      <c r="G36" s="63">
        <v>0</v>
      </c>
      <c r="H36" s="63">
        <v>0</v>
      </c>
      <c r="I36" s="9">
        <v>0</v>
      </c>
      <c r="J36" s="9">
        <v>0</v>
      </c>
      <c r="K36" s="63">
        <v>0</v>
      </c>
      <c r="L36" s="63">
        <v>0</v>
      </c>
      <c r="M36" s="63">
        <v>8</v>
      </c>
      <c r="N36" s="63">
        <v>5.2600000000000007</v>
      </c>
      <c r="O36" s="9">
        <v>8</v>
      </c>
      <c r="P36" s="9">
        <v>5.2600000000000007</v>
      </c>
      <c r="Q36" s="63">
        <v>8</v>
      </c>
      <c r="R36" s="63">
        <v>5.2600000000000007</v>
      </c>
      <c r="S36" s="63">
        <v>0</v>
      </c>
      <c r="T36" s="63">
        <v>0</v>
      </c>
      <c r="U36" s="63">
        <v>0</v>
      </c>
      <c r="V36" s="63">
        <v>0</v>
      </c>
      <c r="W36" s="63">
        <v>0</v>
      </c>
      <c r="X36" s="63">
        <v>0</v>
      </c>
      <c r="Y36" s="63">
        <v>0</v>
      </c>
      <c r="Z36" s="63">
        <v>0</v>
      </c>
      <c r="AA36" s="63">
        <v>0</v>
      </c>
      <c r="AB36" s="63">
        <v>0</v>
      </c>
      <c r="AC36" s="63">
        <v>0</v>
      </c>
      <c r="AD36" s="63">
        <v>0</v>
      </c>
      <c r="AE36" s="9">
        <v>0</v>
      </c>
      <c r="AF36" s="9">
        <v>0</v>
      </c>
      <c r="AG36" s="63">
        <v>0</v>
      </c>
      <c r="AH36" s="63">
        <v>0</v>
      </c>
      <c r="AI36" s="63">
        <v>0</v>
      </c>
      <c r="AJ36" s="63">
        <v>0</v>
      </c>
      <c r="AK36" s="63">
        <v>0</v>
      </c>
      <c r="AL36" s="63">
        <v>0</v>
      </c>
      <c r="AM36" s="63">
        <v>0</v>
      </c>
      <c r="AN36" s="63">
        <v>0</v>
      </c>
      <c r="AO36" s="63">
        <v>0</v>
      </c>
      <c r="AP36" s="63">
        <v>0</v>
      </c>
      <c r="AQ36" s="63">
        <v>3458</v>
      </c>
      <c r="AR36" s="63">
        <v>1890.8500000000001</v>
      </c>
      <c r="AS36" s="63">
        <v>0</v>
      </c>
      <c r="AT36" s="63">
        <v>0</v>
      </c>
      <c r="AU36" s="9">
        <v>3458</v>
      </c>
      <c r="AV36" s="9">
        <v>1890.8500000000001</v>
      </c>
      <c r="AW36" s="63">
        <v>0</v>
      </c>
      <c r="AX36" s="63">
        <v>0</v>
      </c>
      <c r="AY36" s="9">
        <v>3466</v>
      </c>
      <c r="AZ36" s="9">
        <v>1896.1100000000001</v>
      </c>
      <c r="BA36" s="63">
        <v>0</v>
      </c>
      <c r="BB36" s="63">
        <v>0</v>
      </c>
      <c r="BC36" s="63">
        <v>0</v>
      </c>
      <c r="BD36" s="63">
        <v>0</v>
      </c>
      <c r="BE36" s="63">
        <v>0</v>
      </c>
      <c r="BF36" s="63">
        <v>0</v>
      </c>
      <c r="BG36" s="63">
        <v>0</v>
      </c>
      <c r="BH36" s="63">
        <v>0</v>
      </c>
      <c r="BI36" s="63">
        <v>65</v>
      </c>
      <c r="BJ36" s="63">
        <v>41.22</v>
      </c>
      <c r="BK36" s="9">
        <v>65</v>
      </c>
      <c r="BL36" s="9">
        <v>41.22</v>
      </c>
      <c r="BM36" s="9">
        <v>3531</v>
      </c>
      <c r="BN36" s="9">
        <v>1937.3300000000002</v>
      </c>
      <c r="BO36" s="63">
        <v>3466</v>
      </c>
      <c r="BP36" s="63">
        <v>1896.1</v>
      </c>
      <c r="BQ36" s="63">
        <v>624</v>
      </c>
      <c r="BR36" s="63">
        <v>424.32</v>
      </c>
    </row>
    <row r="37" spans="1:95" s="10" customFormat="1" ht="18" customHeight="1" x14ac:dyDescent="0.2">
      <c r="A37" s="39">
        <v>29</v>
      </c>
      <c r="B37" s="12" t="s">
        <v>32</v>
      </c>
      <c r="C37" s="63">
        <v>1122</v>
      </c>
      <c r="D37" s="63">
        <v>3011.12</v>
      </c>
      <c r="E37" s="63">
        <v>4471</v>
      </c>
      <c r="F37" s="63">
        <v>7475.75</v>
      </c>
      <c r="G37" s="63">
        <v>482</v>
      </c>
      <c r="H37" s="63">
        <v>171.04000000000002</v>
      </c>
      <c r="I37" s="9">
        <v>6075</v>
      </c>
      <c r="J37" s="9">
        <v>10657.91</v>
      </c>
      <c r="K37" s="63">
        <v>0</v>
      </c>
      <c r="L37" s="63">
        <v>0</v>
      </c>
      <c r="M37" s="63">
        <v>0</v>
      </c>
      <c r="N37" s="63">
        <v>0</v>
      </c>
      <c r="O37" s="9">
        <v>6075</v>
      </c>
      <c r="P37" s="9">
        <v>10657.91</v>
      </c>
      <c r="Q37" s="63">
        <v>2</v>
      </c>
      <c r="R37" s="63">
        <v>6</v>
      </c>
      <c r="S37" s="63">
        <v>828</v>
      </c>
      <c r="T37" s="63">
        <v>1878.24</v>
      </c>
      <c r="U37" s="63">
        <v>916</v>
      </c>
      <c r="V37" s="63">
        <v>3148.6499999999996</v>
      </c>
      <c r="W37" s="63">
        <v>67</v>
      </c>
      <c r="X37" s="63">
        <v>2554.8900000000003</v>
      </c>
      <c r="Y37" s="63">
        <v>0</v>
      </c>
      <c r="Z37" s="63">
        <v>0</v>
      </c>
      <c r="AA37" s="63">
        <v>5</v>
      </c>
      <c r="AB37" s="63">
        <v>25</v>
      </c>
      <c r="AC37" s="63">
        <v>5</v>
      </c>
      <c r="AD37" s="63">
        <v>125</v>
      </c>
      <c r="AE37" s="9">
        <v>993</v>
      </c>
      <c r="AF37" s="9">
        <v>5853.54</v>
      </c>
      <c r="AG37" s="63">
        <v>119</v>
      </c>
      <c r="AH37" s="63">
        <v>728.36</v>
      </c>
      <c r="AI37" s="63">
        <v>4</v>
      </c>
      <c r="AJ37" s="63">
        <v>295</v>
      </c>
      <c r="AK37" s="63">
        <v>13</v>
      </c>
      <c r="AL37" s="63">
        <v>115</v>
      </c>
      <c r="AM37" s="63">
        <v>16</v>
      </c>
      <c r="AN37" s="63">
        <v>175.62</v>
      </c>
      <c r="AO37" s="63">
        <v>4</v>
      </c>
      <c r="AP37" s="63">
        <v>70</v>
      </c>
      <c r="AQ37" s="63">
        <v>155</v>
      </c>
      <c r="AR37" s="63">
        <v>85.539999999999992</v>
      </c>
      <c r="AS37" s="63">
        <v>0</v>
      </c>
      <c r="AT37" s="63">
        <v>0</v>
      </c>
      <c r="AU37" s="9">
        <v>192</v>
      </c>
      <c r="AV37" s="9">
        <v>741.16</v>
      </c>
      <c r="AW37" s="63">
        <v>14</v>
      </c>
      <c r="AX37" s="63">
        <v>105</v>
      </c>
      <c r="AY37" s="9">
        <v>7260</v>
      </c>
      <c r="AZ37" s="9">
        <v>17252.61</v>
      </c>
      <c r="BA37" s="63">
        <v>0</v>
      </c>
      <c r="BB37" s="63">
        <v>0</v>
      </c>
      <c r="BC37" s="63">
        <v>0</v>
      </c>
      <c r="BD37" s="63">
        <v>0</v>
      </c>
      <c r="BE37" s="63">
        <v>4</v>
      </c>
      <c r="BF37" s="63">
        <v>150</v>
      </c>
      <c r="BG37" s="63">
        <v>1164</v>
      </c>
      <c r="BH37" s="63">
        <v>8638.93</v>
      </c>
      <c r="BI37" s="63">
        <v>2888.08</v>
      </c>
      <c r="BJ37" s="63">
        <v>8594.44</v>
      </c>
      <c r="BK37" s="9">
        <v>4056.08</v>
      </c>
      <c r="BL37" s="9">
        <v>17383.370000000003</v>
      </c>
      <c r="BM37" s="9">
        <v>11316.08</v>
      </c>
      <c r="BN37" s="9">
        <v>34635.980000000003</v>
      </c>
      <c r="BO37" s="63">
        <v>4492</v>
      </c>
      <c r="BP37" s="63">
        <v>2295.77</v>
      </c>
      <c r="BQ37" s="63">
        <v>815</v>
      </c>
      <c r="BR37" s="63">
        <v>555.59999999999991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">
      <c r="A38" s="37">
        <v>30</v>
      </c>
      <c r="B38" s="12" t="s">
        <v>33</v>
      </c>
      <c r="C38" s="63">
        <v>20</v>
      </c>
      <c r="D38" s="63">
        <v>109.17</v>
      </c>
      <c r="E38" s="63">
        <v>28585</v>
      </c>
      <c r="F38" s="63">
        <v>8192.02</v>
      </c>
      <c r="G38" s="63">
        <v>3834</v>
      </c>
      <c r="H38" s="63">
        <v>2598.31</v>
      </c>
      <c r="I38" s="9">
        <v>32439</v>
      </c>
      <c r="J38" s="9">
        <v>10899.5</v>
      </c>
      <c r="K38" s="63">
        <v>0</v>
      </c>
      <c r="L38" s="63">
        <v>0</v>
      </c>
      <c r="M38" s="63">
        <v>0</v>
      </c>
      <c r="N38" s="63">
        <v>0</v>
      </c>
      <c r="O38" s="9">
        <v>32439</v>
      </c>
      <c r="P38" s="9">
        <v>10899.5</v>
      </c>
      <c r="Q38" s="63">
        <v>0</v>
      </c>
      <c r="R38" s="63">
        <v>0</v>
      </c>
      <c r="S38" s="63">
        <v>5218</v>
      </c>
      <c r="T38" s="63">
        <v>1768.9299999999998</v>
      </c>
      <c r="U38" s="63">
        <v>74</v>
      </c>
      <c r="V38" s="63">
        <v>472.13</v>
      </c>
      <c r="W38" s="63">
        <v>0</v>
      </c>
      <c r="X38" s="63">
        <v>0</v>
      </c>
      <c r="Y38" s="63">
        <v>0</v>
      </c>
      <c r="Z38" s="63">
        <v>0</v>
      </c>
      <c r="AA38" s="63">
        <v>0</v>
      </c>
      <c r="AB38" s="63">
        <v>0</v>
      </c>
      <c r="AC38" s="63">
        <v>4</v>
      </c>
      <c r="AD38" s="63">
        <v>10.42</v>
      </c>
      <c r="AE38" s="9">
        <v>78</v>
      </c>
      <c r="AF38" s="9">
        <v>482.55</v>
      </c>
      <c r="AG38" s="63">
        <v>10</v>
      </c>
      <c r="AH38" s="63">
        <v>63.31</v>
      </c>
      <c r="AI38" s="63">
        <v>0</v>
      </c>
      <c r="AJ38" s="63">
        <v>0</v>
      </c>
      <c r="AK38" s="63">
        <v>0</v>
      </c>
      <c r="AL38" s="63">
        <v>0</v>
      </c>
      <c r="AM38" s="63">
        <v>7</v>
      </c>
      <c r="AN38" s="63">
        <v>18.91</v>
      </c>
      <c r="AO38" s="63">
        <v>0</v>
      </c>
      <c r="AP38" s="63">
        <v>0</v>
      </c>
      <c r="AQ38" s="63">
        <v>0</v>
      </c>
      <c r="AR38" s="63">
        <v>0</v>
      </c>
      <c r="AS38" s="63">
        <v>0</v>
      </c>
      <c r="AT38" s="63">
        <v>0</v>
      </c>
      <c r="AU38" s="9">
        <v>7</v>
      </c>
      <c r="AV38" s="9">
        <v>18.91</v>
      </c>
      <c r="AW38" s="63">
        <v>0</v>
      </c>
      <c r="AX38" s="63">
        <v>0</v>
      </c>
      <c r="AY38" s="9">
        <v>32524</v>
      </c>
      <c r="AZ38" s="9">
        <v>11400.96</v>
      </c>
      <c r="BA38" s="63">
        <v>0</v>
      </c>
      <c r="BB38" s="63">
        <v>0</v>
      </c>
      <c r="BC38" s="63">
        <v>0</v>
      </c>
      <c r="BD38" s="63">
        <v>0</v>
      </c>
      <c r="BE38" s="63">
        <v>1</v>
      </c>
      <c r="BF38" s="63">
        <v>9.6</v>
      </c>
      <c r="BG38" s="63">
        <v>0</v>
      </c>
      <c r="BH38" s="63">
        <v>0</v>
      </c>
      <c r="BI38" s="63">
        <v>2412</v>
      </c>
      <c r="BJ38" s="63">
        <v>5277.14</v>
      </c>
      <c r="BK38" s="9">
        <v>2413</v>
      </c>
      <c r="BL38" s="9">
        <v>5286.7400000000007</v>
      </c>
      <c r="BM38" s="9">
        <v>34937</v>
      </c>
      <c r="BN38" s="9">
        <v>16687.7</v>
      </c>
      <c r="BO38" s="63">
        <v>57763</v>
      </c>
      <c r="BP38" s="63">
        <v>17059.37</v>
      </c>
      <c r="BQ38" s="63">
        <v>10398</v>
      </c>
      <c r="BR38" s="63">
        <v>7070.6399999999994</v>
      </c>
    </row>
    <row r="39" spans="1:95" s="10" customFormat="1" ht="18" customHeight="1" x14ac:dyDescent="0.2">
      <c r="A39" s="39">
        <v>31</v>
      </c>
      <c r="B39" s="12" t="s">
        <v>34</v>
      </c>
      <c r="C39" s="63">
        <v>0</v>
      </c>
      <c r="D39" s="63">
        <v>0</v>
      </c>
      <c r="E39" s="63">
        <v>0</v>
      </c>
      <c r="F39" s="63">
        <v>0</v>
      </c>
      <c r="G39" s="63">
        <v>0</v>
      </c>
      <c r="H39" s="63">
        <v>0</v>
      </c>
      <c r="I39" s="9">
        <v>0</v>
      </c>
      <c r="J39" s="9">
        <v>0</v>
      </c>
      <c r="K39" s="63">
        <v>0</v>
      </c>
      <c r="L39" s="63">
        <v>0</v>
      </c>
      <c r="M39" s="63">
        <v>0</v>
      </c>
      <c r="N39" s="63">
        <v>0</v>
      </c>
      <c r="O39" s="9">
        <v>0</v>
      </c>
      <c r="P39" s="9">
        <v>0</v>
      </c>
      <c r="Q39" s="63">
        <v>0</v>
      </c>
      <c r="R39" s="63">
        <v>0</v>
      </c>
      <c r="S39" s="63">
        <v>0</v>
      </c>
      <c r="T39" s="63">
        <v>0</v>
      </c>
      <c r="U39" s="63">
        <v>1</v>
      </c>
      <c r="V39" s="63">
        <v>43.8</v>
      </c>
      <c r="W39" s="63">
        <v>0</v>
      </c>
      <c r="X39" s="63">
        <v>0</v>
      </c>
      <c r="Y39" s="63">
        <v>0</v>
      </c>
      <c r="Z39" s="63">
        <v>0</v>
      </c>
      <c r="AA39" s="63">
        <v>0</v>
      </c>
      <c r="AB39" s="63">
        <v>0</v>
      </c>
      <c r="AC39" s="63">
        <v>0</v>
      </c>
      <c r="AD39" s="63">
        <v>0</v>
      </c>
      <c r="AE39" s="9">
        <v>1</v>
      </c>
      <c r="AF39" s="9">
        <v>43.8</v>
      </c>
      <c r="AG39" s="63">
        <v>1</v>
      </c>
      <c r="AH39" s="63">
        <v>5.75</v>
      </c>
      <c r="AI39" s="63">
        <v>0</v>
      </c>
      <c r="AJ39" s="63">
        <v>0</v>
      </c>
      <c r="AK39" s="63">
        <v>0</v>
      </c>
      <c r="AL39" s="63">
        <v>0</v>
      </c>
      <c r="AM39" s="63">
        <v>0</v>
      </c>
      <c r="AN39" s="63">
        <v>0</v>
      </c>
      <c r="AO39" s="63">
        <v>0</v>
      </c>
      <c r="AP39" s="63">
        <v>0</v>
      </c>
      <c r="AQ39" s="63">
        <v>0</v>
      </c>
      <c r="AR39" s="63">
        <v>0</v>
      </c>
      <c r="AS39" s="63">
        <v>0</v>
      </c>
      <c r="AT39" s="63">
        <v>0</v>
      </c>
      <c r="AU39" s="9">
        <v>0</v>
      </c>
      <c r="AV39" s="9">
        <v>0</v>
      </c>
      <c r="AW39" s="63">
        <v>0</v>
      </c>
      <c r="AX39" s="63">
        <v>0</v>
      </c>
      <c r="AY39" s="9">
        <v>1</v>
      </c>
      <c r="AZ39" s="9">
        <v>43.8</v>
      </c>
      <c r="BA39" s="63">
        <v>0</v>
      </c>
      <c r="BB39" s="63">
        <v>0</v>
      </c>
      <c r="BC39" s="63">
        <v>0</v>
      </c>
      <c r="BD39" s="63">
        <v>0</v>
      </c>
      <c r="BE39" s="63">
        <v>0</v>
      </c>
      <c r="BF39" s="63">
        <v>0</v>
      </c>
      <c r="BG39" s="63">
        <v>0</v>
      </c>
      <c r="BH39" s="63">
        <v>0</v>
      </c>
      <c r="BI39" s="63">
        <v>0</v>
      </c>
      <c r="BJ39" s="63">
        <v>0</v>
      </c>
      <c r="BK39" s="9">
        <v>0</v>
      </c>
      <c r="BL39" s="9">
        <v>0</v>
      </c>
      <c r="BM39" s="9">
        <v>1</v>
      </c>
      <c r="BN39" s="9">
        <v>43.8</v>
      </c>
      <c r="BO39" s="63">
        <v>0</v>
      </c>
      <c r="BP39" s="63">
        <v>0</v>
      </c>
      <c r="BQ39" s="63">
        <v>0</v>
      </c>
      <c r="BR39" s="63">
        <v>0</v>
      </c>
    </row>
    <row r="40" spans="1:95" s="10" customFormat="1" ht="18" customHeight="1" x14ac:dyDescent="0.2">
      <c r="A40" s="37">
        <v>32</v>
      </c>
      <c r="B40" s="12" t="s">
        <v>35</v>
      </c>
      <c r="C40" s="63">
        <v>236</v>
      </c>
      <c r="D40" s="63">
        <v>469.19</v>
      </c>
      <c r="E40" s="63">
        <v>117</v>
      </c>
      <c r="F40" s="63">
        <v>287.85999999999996</v>
      </c>
      <c r="G40" s="63">
        <v>6</v>
      </c>
      <c r="H40" s="63">
        <v>26.4</v>
      </c>
      <c r="I40" s="9">
        <v>359</v>
      </c>
      <c r="J40" s="9">
        <v>783.44999999999993</v>
      </c>
      <c r="K40" s="63">
        <v>0</v>
      </c>
      <c r="L40" s="63">
        <v>0</v>
      </c>
      <c r="M40" s="63">
        <v>23</v>
      </c>
      <c r="N40" s="63">
        <v>1747.02</v>
      </c>
      <c r="O40" s="9">
        <v>382</v>
      </c>
      <c r="P40" s="9">
        <v>2530.4699999999998</v>
      </c>
      <c r="Q40" s="63">
        <v>23</v>
      </c>
      <c r="R40" s="63">
        <v>1747.02</v>
      </c>
      <c r="S40" s="63">
        <v>54</v>
      </c>
      <c r="T40" s="63">
        <v>401.35</v>
      </c>
      <c r="U40" s="63">
        <v>106</v>
      </c>
      <c r="V40" s="63">
        <v>2460.54</v>
      </c>
      <c r="W40" s="63">
        <v>24</v>
      </c>
      <c r="X40" s="63">
        <v>1156.5999999999999</v>
      </c>
      <c r="Y40" s="63">
        <v>0</v>
      </c>
      <c r="Z40" s="63">
        <v>0</v>
      </c>
      <c r="AA40" s="63">
        <v>0</v>
      </c>
      <c r="AB40" s="63">
        <v>0</v>
      </c>
      <c r="AC40" s="63">
        <v>18</v>
      </c>
      <c r="AD40" s="63">
        <v>439.8</v>
      </c>
      <c r="AE40" s="9">
        <v>148</v>
      </c>
      <c r="AF40" s="9">
        <v>4056.94</v>
      </c>
      <c r="AG40" s="63">
        <v>20</v>
      </c>
      <c r="AH40" s="63">
        <v>532.27</v>
      </c>
      <c r="AI40" s="63">
        <v>0</v>
      </c>
      <c r="AJ40" s="63">
        <v>0</v>
      </c>
      <c r="AK40" s="63">
        <v>0</v>
      </c>
      <c r="AL40" s="63">
        <v>0</v>
      </c>
      <c r="AM40" s="63">
        <v>6</v>
      </c>
      <c r="AN40" s="63">
        <v>112.93</v>
      </c>
      <c r="AO40" s="63">
        <v>0</v>
      </c>
      <c r="AP40" s="63">
        <v>0</v>
      </c>
      <c r="AQ40" s="63">
        <v>1</v>
      </c>
      <c r="AR40" s="63">
        <v>2.77</v>
      </c>
      <c r="AS40" s="63">
        <v>0</v>
      </c>
      <c r="AT40" s="63">
        <v>0</v>
      </c>
      <c r="AU40" s="9">
        <v>7</v>
      </c>
      <c r="AV40" s="9">
        <v>115.7</v>
      </c>
      <c r="AW40" s="63">
        <v>0</v>
      </c>
      <c r="AX40" s="63">
        <v>0</v>
      </c>
      <c r="AY40" s="9">
        <v>537</v>
      </c>
      <c r="AZ40" s="9">
        <v>6703.11</v>
      </c>
      <c r="BA40" s="63">
        <v>0</v>
      </c>
      <c r="BB40" s="63">
        <v>0</v>
      </c>
      <c r="BC40" s="63">
        <v>0</v>
      </c>
      <c r="BD40" s="63">
        <v>0</v>
      </c>
      <c r="BE40" s="63">
        <v>8</v>
      </c>
      <c r="BF40" s="63">
        <v>337.03</v>
      </c>
      <c r="BG40" s="63">
        <v>3</v>
      </c>
      <c r="BH40" s="63">
        <v>22.95</v>
      </c>
      <c r="BI40" s="63">
        <v>200</v>
      </c>
      <c r="BJ40" s="63">
        <v>1179.5689279999999</v>
      </c>
      <c r="BK40" s="9">
        <v>211</v>
      </c>
      <c r="BL40" s="9">
        <v>1539.5489279999999</v>
      </c>
      <c r="BM40" s="9">
        <v>748</v>
      </c>
      <c r="BN40" s="9">
        <v>8242.6589279999989</v>
      </c>
      <c r="BO40" s="63">
        <v>170</v>
      </c>
      <c r="BP40" s="63">
        <v>600.59</v>
      </c>
      <c r="BQ40" s="63">
        <v>31</v>
      </c>
      <c r="BR40" s="63">
        <v>21.08</v>
      </c>
    </row>
    <row r="41" spans="1:95" s="10" customFormat="1" ht="18" customHeight="1" x14ac:dyDescent="0.2">
      <c r="A41" s="39">
        <v>33</v>
      </c>
      <c r="B41" s="12" t="s">
        <v>36</v>
      </c>
      <c r="C41" s="63">
        <v>533</v>
      </c>
      <c r="D41" s="63">
        <v>903.64</v>
      </c>
      <c r="E41" s="63">
        <v>42</v>
      </c>
      <c r="F41" s="63">
        <v>151.25</v>
      </c>
      <c r="G41" s="63">
        <v>0</v>
      </c>
      <c r="H41" s="63">
        <v>0</v>
      </c>
      <c r="I41" s="9">
        <v>575</v>
      </c>
      <c r="J41" s="9">
        <v>1054.8899999999999</v>
      </c>
      <c r="K41" s="63">
        <v>0</v>
      </c>
      <c r="L41" s="63">
        <v>0</v>
      </c>
      <c r="M41" s="63">
        <v>0</v>
      </c>
      <c r="N41" s="63">
        <v>0</v>
      </c>
      <c r="O41" s="9">
        <v>575</v>
      </c>
      <c r="P41" s="9">
        <v>1054.8899999999999</v>
      </c>
      <c r="Q41" s="63">
        <v>0</v>
      </c>
      <c r="R41" s="63">
        <v>0</v>
      </c>
      <c r="S41" s="63">
        <v>0</v>
      </c>
      <c r="T41" s="63">
        <v>0</v>
      </c>
      <c r="U41" s="63">
        <v>0</v>
      </c>
      <c r="V41" s="63">
        <v>0</v>
      </c>
      <c r="W41" s="63">
        <v>0</v>
      </c>
      <c r="X41" s="63">
        <v>0</v>
      </c>
      <c r="Y41" s="63">
        <v>0</v>
      </c>
      <c r="Z41" s="63">
        <v>0</v>
      </c>
      <c r="AA41" s="63">
        <v>0</v>
      </c>
      <c r="AB41" s="63">
        <v>0</v>
      </c>
      <c r="AC41" s="63">
        <v>0</v>
      </c>
      <c r="AD41" s="63">
        <v>0</v>
      </c>
      <c r="AE41" s="9">
        <v>0</v>
      </c>
      <c r="AF41" s="9">
        <v>0</v>
      </c>
      <c r="AG41" s="63">
        <v>0</v>
      </c>
      <c r="AH41" s="63">
        <v>0</v>
      </c>
      <c r="AI41" s="63">
        <v>0</v>
      </c>
      <c r="AJ41" s="63">
        <v>0</v>
      </c>
      <c r="AK41" s="63">
        <v>0</v>
      </c>
      <c r="AL41" s="63">
        <v>0</v>
      </c>
      <c r="AM41" s="63">
        <v>0</v>
      </c>
      <c r="AN41" s="63">
        <v>0</v>
      </c>
      <c r="AO41" s="63">
        <v>0</v>
      </c>
      <c r="AP41" s="63">
        <v>0</v>
      </c>
      <c r="AQ41" s="63">
        <v>0</v>
      </c>
      <c r="AR41" s="63">
        <v>0</v>
      </c>
      <c r="AS41" s="63">
        <v>0</v>
      </c>
      <c r="AT41" s="63">
        <v>0</v>
      </c>
      <c r="AU41" s="9">
        <v>0</v>
      </c>
      <c r="AV41" s="9">
        <v>0</v>
      </c>
      <c r="AW41" s="63">
        <v>0</v>
      </c>
      <c r="AX41" s="63">
        <v>0</v>
      </c>
      <c r="AY41" s="9">
        <v>575</v>
      </c>
      <c r="AZ41" s="9">
        <v>1054.8899999999999</v>
      </c>
      <c r="BA41" s="63">
        <v>0</v>
      </c>
      <c r="BB41" s="63">
        <v>0</v>
      </c>
      <c r="BC41" s="63">
        <v>0</v>
      </c>
      <c r="BD41" s="63">
        <v>0</v>
      </c>
      <c r="BE41" s="63">
        <v>0</v>
      </c>
      <c r="BF41" s="63">
        <v>0</v>
      </c>
      <c r="BG41" s="63">
        <v>0</v>
      </c>
      <c r="BH41" s="63">
        <v>0</v>
      </c>
      <c r="BI41" s="63">
        <v>347</v>
      </c>
      <c r="BJ41" s="63">
        <v>317.45</v>
      </c>
      <c r="BK41" s="9">
        <v>347</v>
      </c>
      <c r="BL41" s="9">
        <v>317.45</v>
      </c>
      <c r="BM41" s="9">
        <v>922</v>
      </c>
      <c r="BN41" s="9">
        <v>1372.34</v>
      </c>
      <c r="BO41" s="63">
        <v>50</v>
      </c>
      <c r="BP41" s="63">
        <v>63.39</v>
      </c>
      <c r="BQ41" s="63">
        <v>9</v>
      </c>
      <c r="BR41" s="63">
        <v>6.12</v>
      </c>
    </row>
    <row r="42" spans="1:95" s="19" customFormat="1" ht="18" customHeight="1" x14ac:dyDescent="0.2">
      <c r="A42" s="37">
        <v>34</v>
      </c>
      <c r="B42" s="6" t="s">
        <v>82</v>
      </c>
      <c r="C42" s="63">
        <v>0</v>
      </c>
      <c r="D42" s="63">
        <v>0</v>
      </c>
      <c r="E42" s="63">
        <v>0</v>
      </c>
      <c r="F42" s="63">
        <v>0</v>
      </c>
      <c r="G42" s="63">
        <v>0</v>
      </c>
      <c r="H42" s="63">
        <v>0</v>
      </c>
      <c r="I42" s="9">
        <v>0</v>
      </c>
      <c r="J42" s="9">
        <v>0</v>
      </c>
      <c r="K42" s="63">
        <v>0</v>
      </c>
      <c r="L42" s="63">
        <v>0</v>
      </c>
      <c r="M42" s="63">
        <v>0</v>
      </c>
      <c r="N42" s="63">
        <v>0</v>
      </c>
      <c r="O42" s="9">
        <v>0</v>
      </c>
      <c r="P42" s="9">
        <v>0</v>
      </c>
      <c r="Q42" s="63">
        <v>0</v>
      </c>
      <c r="R42" s="63">
        <v>0</v>
      </c>
      <c r="S42" s="63">
        <v>0</v>
      </c>
      <c r="T42" s="63">
        <v>0</v>
      </c>
      <c r="U42" s="63">
        <v>0</v>
      </c>
      <c r="V42" s="63">
        <v>0</v>
      </c>
      <c r="W42" s="63">
        <v>0</v>
      </c>
      <c r="X42" s="63">
        <v>0</v>
      </c>
      <c r="Y42" s="63">
        <v>0</v>
      </c>
      <c r="Z42" s="63">
        <v>0</v>
      </c>
      <c r="AA42" s="63">
        <v>0</v>
      </c>
      <c r="AB42" s="63">
        <v>0</v>
      </c>
      <c r="AC42" s="63">
        <v>0</v>
      </c>
      <c r="AD42" s="63">
        <v>0</v>
      </c>
      <c r="AE42" s="9">
        <v>0</v>
      </c>
      <c r="AF42" s="9">
        <v>0</v>
      </c>
      <c r="AG42" s="63">
        <v>0</v>
      </c>
      <c r="AH42" s="63">
        <v>0</v>
      </c>
      <c r="AI42" s="63">
        <v>0</v>
      </c>
      <c r="AJ42" s="63">
        <v>0</v>
      </c>
      <c r="AK42" s="63">
        <v>0</v>
      </c>
      <c r="AL42" s="63">
        <v>0</v>
      </c>
      <c r="AM42" s="63">
        <v>0</v>
      </c>
      <c r="AN42" s="63">
        <v>0</v>
      </c>
      <c r="AO42" s="63">
        <v>0</v>
      </c>
      <c r="AP42" s="63">
        <v>0</v>
      </c>
      <c r="AQ42" s="63">
        <v>0</v>
      </c>
      <c r="AR42" s="63">
        <v>0</v>
      </c>
      <c r="AS42" s="63">
        <v>0</v>
      </c>
      <c r="AT42" s="63">
        <v>0</v>
      </c>
      <c r="AU42" s="9">
        <v>0</v>
      </c>
      <c r="AV42" s="9">
        <v>0</v>
      </c>
      <c r="AW42" s="63">
        <v>0</v>
      </c>
      <c r="AX42" s="63">
        <v>0</v>
      </c>
      <c r="AY42" s="9">
        <v>0</v>
      </c>
      <c r="AZ42" s="9">
        <v>0</v>
      </c>
      <c r="BA42" s="63">
        <v>0</v>
      </c>
      <c r="BB42" s="63">
        <v>0</v>
      </c>
      <c r="BC42" s="63">
        <v>0</v>
      </c>
      <c r="BD42" s="63">
        <v>0</v>
      </c>
      <c r="BE42" s="63">
        <v>0</v>
      </c>
      <c r="BF42" s="63">
        <v>0</v>
      </c>
      <c r="BG42" s="63">
        <v>0</v>
      </c>
      <c r="BH42" s="63">
        <v>0</v>
      </c>
      <c r="BI42" s="63">
        <v>0</v>
      </c>
      <c r="BJ42" s="63">
        <v>0</v>
      </c>
      <c r="BK42" s="9">
        <v>0</v>
      </c>
      <c r="BL42" s="9">
        <v>0</v>
      </c>
      <c r="BM42" s="9">
        <v>0</v>
      </c>
      <c r="BN42" s="9">
        <v>0</v>
      </c>
      <c r="BO42" s="63">
        <v>0</v>
      </c>
      <c r="BP42" s="63">
        <v>0</v>
      </c>
      <c r="BQ42" s="63">
        <v>0</v>
      </c>
      <c r="BR42" s="63">
        <v>0</v>
      </c>
    </row>
    <row r="43" spans="1:95" s="16" customFormat="1" ht="18" customHeight="1" x14ac:dyDescent="0.25">
      <c r="A43" s="38" t="s">
        <v>37</v>
      </c>
      <c r="B43" s="13" t="s">
        <v>38</v>
      </c>
      <c r="C43" s="9">
        <v>8482</v>
      </c>
      <c r="D43" s="9">
        <v>13610.600000000002</v>
      </c>
      <c r="E43" s="9">
        <v>34182</v>
      </c>
      <c r="F43" s="9">
        <v>18954.2</v>
      </c>
      <c r="G43" s="9">
        <v>7966</v>
      </c>
      <c r="H43" s="9">
        <v>5457.43</v>
      </c>
      <c r="I43" s="9">
        <v>50630</v>
      </c>
      <c r="J43" s="9">
        <v>38022.230000000003</v>
      </c>
      <c r="K43" s="9">
        <v>0</v>
      </c>
      <c r="L43" s="9">
        <v>0</v>
      </c>
      <c r="M43" s="9">
        <v>51</v>
      </c>
      <c r="N43" s="9">
        <v>2010.31</v>
      </c>
      <c r="O43" s="9">
        <v>50681</v>
      </c>
      <c r="P43" s="9">
        <v>40032.54</v>
      </c>
      <c r="Q43" s="9">
        <v>53</v>
      </c>
      <c r="R43" s="9">
        <v>2016.31</v>
      </c>
      <c r="S43" s="9">
        <v>7944</v>
      </c>
      <c r="T43" s="9">
        <v>6481.2999999999993</v>
      </c>
      <c r="U43" s="9">
        <v>1577</v>
      </c>
      <c r="V43" s="9">
        <v>14535.519999999997</v>
      </c>
      <c r="W43" s="9">
        <v>153</v>
      </c>
      <c r="X43" s="9">
        <v>7103.6400000000012</v>
      </c>
      <c r="Y43" s="9">
        <v>0</v>
      </c>
      <c r="Z43" s="9">
        <v>0</v>
      </c>
      <c r="AA43" s="9">
        <v>5</v>
      </c>
      <c r="AB43" s="9">
        <v>25</v>
      </c>
      <c r="AC43" s="9">
        <v>28</v>
      </c>
      <c r="AD43" s="9">
        <v>1232.22</v>
      </c>
      <c r="AE43" s="9">
        <v>1763</v>
      </c>
      <c r="AF43" s="9">
        <v>22896.379999999997</v>
      </c>
      <c r="AG43" s="9">
        <v>221</v>
      </c>
      <c r="AH43" s="64">
        <v>2964.39</v>
      </c>
      <c r="AI43" s="9">
        <v>6</v>
      </c>
      <c r="AJ43" s="9">
        <v>475</v>
      </c>
      <c r="AK43" s="9">
        <v>14</v>
      </c>
      <c r="AL43" s="9">
        <v>129.6</v>
      </c>
      <c r="AM43" s="9">
        <v>116</v>
      </c>
      <c r="AN43" s="9">
        <v>870.3</v>
      </c>
      <c r="AO43" s="9">
        <v>6</v>
      </c>
      <c r="AP43" s="9">
        <v>120</v>
      </c>
      <c r="AQ43" s="9">
        <v>3621</v>
      </c>
      <c r="AR43" s="9">
        <v>1981.71</v>
      </c>
      <c r="AS43" s="9">
        <v>120</v>
      </c>
      <c r="AT43" s="9">
        <v>48.03</v>
      </c>
      <c r="AU43" s="9">
        <v>3883</v>
      </c>
      <c r="AV43" s="9">
        <v>3624.6399999999994</v>
      </c>
      <c r="AW43" s="9">
        <v>14</v>
      </c>
      <c r="AX43" s="9">
        <v>105</v>
      </c>
      <c r="AY43" s="9">
        <v>56327</v>
      </c>
      <c r="AZ43" s="9">
        <v>66553.560000000012</v>
      </c>
      <c r="BA43" s="9">
        <v>0</v>
      </c>
      <c r="BB43" s="9">
        <v>0</v>
      </c>
      <c r="BC43" s="9">
        <v>0</v>
      </c>
      <c r="BD43" s="9">
        <v>0</v>
      </c>
      <c r="BE43" s="9">
        <v>76</v>
      </c>
      <c r="BF43" s="9">
        <v>1971.5199999999998</v>
      </c>
      <c r="BG43" s="9">
        <v>1800</v>
      </c>
      <c r="BH43" s="9">
        <v>12896.140000000001</v>
      </c>
      <c r="BI43" s="9">
        <v>11840.08</v>
      </c>
      <c r="BJ43" s="9">
        <v>21757.888928000004</v>
      </c>
      <c r="BK43" s="9">
        <v>13716.08</v>
      </c>
      <c r="BL43" s="9">
        <v>36625.548927999997</v>
      </c>
      <c r="BM43" s="9">
        <v>70043.08</v>
      </c>
      <c r="BN43" s="9">
        <v>103179.10892800002</v>
      </c>
      <c r="BO43" s="9">
        <v>72071</v>
      </c>
      <c r="BP43" s="9">
        <v>27261.74</v>
      </c>
      <c r="BQ43" s="9">
        <v>12980</v>
      </c>
      <c r="BR43" s="9">
        <v>8827.7999999999993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9">
        <v>46994</v>
      </c>
      <c r="D44" s="9">
        <v>96552.44</v>
      </c>
      <c r="E44" s="9">
        <v>35413</v>
      </c>
      <c r="F44" s="9">
        <v>21339.66</v>
      </c>
      <c r="G44" s="9">
        <v>8818</v>
      </c>
      <c r="H44" s="9">
        <v>6475.1200000000008</v>
      </c>
      <c r="I44" s="9">
        <v>91225</v>
      </c>
      <c r="J44" s="9">
        <v>124367.22</v>
      </c>
      <c r="K44" s="9">
        <v>19</v>
      </c>
      <c r="L44" s="9">
        <v>67.099999999999994</v>
      </c>
      <c r="M44" s="9">
        <v>130</v>
      </c>
      <c r="N44" s="9">
        <v>2259.94</v>
      </c>
      <c r="O44" s="9">
        <v>91374</v>
      </c>
      <c r="P44" s="9">
        <v>126694.26000000001</v>
      </c>
      <c r="Q44" s="9">
        <v>132</v>
      </c>
      <c r="R44" s="9">
        <v>2265.94</v>
      </c>
      <c r="S44" s="9">
        <v>16085</v>
      </c>
      <c r="T44" s="9">
        <v>26161.279999999999</v>
      </c>
      <c r="U44" s="9">
        <v>3777</v>
      </c>
      <c r="V44" s="9">
        <v>29133.039999999994</v>
      </c>
      <c r="W44" s="9">
        <v>380</v>
      </c>
      <c r="X44" s="9">
        <v>15169.920000000002</v>
      </c>
      <c r="Y44" s="9">
        <v>4</v>
      </c>
      <c r="Z44" s="9">
        <v>11.85</v>
      </c>
      <c r="AA44" s="9">
        <v>22</v>
      </c>
      <c r="AB44" s="9">
        <v>68.48</v>
      </c>
      <c r="AC44" s="9">
        <v>32</v>
      </c>
      <c r="AD44" s="9">
        <v>4295.07</v>
      </c>
      <c r="AE44" s="9">
        <v>4215</v>
      </c>
      <c r="AF44" s="9">
        <v>48678.359999999993</v>
      </c>
      <c r="AG44" s="9">
        <v>489</v>
      </c>
      <c r="AH44" s="64">
        <v>5800.42</v>
      </c>
      <c r="AI44" s="9">
        <v>10</v>
      </c>
      <c r="AJ44" s="9">
        <v>690.3</v>
      </c>
      <c r="AK44" s="9">
        <v>84</v>
      </c>
      <c r="AL44" s="9">
        <v>328.46000000000004</v>
      </c>
      <c r="AM44" s="9">
        <v>508</v>
      </c>
      <c r="AN44" s="9">
        <v>3873.5699999999997</v>
      </c>
      <c r="AO44" s="9">
        <v>10</v>
      </c>
      <c r="AP44" s="9">
        <v>210</v>
      </c>
      <c r="AQ44" s="9">
        <v>3661</v>
      </c>
      <c r="AR44" s="9">
        <v>2285.4899999999998</v>
      </c>
      <c r="AS44" s="9">
        <v>130</v>
      </c>
      <c r="AT44" s="9">
        <v>185</v>
      </c>
      <c r="AU44" s="9">
        <v>4403</v>
      </c>
      <c r="AV44" s="9">
        <v>7572.82</v>
      </c>
      <c r="AW44" s="9">
        <v>24</v>
      </c>
      <c r="AX44" s="9">
        <v>150</v>
      </c>
      <c r="AY44" s="9">
        <v>99992</v>
      </c>
      <c r="AZ44" s="9">
        <v>182945.44</v>
      </c>
      <c r="BA44" s="9">
        <v>48</v>
      </c>
      <c r="BB44" s="9">
        <v>80.183599999999998</v>
      </c>
      <c r="BC44" s="9">
        <v>4</v>
      </c>
      <c r="BD44" s="9">
        <v>48.019999999999996</v>
      </c>
      <c r="BE44" s="9">
        <v>598</v>
      </c>
      <c r="BF44" s="9">
        <v>7176.6064719999995</v>
      </c>
      <c r="BG44" s="9">
        <v>4202</v>
      </c>
      <c r="BH44" s="9">
        <v>17624.144078320001</v>
      </c>
      <c r="BI44" s="9">
        <v>15535.08</v>
      </c>
      <c r="BJ44" s="9">
        <v>43870.633085280002</v>
      </c>
      <c r="BK44" s="9">
        <v>20387.080000000002</v>
      </c>
      <c r="BL44" s="9">
        <v>68799.587235599989</v>
      </c>
      <c r="BM44" s="9">
        <v>120379.08</v>
      </c>
      <c r="BN44" s="9">
        <v>251745.02723560005</v>
      </c>
      <c r="BO44" s="9">
        <v>97545</v>
      </c>
      <c r="BP44" s="9">
        <v>77674.940000000017</v>
      </c>
      <c r="BQ44" s="9">
        <v>17562</v>
      </c>
      <c r="BR44" s="9">
        <v>11943.56</v>
      </c>
    </row>
    <row r="45" spans="1:95" s="10" customFormat="1" ht="18" customHeight="1" x14ac:dyDescent="0.2">
      <c r="A45" s="37">
        <v>35</v>
      </c>
      <c r="B45" s="12" t="s">
        <v>90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9">
        <v>0</v>
      </c>
      <c r="J45" s="9">
        <v>0</v>
      </c>
      <c r="K45" s="30">
        <v>0</v>
      </c>
      <c r="L45" s="30">
        <v>0</v>
      </c>
      <c r="M45" s="30">
        <v>0</v>
      </c>
      <c r="N45" s="30">
        <v>0</v>
      </c>
      <c r="O45" s="9">
        <v>0</v>
      </c>
      <c r="P45" s="9">
        <v>0</v>
      </c>
      <c r="Q45" s="9"/>
      <c r="R45" s="9"/>
      <c r="S45" s="9"/>
      <c r="T45" s="9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9">
        <v>0</v>
      </c>
      <c r="AF45" s="9">
        <v>0</v>
      </c>
      <c r="AG45" s="9"/>
      <c r="AH45" s="64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9">
        <v>0</v>
      </c>
      <c r="AV45" s="9">
        <v>0</v>
      </c>
      <c r="AW45" s="41"/>
      <c r="AX45" s="41"/>
      <c r="AY45" s="9">
        <v>0</v>
      </c>
      <c r="AZ45" s="9">
        <v>0</v>
      </c>
      <c r="BA45" s="9"/>
      <c r="BB45" s="9"/>
      <c r="BC45" s="30"/>
      <c r="BD45" s="30"/>
      <c r="BE45" s="30"/>
      <c r="BF45" s="30"/>
      <c r="BG45" s="30"/>
      <c r="BH45" s="30"/>
      <c r="BI45" s="30"/>
      <c r="BJ45" s="30"/>
      <c r="BK45" s="9">
        <v>0</v>
      </c>
      <c r="BL45" s="9">
        <v>0</v>
      </c>
      <c r="BM45" s="9">
        <v>0</v>
      </c>
      <c r="BN45" s="9">
        <v>0</v>
      </c>
      <c r="BO45" s="41">
        <v>0</v>
      </c>
      <c r="BP45" s="41">
        <v>0</v>
      </c>
      <c r="BQ45" s="66">
        <v>0</v>
      </c>
      <c r="BR45" s="65">
        <v>0</v>
      </c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">
      <c r="A46" s="37">
        <v>36</v>
      </c>
      <c r="B46" s="11" t="s">
        <v>91</v>
      </c>
      <c r="C46" s="63">
        <v>34930</v>
      </c>
      <c r="D46" s="63">
        <v>73481.5</v>
      </c>
      <c r="E46" s="63">
        <v>337</v>
      </c>
      <c r="F46" s="63">
        <v>758.68000000000006</v>
      </c>
      <c r="G46" s="63">
        <v>520</v>
      </c>
      <c r="H46" s="63">
        <v>520</v>
      </c>
      <c r="I46" s="9">
        <v>35787</v>
      </c>
      <c r="J46" s="9">
        <v>74760.179999999993</v>
      </c>
      <c r="K46" s="63">
        <v>17</v>
      </c>
      <c r="L46" s="63">
        <v>25.35</v>
      </c>
      <c r="M46" s="63">
        <v>0</v>
      </c>
      <c r="N46" s="63">
        <v>0</v>
      </c>
      <c r="O46" s="9">
        <v>35804</v>
      </c>
      <c r="P46" s="9">
        <v>74785.53</v>
      </c>
      <c r="Q46" s="63">
        <v>0</v>
      </c>
      <c r="R46" s="63">
        <v>0</v>
      </c>
      <c r="S46" s="63">
        <v>9998</v>
      </c>
      <c r="T46" s="63">
        <v>21652.329999999998</v>
      </c>
      <c r="U46" s="63">
        <v>1262</v>
      </c>
      <c r="V46" s="63">
        <v>13434.84</v>
      </c>
      <c r="W46" s="63">
        <v>12</v>
      </c>
      <c r="X46" s="63">
        <v>599.42000000000007</v>
      </c>
      <c r="Y46" s="63">
        <v>0</v>
      </c>
      <c r="Z46" s="63">
        <v>0</v>
      </c>
      <c r="AA46" s="63">
        <v>112</v>
      </c>
      <c r="AB46" s="63">
        <v>1136.7900000000002</v>
      </c>
      <c r="AC46" s="63">
        <v>0</v>
      </c>
      <c r="AD46" s="63">
        <v>0</v>
      </c>
      <c r="AE46" s="9">
        <v>1386</v>
      </c>
      <c r="AF46" s="9">
        <v>15171.050000000001</v>
      </c>
      <c r="AG46" s="63">
        <v>144</v>
      </c>
      <c r="AH46" s="63">
        <v>163.08000000000001</v>
      </c>
      <c r="AI46" s="63">
        <v>0</v>
      </c>
      <c r="AJ46" s="63">
        <v>0</v>
      </c>
      <c r="AK46" s="63">
        <v>3</v>
      </c>
      <c r="AL46" s="63">
        <v>5.27</v>
      </c>
      <c r="AM46" s="63">
        <v>516</v>
      </c>
      <c r="AN46" s="63">
        <v>2108.7600000000002</v>
      </c>
      <c r="AO46" s="63">
        <v>2</v>
      </c>
      <c r="AP46" s="63">
        <v>50</v>
      </c>
      <c r="AQ46" s="63">
        <v>118</v>
      </c>
      <c r="AR46" s="63">
        <v>230.73000000000002</v>
      </c>
      <c r="AS46" s="63">
        <v>0</v>
      </c>
      <c r="AT46" s="63">
        <v>0</v>
      </c>
      <c r="AU46" s="9">
        <v>639</v>
      </c>
      <c r="AV46" s="9">
        <v>2394.7600000000002</v>
      </c>
      <c r="AW46" s="63">
        <v>30</v>
      </c>
      <c r="AX46" s="63">
        <v>150</v>
      </c>
      <c r="AY46" s="9">
        <v>37829</v>
      </c>
      <c r="AZ46" s="9">
        <v>92351.34</v>
      </c>
      <c r="BA46" s="63">
        <v>0</v>
      </c>
      <c r="BB46" s="63">
        <v>0</v>
      </c>
      <c r="BC46" s="63">
        <v>0</v>
      </c>
      <c r="BD46" s="63">
        <v>0</v>
      </c>
      <c r="BE46" s="63">
        <v>102</v>
      </c>
      <c r="BF46" s="63">
        <v>1073.4851739999999</v>
      </c>
      <c r="BG46" s="63">
        <v>556</v>
      </c>
      <c r="BH46" s="63">
        <v>2622.4968650400001</v>
      </c>
      <c r="BI46" s="63">
        <v>843.6</v>
      </c>
      <c r="BJ46" s="63">
        <v>5959.0340362000006</v>
      </c>
      <c r="BK46" s="9">
        <v>1501.6</v>
      </c>
      <c r="BL46" s="9">
        <v>9655.0160752400006</v>
      </c>
      <c r="BM46" s="9">
        <v>39330.6</v>
      </c>
      <c r="BN46" s="9">
        <v>102006.35607523999</v>
      </c>
      <c r="BO46" s="63">
        <v>17398</v>
      </c>
      <c r="BP46" s="63">
        <v>26838.68</v>
      </c>
      <c r="BQ46" s="63">
        <v>3132</v>
      </c>
      <c r="BR46" s="63">
        <v>2129.7600000000002</v>
      </c>
    </row>
    <row r="47" spans="1:95" s="16" customFormat="1" ht="18" customHeight="1" x14ac:dyDescent="0.25">
      <c r="A47" s="38"/>
      <c r="B47" s="13" t="s">
        <v>40</v>
      </c>
      <c r="C47" s="9">
        <v>34930</v>
      </c>
      <c r="D47" s="9">
        <v>73481.5</v>
      </c>
      <c r="E47" s="9">
        <v>337</v>
      </c>
      <c r="F47" s="9">
        <v>758.68000000000006</v>
      </c>
      <c r="G47" s="9">
        <v>520</v>
      </c>
      <c r="H47" s="9">
        <v>520</v>
      </c>
      <c r="I47" s="9">
        <v>35787</v>
      </c>
      <c r="J47" s="9">
        <v>74760.179999999993</v>
      </c>
      <c r="K47" s="9">
        <v>17</v>
      </c>
      <c r="L47" s="9">
        <v>25.35</v>
      </c>
      <c r="M47" s="9">
        <v>0</v>
      </c>
      <c r="N47" s="9">
        <v>0</v>
      </c>
      <c r="O47" s="9">
        <v>35804</v>
      </c>
      <c r="P47" s="9">
        <v>74785.53</v>
      </c>
      <c r="Q47" s="9">
        <v>0</v>
      </c>
      <c r="R47" s="9">
        <v>0</v>
      </c>
      <c r="S47" s="9">
        <v>9998</v>
      </c>
      <c r="T47" s="9">
        <v>21652.329999999998</v>
      </c>
      <c r="U47" s="9">
        <v>1262</v>
      </c>
      <c r="V47" s="9">
        <v>13434.84</v>
      </c>
      <c r="W47" s="9">
        <v>12</v>
      </c>
      <c r="X47" s="9">
        <v>599.42000000000007</v>
      </c>
      <c r="Y47" s="9">
        <v>0</v>
      </c>
      <c r="Z47" s="9">
        <v>0</v>
      </c>
      <c r="AA47" s="9">
        <v>112</v>
      </c>
      <c r="AB47" s="9">
        <v>1136.7900000000002</v>
      </c>
      <c r="AC47" s="9">
        <v>0</v>
      </c>
      <c r="AD47" s="9">
        <v>0</v>
      </c>
      <c r="AE47" s="9">
        <v>1386</v>
      </c>
      <c r="AF47" s="9">
        <v>15171.050000000001</v>
      </c>
      <c r="AG47" s="9">
        <v>144</v>
      </c>
      <c r="AH47" s="64">
        <v>163.08000000000001</v>
      </c>
      <c r="AI47" s="9">
        <v>0</v>
      </c>
      <c r="AJ47" s="9">
        <v>0</v>
      </c>
      <c r="AK47" s="9">
        <v>3</v>
      </c>
      <c r="AL47" s="9">
        <v>5.27</v>
      </c>
      <c r="AM47" s="9">
        <v>516</v>
      </c>
      <c r="AN47" s="9">
        <v>2108.7600000000002</v>
      </c>
      <c r="AO47" s="9">
        <v>2</v>
      </c>
      <c r="AP47" s="9">
        <v>50</v>
      </c>
      <c r="AQ47" s="9">
        <v>118</v>
      </c>
      <c r="AR47" s="9">
        <v>230.73000000000002</v>
      </c>
      <c r="AS47" s="9">
        <v>0</v>
      </c>
      <c r="AT47" s="9">
        <v>0</v>
      </c>
      <c r="AU47" s="9">
        <v>639</v>
      </c>
      <c r="AV47" s="9">
        <v>2394.7600000000002</v>
      </c>
      <c r="AW47" s="9">
        <v>30</v>
      </c>
      <c r="AX47" s="9">
        <v>150</v>
      </c>
      <c r="AY47" s="9">
        <v>37829</v>
      </c>
      <c r="AZ47" s="9">
        <v>92351.34</v>
      </c>
      <c r="BA47" s="9">
        <v>0</v>
      </c>
      <c r="BB47" s="9">
        <v>0</v>
      </c>
      <c r="BC47" s="9">
        <v>0</v>
      </c>
      <c r="BD47" s="9">
        <v>0</v>
      </c>
      <c r="BE47" s="9">
        <v>102</v>
      </c>
      <c r="BF47" s="9">
        <v>1073.4851739999999</v>
      </c>
      <c r="BG47" s="9">
        <v>556</v>
      </c>
      <c r="BH47" s="9">
        <v>2622.4968650400001</v>
      </c>
      <c r="BI47" s="9">
        <v>843.6</v>
      </c>
      <c r="BJ47" s="9">
        <v>5959.0340362000006</v>
      </c>
      <c r="BK47" s="9">
        <v>1501.6</v>
      </c>
      <c r="BL47" s="9">
        <v>9655.0160752400006</v>
      </c>
      <c r="BM47" s="9">
        <v>39330.6</v>
      </c>
      <c r="BN47" s="9">
        <v>102006.35607523999</v>
      </c>
      <c r="BO47" s="9">
        <v>17398</v>
      </c>
      <c r="BP47" s="9">
        <v>26838.68</v>
      </c>
      <c r="BQ47" s="9">
        <v>3132</v>
      </c>
      <c r="BR47" s="9">
        <v>2129.7600000000002</v>
      </c>
    </row>
    <row r="48" spans="1:95" s="10" customFormat="1" ht="18" customHeight="1" x14ac:dyDescent="0.2">
      <c r="A48" s="37">
        <v>37</v>
      </c>
      <c r="B48" s="12" t="s">
        <v>80</v>
      </c>
      <c r="C48" s="63">
        <v>151286</v>
      </c>
      <c r="D48" s="63">
        <v>100319.03999999999</v>
      </c>
      <c r="E48" s="63">
        <v>104</v>
      </c>
      <c r="F48" s="63">
        <v>245.96999999999997</v>
      </c>
      <c r="G48" s="63">
        <v>0</v>
      </c>
      <c r="H48" s="63">
        <v>0</v>
      </c>
      <c r="I48" s="9">
        <v>151390</v>
      </c>
      <c r="J48" s="9">
        <v>100565.01</v>
      </c>
      <c r="K48" s="63">
        <v>0</v>
      </c>
      <c r="L48" s="63">
        <v>0</v>
      </c>
      <c r="M48" s="63">
        <v>101</v>
      </c>
      <c r="N48" s="63">
        <v>234.14999999999998</v>
      </c>
      <c r="O48" s="9">
        <v>151491</v>
      </c>
      <c r="P48" s="9">
        <v>100799.15999999999</v>
      </c>
      <c r="Q48" s="63">
        <v>101</v>
      </c>
      <c r="R48" s="63">
        <v>234.14999999999998</v>
      </c>
      <c r="S48" s="63">
        <v>57768</v>
      </c>
      <c r="T48" s="63">
        <v>39837.629999999997</v>
      </c>
      <c r="U48" s="63">
        <v>0</v>
      </c>
      <c r="V48" s="63">
        <v>0</v>
      </c>
      <c r="W48" s="63">
        <v>0</v>
      </c>
      <c r="X48" s="63">
        <v>0</v>
      </c>
      <c r="Y48" s="63">
        <v>0</v>
      </c>
      <c r="Z48" s="63">
        <v>0</v>
      </c>
      <c r="AA48" s="63">
        <v>0</v>
      </c>
      <c r="AB48" s="63">
        <v>0</v>
      </c>
      <c r="AC48" s="63">
        <v>0</v>
      </c>
      <c r="AD48" s="63">
        <v>0</v>
      </c>
      <c r="AE48" s="9">
        <v>0</v>
      </c>
      <c r="AF48" s="9">
        <v>0</v>
      </c>
      <c r="AG48" s="63">
        <v>0</v>
      </c>
      <c r="AH48" s="63">
        <v>0</v>
      </c>
      <c r="AI48" s="63">
        <v>0</v>
      </c>
      <c r="AJ48" s="63">
        <v>0</v>
      </c>
      <c r="AK48" s="63">
        <v>0</v>
      </c>
      <c r="AL48" s="63">
        <v>0</v>
      </c>
      <c r="AM48" s="63">
        <v>0</v>
      </c>
      <c r="AN48" s="63">
        <v>0</v>
      </c>
      <c r="AO48" s="63">
        <v>0</v>
      </c>
      <c r="AP48" s="63">
        <v>0</v>
      </c>
      <c r="AQ48" s="63">
        <v>0</v>
      </c>
      <c r="AR48" s="63">
        <v>0</v>
      </c>
      <c r="AS48" s="63">
        <v>0</v>
      </c>
      <c r="AT48" s="63">
        <v>0</v>
      </c>
      <c r="AU48" s="9">
        <v>0</v>
      </c>
      <c r="AV48" s="9">
        <v>0</v>
      </c>
      <c r="AW48" s="63">
        <v>0</v>
      </c>
      <c r="AX48" s="63">
        <v>0</v>
      </c>
      <c r="AY48" s="9">
        <v>151491</v>
      </c>
      <c r="AZ48" s="9">
        <v>100799.15999999999</v>
      </c>
      <c r="BA48" s="63">
        <v>0</v>
      </c>
      <c r="BB48" s="63">
        <v>0</v>
      </c>
      <c r="BC48" s="63">
        <v>0</v>
      </c>
      <c r="BD48" s="63">
        <v>0</v>
      </c>
      <c r="BE48" s="63">
        <v>0</v>
      </c>
      <c r="BF48" s="63">
        <v>0</v>
      </c>
      <c r="BG48" s="63">
        <v>4</v>
      </c>
      <c r="BH48" s="63">
        <v>23.960951999999999</v>
      </c>
      <c r="BI48" s="63">
        <v>36.799999999999997</v>
      </c>
      <c r="BJ48" s="63">
        <v>213.697092</v>
      </c>
      <c r="BK48" s="9">
        <v>40.799999999999997</v>
      </c>
      <c r="BL48" s="9">
        <v>237.65804399999999</v>
      </c>
      <c r="BM48" s="9">
        <v>151531.79999999999</v>
      </c>
      <c r="BN48" s="9">
        <v>101036.81804399999</v>
      </c>
      <c r="BO48" s="63">
        <v>85071</v>
      </c>
      <c r="BP48" s="63">
        <v>25245.379999999997</v>
      </c>
      <c r="BQ48" s="63">
        <v>15315</v>
      </c>
      <c r="BR48" s="63">
        <v>10414.200000000001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">
      <c r="A49" s="37">
        <v>38</v>
      </c>
      <c r="B49" s="12" t="s">
        <v>41</v>
      </c>
      <c r="C49" s="30"/>
      <c r="D49" s="30"/>
      <c r="E49" s="30"/>
      <c r="F49" s="30"/>
      <c r="G49" s="30"/>
      <c r="H49" s="30"/>
      <c r="I49" s="9">
        <v>0</v>
      </c>
      <c r="J49" s="9">
        <v>0</v>
      </c>
      <c r="K49" s="30"/>
      <c r="L49" s="30"/>
      <c r="M49" s="30"/>
      <c r="N49" s="30"/>
      <c r="O49" s="9">
        <v>0</v>
      </c>
      <c r="P49" s="9">
        <v>0</v>
      </c>
      <c r="Q49" s="9"/>
      <c r="R49" s="9"/>
      <c r="S49" s="9"/>
      <c r="T49" s="9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9">
        <v>0</v>
      </c>
      <c r="AF49" s="9">
        <v>0</v>
      </c>
      <c r="AG49" s="9"/>
      <c r="AH49" s="64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9">
        <v>0</v>
      </c>
      <c r="AV49" s="9">
        <v>0</v>
      </c>
      <c r="AW49" s="41">
        <v>0</v>
      </c>
      <c r="AX49" s="41">
        <v>0</v>
      </c>
      <c r="AY49" s="9">
        <v>0</v>
      </c>
      <c r="AZ49" s="9">
        <v>0</v>
      </c>
      <c r="BA49" s="9"/>
      <c r="BB49" s="9"/>
      <c r="BC49" s="30"/>
      <c r="BD49" s="30"/>
      <c r="BE49" s="30"/>
      <c r="BF49" s="30"/>
      <c r="BG49" s="30"/>
      <c r="BH49" s="30"/>
      <c r="BI49" s="30"/>
      <c r="BJ49" s="30"/>
      <c r="BK49" s="9">
        <v>0</v>
      </c>
      <c r="BL49" s="9">
        <v>0</v>
      </c>
      <c r="BM49" s="9">
        <v>0</v>
      </c>
      <c r="BN49" s="9">
        <v>0</v>
      </c>
      <c r="BO49" s="41">
        <v>0</v>
      </c>
      <c r="BP49" s="41">
        <v>0</v>
      </c>
      <c r="BQ49" s="66">
        <v>0</v>
      </c>
      <c r="BR49" s="65">
        <v>0</v>
      </c>
    </row>
    <row r="50" spans="1:94" s="16" customFormat="1" ht="18" customHeight="1" x14ac:dyDescent="0.25">
      <c r="A50" s="38"/>
      <c r="B50" s="13" t="s">
        <v>42</v>
      </c>
      <c r="C50" s="9">
        <v>151286</v>
      </c>
      <c r="D50" s="9">
        <v>100319.03999999999</v>
      </c>
      <c r="E50" s="9">
        <v>104</v>
      </c>
      <c r="F50" s="9">
        <v>245.96999999999997</v>
      </c>
      <c r="G50" s="9">
        <v>0</v>
      </c>
      <c r="H50" s="9">
        <v>0</v>
      </c>
      <c r="I50" s="9">
        <v>151390</v>
      </c>
      <c r="J50" s="9">
        <v>100565.01</v>
      </c>
      <c r="K50" s="9">
        <v>0</v>
      </c>
      <c r="L50" s="9">
        <v>0</v>
      </c>
      <c r="M50" s="9">
        <v>101</v>
      </c>
      <c r="N50" s="9">
        <v>234.14999999999998</v>
      </c>
      <c r="O50" s="9">
        <v>151491</v>
      </c>
      <c r="P50" s="9">
        <v>100799.15999999999</v>
      </c>
      <c r="Q50" s="9">
        <v>101</v>
      </c>
      <c r="R50" s="9">
        <v>234.14999999999998</v>
      </c>
      <c r="S50" s="9">
        <v>57768</v>
      </c>
      <c r="T50" s="9">
        <v>39837.629999999997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9">
        <v>0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9">
        <v>0</v>
      </c>
      <c r="AH50" s="64">
        <v>0</v>
      </c>
      <c r="AI50" s="9">
        <v>0</v>
      </c>
      <c r="AJ50" s="9">
        <v>0</v>
      </c>
      <c r="AK50" s="9">
        <v>0</v>
      </c>
      <c r="AL50" s="9">
        <v>0</v>
      </c>
      <c r="AM50" s="9">
        <v>0</v>
      </c>
      <c r="AN50" s="9">
        <v>0</v>
      </c>
      <c r="AO50" s="9">
        <v>0</v>
      </c>
      <c r="AP50" s="9">
        <v>0</v>
      </c>
      <c r="AQ50" s="9">
        <v>0</v>
      </c>
      <c r="AR50" s="9">
        <v>0</v>
      </c>
      <c r="AS50" s="9">
        <v>0</v>
      </c>
      <c r="AT50" s="9">
        <v>0</v>
      </c>
      <c r="AU50" s="9">
        <v>0</v>
      </c>
      <c r="AV50" s="9">
        <v>0</v>
      </c>
      <c r="AW50" s="9">
        <v>0</v>
      </c>
      <c r="AX50" s="9">
        <v>0</v>
      </c>
      <c r="AY50" s="9">
        <v>151491</v>
      </c>
      <c r="AZ50" s="9">
        <v>100799.15999999999</v>
      </c>
      <c r="BA50" s="9">
        <v>0</v>
      </c>
      <c r="BB50" s="9">
        <v>0</v>
      </c>
      <c r="BC50" s="9">
        <v>0</v>
      </c>
      <c r="BD50" s="9">
        <v>0</v>
      </c>
      <c r="BE50" s="9">
        <v>0</v>
      </c>
      <c r="BF50" s="9">
        <v>0</v>
      </c>
      <c r="BG50" s="9">
        <v>4</v>
      </c>
      <c r="BH50" s="9">
        <v>23.960951999999999</v>
      </c>
      <c r="BI50" s="9">
        <v>36.799999999999997</v>
      </c>
      <c r="BJ50" s="9">
        <v>213.697092</v>
      </c>
      <c r="BK50" s="9">
        <v>40.799999999999997</v>
      </c>
      <c r="BL50" s="9">
        <v>237.65804399999999</v>
      </c>
      <c r="BM50" s="9">
        <v>151531.79999999999</v>
      </c>
      <c r="BN50" s="9">
        <v>101036.81804399999</v>
      </c>
      <c r="BO50" s="9">
        <v>85071</v>
      </c>
      <c r="BP50" s="9">
        <v>25245.379999999997</v>
      </c>
      <c r="BQ50" s="9">
        <v>15315</v>
      </c>
      <c r="BR50" s="9">
        <v>10414.200000000001</v>
      </c>
    </row>
    <row r="51" spans="1:94" s="22" customFormat="1" ht="18" customHeight="1" x14ac:dyDescent="0.2">
      <c r="A51" s="39">
        <v>39</v>
      </c>
      <c r="B51" s="20" t="s">
        <v>68</v>
      </c>
      <c r="C51" s="63">
        <v>0</v>
      </c>
      <c r="D51" s="63">
        <v>0</v>
      </c>
      <c r="E51" s="63">
        <v>397</v>
      </c>
      <c r="F51" s="63">
        <v>1588.6799999999998</v>
      </c>
      <c r="G51" s="63">
        <v>5</v>
      </c>
      <c r="H51" s="63">
        <v>16.72</v>
      </c>
      <c r="I51" s="9">
        <v>402</v>
      </c>
      <c r="J51" s="9">
        <v>1605.3999999999999</v>
      </c>
      <c r="K51" s="63">
        <v>0</v>
      </c>
      <c r="L51" s="63">
        <v>0</v>
      </c>
      <c r="M51" s="63">
        <v>22</v>
      </c>
      <c r="N51" s="63">
        <v>118.11000000000001</v>
      </c>
      <c r="O51" s="9">
        <v>424</v>
      </c>
      <c r="P51" s="9">
        <v>1723.5099999999998</v>
      </c>
      <c r="Q51" s="63">
        <v>22</v>
      </c>
      <c r="R51" s="63">
        <v>118.11000000000001</v>
      </c>
      <c r="S51" s="63">
        <v>0</v>
      </c>
      <c r="T51" s="63">
        <v>0</v>
      </c>
      <c r="U51" s="63">
        <v>1080</v>
      </c>
      <c r="V51" s="63">
        <v>6668.869999999999</v>
      </c>
      <c r="W51" s="63">
        <v>7</v>
      </c>
      <c r="X51" s="63">
        <v>508.01</v>
      </c>
      <c r="Y51" s="63">
        <v>0</v>
      </c>
      <c r="Z51" s="63">
        <v>0</v>
      </c>
      <c r="AA51" s="63">
        <v>0</v>
      </c>
      <c r="AB51" s="63">
        <v>0</v>
      </c>
      <c r="AC51" s="63">
        <v>0</v>
      </c>
      <c r="AD51" s="63">
        <v>0</v>
      </c>
      <c r="AE51" s="9">
        <v>1087</v>
      </c>
      <c r="AF51" s="9">
        <v>7176.8799999999992</v>
      </c>
      <c r="AG51" s="63">
        <v>198</v>
      </c>
      <c r="AH51" s="63">
        <v>1309.8100000000002</v>
      </c>
      <c r="AI51" s="63">
        <v>0</v>
      </c>
      <c r="AJ51" s="63">
        <v>0</v>
      </c>
      <c r="AK51" s="63">
        <v>0</v>
      </c>
      <c r="AL51" s="63">
        <v>0</v>
      </c>
      <c r="AM51" s="63">
        <v>10</v>
      </c>
      <c r="AN51" s="63">
        <v>97.41</v>
      </c>
      <c r="AO51" s="63">
        <v>0</v>
      </c>
      <c r="AP51" s="63">
        <v>0</v>
      </c>
      <c r="AQ51" s="63">
        <v>0</v>
      </c>
      <c r="AR51" s="63">
        <v>0</v>
      </c>
      <c r="AS51" s="63">
        <v>0</v>
      </c>
      <c r="AT51" s="63">
        <v>0</v>
      </c>
      <c r="AU51" s="9">
        <v>10</v>
      </c>
      <c r="AV51" s="9">
        <v>97.41</v>
      </c>
      <c r="AW51" s="63">
        <v>0</v>
      </c>
      <c r="AX51" s="63">
        <v>0</v>
      </c>
      <c r="AY51" s="9">
        <v>1521</v>
      </c>
      <c r="AZ51" s="9">
        <v>8997.7999999999993</v>
      </c>
      <c r="BA51" s="63">
        <v>0</v>
      </c>
      <c r="BB51" s="63">
        <v>0</v>
      </c>
      <c r="BC51" s="63">
        <v>0</v>
      </c>
      <c r="BD51" s="63">
        <v>0</v>
      </c>
      <c r="BE51" s="63">
        <v>6</v>
      </c>
      <c r="BF51" s="63">
        <v>39</v>
      </c>
      <c r="BG51" s="63">
        <v>0</v>
      </c>
      <c r="BH51" s="63">
        <v>0</v>
      </c>
      <c r="BI51" s="63">
        <v>843</v>
      </c>
      <c r="BJ51" s="63">
        <v>3612.9617400000002</v>
      </c>
      <c r="BK51" s="9">
        <v>849</v>
      </c>
      <c r="BL51" s="9">
        <v>3651.9617400000002</v>
      </c>
      <c r="BM51" s="9">
        <v>2370</v>
      </c>
      <c r="BN51" s="9">
        <v>12649.76174</v>
      </c>
      <c r="BO51" s="63">
        <v>411</v>
      </c>
      <c r="BP51" s="63">
        <v>1825.97</v>
      </c>
      <c r="BQ51" s="63">
        <v>74</v>
      </c>
      <c r="BR51" s="63">
        <v>50.32</v>
      </c>
    </row>
    <row r="52" spans="1:94" s="16" customFormat="1" ht="18" customHeight="1" x14ac:dyDescent="0.2">
      <c r="A52" s="39">
        <v>40</v>
      </c>
      <c r="B52" s="20" t="s">
        <v>73</v>
      </c>
      <c r="C52" s="63">
        <v>0</v>
      </c>
      <c r="D52" s="63">
        <v>0</v>
      </c>
      <c r="E52" s="63">
        <v>0</v>
      </c>
      <c r="F52" s="63">
        <v>0</v>
      </c>
      <c r="G52" s="63">
        <v>3851</v>
      </c>
      <c r="H52" s="63">
        <v>1647.3</v>
      </c>
      <c r="I52" s="9">
        <v>3851</v>
      </c>
      <c r="J52" s="9">
        <v>1647.3</v>
      </c>
      <c r="K52" s="63">
        <v>0</v>
      </c>
      <c r="L52" s="63">
        <v>0</v>
      </c>
      <c r="M52" s="63">
        <v>0</v>
      </c>
      <c r="N52" s="63">
        <v>0</v>
      </c>
      <c r="O52" s="9">
        <v>3851</v>
      </c>
      <c r="P52" s="9">
        <v>1647.3</v>
      </c>
      <c r="Q52" s="63">
        <v>0</v>
      </c>
      <c r="R52" s="63">
        <v>0</v>
      </c>
      <c r="S52" s="63">
        <v>0</v>
      </c>
      <c r="T52" s="63">
        <v>0</v>
      </c>
      <c r="U52" s="63">
        <v>42</v>
      </c>
      <c r="V52" s="63">
        <v>302.99</v>
      </c>
      <c r="W52" s="63">
        <v>0</v>
      </c>
      <c r="X52" s="63">
        <v>0</v>
      </c>
      <c r="Y52" s="63">
        <v>0</v>
      </c>
      <c r="Z52" s="63">
        <v>0</v>
      </c>
      <c r="AA52" s="63">
        <v>0</v>
      </c>
      <c r="AB52" s="63">
        <v>0</v>
      </c>
      <c r="AC52" s="63">
        <v>0</v>
      </c>
      <c r="AD52" s="63">
        <v>0</v>
      </c>
      <c r="AE52" s="9">
        <v>42</v>
      </c>
      <c r="AF52" s="9">
        <v>302.99</v>
      </c>
      <c r="AG52" s="63">
        <v>8</v>
      </c>
      <c r="AH52" s="63">
        <v>55.29</v>
      </c>
      <c r="AI52" s="63">
        <v>0</v>
      </c>
      <c r="AJ52" s="63">
        <v>0</v>
      </c>
      <c r="AK52" s="63">
        <v>0</v>
      </c>
      <c r="AL52" s="63">
        <v>0</v>
      </c>
      <c r="AM52" s="63">
        <v>28</v>
      </c>
      <c r="AN52" s="63">
        <v>128.03</v>
      </c>
      <c r="AO52" s="63">
        <v>0</v>
      </c>
      <c r="AP52" s="63">
        <v>0</v>
      </c>
      <c r="AQ52" s="63">
        <v>0</v>
      </c>
      <c r="AR52" s="63">
        <v>0</v>
      </c>
      <c r="AS52" s="63">
        <v>0</v>
      </c>
      <c r="AT52" s="63">
        <v>0</v>
      </c>
      <c r="AU52" s="9">
        <v>28</v>
      </c>
      <c r="AV52" s="9">
        <v>128.03</v>
      </c>
      <c r="AW52" s="63">
        <v>0</v>
      </c>
      <c r="AX52" s="63">
        <v>0</v>
      </c>
      <c r="AY52" s="9">
        <v>3921</v>
      </c>
      <c r="AZ52" s="9">
        <v>2078.3200000000002</v>
      </c>
      <c r="BA52" s="63">
        <v>0</v>
      </c>
      <c r="BB52" s="63">
        <v>0</v>
      </c>
      <c r="BC52" s="63">
        <v>0</v>
      </c>
      <c r="BD52" s="63">
        <v>0</v>
      </c>
      <c r="BE52" s="63">
        <v>3</v>
      </c>
      <c r="BF52" s="63">
        <v>56.56</v>
      </c>
      <c r="BG52" s="63">
        <v>0</v>
      </c>
      <c r="BH52" s="63">
        <v>0</v>
      </c>
      <c r="BI52" s="63">
        <v>21</v>
      </c>
      <c r="BJ52" s="63">
        <v>140.31</v>
      </c>
      <c r="BK52" s="9">
        <v>24</v>
      </c>
      <c r="BL52" s="9">
        <v>196.87</v>
      </c>
      <c r="BM52" s="9">
        <v>3945</v>
      </c>
      <c r="BN52" s="9">
        <v>2275.19</v>
      </c>
      <c r="BO52" s="63">
        <v>3850</v>
      </c>
      <c r="BP52" s="63">
        <v>1642.92</v>
      </c>
      <c r="BQ52" s="63">
        <v>693</v>
      </c>
      <c r="BR52" s="63">
        <v>471.24</v>
      </c>
    </row>
    <row r="53" spans="1:94" s="16" customFormat="1" ht="18" customHeight="1" x14ac:dyDescent="0.2">
      <c r="A53" s="39">
        <v>41</v>
      </c>
      <c r="B53" s="20" t="s">
        <v>74</v>
      </c>
      <c r="C53" s="63">
        <v>0</v>
      </c>
      <c r="D53" s="63">
        <v>0</v>
      </c>
      <c r="E53" s="63">
        <v>0</v>
      </c>
      <c r="F53" s="63">
        <v>0</v>
      </c>
      <c r="G53" s="63">
        <v>0</v>
      </c>
      <c r="H53" s="63">
        <v>0</v>
      </c>
      <c r="I53" s="9">
        <v>0</v>
      </c>
      <c r="J53" s="9">
        <v>0</v>
      </c>
      <c r="K53" s="63">
        <v>0</v>
      </c>
      <c r="L53" s="63">
        <v>0</v>
      </c>
      <c r="M53" s="63">
        <v>0</v>
      </c>
      <c r="N53" s="63">
        <v>0</v>
      </c>
      <c r="O53" s="9">
        <v>0</v>
      </c>
      <c r="P53" s="9">
        <v>0</v>
      </c>
      <c r="Q53" s="63">
        <v>0</v>
      </c>
      <c r="R53" s="63">
        <v>0</v>
      </c>
      <c r="S53" s="63">
        <v>0</v>
      </c>
      <c r="T53" s="63">
        <v>0</v>
      </c>
      <c r="U53" s="63">
        <v>0</v>
      </c>
      <c r="V53" s="63">
        <v>0</v>
      </c>
      <c r="W53" s="63">
        <v>0</v>
      </c>
      <c r="X53" s="63">
        <v>0</v>
      </c>
      <c r="Y53" s="63">
        <v>0</v>
      </c>
      <c r="Z53" s="63">
        <v>0</v>
      </c>
      <c r="AA53" s="63">
        <v>0</v>
      </c>
      <c r="AB53" s="63">
        <v>0</v>
      </c>
      <c r="AC53" s="63">
        <v>0</v>
      </c>
      <c r="AD53" s="63">
        <v>0</v>
      </c>
      <c r="AE53" s="9">
        <v>0</v>
      </c>
      <c r="AF53" s="9">
        <v>0</v>
      </c>
      <c r="AG53" s="63">
        <v>0</v>
      </c>
      <c r="AH53" s="63">
        <v>0</v>
      </c>
      <c r="AI53" s="63">
        <v>0</v>
      </c>
      <c r="AJ53" s="63">
        <v>0</v>
      </c>
      <c r="AK53" s="63">
        <v>0</v>
      </c>
      <c r="AL53" s="63">
        <v>0</v>
      </c>
      <c r="AM53" s="63">
        <v>0</v>
      </c>
      <c r="AN53" s="63">
        <v>0</v>
      </c>
      <c r="AO53" s="63">
        <v>0</v>
      </c>
      <c r="AP53" s="63">
        <v>0</v>
      </c>
      <c r="AQ53" s="63">
        <v>0</v>
      </c>
      <c r="AR53" s="63">
        <v>0</v>
      </c>
      <c r="AS53" s="63">
        <v>0</v>
      </c>
      <c r="AT53" s="63">
        <v>0</v>
      </c>
      <c r="AU53" s="9">
        <v>0</v>
      </c>
      <c r="AV53" s="9">
        <v>0</v>
      </c>
      <c r="AW53" s="63">
        <v>0</v>
      </c>
      <c r="AX53" s="63">
        <v>0</v>
      </c>
      <c r="AY53" s="9">
        <v>0</v>
      </c>
      <c r="AZ53" s="9">
        <v>0</v>
      </c>
      <c r="BA53" s="63">
        <v>0</v>
      </c>
      <c r="BB53" s="63">
        <v>0</v>
      </c>
      <c r="BC53" s="63">
        <v>0</v>
      </c>
      <c r="BD53" s="63">
        <v>0</v>
      </c>
      <c r="BE53" s="63">
        <v>0</v>
      </c>
      <c r="BF53" s="63">
        <v>0</v>
      </c>
      <c r="BG53" s="63">
        <v>0</v>
      </c>
      <c r="BH53" s="63">
        <v>0</v>
      </c>
      <c r="BI53" s="63">
        <v>0</v>
      </c>
      <c r="BJ53" s="63">
        <v>0</v>
      </c>
      <c r="BK53" s="9">
        <v>0</v>
      </c>
      <c r="BL53" s="9">
        <v>0</v>
      </c>
      <c r="BM53" s="9">
        <v>0</v>
      </c>
      <c r="BN53" s="9">
        <v>0</v>
      </c>
      <c r="BO53" s="63">
        <v>0</v>
      </c>
      <c r="BP53" s="63">
        <v>0</v>
      </c>
      <c r="BQ53" s="63">
        <v>0</v>
      </c>
      <c r="BR53" s="63">
        <v>0</v>
      </c>
    </row>
    <row r="54" spans="1:94" s="16" customFormat="1" ht="18" customHeight="1" x14ac:dyDescent="0.2">
      <c r="A54" s="39">
        <v>42</v>
      </c>
      <c r="B54" s="20" t="s">
        <v>75</v>
      </c>
      <c r="C54" s="63">
        <v>0</v>
      </c>
      <c r="D54" s="63">
        <v>0</v>
      </c>
      <c r="E54" s="63">
        <v>0</v>
      </c>
      <c r="F54" s="63">
        <v>0</v>
      </c>
      <c r="G54" s="63">
        <v>0</v>
      </c>
      <c r="H54" s="63">
        <v>0</v>
      </c>
      <c r="I54" s="9">
        <v>0</v>
      </c>
      <c r="J54" s="9">
        <v>0</v>
      </c>
      <c r="K54" s="63">
        <v>0</v>
      </c>
      <c r="L54" s="63">
        <v>0</v>
      </c>
      <c r="M54" s="63">
        <v>0</v>
      </c>
      <c r="N54" s="63">
        <v>0</v>
      </c>
      <c r="O54" s="9">
        <v>0</v>
      </c>
      <c r="P54" s="9">
        <v>0</v>
      </c>
      <c r="Q54" s="63">
        <v>0</v>
      </c>
      <c r="R54" s="63">
        <v>0</v>
      </c>
      <c r="S54" s="63">
        <v>0</v>
      </c>
      <c r="T54" s="63">
        <v>0</v>
      </c>
      <c r="U54" s="63">
        <v>0</v>
      </c>
      <c r="V54" s="63">
        <v>0</v>
      </c>
      <c r="W54" s="63">
        <v>0</v>
      </c>
      <c r="X54" s="63">
        <v>0</v>
      </c>
      <c r="Y54" s="63">
        <v>0</v>
      </c>
      <c r="Z54" s="63">
        <v>0</v>
      </c>
      <c r="AA54" s="63">
        <v>0</v>
      </c>
      <c r="AB54" s="63">
        <v>0</v>
      </c>
      <c r="AC54" s="63">
        <v>0</v>
      </c>
      <c r="AD54" s="63">
        <v>0</v>
      </c>
      <c r="AE54" s="9">
        <v>0</v>
      </c>
      <c r="AF54" s="9">
        <v>0</v>
      </c>
      <c r="AG54" s="63">
        <v>0</v>
      </c>
      <c r="AH54" s="63">
        <v>0</v>
      </c>
      <c r="AI54" s="63">
        <v>0</v>
      </c>
      <c r="AJ54" s="63">
        <v>0</v>
      </c>
      <c r="AK54" s="63">
        <v>0</v>
      </c>
      <c r="AL54" s="63">
        <v>0</v>
      </c>
      <c r="AM54" s="63">
        <v>0</v>
      </c>
      <c r="AN54" s="63">
        <v>0</v>
      </c>
      <c r="AO54" s="63">
        <v>0</v>
      </c>
      <c r="AP54" s="63">
        <v>0</v>
      </c>
      <c r="AQ54" s="63">
        <v>0</v>
      </c>
      <c r="AR54" s="63">
        <v>0</v>
      </c>
      <c r="AS54" s="63">
        <v>0</v>
      </c>
      <c r="AT54" s="63">
        <v>0</v>
      </c>
      <c r="AU54" s="9">
        <v>0</v>
      </c>
      <c r="AV54" s="9">
        <v>0</v>
      </c>
      <c r="AW54" s="63">
        <v>0</v>
      </c>
      <c r="AX54" s="63">
        <v>0</v>
      </c>
      <c r="AY54" s="9">
        <v>0</v>
      </c>
      <c r="AZ54" s="9">
        <v>0</v>
      </c>
      <c r="BA54" s="63">
        <v>0</v>
      </c>
      <c r="BB54" s="63">
        <v>0</v>
      </c>
      <c r="BC54" s="63">
        <v>0</v>
      </c>
      <c r="BD54" s="63">
        <v>0</v>
      </c>
      <c r="BE54" s="63">
        <v>0</v>
      </c>
      <c r="BF54" s="63">
        <v>0</v>
      </c>
      <c r="BG54" s="63">
        <v>0</v>
      </c>
      <c r="BH54" s="63">
        <v>0</v>
      </c>
      <c r="BI54" s="63">
        <v>0</v>
      </c>
      <c r="BJ54" s="63">
        <v>0</v>
      </c>
      <c r="BK54" s="9">
        <v>0</v>
      </c>
      <c r="BL54" s="9">
        <v>0</v>
      </c>
      <c r="BM54" s="9">
        <v>0</v>
      </c>
      <c r="BN54" s="9">
        <v>0</v>
      </c>
      <c r="BO54" s="63">
        <v>0</v>
      </c>
      <c r="BP54" s="63">
        <v>0</v>
      </c>
      <c r="BQ54" s="63">
        <v>0</v>
      </c>
      <c r="BR54" s="63">
        <v>0</v>
      </c>
    </row>
    <row r="55" spans="1:94" s="16" customFormat="1" ht="18" customHeight="1" x14ac:dyDescent="0.25">
      <c r="A55" s="38"/>
      <c r="B55" s="13" t="s">
        <v>69</v>
      </c>
      <c r="C55" s="9">
        <v>0</v>
      </c>
      <c r="D55" s="9">
        <v>0</v>
      </c>
      <c r="E55" s="9">
        <v>397</v>
      </c>
      <c r="F55" s="9">
        <v>1588.6799999999998</v>
      </c>
      <c r="G55" s="9">
        <v>3856</v>
      </c>
      <c r="H55" s="9">
        <v>1664.02</v>
      </c>
      <c r="I55" s="9">
        <v>4253</v>
      </c>
      <c r="J55" s="9">
        <v>3252.7</v>
      </c>
      <c r="K55" s="9">
        <v>0</v>
      </c>
      <c r="L55" s="9">
        <v>0</v>
      </c>
      <c r="M55" s="9">
        <v>22</v>
      </c>
      <c r="N55" s="9">
        <v>118.11000000000001</v>
      </c>
      <c r="O55" s="9">
        <v>4275</v>
      </c>
      <c r="P55" s="9">
        <v>3370.81</v>
      </c>
      <c r="Q55" s="9">
        <v>22</v>
      </c>
      <c r="R55" s="9">
        <v>118.11000000000001</v>
      </c>
      <c r="S55" s="9">
        <v>0</v>
      </c>
      <c r="T55" s="9">
        <v>0</v>
      </c>
      <c r="U55" s="9">
        <v>1122</v>
      </c>
      <c r="V55" s="9">
        <v>6971.8599999999988</v>
      </c>
      <c r="W55" s="9">
        <v>7</v>
      </c>
      <c r="X55" s="9">
        <v>508.01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1129</v>
      </c>
      <c r="AF55" s="9">
        <v>7479.869999999999</v>
      </c>
      <c r="AG55" s="9">
        <v>206</v>
      </c>
      <c r="AH55" s="64">
        <v>1365.1000000000001</v>
      </c>
      <c r="AI55" s="9">
        <v>0</v>
      </c>
      <c r="AJ55" s="9">
        <v>0</v>
      </c>
      <c r="AK55" s="9">
        <v>0</v>
      </c>
      <c r="AL55" s="9">
        <v>0</v>
      </c>
      <c r="AM55" s="9">
        <v>38</v>
      </c>
      <c r="AN55" s="9">
        <v>225.44</v>
      </c>
      <c r="AO55" s="9">
        <v>0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38</v>
      </c>
      <c r="AV55" s="9">
        <v>225.44</v>
      </c>
      <c r="AW55" s="9">
        <v>0</v>
      </c>
      <c r="AX55" s="9">
        <v>0</v>
      </c>
      <c r="AY55" s="9">
        <v>5442</v>
      </c>
      <c r="AZ55" s="9">
        <v>11076.119999999999</v>
      </c>
      <c r="BA55" s="9">
        <v>0</v>
      </c>
      <c r="BB55" s="9">
        <v>0</v>
      </c>
      <c r="BC55" s="9">
        <v>0</v>
      </c>
      <c r="BD55" s="9">
        <v>0</v>
      </c>
      <c r="BE55" s="9">
        <v>9</v>
      </c>
      <c r="BF55" s="9">
        <v>95.56</v>
      </c>
      <c r="BG55" s="9">
        <v>0</v>
      </c>
      <c r="BH55" s="9">
        <v>0</v>
      </c>
      <c r="BI55" s="9">
        <v>864</v>
      </c>
      <c r="BJ55" s="9">
        <v>3753.2717400000001</v>
      </c>
      <c r="BK55" s="9">
        <v>873</v>
      </c>
      <c r="BL55" s="9">
        <v>3848.8317400000001</v>
      </c>
      <c r="BM55" s="9">
        <v>6315</v>
      </c>
      <c r="BN55" s="9">
        <v>14924.95174</v>
      </c>
      <c r="BO55" s="9">
        <v>4261</v>
      </c>
      <c r="BP55" s="9">
        <v>3468.8900000000003</v>
      </c>
      <c r="BQ55" s="9">
        <v>767</v>
      </c>
      <c r="BR55" s="9">
        <v>521.56000000000006</v>
      </c>
    </row>
    <row r="56" spans="1:94" s="10" customFormat="1" ht="18" customHeight="1" x14ac:dyDescent="0.2">
      <c r="A56" s="37">
        <v>43</v>
      </c>
      <c r="B56" s="12" t="s">
        <v>92</v>
      </c>
      <c r="C56" s="30"/>
      <c r="D56" s="30"/>
      <c r="E56" s="30"/>
      <c r="F56" s="30"/>
      <c r="G56" s="30"/>
      <c r="H56" s="30"/>
      <c r="I56" s="9">
        <v>0</v>
      </c>
      <c r="J56" s="9">
        <v>0</v>
      </c>
      <c r="K56" s="30"/>
      <c r="L56" s="30"/>
      <c r="M56" s="30"/>
      <c r="N56" s="30"/>
      <c r="O56" s="9">
        <v>0</v>
      </c>
      <c r="P56" s="9">
        <v>0</v>
      </c>
      <c r="Q56" s="9"/>
      <c r="R56" s="9"/>
      <c r="S56" s="9"/>
      <c r="T56" s="9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9">
        <v>0</v>
      </c>
      <c r="AF56" s="9">
        <v>0</v>
      </c>
      <c r="AG56" s="9"/>
      <c r="AH56" s="64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9">
        <v>0</v>
      </c>
      <c r="AV56" s="9">
        <v>0</v>
      </c>
      <c r="AW56" s="41">
        <v>0</v>
      </c>
      <c r="AX56" s="41">
        <v>0</v>
      </c>
      <c r="AY56" s="9">
        <v>0</v>
      </c>
      <c r="AZ56" s="9">
        <v>0</v>
      </c>
      <c r="BA56" s="9"/>
      <c r="BB56" s="9"/>
      <c r="BC56" s="30"/>
      <c r="BD56" s="30"/>
      <c r="BE56" s="30"/>
      <c r="BF56" s="30"/>
      <c r="BG56" s="30"/>
      <c r="BH56" s="30"/>
      <c r="BI56" s="30"/>
      <c r="BJ56" s="30"/>
      <c r="BK56" s="9">
        <v>0</v>
      </c>
      <c r="BL56" s="9">
        <v>0</v>
      </c>
      <c r="BM56" s="9">
        <v>0</v>
      </c>
      <c r="BN56" s="9">
        <v>0</v>
      </c>
      <c r="BO56" s="41">
        <v>0</v>
      </c>
      <c r="BP56" s="41">
        <v>0</v>
      </c>
      <c r="BQ56" s="29"/>
      <c r="BR56" s="29"/>
    </row>
    <row r="57" spans="1:94" s="16" customFormat="1" ht="18" customHeight="1" x14ac:dyDescent="0.2">
      <c r="A57" s="38"/>
      <c r="B57" s="13" t="s">
        <v>43</v>
      </c>
      <c r="C57" s="9">
        <v>0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9">
        <v>0</v>
      </c>
      <c r="AH57" s="64">
        <v>0</v>
      </c>
      <c r="AI57" s="9">
        <v>0</v>
      </c>
      <c r="AJ57" s="9">
        <v>0</v>
      </c>
      <c r="AK57" s="9">
        <v>0</v>
      </c>
      <c r="AL57" s="9">
        <v>0</v>
      </c>
      <c r="AM57" s="9">
        <v>0</v>
      </c>
      <c r="AN57" s="9">
        <v>0</v>
      </c>
      <c r="AO57" s="9">
        <v>0</v>
      </c>
      <c r="AP57" s="9">
        <v>0</v>
      </c>
      <c r="AQ57" s="9">
        <v>0</v>
      </c>
      <c r="AR57" s="9">
        <v>0</v>
      </c>
      <c r="AS57" s="9">
        <v>0</v>
      </c>
      <c r="AT57" s="9">
        <v>0</v>
      </c>
      <c r="AU57" s="9">
        <v>0</v>
      </c>
      <c r="AV57" s="9">
        <v>0</v>
      </c>
      <c r="AW57" s="41"/>
      <c r="AX57" s="41"/>
      <c r="AY57" s="9">
        <v>0</v>
      </c>
      <c r="AZ57" s="9">
        <v>0</v>
      </c>
      <c r="BA57" s="9">
        <v>0</v>
      </c>
      <c r="BB57" s="9">
        <v>0</v>
      </c>
      <c r="BC57" s="9">
        <v>0</v>
      </c>
      <c r="BD57" s="9">
        <v>0</v>
      </c>
      <c r="BE57" s="9">
        <v>0</v>
      </c>
      <c r="BF57" s="9">
        <v>0</v>
      </c>
      <c r="BG57" s="9">
        <v>0</v>
      </c>
      <c r="BH57" s="9">
        <v>0</v>
      </c>
      <c r="BI57" s="9">
        <v>0</v>
      </c>
      <c r="BJ57" s="9">
        <v>0</v>
      </c>
      <c r="BK57" s="9">
        <v>0</v>
      </c>
      <c r="BL57" s="9">
        <v>0</v>
      </c>
      <c r="BM57" s="9">
        <v>0</v>
      </c>
      <c r="BN57" s="9">
        <v>0</v>
      </c>
      <c r="BO57" s="41">
        <v>0</v>
      </c>
      <c r="BP57" s="41">
        <v>0</v>
      </c>
      <c r="BQ57" s="9">
        <v>0</v>
      </c>
      <c r="BR57" s="9">
        <v>0</v>
      </c>
    </row>
    <row r="58" spans="1:94" s="16" customFormat="1" ht="18" customHeight="1" x14ac:dyDescent="0.25">
      <c r="A58" s="38"/>
      <c r="B58" s="13" t="s">
        <v>44</v>
      </c>
      <c r="C58" s="9">
        <v>233210</v>
      </c>
      <c r="D58" s="9">
        <v>270352.98</v>
      </c>
      <c r="E58" s="9">
        <v>36251</v>
      </c>
      <c r="F58" s="9">
        <v>23932.989999999998</v>
      </c>
      <c r="G58" s="9">
        <v>13194</v>
      </c>
      <c r="H58" s="9">
        <v>8659.1400000000012</v>
      </c>
      <c r="I58" s="9">
        <v>282655</v>
      </c>
      <c r="J58" s="9">
        <v>302945.11</v>
      </c>
      <c r="K58" s="9">
        <v>36</v>
      </c>
      <c r="L58" s="9">
        <v>92.449999999999989</v>
      </c>
      <c r="M58" s="9">
        <v>253</v>
      </c>
      <c r="N58" s="9">
        <v>2612.1999999999998</v>
      </c>
      <c r="O58" s="9">
        <v>282944</v>
      </c>
      <c r="P58" s="9">
        <v>305649.76</v>
      </c>
      <c r="Q58" s="9">
        <v>255</v>
      </c>
      <c r="R58" s="9">
        <v>2618.1999999999998</v>
      </c>
      <c r="S58" s="9">
        <v>83851</v>
      </c>
      <c r="T58" s="9">
        <v>87651.239999999991</v>
      </c>
      <c r="U58" s="9">
        <v>6161</v>
      </c>
      <c r="V58" s="9">
        <v>49539.739999999991</v>
      </c>
      <c r="W58" s="9">
        <v>399</v>
      </c>
      <c r="X58" s="9">
        <v>16277.350000000002</v>
      </c>
      <c r="Y58" s="9">
        <v>4</v>
      </c>
      <c r="Z58" s="9">
        <v>11.85</v>
      </c>
      <c r="AA58" s="9">
        <v>134</v>
      </c>
      <c r="AB58" s="9">
        <v>1205.2700000000002</v>
      </c>
      <c r="AC58" s="9">
        <v>32</v>
      </c>
      <c r="AD58" s="9">
        <v>4295.07</v>
      </c>
      <c r="AE58" s="9">
        <v>6730</v>
      </c>
      <c r="AF58" s="9">
        <v>71329.279999999999</v>
      </c>
      <c r="AG58" s="9">
        <v>839</v>
      </c>
      <c r="AH58" s="64">
        <v>7328.6</v>
      </c>
      <c r="AI58" s="9">
        <v>10</v>
      </c>
      <c r="AJ58" s="9">
        <v>690.3</v>
      </c>
      <c r="AK58" s="9">
        <v>87</v>
      </c>
      <c r="AL58" s="9">
        <v>333.73</v>
      </c>
      <c r="AM58" s="9">
        <v>1062</v>
      </c>
      <c r="AN58" s="9">
        <v>6207.77</v>
      </c>
      <c r="AO58" s="9">
        <v>12</v>
      </c>
      <c r="AP58" s="9">
        <v>260</v>
      </c>
      <c r="AQ58" s="9">
        <v>3779</v>
      </c>
      <c r="AR58" s="9">
        <v>2516.2199999999998</v>
      </c>
      <c r="AS58" s="9">
        <v>130</v>
      </c>
      <c r="AT58" s="9">
        <v>185</v>
      </c>
      <c r="AU58" s="9">
        <v>5080</v>
      </c>
      <c r="AV58" s="9">
        <v>10193.02</v>
      </c>
      <c r="AW58" s="9">
        <v>54</v>
      </c>
      <c r="AX58" s="9">
        <v>300</v>
      </c>
      <c r="AY58" s="9">
        <v>294754</v>
      </c>
      <c r="AZ58" s="9">
        <v>387172.06</v>
      </c>
      <c r="BA58" s="9">
        <v>48</v>
      </c>
      <c r="BB58" s="9">
        <v>80.183599999999998</v>
      </c>
      <c r="BC58" s="9">
        <v>4</v>
      </c>
      <c r="BD58" s="9">
        <v>48.019999999999996</v>
      </c>
      <c r="BE58" s="9">
        <v>709</v>
      </c>
      <c r="BF58" s="9">
        <v>8345.6516459999984</v>
      </c>
      <c r="BG58" s="9">
        <v>4762</v>
      </c>
      <c r="BH58" s="9">
        <v>20270.60189536</v>
      </c>
      <c r="BI58" s="9">
        <v>17279.48</v>
      </c>
      <c r="BJ58" s="9">
        <v>53796.635953479999</v>
      </c>
      <c r="BK58" s="9">
        <v>22802.480000000003</v>
      </c>
      <c r="BL58" s="9">
        <v>82541.093094839991</v>
      </c>
      <c r="BM58" s="9">
        <v>317556.47999999998</v>
      </c>
      <c r="BN58" s="9">
        <v>469713.15309484</v>
      </c>
      <c r="BO58" s="9">
        <v>204275</v>
      </c>
      <c r="BP58" s="9">
        <v>133227.89000000001</v>
      </c>
      <c r="BQ58" s="9">
        <v>36776</v>
      </c>
      <c r="BR58" s="9">
        <v>25009.08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60" spans="1:94" x14ac:dyDescent="0.25"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7"/>
      <c r="AZ60" s="27"/>
      <c r="BA60" s="27"/>
      <c r="BB60" s="27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7"/>
      <c r="BN60" s="27"/>
    </row>
    <row r="68" spans="3:67" x14ac:dyDescent="0.25"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7"/>
      <c r="AZ68" s="27"/>
      <c r="BA68" s="27"/>
      <c r="BB68" s="27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7"/>
      <c r="BN68" s="27"/>
      <c r="BO68" s="26"/>
    </row>
  </sheetData>
  <protectedRanges>
    <protectedRange sqref="B48:B49" name="Range7_2"/>
    <protectedRange sqref="B56" name="Range8_1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Q62"/>
  <sheetViews>
    <sheetView view="pageBreakPreview" zoomScale="70" zoomScaleNormal="100" zoomScaleSheetLayoutView="70" workbookViewId="0">
      <pane xSplit="2" ySplit="6" topLeftCell="C52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ColWidth="9.140625"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8" width="8.4257812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7">
        <v>21248</v>
      </c>
      <c r="D7" s="7">
        <v>51362</v>
      </c>
      <c r="E7" s="7">
        <v>8528</v>
      </c>
      <c r="F7" s="7">
        <v>16840</v>
      </c>
      <c r="G7" s="7">
        <v>159</v>
      </c>
      <c r="H7" s="7">
        <v>745</v>
      </c>
      <c r="I7" s="8">
        <v>29935</v>
      </c>
      <c r="J7" s="8">
        <v>68947</v>
      </c>
      <c r="K7" s="7">
        <v>882</v>
      </c>
      <c r="L7" s="7">
        <v>2960</v>
      </c>
      <c r="M7" s="7">
        <v>439</v>
      </c>
      <c r="N7" s="7">
        <v>2075</v>
      </c>
      <c r="O7" s="8">
        <v>31256</v>
      </c>
      <c r="P7" s="8">
        <v>73982</v>
      </c>
      <c r="Q7" s="7">
        <v>0</v>
      </c>
      <c r="R7" s="7">
        <v>0</v>
      </c>
      <c r="S7" s="7">
        <v>20438.560000000001</v>
      </c>
      <c r="T7" s="7">
        <v>48505.9</v>
      </c>
      <c r="U7" s="7">
        <v>1244</v>
      </c>
      <c r="V7" s="7">
        <v>5625</v>
      </c>
      <c r="W7" s="7">
        <v>440</v>
      </c>
      <c r="X7" s="7">
        <v>4300</v>
      </c>
      <c r="Y7" s="7">
        <v>0</v>
      </c>
      <c r="Z7" s="7">
        <v>0</v>
      </c>
      <c r="AA7" s="7">
        <v>0</v>
      </c>
      <c r="AB7" s="7">
        <v>0</v>
      </c>
      <c r="AC7" s="7">
        <v>2</v>
      </c>
      <c r="AD7" s="7">
        <v>1000</v>
      </c>
      <c r="AE7" s="8">
        <v>1686</v>
      </c>
      <c r="AF7" s="8">
        <v>10925</v>
      </c>
      <c r="AG7" s="7">
        <v>0</v>
      </c>
      <c r="AH7" s="7">
        <v>0</v>
      </c>
      <c r="AI7" s="7">
        <v>2</v>
      </c>
      <c r="AJ7" s="7">
        <v>50</v>
      </c>
      <c r="AK7" s="7">
        <v>47</v>
      </c>
      <c r="AL7" s="7">
        <v>181</v>
      </c>
      <c r="AM7" s="7">
        <v>817</v>
      </c>
      <c r="AN7" s="7">
        <v>3530</v>
      </c>
      <c r="AO7" s="7">
        <v>15</v>
      </c>
      <c r="AP7" s="7">
        <v>44</v>
      </c>
      <c r="AQ7" s="7">
        <v>1455</v>
      </c>
      <c r="AR7" s="7">
        <v>3490</v>
      </c>
      <c r="AS7" s="7">
        <v>19</v>
      </c>
      <c r="AT7" s="7">
        <v>60</v>
      </c>
      <c r="AU7" s="7">
        <v>2355</v>
      </c>
      <c r="AV7" s="7">
        <v>7355</v>
      </c>
      <c r="AW7" s="7">
        <v>0</v>
      </c>
      <c r="AX7" s="7">
        <v>0</v>
      </c>
      <c r="AY7" s="9">
        <v>35297</v>
      </c>
      <c r="AZ7" s="9">
        <v>92262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1375</v>
      </c>
      <c r="BJ7" s="7">
        <v>4000</v>
      </c>
      <c r="BK7" s="8">
        <v>1375</v>
      </c>
      <c r="BL7" s="8">
        <v>4000</v>
      </c>
      <c r="BM7" s="8">
        <v>36672</v>
      </c>
      <c r="BN7" s="8">
        <v>96262</v>
      </c>
      <c r="BO7" s="46">
        <v>3570</v>
      </c>
      <c r="BP7" s="46">
        <v>9515</v>
      </c>
      <c r="BQ7" s="35">
        <v>218</v>
      </c>
      <c r="BR7" s="35">
        <v>263</v>
      </c>
    </row>
    <row r="8" spans="1:70" s="10" customFormat="1" ht="18" customHeight="1" x14ac:dyDescent="0.25">
      <c r="A8" s="37">
        <v>2</v>
      </c>
      <c r="B8" s="12" t="s">
        <v>9</v>
      </c>
      <c r="C8" s="7">
        <v>2561</v>
      </c>
      <c r="D8" s="7">
        <v>6857</v>
      </c>
      <c r="E8" s="7">
        <v>1878</v>
      </c>
      <c r="F8" s="7">
        <v>4310</v>
      </c>
      <c r="G8" s="7">
        <v>57</v>
      </c>
      <c r="H8" s="7">
        <v>220</v>
      </c>
      <c r="I8" s="8">
        <v>4496</v>
      </c>
      <c r="J8" s="8">
        <v>11387</v>
      </c>
      <c r="K8" s="7">
        <v>150</v>
      </c>
      <c r="L8" s="7">
        <v>765</v>
      </c>
      <c r="M8" s="7">
        <v>102</v>
      </c>
      <c r="N8" s="7">
        <v>765</v>
      </c>
      <c r="O8" s="8">
        <v>4748</v>
      </c>
      <c r="P8" s="8">
        <v>12917</v>
      </c>
      <c r="Q8" s="7">
        <v>0</v>
      </c>
      <c r="R8" s="7">
        <v>0</v>
      </c>
      <c r="S8" s="7">
        <v>3109.2</v>
      </c>
      <c r="T8" s="7">
        <v>8474.6500000000015</v>
      </c>
      <c r="U8" s="7">
        <v>461</v>
      </c>
      <c r="V8" s="7">
        <v>2155</v>
      </c>
      <c r="W8" s="7">
        <v>265</v>
      </c>
      <c r="X8" s="7">
        <v>1610</v>
      </c>
      <c r="Y8" s="7">
        <v>0</v>
      </c>
      <c r="Z8" s="7">
        <v>0</v>
      </c>
      <c r="AA8" s="7">
        <v>0</v>
      </c>
      <c r="AB8" s="7">
        <v>0</v>
      </c>
      <c r="AC8" s="7">
        <v>1</v>
      </c>
      <c r="AD8" s="7">
        <v>500</v>
      </c>
      <c r="AE8" s="8">
        <v>727</v>
      </c>
      <c r="AF8" s="8">
        <v>4265</v>
      </c>
      <c r="AG8" s="7">
        <v>0</v>
      </c>
      <c r="AH8" s="7">
        <v>0</v>
      </c>
      <c r="AI8" s="7">
        <v>2</v>
      </c>
      <c r="AJ8" s="7">
        <v>50</v>
      </c>
      <c r="AK8" s="7">
        <v>15</v>
      </c>
      <c r="AL8" s="7">
        <v>55</v>
      </c>
      <c r="AM8" s="7">
        <v>209</v>
      </c>
      <c r="AN8" s="7">
        <v>1080</v>
      </c>
      <c r="AO8" s="7">
        <v>12</v>
      </c>
      <c r="AP8" s="7">
        <v>35</v>
      </c>
      <c r="AQ8" s="7">
        <v>526</v>
      </c>
      <c r="AR8" s="7">
        <v>1020</v>
      </c>
      <c r="AS8" s="7">
        <v>11</v>
      </c>
      <c r="AT8" s="7">
        <v>32</v>
      </c>
      <c r="AU8" s="7">
        <v>775</v>
      </c>
      <c r="AV8" s="7">
        <v>2272</v>
      </c>
      <c r="AW8" s="7">
        <v>0</v>
      </c>
      <c r="AX8" s="7">
        <v>0</v>
      </c>
      <c r="AY8" s="9">
        <v>6250</v>
      </c>
      <c r="AZ8" s="9">
        <v>19454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587</v>
      </c>
      <c r="BJ8" s="7">
        <v>1500</v>
      </c>
      <c r="BK8" s="8">
        <v>587</v>
      </c>
      <c r="BL8" s="8">
        <v>1500</v>
      </c>
      <c r="BM8" s="8">
        <v>6837</v>
      </c>
      <c r="BN8" s="8">
        <v>20954</v>
      </c>
      <c r="BO8" s="46">
        <v>652.29999999999995</v>
      </c>
      <c r="BP8" s="46">
        <v>2040</v>
      </c>
      <c r="BQ8" s="35">
        <v>41</v>
      </c>
      <c r="BR8" s="35">
        <v>65</v>
      </c>
    </row>
    <row r="9" spans="1:70" s="10" customFormat="1" ht="18" customHeight="1" x14ac:dyDescent="0.25">
      <c r="A9" s="36">
        <v>3</v>
      </c>
      <c r="B9" s="12" t="s">
        <v>10</v>
      </c>
      <c r="C9" s="7">
        <v>155</v>
      </c>
      <c r="D9" s="7">
        <v>685</v>
      </c>
      <c r="E9" s="7">
        <v>329</v>
      </c>
      <c r="F9" s="7">
        <v>650</v>
      </c>
      <c r="G9" s="7">
        <v>10</v>
      </c>
      <c r="H9" s="7">
        <v>60</v>
      </c>
      <c r="I9" s="8">
        <v>494</v>
      </c>
      <c r="J9" s="8">
        <v>1395</v>
      </c>
      <c r="K9" s="7">
        <v>60</v>
      </c>
      <c r="L9" s="7">
        <v>150</v>
      </c>
      <c r="M9" s="7">
        <v>35</v>
      </c>
      <c r="N9" s="7">
        <v>140</v>
      </c>
      <c r="O9" s="8">
        <v>589</v>
      </c>
      <c r="P9" s="8">
        <v>1685</v>
      </c>
      <c r="Q9" s="7">
        <v>0</v>
      </c>
      <c r="R9" s="7">
        <v>0</v>
      </c>
      <c r="S9" s="7">
        <v>391.73</v>
      </c>
      <c r="T9" s="7">
        <v>1120.45</v>
      </c>
      <c r="U9" s="7">
        <v>35</v>
      </c>
      <c r="V9" s="7">
        <v>370</v>
      </c>
      <c r="W9" s="7">
        <v>51</v>
      </c>
      <c r="X9" s="7">
        <v>350</v>
      </c>
      <c r="Y9" s="7">
        <v>0</v>
      </c>
      <c r="Z9" s="7">
        <v>0</v>
      </c>
      <c r="AA9" s="7">
        <v>0</v>
      </c>
      <c r="AB9" s="7">
        <v>0</v>
      </c>
      <c r="AC9" s="7"/>
      <c r="AD9" s="7"/>
      <c r="AE9" s="8">
        <v>86</v>
      </c>
      <c r="AF9" s="8">
        <v>720</v>
      </c>
      <c r="AG9" s="7">
        <v>0</v>
      </c>
      <c r="AH9" s="7">
        <v>0</v>
      </c>
      <c r="AI9" s="7"/>
      <c r="AJ9" s="7"/>
      <c r="AK9" s="7">
        <v>5</v>
      </c>
      <c r="AL9" s="7">
        <v>20</v>
      </c>
      <c r="AM9" s="7">
        <v>70</v>
      </c>
      <c r="AN9" s="7">
        <v>270</v>
      </c>
      <c r="AO9" s="7">
        <v>3</v>
      </c>
      <c r="AP9" s="7">
        <v>12</v>
      </c>
      <c r="AQ9" s="7">
        <v>130</v>
      </c>
      <c r="AR9" s="7">
        <v>220</v>
      </c>
      <c r="AS9" s="7">
        <v>5</v>
      </c>
      <c r="AT9" s="7">
        <v>25</v>
      </c>
      <c r="AU9" s="7">
        <v>213</v>
      </c>
      <c r="AV9" s="7">
        <v>547</v>
      </c>
      <c r="AW9" s="7">
        <v>0</v>
      </c>
      <c r="AX9" s="7">
        <v>0</v>
      </c>
      <c r="AY9" s="9">
        <v>888</v>
      </c>
      <c r="AZ9" s="9">
        <v>2952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125</v>
      </c>
      <c r="BJ9" s="7">
        <v>500</v>
      </c>
      <c r="BK9" s="8">
        <v>125</v>
      </c>
      <c r="BL9" s="8">
        <v>500</v>
      </c>
      <c r="BM9" s="8">
        <v>1013</v>
      </c>
      <c r="BN9" s="8">
        <v>3452</v>
      </c>
      <c r="BO9" s="46">
        <v>95</v>
      </c>
      <c r="BP9" s="46">
        <v>300</v>
      </c>
      <c r="BQ9" s="35">
        <v>7</v>
      </c>
      <c r="BR9" s="35">
        <v>52</v>
      </c>
    </row>
    <row r="10" spans="1:70" s="10" customFormat="1" ht="18" customHeight="1" x14ac:dyDescent="0.25">
      <c r="A10" s="37">
        <v>4</v>
      </c>
      <c r="B10" s="12" t="s">
        <v>11</v>
      </c>
      <c r="C10" s="7">
        <v>25</v>
      </c>
      <c r="D10" s="7">
        <v>50</v>
      </c>
      <c r="E10" s="7">
        <v>0</v>
      </c>
      <c r="F10" s="7">
        <v>0</v>
      </c>
      <c r="G10" s="7">
        <v>0</v>
      </c>
      <c r="H10" s="7">
        <v>0</v>
      </c>
      <c r="I10" s="8">
        <v>25</v>
      </c>
      <c r="J10" s="8">
        <v>50</v>
      </c>
      <c r="K10" s="7">
        <v>0</v>
      </c>
      <c r="L10" s="7">
        <v>0</v>
      </c>
      <c r="M10" s="7">
        <v>0</v>
      </c>
      <c r="N10" s="7">
        <v>0</v>
      </c>
      <c r="O10" s="8">
        <v>25</v>
      </c>
      <c r="P10" s="8">
        <v>50</v>
      </c>
      <c r="Q10" s="7">
        <v>0</v>
      </c>
      <c r="R10" s="7">
        <v>0</v>
      </c>
      <c r="S10" s="7">
        <v>16.75</v>
      </c>
      <c r="T10" s="7">
        <v>33.5</v>
      </c>
      <c r="U10" s="7">
        <v>5</v>
      </c>
      <c r="V10" s="7">
        <v>25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7"/>
      <c r="AD10" s="7"/>
      <c r="AE10" s="8">
        <v>5</v>
      </c>
      <c r="AF10" s="8">
        <v>25</v>
      </c>
      <c r="AG10" s="7">
        <v>0</v>
      </c>
      <c r="AH10" s="7">
        <v>0</v>
      </c>
      <c r="AI10" s="7"/>
      <c r="AJ10" s="7"/>
      <c r="AK10" s="7">
        <v>0</v>
      </c>
      <c r="AL10" s="7">
        <v>0</v>
      </c>
      <c r="AM10" s="7">
        <v>5</v>
      </c>
      <c r="AN10" s="7">
        <v>25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5</v>
      </c>
      <c r="AV10" s="7">
        <v>25</v>
      </c>
      <c r="AW10" s="7">
        <v>0</v>
      </c>
      <c r="AX10" s="7">
        <v>0</v>
      </c>
      <c r="AY10" s="9">
        <v>35</v>
      </c>
      <c r="AZ10" s="9">
        <v>100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5</v>
      </c>
      <c r="BJ10" s="7">
        <v>10</v>
      </c>
      <c r="BK10" s="8">
        <v>5</v>
      </c>
      <c r="BL10" s="8">
        <v>10</v>
      </c>
      <c r="BM10" s="8">
        <v>40</v>
      </c>
      <c r="BN10" s="8">
        <v>110</v>
      </c>
      <c r="BO10" s="46">
        <v>5</v>
      </c>
      <c r="BP10" s="46">
        <v>10</v>
      </c>
      <c r="BQ10" s="35">
        <v>0</v>
      </c>
      <c r="BR10" s="35">
        <v>0</v>
      </c>
    </row>
    <row r="11" spans="1:70" s="10" customFormat="1" ht="18" customHeight="1" x14ac:dyDescent="0.25">
      <c r="A11" s="36">
        <v>5</v>
      </c>
      <c r="B11" s="12" t="s">
        <v>12</v>
      </c>
      <c r="C11" s="7">
        <v>325</v>
      </c>
      <c r="D11" s="7">
        <v>1220</v>
      </c>
      <c r="E11" s="7">
        <v>695</v>
      </c>
      <c r="F11" s="7">
        <v>1050</v>
      </c>
      <c r="G11" s="7">
        <v>12</v>
      </c>
      <c r="H11" s="7">
        <v>65</v>
      </c>
      <c r="I11" s="8">
        <v>1032</v>
      </c>
      <c r="J11" s="8">
        <v>2335</v>
      </c>
      <c r="K11" s="7">
        <v>15</v>
      </c>
      <c r="L11" s="7">
        <v>170</v>
      </c>
      <c r="M11" s="7">
        <v>35</v>
      </c>
      <c r="N11" s="7">
        <v>220</v>
      </c>
      <c r="O11" s="8">
        <v>1082</v>
      </c>
      <c r="P11" s="8">
        <v>2725</v>
      </c>
      <c r="Q11" s="7">
        <v>0</v>
      </c>
      <c r="R11" s="7">
        <v>0</v>
      </c>
      <c r="S11" s="7">
        <v>724.94</v>
      </c>
      <c r="T11" s="7">
        <v>1825.75</v>
      </c>
      <c r="U11" s="7">
        <v>140</v>
      </c>
      <c r="V11" s="7">
        <v>500</v>
      </c>
      <c r="W11" s="7">
        <v>26</v>
      </c>
      <c r="X11" s="7">
        <v>350</v>
      </c>
      <c r="Y11" s="7">
        <v>0</v>
      </c>
      <c r="Z11" s="7">
        <v>0</v>
      </c>
      <c r="AA11" s="7">
        <v>0</v>
      </c>
      <c r="AB11" s="7">
        <v>0</v>
      </c>
      <c r="AC11" s="7"/>
      <c r="AD11" s="7"/>
      <c r="AE11" s="8">
        <v>166</v>
      </c>
      <c r="AF11" s="8">
        <v>850</v>
      </c>
      <c r="AG11" s="7">
        <v>0</v>
      </c>
      <c r="AH11" s="7">
        <v>0</v>
      </c>
      <c r="AI11" s="7"/>
      <c r="AJ11" s="7"/>
      <c r="AK11" s="7">
        <v>5</v>
      </c>
      <c r="AL11" s="7">
        <v>30</v>
      </c>
      <c r="AM11" s="7">
        <v>55</v>
      </c>
      <c r="AN11" s="7">
        <v>350</v>
      </c>
      <c r="AO11" s="7">
        <v>5</v>
      </c>
      <c r="AP11" s="7">
        <v>17</v>
      </c>
      <c r="AQ11" s="7">
        <v>165</v>
      </c>
      <c r="AR11" s="7">
        <v>300</v>
      </c>
      <c r="AS11" s="7">
        <v>2</v>
      </c>
      <c r="AT11" s="7">
        <v>10</v>
      </c>
      <c r="AU11" s="7">
        <v>232</v>
      </c>
      <c r="AV11" s="7">
        <v>707</v>
      </c>
      <c r="AW11" s="7">
        <v>0</v>
      </c>
      <c r="AX11" s="7">
        <v>0</v>
      </c>
      <c r="AY11" s="9">
        <v>1480</v>
      </c>
      <c r="AZ11" s="9">
        <v>4282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125</v>
      </c>
      <c r="BJ11" s="7">
        <v>300</v>
      </c>
      <c r="BK11" s="8">
        <v>125</v>
      </c>
      <c r="BL11" s="8">
        <v>300</v>
      </c>
      <c r="BM11" s="8">
        <v>1605</v>
      </c>
      <c r="BN11" s="8">
        <v>4582</v>
      </c>
      <c r="BO11" s="46">
        <v>150</v>
      </c>
      <c r="BP11" s="46">
        <v>425</v>
      </c>
      <c r="BQ11" s="35">
        <v>25</v>
      </c>
      <c r="BR11" s="35">
        <v>25</v>
      </c>
    </row>
    <row r="12" spans="1:70" s="10" customFormat="1" ht="18" customHeight="1" x14ac:dyDescent="0.25">
      <c r="A12" s="37">
        <v>6</v>
      </c>
      <c r="B12" s="12" t="s">
        <v>13</v>
      </c>
      <c r="C12" s="7">
        <v>17431</v>
      </c>
      <c r="D12" s="7">
        <v>40409</v>
      </c>
      <c r="E12" s="7">
        <v>4913</v>
      </c>
      <c r="F12" s="7">
        <v>9490</v>
      </c>
      <c r="G12" s="7">
        <v>234</v>
      </c>
      <c r="H12" s="7">
        <v>780</v>
      </c>
      <c r="I12" s="8">
        <v>22578</v>
      </c>
      <c r="J12" s="8">
        <v>50679</v>
      </c>
      <c r="K12" s="7">
        <v>572</v>
      </c>
      <c r="L12" s="7">
        <v>1885</v>
      </c>
      <c r="M12" s="7">
        <v>277</v>
      </c>
      <c r="N12" s="7">
        <v>1565</v>
      </c>
      <c r="O12" s="8">
        <v>23427</v>
      </c>
      <c r="P12" s="8">
        <v>54129</v>
      </c>
      <c r="Q12" s="7">
        <v>0</v>
      </c>
      <c r="R12" s="7">
        <v>0</v>
      </c>
      <c r="S12" s="7">
        <v>15314.330000000002</v>
      </c>
      <c r="T12" s="7">
        <v>35436.75</v>
      </c>
      <c r="U12" s="7">
        <v>526</v>
      </c>
      <c r="V12" s="7">
        <v>2495</v>
      </c>
      <c r="W12" s="7">
        <v>365</v>
      </c>
      <c r="X12" s="7">
        <v>2145</v>
      </c>
      <c r="Y12" s="7">
        <v>0</v>
      </c>
      <c r="Z12" s="7">
        <v>0</v>
      </c>
      <c r="AA12" s="7">
        <v>0</v>
      </c>
      <c r="AB12" s="7">
        <v>0</v>
      </c>
      <c r="AC12" s="7">
        <v>1</v>
      </c>
      <c r="AD12" s="7">
        <v>500</v>
      </c>
      <c r="AE12" s="8">
        <v>892</v>
      </c>
      <c r="AF12" s="8">
        <v>5140</v>
      </c>
      <c r="AG12" s="7">
        <v>0</v>
      </c>
      <c r="AH12" s="7">
        <v>0</v>
      </c>
      <c r="AI12" s="7">
        <v>2</v>
      </c>
      <c r="AJ12" s="7">
        <v>50</v>
      </c>
      <c r="AK12" s="7">
        <v>35</v>
      </c>
      <c r="AL12" s="7">
        <v>129</v>
      </c>
      <c r="AM12" s="7">
        <v>424</v>
      </c>
      <c r="AN12" s="7">
        <v>1755</v>
      </c>
      <c r="AO12" s="7">
        <v>13</v>
      </c>
      <c r="AP12" s="7">
        <v>36</v>
      </c>
      <c r="AQ12" s="7">
        <v>519</v>
      </c>
      <c r="AR12" s="7">
        <v>1410</v>
      </c>
      <c r="AS12" s="7">
        <v>14</v>
      </c>
      <c r="AT12" s="7">
        <v>34</v>
      </c>
      <c r="AU12" s="7">
        <v>1007</v>
      </c>
      <c r="AV12" s="7">
        <v>3414</v>
      </c>
      <c r="AW12" s="7">
        <v>0</v>
      </c>
      <c r="AX12" s="7">
        <v>0</v>
      </c>
      <c r="AY12" s="9">
        <v>25326</v>
      </c>
      <c r="AZ12" s="9">
        <v>62683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944</v>
      </c>
      <c r="BJ12" s="7">
        <v>3000</v>
      </c>
      <c r="BK12" s="8">
        <v>944</v>
      </c>
      <c r="BL12" s="8">
        <v>3000</v>
      </c>
      <c r="BM12" s="8">
        <v>26270</v>
      </c>
      <c r="BN12" s="8">
        <v>65683</v>
      </c>
      <c r="BO12" s="46">
        <v>2655</v>
      </c>
      <c r="BP12" s="46">
        <v>6485</v>
      </c>
      <c r="BQ12" s="35">
        <v>175</v>
      </c>
      <c r="BR12" s="35">
        <v>180</v>
      </c>
    </row>
    <row r="13" spans="1:70" s="10" customFormat="1" ht="18" customHeight="1" x14ac:dyDescent="0.25">
      <c r="A13" s="36">
        <v>7</v>
      </c>
      <c r="B13" s="12" t="s">
        <v>15</v>
      </c>
      <c r="C13" s="7">
        <v>20</v>
      </c>
      <c r="D13" s="7">
        <v>125</v>
      </c>
      <c r="E13" s="7">
        <v>65</v>
      </c>
      <c r="F13" s="7">
        <v>120</v>
      </c>
      <c r="G13" s="7">
        <v>8</v>
      </c>
      <c r="H13" s="7">
        <v>35</v>
      </c>
      <c r="I13" s="8">
        <v>93</v>
      </c>
      <c r="J13" s="8">
        <v>280</v>
      </c>
      <c r="K13" s="7">
        <v>15</v>
      </c>
      <c r="L13" s="7">
        <v>60</v>
      </c>
      <c r="M13" s="7">
        <v>5</v>
      </c>
      <c r="N13" s="7">
        <v>30</v>
      </c>
      <c r="O13" s="8">
        <v>113</v>
      </c>
      <c r="P13" s="8">
        <v>370</v>
      </c>
      <c r="Q13" s="7">
        <v>0</v>
      </c>
      <c r="R13" s="7">
        <v>0</v>
      </c>
      <c r="S13" s="7">
        <v>75.710000000000008</v>
      </c>
      <c r="T13" s="7">
        <v>247.9</v>
      </c>
      <c r="U13" s="7">
        <v>25</v>
      </c>
      <c r="V13" s="7">
        <v>150</v>
      </c>
      <c r="W13" s="7">
        <v>10</v>
      </c>
      <c r="X13" s="7">
        <v>200</v>
      </c>
      <c r="Y13" s="7">
        <v>0</v>
      </c>
      <c r="Z13" s="7">
        <v>0</v>
      </c>
      <c r="AA13" s="7">
        <v>0</v>
      </c>
      <c r="AB13" s="7">
        <v>0</v>
      </c>
      <c r="AC13" s="7"/>
      <c r="AD13" s="7"/>
      <c r="AE13" s="8">
        <v>35</v>
      </c>
      <c r="AF13" s="8">
        <v>350</v>
      </c>
      <c r="AG13" s="7">
        <v>0</v>
      </c>
      <c r="AH13" s="7">
        <v>0</v>
      </c>
      <c r="AI13" s="7"/>
      <c r="AJ13" s="7"/>
      <c r="AK13" s="7">
        <v>1</v>
      </c>
      <c r="AL13" s="7">
        <v>2</v>
      </c>
      <c r="AM13" s="7">
        <v>25</v>
      </c>
      <c r="AN13" s="7">
        <v>150</v>
      </c>
      <c r="AO13" s="7">
        <v>1</v>
      </c>
      <c r="AP13" s="7">
        <v>0</v>
      </c>
      <c r="AQ13" s="7">
        <v>25</v>
      </c>
      <c r="AR13" s="7">
        <v>100</v>
      </c>
      <c r="AS13" s="7">
        <v>0</v>
      </c>
      <c r="AT13" s="7">
        <v>0</v>
      </c>
      <c r="AU13" s="7">
        <v>52</v>
      </c>
      <c r="AV13" s="7">
        <v>252</v>
      </c>
      <c r="AW13" s="7">
        <v>0</v>
      </c>
      <c r="AX13" s="7">
        <v>0</v>
      </c>
      <c r="AY13" s="9">
        <v>200</v>
      </c>
      <c r="AZ13" s="9">
        <v>972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35</v>
      </c>
      <c r="BJ13" s="7">
        <v>150</v>
      </c>
      <c r="BK13" s="8">
        <v>35</v>
      </c>
      <c r="BL13" s="8">
        <v>150</v>
      </c>
      <c r="BM13" s="8">
        <v>235</v>
      </c>
      <c r="BN13" s="8">
        <v>1122</v>
      </c>
      <c r="BO13" s="46">
        <v>25</v>
      </c>
      <c r="BP13" s="46">
        <v>95</v>
      </c>
      <c r="BQ13" s="35">
        <v>2</v>
      </c>
      <c r="BR13" s="35">
        <v>2</v>
      </c>
    </row>
    <row r="14" spans="1:70" s="10" customFormat="1" ht="18" customHeight="1" x14ac:dyDescent="0.25">
      <c r="A14" s="37">
        <v>8</v>
      </c>
      <c r="B14" s="12" t="s">
        <v>16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8">
        <v>0</v>
      </c>
      <c r="J14" s="8">
        <v>0</v>
      </c>
      <c r="K14" s="7">
        <v>0</v>
      </c>
      <c r="L14" s="7">
        <v>0</v>
      </c>
      <c r="M14" s="7">
        <v>0</v>
      </c>
      <c r="N14" s="7">
        <v>0</v>
      </c>
      <c r="O14" s="8">
        <v>0</v>
      </c>
      <c r="P14" s="8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/>
      <c r="AD14" s="7"/>
      <c r="AE14" s="8">
        <v>0</v>
      </c>
      <c r="AF14" s="8">
        <v>0</v>
      </c>
      <c r="AG14" s="7">
        <v>0</v>
      </c>
      <c r="AH14" s="7">
        <v>0</v>
      </c>
      <c r="AI14" s="7"/>
      <c r="AJ14" s="7"/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9">
        <v>0</v>
      </c>
      <c r="AZ14" s="9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8">
        <v>0</v>
      </c>
      <c r="BL14" s="8">
        <v>0</v>
      </c>
      <c r="BM14" s="8">
        <v>0</v>
      </c>
      <c r="BN14" s="8">
        <v>0</v>
      </c>
      <c r="BO14" s="46">
        <v>0</v>
      </c>
      <c r="BP14" s="46">
        <v>0</v>
      </c>
      <c r="BQ14" s="35">
        <v>0</v>
      </c>
      <c r="BR14" s="35">
        <v>0</v>
      </c>
    </row>
    <row r="15" spans="1:70" s="10" customFormat="1" ht="18" customHeight="1" x14ac:dyDescent="0.25">
      <c r="A15" s="36">
        <v>9</v>
      </c>
      <c r="B15" s="12" t="s">
        <v>17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8">
        <v>0</v>
      </c>
      <c r="J15" s="8">
        <v>0</v>
      </c>
      <c r="K15" s="7">
        <v>0</v>
      </c>
      <c r="L15" s="7">
        <v>0</v>
      </c>
      <c r="M15" s="7">
        <v>0</v>
      </c>
      <c r="N15" s="7">
        <v>0</v>
      </c>
      <c r="O15" s="8">
        <v>0</v>
      </c>
      <c r="P15" s="8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/>
      <c r="AD15" s="7"/>
      <c r="AE15" s="8">
        <v>0</v>
      </c>
      <c r="AF15" s="8">
        <v>0</v>
      </c>
      <c r="AG15" s="7">
        <v>0</v>
      </c>
      <c r="AH15" s="7">
        <v>0</v>
      </c>
      <c r="AI15" s="7"/>
      <c r="AJ15" s="7"/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9">
        <v>0</v>
      </c>
      <c r="AZ15" s="9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8">
        <v>0</v>
      </c>
      <c r="BL15" s="8">
        <v>0</v>
      </c>
      <c r="BM15" s="8">
        <v>0</v>
      </c>
      <c r="BN15" s="8">
        <v>0</v>
      </c>
      <c r="BO15" s="46">
        <v>0</v>
      </c>
      <c r="BP15" s="46">
        <v>0</v>
      </c>
      <c r="BQ15" s="35">
        <v>0</v>
      </c>
      <c r="BR15" s="35">
        <v>0</v>
      </c>
    </row>
    <row r="16" spans="1:70" s="10" customFormat="1" ht="18" customHeight="1" x14ac:dyDescent="0.25">
      <c r="A16" s="37">
        <v>10</v>
      </c>
      <c r="B16" s="12" t="s">
        <v>18</v>
      </c>
      <c r="C16" s="7">
        <v>5928</v>
      </c>
      <c r="D16" s="7">
        <v>12725</v>
      </c>
      <c r="E16" s="7">
        <v>3812</v>
      </c>
      <c r="F16" s="7">
        <v>8330</v>
      </c>
      <c r="G16" s="7">
        <v>320</v>
      </c>
      <c r="H16" s="7">
        <v>255</v>
      </c>
      <c r="I16" s="8">
        <v>10060</v>
      </c>
      <c r="J16" s="8">
        <v>21310</v>
      </c>
      <c r="K16" s="7">
        <v>447</v>
      </c>
      <c r="L16" s="7">
        <v>1270</v>
      </c>
      <c r="M16" s="7">
        <v>136</v>
      </c>
      <c r="N16" s="7">
        <v>775</v>
      </c>
      <c r="O16" s="8">
        <v>10643</v>
      </c>
      <c r="P16" s="8">
        <v>23355</v>
      </c>
      <c r="Q16" s="7">
        <v>0</v>
      </c>
      <c r="R16" s="7">
        <v>0</v>
      </c>
      <c r="S16" s="7">
        <v>6971.43</v>
      </c>
      <c r="T16" s="7">
        <v>15310.25</v>
      </c>
      <c r="U16" s="7">
        <v>342</v>
      </c>
      <c r="V16" s="7">
        <v>1600</v>
      </c>
      <c r="W16" s="7">
        <v>256</v>
      </c>
      <c r="X16" s="7">
        <v>1660</v>
      </c>
      <c r="Y16" s="7">
        <v>0</v>
      </c>
      <c r="Z16" s="7">
        <v>0</v>
      </c>
      <c r="AA16" s="7">
        <v>0</v>
      </c>
      <c r="AB16" s="7">
        <v>0</v>
      </c>
      <c r="AC16" s="7">
        <v>1</v>
      </c>
      <c r="AD16" s="7">
        <v>500</v>
      </c>
      <c r="AE16" s="8">
        <v>599</v>
      </c>
      <c r="AF16" s="8">
        <v>3760</v>
      </c>
      <c r="AG16" s="7">
        <v>0</v>
      </c>
      <c r="AH16" s="7">
        <v>0</v>
      </c>
      <c r="AI16" s="7"/>
      <c r="AJ16" s="7"/>
      <c r="AK16" s="7">
        <v>23</v>
      </c>
      <c r="AL16" s="7">
        <v>85</v>
      </c>
      <c r="AM16" s="7">
        <v>408</v>
      </c>
      <c r="AN16" s="7">
        <v>1760</v>
      </c>
      <c r="AO16" s="7">
        <v>13</v>
      </c>
      <c r="AP16" s="7">
        <v>34</v>
      </c>
      <c r="AQ16" s="7">
        <v>468</v>
      </c>
      <c r="AR16" s="7">
        <v>1025</v>
      </c>
      <c r="AS16" s="7">
        <v>12</v>
      </c>
      <c r="AT16" s="7">
        <v>33</v>
      </c>
      <c r="AU16" s="7">
        <v>924</v>
      </c>
      <c r="AV16" s="7">
        <v>2937</v>
      </c>
      <c r="AW16" s="7">
        <v>0</v>
      </c>
      <c r="AX16" s="7">
        <v>0</v>
      </c>
      <c r="AY16" s="9">
        <v>12166</v>
      </c>
      <c r="AZ16" s="9">
        <v>30052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399</v>
      </c>
      <c r="BJ16" s="7">
        <v>1000</v>
      </c>
      <c r="BK16" s="8">
        <v>399</v>
      </c>
      <c r="BL16" s="8">
        <v>1000</v>
      </c>
      <c r="BM16" s="8">
        <v>12565</v>
      </c>
      <c r="BN16" s="8">
        <v>31052</v>
      </c>
      <c r="BO16" s="46">
        <v>1280</v>
      </c>
      <c r="BP16" s="46">
        <v>3115</v>
      </c>
      <c r="BQ16" s="35">
        <v>115</v>
      </c>
      <c r="BR16" s="35">
        <v>130</v>
      </c>
    </row>
    <row r="17" spans="1:95" s="10" customFormat="1" ht="18" customHeight="1" x14ac:dyDescent="0.25">
      <c r="A17" s="36">
        <v>11</v>
      </c>
      <c r="B17" s="12" t="s">
        <v>19</v>
      </c>
      <c r="C17" s="7">
        <v>123</v>
      </c>
      <c r="D17" s="7">
        <v>660</v>
      </c>
      <c r="E17" s="7">
        <v>354</v>
      </c>
      <c r="F17" s="7">
        <v>620</v>
      </c>
      <c r="G17" s="7">
        <v>15</v>
      </c>
      <c r="H17" s="7">
        <v>40</v>
      </c>
      <c r="I17" s="8">
        <v>492</v>
      </c>
      <c r="J17" s="8">
        <v>1320</v>
      </c>
      <c r="K17" s="7">
        <v>25</v>
      </c>
      <c r="L17" s="7">
        <v>200</v>
      </c>
      <c r="M17" s="7">
        <v>5</v>
      </c>
      <c r="N17" s="7">
        <v>60</v>
      </c>
      <c r="O17" s="8">
        <v>522</v>
      </c>
      <c r="P17" s="8">
        <v>1580</v>
      </c>
      <c r="Q17" s="7">
        <v>0</v>
      </c>
      <c r="R17" s="7">
        <v>0</v>
      </c>
      <c r="S17" s="7">
        <v>349.74</v>
      </c>
      <c r="T17" s="7">
        <v>1058.6000000000001</v>
      </c>
      <c r="U17" s="7">
        <v>65</v>
      </c>
      <c r="V17" s="7">
        <v>200</v>
      </c>
      <c r="W17" s="7">
        <v>25</v>
      </c>
      <c r="X17" s="7">
        <v>165</v>
      </c>
      <c r="Y17" s="7">
        <v>0</v>
      </c>
      <c r="Z17" s="7">
        <v>0</v>
      </c>
      <c r="AA17" s="7">
        <v>0</v>
      </c>
      <c r="AB17" s="7">
        <v>0</v>
      </c>
      <c r="AC17" s="7"/>
      <c r="AD17" s="7"/>
      <c r="AE17" s="8">
        <v>90</v>
      </c>
      <c r="AF17" s="8">
        <v>365</v>
      </c>
      <c r="AG17" s="7">
        <v>0</v>
      </c>
      <c r="AH17" s="7">
        <v>0</v>
      </c>
      <c r="AI17" s="7"/>
      <c r="AJ17" s="7"/>
      <c r="AK17" s="7">
        <v>2</v>
      </c>
      <c r="AL17" s="7">
        <v>8</v>
      </c>
      <c r="AM17" s="7">
        <v>10</v>
      </c>
      <c r="AN17" s="7">
        <v>150</v>
      </c>
      <c r="AO17" s="7">
        <v>2</v>
      </c>
      <c r="AP17" s="7">
        <v>5</v>
      </c>
      <c r="AQ17" s="7">
        <v>20</v>
      </c>
      <c r="AR17" s="7">
        <v>80</v>
      </c>
      <c r="AS17" s="7">
        <v>1</v>
      </c>
      <c r="AT17" s="7">
        <v>3</v>
      </c>
      <c r="AU17" s="7">
        <v>35</v>
      </c>
      <c r="AV17" s="7">
        <v>246</v>
      </c>
      <c r="AW17" s="7">
        <v>0</v>
      </c>
      <c r="AX17" s="7">
        <v>0</v>
      </c>
      <c r="AY17" s="9">
        <v>647</v>
      </c>
      <c r="AZ17" s="9">
        <v>2191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125</v>
      </c>
      <c r="BJ17" s="7">
        <v>350</v>
      </c>
      <c r="BK17" s="8">
        <v>125</v>
      </c>
      <c r="BL17" s="8">
        <v>350</v>
      </c>
      <c r="BM17" s="8">
        <v>772</v>
      </c>
      <c r="BN17" s="8">
        <v>2541</v>
      </c>
      <c r="BO17" s="46">
        <v>65</v>
      </c>
      <c r="BP17" s="46">
        <v>220</v>
      </c>
      <c r="BQ17" s="35">
        <v>5</v>
      </c>
      <c r="BR17" s="35">
        <v>5</v>
      </c>
    </row>
    <row r="18" spans="1:95" s="10" customFormat="1" ht="18" customHeight="1" x14ac:dyDescent="0.25">
      <c r="A18" s="37">
        <v>12</v>
      </c>
      <c r="B18" s="12" t="s">
        <v>20</v>
      </c>
      <c r="C18" s="7">
        <v>1265</v>
      </c>
      <c r="D18" s="7">
        <v>2425</v>
      </c>
      <c r="E18" s="7">
        <v>609</v>
      </c>
      <c r="F18" s="7">
        <v>1440</v>
      </c>
      <c r="G18" s="7">
        <v>66</v>
      </c>
      <c r="H18" s="7">
        <v>215</v>
      </c>
      <c r="I18" s="8">
        <v>1940</v>
      </c>
      <c r="J18" s="8">
        <v>4080</v>
      </c>
      <c r="K18" s="7">
        <v>95</v>
      </c>
      <c r="L18" s="7">
        <v>560</v>
      </c>
      <c r="M18" s="7">
        <v>52</v>
      </c>
      <c r="N18" s="7">
        <v>330</v>
      </c>
      <c r="O18" s="8">
        <v>2087</v>
      </c>
      <c r="P18" s="8">
        <v>4970</v>
      </c>
      <c r="Q18" s="7">
        <v>0</v>
      </c>
      <c r="R18" s="7">
        <v>0</v>
      </c>
      <c r="S18" s="7">
        <v>1383.39</v>
      </c>
      <c r="T18" s="7">
        <v>3304.2000000000003</v>
      </c>
      <c r="U18" s="7">
        <v>169</v>
      </c>
      <c r="V18" s="7">
        <v>580</v>
      </c>
      <c r="W18" s="7">
        <v>65</v>
      </c>
      <c r="X18" s="7">
        <v>820</v>
      </c>
      <c r="Y18" s="7">
        <v>0</v>
      </c>
      <c r="Z18" s="7">
        <v>0</v>
      </c>
      <c r="AA18" s="7">
        <v>0</v>
      </c>
      <c r="AB18" s="7">
        <v>0</v>
      </c>
      <c r="AC18" s="7"/>
      <c r="AD18" s="7">
        <v>0</v>
      </c>
      <c r="AE18" s="8">
        <v>234</v>
      </c>
      <c r="AF18" s="8">
        <v>1400</v>
      </c>
      <c r="AG18" s="7">
        <v>0</v>
      </c>
      <c r="AH18" s="7">
        <v>0</v>
      </c>
      <c r="AI18" s="7"/>
      <c r="AJ18" s="7"/>
      <c r="AK18" s="7">
        <v>9</v>
      </c>
      <c r="AL18" s="7">
        <v>44</v>
      </c>
      <c r="AM18" s="7">
        <v>70</v>
      </c>
      <c r="AN18" s="7">
        <v>620</v>
      </c>
      <c r="AO18" s="7">
        <v>6</v>
      </c>
      <c r="AP18" s="7">
        <v>20</v>
      </c>
      <c r="AQ18" s="7">
        <v>286</v>
      </c>
      <c r="AR18" s="7">
        <v>775</v>
      </c>
      <c r="AS18" s="7">
        <v>3</v>
      </c>
      <c r="AT18" s="7">
        <v>8</v>
      </c>
      <c r="AU18" s="7">
        <v>374</v>
      </c>
      <c r="AV18" s="7">
        <v>1467</v>
      </c>
      <c r="AW18" s="7">
        <v>0</v>
      </c>
      <c r="AX18" s="7">
        <v>0</v>
      </c>
      <c r="AY18" s="9">
        <v>2695</v>
      </c>
      <c r="AZ18" s="9">
        <v>7837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334</v>
      </c>
      <c r="BJ18" s="7">
        <v>600</v>
      </c>
      <c r="BK18" s="8">
        <v>334</v>
      </c>
      <c r="BL18" s="8">
        <v>600</v>
      </c>
      <c r="BM18" s="8">
        <v>3029</v>
      </c>
      <c r="BN18" s="8">
        <v>8437</v>
      </c>
      <c r="BO18" s="46">
        <v>280</v>
      </c>
      <c r="BP18" s="46">
        <v>820</v>
      </c>
      <c r="BQ18" s="35">
        <v>13</v>
      </c>
      <c r="BR18" s="35">
        <v>13</v>
      </c>
    </row>
    <row r="19" spans="1:95" s="16" customFormat="1" ht="18" customHeight="1" x14ac:dyDescent="0.25">
      <c r="A19" s="38"/>
      <c r="B19" s="13" t="s">
        <v>67</v>
      </c>
      <c r="C19" s="8">
        <v>49081</v>
      </c>
      <c r="D19" s="8">
        <v>116518</v>
      </c>
      <c r="E19" s="8">
        <v>21183</v>
      </c>
      <c r="F19" s="8">
        <v>42850</v>
      </c>
      <c r="G19" s="8">
        <v>881</v>
      </c>
      <c r="H19" s="8">
        <v>2415</v>
      </c>
      <c r="I19" s="8">
        <v>71145</v>
      </c>
      <c r="J19" s="8">
        <v>161783</v>
      </c>
      <c r="K19" s="8">
        <v>2261</v>
      </c>
      <c r="L19" s="8">
        <v>8020</v>
      </c>
      <c r="M19" s="8">
        <v>1086</v>
      </c>
      <c r="N19" s="8">
        <v>5960</v>
      </c>
      <c r="O19" s="8">
        <v>74492</v>
      </c>
      <c r="P19" s="8">
        <v>175763</v>
      </c>
      <c r="Q19" s="8">
        <v>0</v>
      </c>
      <c r="R19" s="8">
        <v>0</v>
      </c>
      <c r="S19" s="8">
        <v>48775.78</v>
      </c>
      <c r="T19" s="8">
        <v>115317.95</v>
      </c>
      <c r="U19" s="8">
        <v>3012</v>
      </c>
      <c r="V19" s="8">
        <v>13700</v>
      </c>
      <c r="W19" s="8">
        <v>1503</v>
      </c>
      <c r="X19" s="8">
        <v>11600</v>
      </c>
      <c r="Y19" s="8">
        <v>0</v>
      </c>
      <c r="Z19" s="8">
        <v>0</v>
      </c>
      <c r="AA19" s="8">
        <v>0</v>
      </c>
      <c r="AB19" s="8">
        <v>0</v>
      </c>
      <c r="AC19" s="8">
        <v>5</v>
      </c>
      <c r="AD19" s="8">
        <v>2500</v>
      </c>
      <c r="AE19" s="8">
        <v>4520</v>
      </c>
      <c r="AF19" s="8">
        <v>27800</v>
      </c>
      <c r="AG19" s="8">
        <v>0</v>
      </c>
      <c r="AH19" s="8">
        <v>0</v>
      </c>
      <c r="AI19" s="8">
        <v>6</v>
      </c>
      <c r="AJ19" s="8">
        <v>150</v>
      </c>
      <c r="AK19" s="8">
        <v>142</v>
      </c>
      <c r="AL19" s="8">
        <v>554</v>
      </c>
      <c r="AM19" s="8">
        <v>2093</v>
      </c>
      <c r="AN19" s="8">
        <v>9690</v>
      </c>
      <c r="AO19" s="8">
        <v>70</v>
      </c>
      <c r="AP19" s="8">
        <v>203</v>
      </c>
      <c r="AQ19" s="8">
        <v>3594</v>
      </c>
      <c r="AR19" s="8">
        <v>8420</v>
      </c>
      <c r="AS19" s="8">
        <v>67</v>
      </c>
      <c r="AT19" s="8">
        <v>205</v>
      </c>
      <c r="AU19" s="7">
        <v>5972</v>
      </c>
      <c r="AV19" s="7">
        <v>19222</v>
      </c>
      <c r="AW19" s="8">
        <v>0</v>
      </c>
      <c r="AX19" s="8">
        <v>0</v>
      </c>
      <c r="AY19" s="9">
        <v>84984</v>
      </c>
      <c r="AZ19" s="9">
        <v>222785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8">
        <v>4054</v>
      </c>
      <c r="BJ19" s="8">
        <v>11410</v>
      </c>
      <c r="BK19" s="8">
        <v>4054</v>
      </c>
      <c r="BL19" s="8">
        <v>11410</v>
      </c>
      <c r="BM19" s="8">
        <v>89038</v>
      </c>
      <c r="BN19" s="8">
        <v>234195</v>
      </c>
      <c r="BO19" s="8">
        <v>8777.2999999999993</v>
      </c>
      <c r="BP19" s="8">
        <v>23025</v>
      </c>
      <c r="BQ19" s="8">
        <v>601</v>
      </c>
      <c r="BR19" s="8">
        <v>735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7"/>
      <c r="D20" s="7"/>
      <c r="E20" s="7"/>
      <c r="F20" s="7"/>
      <c r="G20" s="7"/>
      <c r="H20" s="7"/>
      <c r="I20" s="8">
        <v>0</v>
      </c>
      <c r="J20" s="8">
        <v>0</v>
      </c>
      <c r="K20" s="7"/>
      <c r="L20" s="7"/>
      <c r="M20" s="7"/>
      <c r="N20" s="7"/>
      <c r="O20" s="8">
        <v>0</v>
      </c>
      <c r="P20" s="8">
        <v>0</v>
      </c>
      <c r="Q20" s="8"/>
      <c r="R20" s="8"/>
      <c r="S20" s="8"/>
      <c r="T20" s="8"/>
      <c r="U20" s="7"/>
      <c r="V20" s="7"/>
      <c r="W20" s="7"/>
      <c r="X20" s="7"/>
      <c r="Y20" s="7"/>
      <c r="Z20" s="7"/>
      <c r="AA20" s="7"/>
      <c r="AB20" s="7"/>
      <c r="AC20" s="7"/>
      <c r="AD20" s="7"/>
      <c r="AE20" s="8">
        <v>0</v>
      </c>
      <c r="AF20" s="8">
        <v>0</v>
      </c>
      <c r="AG20" s="8"/>
      <c r="AH20" s="8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>
        <v>0</v>
      </c>
      <c r="AV20" s="7">
        <v>0</v>
      </c>
      <c r="AW20" s="7"/>
      <c r="AX20" s="7"/>
      <c r="AY20" s="9">
        <v>0</v>
      </c>
      <c r="AZ20" s="9">
        <v>0</v>
      </c>
      <c r="BA20" s="9"/>
      <c r="BB20" s="9"/>
      <c r="BC20" s="7"/>
      <c r="BD20" s="7"/>
      <c r="BE20" s="7"/>
      <c r="BF20" s="7"/>
      <c r="BG20" s="7"/>
      <c r="BH20" s="7"/>
      <c r="BI20" s="7"/>
      <c r="BJ20" s="7"/>
      <c r="BK20" s="8">
        <v>0</v>
      </c>
      <c r="BL20" s="8">
        <v>0</v>
      </c>
      <c r="BM20" s="8">
        <v>0</v>
      </c>
      <c r="BN20" s="8">
        <v>0</v>
      </c>
      <c r="BO20" s="7"/>
      <c r="BP20" s="7"/>
      <c r="BQ20" s="29"/>
      <c r="BR20" s="29"/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7"/>
      <c r="D21" s="7"/>
      <c r="E21" s="7"/>
      <c r="F21" s="7"/>
      <c r="G21" s="7"/>
      <c r="H21" s="7"/>
      <c r="I21" s="8">
        <v>0</v>
      </c>
      <c r="J21" s="8">
        <v>0</v>
      </c>
      <c r="K21" s="7"/>
      <c r="L21" s="7"/>
      <c r="M21" s="7"/>
      <c r="N21" s="7"/>
      <c r="O21" s="8">
        <v>0</v>
      </c>
      <c r="P21" s="8">
        <v>0</v>
      </c>
      <c r="Q21" s="8"/>
      <c r="R21" s="8"/>
      <c r="S21" s="8"/>
      <c r="T21" s="8"/>
      <c r="U21" s="7"/>
      <c r="V21" s="7"/>
      <c r="W21" s="7"/>
      <c r="X21" s="7"/>
      <c r="Y21" s="7"/>
      <c r="Z21" s="7"/>
      <c r="AA21" s="7"/>
      <c r="AB21" s="7"/>
      <c r="AC21" s="7"/>
      <c r="AD21" s="7"/>
      <c r="AE21" s="8">
        <v>0</v>
      </c>
      <c r="AF21" s="8">
        <v>0</v>
      </c>
      <c r="AG21" s="8"/>
      <c r="AH21" s="8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>
        <v>0</v>
      </c>
      <c r="AV21" s="7">
        <v>0</v>
      </c>
      <c r="AW21" s="7"/>
      <c r="AX21" s="7"/>
      <c r="AY21" s="9">
        <v>0</v>
      </c>
      <c r="AZ21" s="9">
        <v>0</v>
      </c>
      <c r="BA21" s="9"/>
      <c r="BB21" s="9"/>
      <c r="BC21" s="7"/>
      <c r="BD21" s="7"/>
      <c r="BE21" s="7"/>
      <c r="BF21" s="7"/>
      <c r="BG21" s="7"/>
      <c r="BH21" s="7"/>
      <c r="BI21" s="7"/>
      <c r="BJ21" s="7"/>
      <c r="BK21" s="8">
        <v>0</v>
      </c>
      <c r="BL21" s="8">
        <v>0</v>
      </c>
      <c r="BM21" s="8">
        <v>0</v>
      </c>
      <c r="BN21" s="8">
        <v>0</v>
      </c>
      <c r="BO21" s="7"/>
      <c r="BP21" s="7"/>
      <c r="BQ21" s="30"/>
      <c r="BR21" s="30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7"/>
      <c r="D22" s="7"/>
      <c r="E22" s="7"/>
      <c r="F22" s="7"/>
      <c r="G22" s="7"/>
      <c r="H22" s="7"/>
      <c r="I22" s="8">
        <v>0</v>
      </c>
      <c r="J22" s="8">
        <v>0</v>
      </c>
      <c r="K22" s="7"/>
      <c r="L22" s="7"/>
      <c r="M22" s="7"/>
      <c r="N22" s="7"/>
      <c r="O22" s="8">
        <v>0</v>
      </c>
      <c r="P22" s="8">
        <v>0</v>
      </c>
      <c r="Q22" s="8"/>
      <c r="R22" s="8"/>
      <c r="S22" s="8"/>
      <c r="T22" s="8"/>
      <c r="U22" s="7"/>
      <c r="V22" s="7"/>
      <c r="W22" s="7"/>
      <c r="X22" s="7"/>
      <c r="Y22" s="7"/>
      <c r="Z22" s="7"/>
      <c r="AA22" s="7"/>
      <c r="AB22" s="7"/>
      <c r="AC22" s="7"/>
      <c r="AD22" s="7"/>
      <c r="AE22" s="8">
        <v>0</v>
      </c>
      <c r="AF22" s="8">
        <v>0</v>
      </c>
      <c r="AG22" s="8"/>
      <c r="AH22" s="8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>
        <v>0</v>
      </c>
      <c r="AV22" s="7">
        <v>0</v>
      </c>
      <c r="AW22" s="7"/>
      <c r="AX22" s="7"/>
      <c r="AY22" s="9">
        <v>0</v>
      </c>
      <c r="AZ22" s="9">
        <v>0</v>
      </c>
      <c r="BA22" s="9"/>
      <c r="BB22" s="9"/>
      <c r="BC22" s="7"/>
      <c r="BD22" s="7"/>
      <c r="BE22" s="7"/>
      <c r="BF22" s="7"/>
      <c r="BG22" s="7"/>
      <c r="BH22" s="7"/>
      <c r="BI22" s="7"/>
      <c r="BJ22" s="7"/>
      <c r="BK22" s="8">
        <v>0</v>
      </c>
      <c r="BL22" s="8">
        <v>0</v>
      </c>
      <c r="BM22" s="8">
        <v>0</v>
      </c>
      <c r="BN22" s="8">
        <v>0</v>
      </c>
      <c r="BO22" s="7"/>
      <c r="BP22" s="7"/>
      <c r="BQ22" s="29"/>
      <c r="BR22" s="29"/>
    </row>
    <row r="23" spans="1:95" s="10" customFormat="1" ht="18" customHeight="1" x14ac:dyDescent="0.25">
      <c r="A23" s="37">
        <v>16</v>
      </c>
      <c r="B23" s="12" t="s">
        <v>24</v>
      </c>
      <c r="C23" s="7"/>
      <c r="D23" s="7"/>
      <c r="E23" s="7"/>
      <c r="F23" s="7"/>
      <c r="G23" s="7"/>
      <c r="H23" s="7"/>
      <c r="I23" s="8">
        <v>0</v>
      </c>
      <c r="J23" s="8">
        <v>0</v>
      </c>
      <c r="K23" s="7"/>
      <c r="L23" s="7"/>
      <c r="M23" s="7"/>
      <c r="N23" s="7"/>
      <c r="O23" s="8">
        <v>0</v>
      </c>
      <c r="P23" s="8">
        <v>0</v>
      </c>
      <c r="Q23" s="8"/>
      <c r="R23" s="8"/>
      <c r="S23" s="8"/>
      <c r="T23" s="8"/>
      <c r="U23" s="7"/>
      <c r="V23" s="7"/>
      <c r="W23" s="7"/>
      <c r="X23" s="7"/>
      <c r="Y23" s="7"/>
      <c r="Z23" s="7"/>
      <c r="AA23" s="7"/>
      <c r="AB23" s="7"/>
      <c r="AC23" s="7"/>
      <c r="AD23" s="7"/>
      <c r="AE23" s="8">
        <v>0</v>
      </c>
      <c r="AF23" s="8">
        <v>0</v>
      </c>
      <c r="AG23" s="8"/>
      <c r="AH23" s="8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>
        <v>0</v>
      </c>
      <c r="AV23" s="7">
        <v>0</v>
      </c>
      <c r="AW23" s="7"/>
      <c r="AX23" s="7"/>
      <c r="AY23" s="9">
        <v>0</v>
      </c>
      <c r="AZ23" s="9">
        <v>0</v>
      </c>
      <c r="BA23" s="9"/>
      <c r="BB23" s="9"/>
      <c r="BC23" s="7"/>
      <c r="BD23" s="7"/>
      <c r="BE23" s="7"/>
      <c r="BF23" s="7"/>
      <c r="BG23" s="7"/>
      <c r="BH23" s="7"/>
      <c r="BI23" s="7"/>
      <c r="BJ23" s="7"/>
      <c r="BK23" s="8">
        <v>0</v>
      </c>
      <c r="BL23" s="8">
        <v>0</v>
      </c>
      <c r="BM23" s="8">
        <v>0</v>
      </c>
      <c r="BN23" s="8">
        <v>0</v>
      </c>
      <c r="BO23" s="7"/>
      <c r="BP23" s="7"/>
      <c r="BQ23" s="29"/>
      <c r="BR23" s="29"/>
    </row>
    <row r="24" spans="1:95" s="19" customFormat="1" ht="18" customHeight="1" x14ac:dyDescent="0.25">
      <c r="A24" s="37">
        <v>17</v>
      </c>
      <c r="B24" s="6" t="s">
        <v>97</v>
      </c>
      <c r="C24" s="7"/>
      <c r="D24" s="7"/>
      <c r="E24" s="7"/>
      <c r="F24" s="7"/>
      <c r="G24" s="7"/>
      <c r="H24" s="7"/>
      <c r="I24" s="8">
        <v>0</v>
      </c>
      <c r="J24" s="8">
        <v>0</v>
      </c>
      <c r="K24" s="7"/>
      <c r="L24" s="7"/>
      <c r="M24" s="7"/>
      <c r="N24" s="7"/>
      <c r="O24" s="8">
        <v>0</v>
      </c>
      <c r="P24" s="8">
        <v>0</v>
      </c>
      <c r="Q24" s="8"/>
      <c r="R24" s="8"/>
      <c r="S24" s="8"/>
      <c r="T24" s="8"/>
      <c r="U24" s="7"/>
      <c r="V24" s="7"/>
      <c r="W24" s="7"/>
      <c r="X24" s="7"/>
      <c r="Y24" s="7"/>
      <c r="Z24" s="7"/>
      <c r="AA24" s="7"/>
      <c r="AB24" s="7"/>
      <c r="AC24" s="7"/>
      <c r="AD24" s="7"/>
      <c r="AE24" s="8">
        <v>0</v>
      </c>
      <c r="AF24" s="8">
        <v>0</v>
      </c>
      <c r="AG24" s="8"/>
      <c r="AH24" s="8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>
        <v>0</v>
      </c>
      <c r="AV24" s="7">
        <v>0</v>
      </c>
      <c r="AW24" s="7"/>
      <c r="AX24" s="7"/>
      <c r="AY24" s="9">
        <v>0</v>
      </c>
      <c r="AZ24" s="9">
        <v>0</v>
      </c>
      <c r="BA24" s="9"/>
      <c r="BB24" s="9"/>
      <c r="BC24" s="7"/>
      <c r="BD24" s="7"/>
      <c r="BE24" s="7"/>
      <c r="BF24" s="7"/>
      <c r="BG24" s="7"/>
      <c r="BH24" s="7"/>
      <c r="BI24" s="7"/>
      <c r="BJ24" s="7"/>
      <c r="BK24" s="8">
        <v>0</v>
      </c>
      <c r="BL24" s="8">
        <v>0</v>
      </c>
      <c r="BM24" s="8">
        <v>0</v>
      </c>
      <c r="BN24" s="8">
        <v>0</v>
      </c>
      <c r="BO24" s="7"/>
      <c r="BP24" s="7"/>
      <c r="BQ24" s="31"/>
      <c r="BR24" s="31"/>
    </row>
    <row r="25" spans="1:95" s="19" customFormat="1" ht="18" customHeight="1" x14ac:dyDescent="0.25">
      <c r="A25" s="37">
        <v>18</v>
      </c>
      <c r="B25" s="6" t="s">
        <v>25</v>
      </c>
      <c r="C25" s="7"/>
      <c r="D25" s="7"/>
      <c r="E25" s="7"/>
      <c r="F25" s="7"/>
      <c r="G25" s="7"/>
      <c r="H25" s="7"/>
      <c r="I25" s="8">
        <v>0</v>
      </c>
      <c r="J25" s="8">
        <v>0</v>
      </c>
      <c r="K25" s="7"/>
      <c r="L25" s="7"/>
      <c r="M25" s="7"/>
      <c r="N25" s="7"/>
      <c r="O25" s="8">
        <v>0</v>
      </c>
      <c r="P25" s="8">
        <v>0</v>
      </c>
      <c r="Q25" s="8"/>
      <c r="R25" s="8"/>
      <c r="S25" s="8"/>
      <c r="T25" s="8"/>
      <c r="U25" s="7"/>
      <c r="V25" s="7"/>
      <c r="W25" s="7"/>
      <c r="X25" s="7"/>
      <c r="Y25" s="7"/>
      <c r="Z25" s="7"/>
      <c r="AA25" s="7"/>
      <c r="AB25" s="7"/>
      <c r="AC25" s="7"/>
      <c r="AD25" s="7"/>
      <c r="AE25" s="8">
        <v>0</v>
      </c>
      <c r="AF25" s="8">
        <v>0</v>
      </c>
      <c r="AG25" s="8"/>
      <c r="AH25" s="8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>
        <v>0</v>
      </c>
      <c r="AV25" s="7">
        <v>0</v>
      </c>
      <c r="AW25" s="7"/>
      <c r="AX25" s="7"/>
      <c r="AY25" s="9">
        <v>0</v>
      </c>
      <c r="AZ25" s="9">
        <v>0</v>
      </c>
      <c r="BA25" s="9"/>
      <c r="BB25" s="9"/>
      <c r="BC25" s="7"/>
      <c r="BD25" s="7"/>
      <c r="BE25" s="7"/>
      <c r="BF25" s="7"/>
      <c r="BG25" s="7"/>
      <c r="BH25" s="7"/>
      <c r="BI25" s="7"/>
      <c r="BJ25" s="7"/>
      <c r="BK25" s="8">
        <v>0</v>
      </c>
      <c r="BL25" s="8">
        <v>0</v>
      </c>
      <c r="BM25" s="8">
        <v>0</v>
      </c>
      <c r="BN25" s="8">
        <v>0</v>
      </c>
      <c r="BO25" s="7"/>
      <c r="BP25" s="7"/>
      <c r="BQ25" s="31"/>
      <c r="BR25" s="31"/>
    </row>
    <row r="26" spans="1:95" s="19" customFormat="1" ht="18" customHeight="1" x14ac:dyDescent="0.25">
      <c r="A26" s="37">
        <v>19</v>
      </c>
      <c r="B26" s="6" t="s">
        <v>26</v>
      </c>
      <c r="C26" s="7"/>
      <c r="D26" s="7"/>
      <c r="E26" s="7"/>
      <c r="F26" s="7"/>
      <c r="G26" s="7"/>
      <c r="H26" s="7"/>
      <c r="I26" s="8">
        <v>0</v>
      </c>
      <c r="J26" s="8">
        <v>0</v>
      </c>
      <c r="K26" s="7"/>
      <c r="L26" s="7"/>
      <c r="M26" s="7"/>
      <c r="N26" s="7"/>
      <c r="O26" s="8">
        <v>0</v>
      </c>
      <c r="P26" s="8">
        <v>0</v>
      </c>
      <c r="Q26" s="8"/>
      <c r="R26" s="8"/>
      <c r="S26" s="8"/>
      <c r="T26" s="8"/>
      <c r="U26" s="7"/>
      <c r="V26" s="7"/>
      <c r="W26" s="7"/>
      <c r="X26" s="7"/>
      <c r="Y26" s="7"/>
      <c r="Z26" s="7"/>
      <c r="AA26" s="7"/>
      <c r="AB26" s="7"/>
      <c r="AC26" s="7"/>
      <c r="AD26" s="7"/>
      <c r="AE26" s="8">
        <v>0</v>
      </c>
      <c r="AF26" s="8">
        <v>0</v>
      </c>
      <c r="AG26" s="8"/>
      <c r="AH26" s="8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>
        <v>0</v>
      </c>
      <c r="AV26" s="7">
        <v>0</v>
      </c>
      <c r="AW26" s="7"/>
      <c r="AX26" s="7"/>
      <c r="AY26" s="9">
        <v>0</v>
      </c>
      <c r="AZ26" s="9">
        <v>0</v>
      </c>
      <c r="BA26" s="9"/>
      <c r="BB26" s="9"/>
      <c r="BC26" s="7"/>
      <c r="BD26" s="7"/>
      <c r="BE26" s="7"/>
      <c r="BF26" s="7"/>
      <c r="BG26" s="7"/>
      <c r="BH26" s="7"/>
      <c r="BI26" s="7"/>
      <c r="BJ26" s="7"/>
      <c r="BK26" s="8">
        <v>0</v>
      </c>
      <c r="BL26" s="8">
        <v>0</v>
      </c>
      <c r="BM26" s="8">
        <v>0</v>
      </c>
      <c r="BN26" s="8">
        <v>0</v>
      </c>
      <c r="BO26" s="7"/>
      <c r="BP26" s="7"/>
      <c r="BQ26" s="31"/>
      <c r="BR26" s="31"/>
    </row>
    <row r="27" spans="1:95" s="19" customFormat="1" ht="18" customHeight="1" x14ac:dyDescent="0.25">
      <c r="A27" s="37">
        <v>20</v>
      </c>
      <c r="B27" s="6" t="s">
        <v>27</v>
      </c>
      <c r="C27" s="7"/>
      <c r="D27" s="7"/>
      <c r="E27" s="7"/>
      <c r="F27" s="7"/>
      <c r="G27" s="7"/>
      <c r="H27" s="7"/>
      <c r="I27" s="8">
        <v>0</v>
      </c>
      <c r="J27" s="8">
        <v>0</v>
      </c>
      <c r="K27" s="7"/>
      <c r="L27" s="7"/>
      <c r="M27" s="7"/>
      <c r="N27" s="7"/>
      <c r="O27" s="8">
        <v>0</v>
      </c>
      <c r="P27" s="8">
        <v>0</v>
      </c>
      <c r="Q27" s="8"/>
      <c r="R27" s="8"/>
      <c r="S27" s="8"/>
      <c r="T27" s="8"/>
      <c r="U27" s="7"/>
      <c r="V27" s="7"/>
      <c r="W27" s="7"/>
      <c r="X27" s="7"/>
      <c r="Y27" s="7"/>
      <c r="Z27" s="7"/>
      <c r="AA27" s="7"/>
      <c r="AB27" s="7"/>
      <c r="AC27" s="7"/>
      <c r="AD27" s="7"/>
      <c r="AE27" s="8">
        <v>0</v>
      </c>
      <c r="AF27" s="8">
        <v>0</v>
      </c>
      <c r="AG27" s="8"/>
      <c r="AH27" s="8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>
        <v>0</v>
      </c>
      <c r="AV27" s="7">
        <v>0</v>
      </c>
      <c r="AW27" s="7"/>
      <c r="AX27" s="7"/>
      <c r="AY27" s="9">
        <v>0</v>
      </c>
      <c r="AZ27" s="9">
        <v>0</v>
      </c>
      <c r="BA27" s="9"/>
      <c r="BB27" s="9"/>
      <c r="BC27" s="7"/>
      <c r="BD27" s="7"/>
      <c r="BE27" s="7"/>
      <c r="BF27" s="7"/>
      <c r="BG27" s="7"/>
      <c r="BH27" s="7"/>
      <c r="BI27" s="7"/>
      <c r="BJ27" s="7"/>
      <c r="BK27" s="8">
        <v>0</v>
      </c>
      <c r="BL27" s="8">
        <v>0</v>
      </c>
      <c r="BM27" s="8">
        <v>0</v>
      </c>
      <c r="BN27" s="8">
        <v>0</v>
      </c>
      <c r="BO27" s="7"/>
      <c r="BP27" s="7"/>
      <c r="BQ27" s="31"/>
      <c r="BR27" s="31"/>
    </row>
    <row r="28" spans="1:95" s="19" customFormat="1" ht="18" customHeight="1" x14ac:dyDescent="0.25">
      <c r="A28" s="37">
        <v>21</v>
      </c>
      <c r="B28" s="6" t="s">
        <v>59</v>
      </c>
      <c r="C28" s="7"/>
      <c r="D28" s="7"/>
      <c r="E28" s="7"/>
      <c r="F28" s="7"/>
      <c r="G28" s="7"/>
      <c r="H28" s="7"/>
      <c r="I28" s="8">
        <v>0</v>
      </c>
      <c r="J28" s="8">
        <v>0</v>
      </c>
      <c r="K28" s="7"/>
      <c r="L28" s="7"/>
      <c r="M28" s="7"/>
      <c r="N28" s="7"/>
      <c r="O28" s="8">
        <v>0</v>
      </c>
      <c r="P28" s="8">
        <v>0</v>
      </c>
      <c r="Q28" s="8"/>
      <c r="R28" s="8"/>
      <c r="S28" s="8"/>
      <c r="T28" s="8"/>
      <c r="U28" s="7"/>
      <c r="V28" s="7"/>
      <c r="W28" s="7"/>
      <c r="X28" s="7"/>
      <c r="Y28" s="7"/>
      <c r="Z28" s="7"/>
      <c r="AA28" s="7"/>
      <c r="AB28" s="7"/>
      <c r="AC28" s="7"/>
      <c r="AD28" s="7"/>
      <c r="AE28" s="8">
        <v>0</v>
      </c>
      <c r="AF28" s="8">
        <v>0</v>
      </c>
      <c r="AG28" s="8"/>
      <c r="AH28" s="8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>
        <v>0</v>
      </c>
      <c r="AV28" s="7">
        <v>0</v>
      </c>
      <c r="AW28" s="7"/>
      <c r="AX28" s="7"/>
      <c r="AY28" s="9">
        <v>0</v>
      </c>
      <c r="AZ28" s="9">
        <v>0</v>
      </c>
      <c r="BA28" s="9"/>
      <c r="BB28" s="9"/>
      <c r="BC28" s="7"/>
      <c r="BD28" s="7"/>
      <c r="BE28" s="7"/>
      <c r="BF28" s="7"/>
      <c r="BG28" s="7"/>
      <c r="BH28" s="7"/>
      <c r="BI28" s="7"/>
      <c r="BJ28" s="7"/>
      <c r="BK28" s="8">
        <v>0</v>
      </c>
      <c r="BL28" s="8">
        <v>0</v>
      </c>
      <c r="BM28" s="8">
        <v>0</v>
      </c>
      <c r="BN28" s="8">
        <v>0</v>
      </c>
      <c r="BO28" s="7"/>
      <c r="BP28" s="7"/>
      <c r="BQ28" s="31"/>
      <c r="BR28" s="31"/>
    </row>
    <row r="29" spans="1:95" s="19" customFormat="1" ht="18" customHeight="1" x14ac:dyDescent="0.25">
      <c r="A29" s="37">
        <v>22</v>
      </c>
      <c r="B29" s="6" t="s">
        <v>28</v>
      </c>
      <c r="C29" s="7"/>
      <c r="D29" s="7"/>
      <c r="E29" s="7"/>
      <c r="F29" s="7"/>
      <c r="G29" s="7"/>
      <c r="H29" s="7"/>
      <c r="I29" s="8">
        <v>0</v>
      </c>
      <c r="J29" s="8">
        <v>0</v>
      </c>
      <c r="K29" s="7"/>
      <c r="L29" s="7"/>
      <c r="M29" s="7"/>
      <c r="N29" s="7"/>
      <c r="O29" s="8">
        <v>0</v>
      </c>
      <c r="P29" s="8">
        <v>0</v>
      </c>
      <c r="Q29" s="8"/>
      <c r="R29" s="8"/>
      <c r="S29" s="8"/>
      <c r="T29" s="8"/>
      <c r="U29" s="7"/>
      <c r="V29" s="7"/>
      <c r="W29" s="7"/>
      <c r="X29" s="7"/>
      <c r="Y29" s="7"/>
      <c r="Z29" s="7"/>
      <c r="AA29" s="7"/>
      <c r="AB29" s="7"/>
      <c r="AC29" s="7"/>
      <c r="AD29" s="7"/>
      <c r="AE29" s="8">
        <v>0</v>
      </c>
      <c r="AF29" s="8">
        <v>0</v>
      </c>
      <c r="AG29" s="8"/>
      <c r="AH29" s="8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>
        <v>0</v>
      </c>
      <c r="AV29" s="7">
        <v>0</v>
      </c>
      <c r="AW29" s="7"/>
      <c r="AX29" s="7"/>
      <c r="AY29" s="9">
        <v>0</v>
      </c>
      <c r="AZ29" s="9">
        <v>0</v>
      </c>
      <c r="BA29" s="9"/>
      <c r="BB29" s="9"/>
      <c r="BC29" s="7"/>
      <c r="BD29" s="7"/>
      <c r="BE29" s="7"/>
      <c r="BF29" s="7"/>
      <c r="BG29" s="7"/>
      <c r="BH29" s="7"/>
      <c r="BI29" s="7"/>
      <c r="BJ29" s="7"/>
      <c r="BK29" s="8">
        <v>0</v>
      </c>
      <c r="BL29" s="8">
        <v>0</v>
      </c>
      <c r="BM29" s="8">
        <v>0</v>
      </c>
      <c r="BN29" s="8">
        <v>0</v>
      </c>
      <c r="BO29" s="7"/>
      <c r="BP29" s="7"/>
      <c r="BQ29" s="31"/>
      <c r="BR29" s="31"/>
    </row>
    <row r="30" spans="1:95" s="19" customFormat="1" ht="18" customHeight="1" x14ac:dyDescent="0.25">
      <c r="A30" s="37">
        <v>23</v>
      </c>
      <c r="B30" s="6" t="s">
        <v>98</v>
      </c>
      <c r="C30" s="7"/>
      <c r="D30" s="7"/>
      <c r="E30" s="7"/>
      <c r="F30" s="7"/>
      <c r="G30" s="7"/>
      <c r="H30" s="7"/>
      <c r="I30" s="8">
        <v>0</v>
      </c>
      <c r="J30" s="8">
        <v>0</v>
      </c>
      <c r="K30" s="7"/>
      <c r="L30" s="7"/>
      <c r="M30" s="7"/>
      <c r="N30" s="7"/>
      <c r="O30" s="8">
        <v>0</v>
      </c>
      <c r="P30" s="8">
        <v>0</v>
      </c>
      <c r="Q30" s="8"/>
      <c r="R30" s="8"/>
      <c r="S30" s="8"/>
      <c r="T30" s="8"/>
      <c r="U30" s="7"/>
      <c r="V30" s="7"/>
      <c r="W30" s="7"/>
      <c r="X30" s="7"/>
      <c r="Y30" s="7"/>
      <c r="Z30" s="7"/>
      <c r="AA30" s="7"/>
      <c r="AB30" s="7"/>
      <c r="AC30" s="7"/>
      <c r="AD30" s="7"/>
      <c r="AE30" s="8">
        <v>0</v>
      </c>
      <c r="AF30" s="8">
        <v>0</v>
      </c>
      <c r="AG30" s="8"/>
      <c r="AH30" s="8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>
        <v>0</v>
      </c>
      <c r="AV30" s="7">
        <v>0</v>
      </c>
      <c r="AW30" s="7"/>
      <c r="AX30" s="7"/>
      <c r="AY30" s="9">
        <v>0</v>
      </c>
      <c r="AZ30" s="9">
        <v>0</v>
      </c>
      <c r="BA30" s="9"/>
      <c r="BB30" s="9"/>
      <c r="BC30" s="7"/>
      <c r="BD30" s="7"/>
      <c r="BE30" s="7"/>
      <c r="BF30" s="7"/>
      <c r="BG30" s="7"/>
      <c r="BH30" s="7"/>
      <c r="BI30" s="7"/>
      <c r="BJ30" s="7"/>
      <c r="BK30" s="8">
        <v>0</v>
      </c>
      <c r="BL30" s="8">
        <v>0</v>
      </c>
      <c r="BM30" s="8">
        <v>0</v>
      </c>
      <c r="BN30" s="8">
        <v>0</v>
      </c>
      <c r="BO30" s="7"/>
      <c r="BP30" s="7"/>
      <c r="BQ30" s="31"/>
      <c r="BR30" s="31"/>
    </row>
    <row r="31" spans="1:95" s="19" customFormat="1" ht="18" customHeight="1" x14ac:dyDescent="0.25">
      <c r="A31" s="37">
        <v>24</v>
      </c>
      <c r="B31" s="6" t="s">
        <v>29</v>
      </c>
      <c r="C31" s="7"/>
      <c r="D31" s="7"/>
      <c r="E31" s="7"/>
      <c r="F31" s="7"/>
      <c r="G31" s="7"/>
      <c r="H31" s="7"/>
      <c r="I31" s="8">
        <v>0</v>
      </c>
      <c r="J31" s="8">
        <v>0</v>
      </c>
      <c r="K31" s="7"/>
      <c r="L31" s="7"/>
      <c r="M31" s="7"/>
      <c r="N31" s="7"/>
      <c r="O31" s="8">
        <v>0</v>
      </c>
      <c r="P31" s="8">
        <v>0</v>
      </c>
      <c r="Q31" s="8"/>
      <c r="R31" s="8"/>
      <c r="S31" s="8"/>
      <c r="T31" s="8"/>
      <c r="U31" s="7"/>
      <c r="V31" s="7"/>
      <c r="W31" s="7"/>
      <c r="X31" s="7"/>
      <c r="Y31" s="7"/>
      <c r="Z31" s="7"/>
      <c r="AA31" s="7"/>
      <c r="AB31" s="7"/>
      <c r="AC31" s="7"/>
      <c r="AD31" s="7"/>
      <c r="AE31" s="8">
        <v>0</v>
      </c>
      <c r="AF31" s="8">
        <v>0</v>
      </c>
      <c r="AG31" s="8"/>
      <c r="AH31" s="8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>
        <v>0</v>
      </c>
      <c r="AV31" s="7">
        <v>0</v>
      </c>
      <c r="AW31" s="7"/>
      <c r="AX31" s="7"/>
      <c r="AY31" s="9">
        <v>0</v>
      </c>
      <c r="AZ31" s="9">
        <v>0</v>
      </c>
      <c r="BA31" s="9"/>
      <c r="BB31" s="9"/>
      <c r="BC31" s="7"/>
      <c r="BD31" s="7"/>
      <c r="BE31" s="7"/>
      <c r="BF31" s="7"/>
      <c r="BG31" s="7"/>
      <c r="BH31" s="7"/>
      <c r="BI31" s="7"/>
      <c r="BJ31" s="7"/>
      <c r="BK31" s="8">
        <v>0</v>
      </c>
      <c r="BL31" s="8">
        <v>0</v>
      </c>
      <c r="BM31" s="8">
        <v>0</v>
      </c>
      <c r="BN31" s="8">
        <v>0</v>
      </c>
      <c r="BO31" s="7"/>
      <c r="BP31" s="7"/>
      <c r="BQ31" s="31"/>
      <c r="BR31" s="31"/>
    </row>
    <row r="32" spans="1:95" s="16" customFormat="1" ht="18" customHeight="1" x14ac:dyDescent="0.25">
      <c r="A32" s="38"/>
      <c r="B32" s="13" t="s">
        <v>30</v>
      </c>
      <c r="C32" s="8">
        <v>0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7">
        <v>0</v>
      </c>
      <c r="AV32" s="7">
        <v>0</v>
      </c>
      <c r="AW32" s="8">
        <v>0</v>
      </c>
      <c r="AX32" s="8">
        <v>0</v>
      </c>
      <c r="AY32" s="9">
        <v>0</v>
      </c>
      <c r="AZ32" s="9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8">
        <v>0</v>
      </c>
      <c r="BN32" s="8">
        <v>0</v>
      </c>
      <c r="BO32" s="8">
        <v>0</v>
      </c>
      <c r="BP32" s="8">
        <v>0</v>
      </c>
      <c r="BQ32" s="8">
        <v>0</v>
      </c>
      <c r="BR32" s="8">
        <v>0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7">
        <v>5</v>
      </c>
      <c r="D33" s="7">
        <v>25</v>
      </c>
      <c r="E33" s="7">
        <v>10</v>
      </c>
      <c r="F33" s="7">
        <v>50</v>
      </c>
      <c r="G33" s="7">
        <v>5</v>
      </c>
      <c r="H33" s="7">
        <v>25</v>
      </c>
      <c r="I33" s="8">
        <v>20</v>
      </c>
      <c r="J33" s="8">
        <v>100</v>
      </c>
      <c r="K33" s="7">
        <v>0</v>
      </c>
      <c r="L33" s="7">
        <v>0</v>
      </c>
      <c r="M33" s="7">
        <v>5</v>
      </c>
      <c r="N33" s="7">
        <v>30</v>
      </c>
      <c r="O33" s="8">
        <v>25</v>
      </c>
      <c r="P33" s="8">
        <v>130</v>
      </c>
      <c r="Q33" s="7">
        <v>0</v>
      </c>
      <c r="R33" s="7">
        <v>0</v>
      </c>
      <c r="S33" s="7">
        <v>16.75</v>
      </c>
      <c r="T33" s="7">
        <v>87.100000000000009</v>
      </c>
      <c r="U33" s="7">
        <v>20</v>
      </c>
      <c r="V33" s="7">
        <v>100</v>
      </c>
      <c r="W33" s="7">
        <v>35</v>
      </c>
      <c r="X33" s="7">
        <v>300</v>
      </c>
      <c r="Y33" s="7">
        <v>0</v>
      </c>
      <c r="Z33" s="7">
        <v>0</v>
      </c>
      <c r="AA33" s="7">
        <v>0</v>
      </c>
      <c r="AB33" s="7">
        <v>0</v>
      </c>
      <c r="AC33" s="7"/>
      <c r="AD33" s="7">
        <v>0</v>
      </c>
      <c r="AE33" s="8">
        <v>55</v>
      </c>
      <c r="AF33" s="8">
        <v>400</v>
      </c>
      <c r="AG33" s="7">
        <v>0</v>
      </c>
      <c r="AH33" s="7">
        <v>0</v>
      </c>
      <c r="AI33" s="7"/>
      <c r="AJ33" s="7"/>
      <c r="AK33" s="7">
        <v>0</v>
      </c>
      <c r="AL33" s="7">
        <v>0</v>
      </c>
      <c r="AM33" s="7">
        <v>35</v>
      </c>
      <c r="AN33" s="7">
        <v>500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35</v>
      </c>
      <c r="AV33" s="7">
        <v>500</v>
      </c>
      <c r="AW33" s="7">
        <v>0</v>
      </c>
      <c r="AX33" s="7">
        <v>0</v>
      </c>
      <c r="AY33" s="9">
        <v>115</v>
      </c>
      <c r="AZ33" s="9">
        <v>1030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25</v>
      </c>
      <c r="BJ33" s="7">
        <v>100</v>
      </c>
      <c r="BK33" s="8">
        <v>25</v>
      </c>
      <c r="BL33" s="8">
        <v>100</v>
      </c>
      <c r="BM33" s="8">
        <v>140</v>
      </c>
      <c r="BN33" s="8">
        <v>1130</v>
      </c>
      <c r="BO33" s="46">
        <v>12</v>
      </c>
      <c r="BP33" s="46">
        <v>105</v>
      </c>
      <c r="BQ33" s="35">
        <v>2</v>
      </c>
      <c r="BR33" s="35">
        <v>2</v>
      </c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7">
        <v>7783</v>
      </c>
      <c r="D34" s="7">
        <v>10885</v>
      </c>
      <c r="E34" s="7">
        <v>5033</v>
      </c>
      <c r="F34" s="7">
        <v>13300</v>
      </c>
      <c r="G34" s="7">
        <v>172</v>
      </c>
      <c r="H34" s="7">
        <v>605</v>
      </c>
      <c r="I34" s="8">
        <v>12988</v>
      </c>
      <c r="J34" s="8">
        <v>24790</v>
      </c>
      <c r="K34" s="7">
        <v>692</v>
      </c>
      <c r="L34" s="7">
        <v>3510</v>
      </c>
      <c r="M34" s="7">
        <v>737</v>
      </c>
      <c r="N34" s="7">
        <v>3140</v>
      </c>
      <c r="O34" s="8">
        <v>14417</v>
      </c>
      <c r="P34" s="8">
        <v>31440</v>
      </c>
      <c r="Q34" s="7">
        <v>0</v>
      </c>
      <c r="R34" s="7">
        <v>0</v>
      </c>
      <c r="S34" s="7">
        <v>9502.61</v>
      </c>
      <c r="T34" s="7">
        <v>20828.099999999999</v>
      </c>
      <c r="U34" s="7">
        <v>1346</v>
      </c>
      <c r="V34" s="7">
        <v>7450</v>
      </c>
      <c r="W34" s="7">
        <v>578</v>
      </c>
      <c r="X34" s="7">
        <v>5850</v>
      </c>
      <c r="Y34" s="7">
        <v>0</v>
      </c>
      <c r="Z34" s="7">
        <v>0</v>
      </c>
      <c r="AA34" s="7">
        <v>0</v>
      </c>
      <c r="AB34" s="7">
        <v>0</v>
      </c>
      <c r="AC34" s="7">
        <v>1</v>
      </c>
      <c r="AD34" s="7">
        <v>500</v>
      </c>
      <c r="AE34" s="8">
        <v>1925</v>
      </c>
      <c r="AF34" s="8">
        <v>13800</v>
      </c>
      <c r="AG34" s="7">
        <v>0</v>
      </c>
      <c r="AH34" s="7">
        <v>0</v>
      </c>
      <c r="AI34" s="7">
        <v>2</v>
      </c>
      <c r="AJ34" s="7">
        <v>50</v>
      </c>
      <c r="AK34" s="7">
        <v>19</v>
      </c>
      <c r="AL34" s="7">
        <v>49</v>
      </c>
      <c r="AM34" s="7">
        <v>215</v>
      </c>
      <c r="AN34" s="7">
        <v>2530</v>
      </c>
      <c r="AO34" s="7">
        <v>8</v>
      </c>
      <c r="AP34" s="7">
        <v>21</v>
      </c>
      <c r="AQ34" s="7">
        <v>725</v>
      </c>
      <c r="AR34" s="7">
        <v>1630</v>
      </c>
      <c r="AS34" s="7">
        <v>13</v>
      </c>
      <c r="AT34" s="7">
        <v>29</v>
      </c>
      <c r="AU34" s="7">
        <v>982</v>
      </c>
      <c r="AV34" s="7">
        <v>4309</v>
      </c>
      <c r="AW34" s="7">
        <v>0</v>
      </c>
      <c r="AX34" s="7">
        <v>0</v>
      </c>
      <c r="AY34" s="9">
        <v>17324</v>
      </c>
      <c r="AZ34" s="9">
        <v>49549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475</v>
      </c>
      <c r="BJ34" s="7">
        <v>5000</v>
      </c>
      <c r="BK34" s="8">
        <v>475</v>
      </c>
      <c r="BL34" s="8">
        <v>5000</v>
      </c>
      <c r="BM34" s="8">
        <v>17799</v>
      </c>
      <c r="BN34" s="8">
        <v>54549</v>
      </c>
      <c r="BO34" s="46">
        <v>1770</v>
      </c>
      <c r="BP34" s="46">
        <v>5085</v>
      </c>
      <c r="BQ34" s="35">
        <v>150</v>
      </c>
      <c r="BR34" s="35">
        <v>160</v>
      </c>
    </row>
    <row r="35" spans="1:95" s="10" customFormat="1" ht="18" customHeight="1" x14ac:dyDescent="0.25">
      <c r="A35" s="39">
        <v>27</v>
      </c>
      <c r="B35" s="12" t="s">
        <v>14</v>
      </c>
      <c r="C35" s="7">
        <v>321</v>
      </c>
      <c r="D35" s="7">
        <v>575</v>
      </c>
      <c r="E35" s="7">
        <v>154</v>
      </c>
      <c r="F35" s="7">
        <v>600</v>
      </c>
      <c r="G35" s="7">
        <v>5</v>
      </c>
      <c r="H35" s="7">
        <v>30</v>
      </c>
      <c r="I35" s="8">
        <v>480</v>
      </c>
      <c r="J35" s="8">
        <v>1205</v>
      </c>
      <c r="K35" s="7">
        <v>32</v>
      </c>
      <c r="L35" s="7">
        <v>300</v>
      </c>
      <c r="M35" s="7">
        <v>35</v>
      </c>
      <c r="N35" s="7">
        <v>210</v>
      </c>
      <c r="O35" s="8">
        <v>547</v>
      </c>
      <c r="P35" s="8">
        <v>1715</v>
      </c>
      <c r="Q35" s="7">
        <v>0</v>
      </c>
      <c r="R35" s="7">
        <v>0</v>
      </c>
      <c r="S35" s="7">
        <v>366.49</v>
      </c>
      <c r="T35" s="7">
        <v>1149.0500000000002</v>
      </c>
      <c r="U35" s="7">
        <v>20</v>
      </c>
      <c r="V35" s="7">
        <v>200</v>
      </c>
      <c r="W35" s="7">
        <v>20</v>
      </c>
      <c r="X35" s="7">
        <v>200</v>
      </c>
      <c r="Y35" s="7">
        <v>0</v>
      </c>
      <c r="Z35" s="7">
        <v>0</v>
      </c>
      <c r="AA35" s="7">
        <v>0</v>
      </c>
      <c r="AB35" s="7">
        <v>0</v>
      </c>
      <c r="AC35" s="7"/>
      <c r="AD35" s="7">
        <v>0</v>
      </c>
      <c r="AE35" s="8">
        <v>40</v>
      </c>
      <c r="AF35" s="8">
        <v>400</v>
      </c>
      <c r="AG35" s="7">
        <v>0</v>
      </c>
      <c r="AH35" s="7">
        <v>0</v>
      </c>
      <c r="AI35" s="7"/>
      <c r="AJ35" s="7"/>
      <c r="AK35" s="7">
        <v>3</v>
      </c>
      <c r="AL35" s="7">
        <v>10</v>
      </c>
      <c r="AM35" s="7">
        <v>10</v>
      </c>
      <c r="AN35" s="7">
        <v>150</v>
      </c>
      <c r="AO35" s="7">
        <v>2</v>
      </c>
      <c r="AP35" s="7">
        <v>8</v>
      </c>
      <c r="AQ35" s="7">
        <v>32</v>
      </c>
      <c r="AR35" s="7">
        <v>100</v>
      </c>
      <c r="AS35" s="7">
        <v>0</v>
      </c>
      <c r="AT35" s="7">
        <v>0</v>
      </c>
      <c r="AU35" s="7">
        <v>47</v>
      </c>
      <c r="AV35" s="7">
        <v>268</v>
      </c>
      <c r="AW35" s="7">
        <v>0</v>
      </c>
      <c r="AX35" s="7">
        <v>0</v>
      </c>
      <c r="AY35" s="9">
        <v>634</v>
      </c>
      <c r="AZ35" s="9">
        <v>2383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50</v>
      </c>
      <c r="BJ35" s="7">
        <v>300</v>
      </c>
      <c r="BK35" s="8">
        <v>50</v>
      </c>
      <c r="BL35" s="8">
        <v>300</v>
      </c>
      <c r="BM35" s="8">
        <v>684</v>
      </c>
      <c r="BN35" s="8">
        <v>2683</v>
      </c>
      <c r="BO35" s="46">
        <v>65</v>
      </c>
      <c r="BP35" s="46">
        <v>235</v>
      </c>
      <c r="BQ35" s="35">
        <v>10</v>
      </c>
      <c r="BR35" s="35">
        <v>10</v>
      </c>
    </row>
    <row r="36" spans="1:95" s="10" customFormat="1" ht="18" customHeight="1" x14ac:dyDescent="0.25">
      <c r="A36" s="37">
        <v>28</v>
      </c>
      <c r="B36" s="6" t="s">
        <v>54</v>
      </c>
      <c r="C36" s="7">
        <v>5</v>
      </c>
      <c r="D36" s="7">
        <v>50</v>
      </c>
      <c r="E36" s="7">
        <v>2</v>
      </c>
      <c r="F36" s="7">
        <v>10</v>
      </c>
      <c r="G36" s="7">
        <v>8</v>
      </c>
      <c r="H36" s="7">
        <v>40</v>
      </c>
      <c r="I36" s="8">
        <v>15</v>
      </c>
      <c r="J36" s="8">
        <v>100</v>
      </c>
      <c r="K36" s="7">
        <v>5</v>
      </c>
      <c r="L36" s="7">
        <v>50</v>
      </c>
      <c r="M36" s="7">
        <v>12</v>
      </c>
      <c r="N36" s="7">
        <v>60</v>
      </c>
      <c r="O36" s="8">
        <v>32</v>
      </c>
      <c r="P36" s="8">
        <v>210</v>
      </c>
      <c r="Q36" s="7">
        <v>0</v>
      </c>
      <c r="R36" s="7">
        <v>0</v>
      </c>
      <c r="S36" s="7">
        <v>21.44</v>
      </c>
      <c r="T36" s="7">
        <v>140.70000000000002</v>
      </c>
      <c r="U36" s="7">
        <v>10</v>
      </c>
      <c r="V36" s="7">
        <v>100</v>
      </c>
      <c r="W36" s="7">
        <v>10</v>
      </c>
      <c r="X36" s="7">
        <v>100</v>
      </c>
      <c r="Y36" s="7">
        <v>0</v>
      </c>
      <c r="Z36" s="7">
        <v>0</v>
      </c>
      <c r="AA36" s="7">
        <v>0</v>
      </c>
      <c r="AB36" s="7">
        <v>0</v>
      </c>
      <c r="AC36" s="7"/>
      <c r="AD36" s="7">
        <v>0</v>
      </c>
      <c r="AE36" s="8">
        <v>20</v>
      </c>
      <c r="AF36" s="8">
        <v>200</v>
      </c>
      <c r="AG36" s="7">
        <v>0</v>
      </c>
      <c r="AH36" s="7">
        <v>0</v>
      </c>
      <c r="AI36" s="7"/>
      <c r="AJ36" s="7"/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120</v>
      </c>
      <c r="AR36" s="7">
        <v>600</v>
      </c>
      <c r="AS36" s="7">
        <v>0</v>
      </c>
      <c r="AT36" s="7">
        <v>0</v>
      </c>
      <c r="AU36" s="7">
        <v>120</v>
      </c>
      <c r="AV36" s="7">
        <v>600</v>
      </c>
      <c r="AW36" s="7">
        <v>0</v>
      </c>
      <c r="AX36" s="7">
        <v>0</v>
      </c>
      <c r="AY36" s="9">
        <v>172</v>
      </c>
      <c r="AZ36" s="9">
        <v>1010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25</v>
      </c>
      <c r="BJ36" s="7">
        <v>100</v>
      </c>
      <c r="BK36" s="8">
        <v>25</v>
      </c>
      <c r="BL36" s="8">
        <v>100</v>
      </c>
      <c r="BM36" s="8">
        <v>197</v>
      </c>
      <c r="BN36" s="8">
        <v>1110</v>
      </c>
      <c r="BO36" s="46">
        <v>20</v>
      </c>
      <c r="BP36" s="46">
        <v>100</v>
      </c>
      <c r="BQ36" s="35">
        <v>2</v>
      </c>
      <c r="BR36" s="35">
        <v>2</v>
      </c>
    </row>
    <row r="37" spans="1:95" s="10" customFormat="1" ht="18" customHeight="1" x14ac:dyDescent="0.25">
      <c r="A37" s="39">
        <v>29</v>
      </c>
      <c r="B37" s="12" t="s">
        <v>32</v>
      </c>
      <c r="C37" s="7">
        <v>2434</v>
      </c>
      <c r="D37" s="7">
        <v>5385</v>
      </c>
      <c r="E37" s="7">
        <v>808</v>
      </c>
      <c r="F37" s="7">
        <v>2300</v>
      </c>
      <c r="G37" s="7">
        <v>20</v>
      </c>
      <c r="H37" s="7">
        <v>90</v>
      </c>
      <c r="I37" s="8">
        <v>3262</v>
      </c>
      <c r="J37" s="8">
        <v>7775</v>
      </c>
      <c r="K37" s="7">
        <v>180</v>
      </c>
      <c r="L37" s="7">
        <v>550</v>
      </c>
      <c r="M37" s="7">
        <v>115</v>
      </c>
      <c r="N37" s="7">
        <v>435</v>
      </c>
      <c r="O37" s="8">
        <v>3557</v>
      </c>
      <c r="P37" s="8">
        <v>8760</v>
      </c>
      <c r="Q37" s="7">
        <v>0</v>
      </c>
      <c r="R37" s="7">
        <v>0</v>
      </c>
      <c r="S37" s="7">
        <v>2374.59</v>
      </c>
      <c r="T37" s="7">
        <v>5847.5</v>
      </c>
      <c r="U37" s="7">
        <v>370</v>
      </c>
      <c r="V37" s="7">
        <v>2250</v>
      </c>
      <c r="W37" s="7">
        <v>110</v>
      </c>
      <c r="X37" s="7">
        <v>1300</v>
      </c>
      <c r="Y37" s="7">
        <v>0</v>
      </c>
      <c r="Z37" s="7">
        <v>0</v>
      </c>
      <c r="AA37" s="7">
        <v>0</v>
      </c>
      <c r="AB37" s="7">
        <v>0</v>
      </c>
      <c r="AC37" s="7"/>
      <c r="AD37" s="7">
        <v>0</v>
      </c>
      <c r="AE37" s="8">
        <v>480</v>
      </c>
      <c r="AF37" s="8">
        <v>3550</v>
      </c>
      <c r="AG37" s="7">
        <v>0</v>
      </c>
      <c r="AH37" s="7">
        <v>0</v>
      </c>
      <c r="AI37" s="7"/>
      <c r="AJ37" s="7"/>
      <c r="AK37" s="7">
        <v>4</v>
      </c>
      <c r="AL37" s="7">
        <v>15</v>
      </c>
      <c r="AM37" s="7">
        <v>60</v>
      </c>
      <c r="AN37" s="7">
        <v>950</v>
      </c>
      <c r="AO37" s="7">
        <v>8</v>
      </c>
      <c r="AP37" s="7">
        <v>20</v>
      </c>
      <c r="AQ37" s="7">
        <v>865</v>
      </c>
      <c r="AR37" s="7">
        <v>2585</v>
      </c>
      <c r="AS37" s="7">
        <v>10</v>
      </c>
      <c r="AT37" s="7">
        <v>20</v>
      </c>
      <c r="AU37" s="7">
        <v>947</v>
      </c>
      <c r="AV37" s="7">
        <v>3590</v>
      </c>
      <c r="AW37" s="7">
        <v>0</v>
      </c>
      <c r="AX37" s="7">
        <v>0</v>
      </c>
      <c r="AY37" s="9">
        <v>4984</v>
      </c>
      <c r="AZ37" s="9">
        <v>15900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275</v>
      </c>
      <c r="BJ37" s="7">
        <v>1500</v>
      </c>
      <c r="BK37" s="8">
        <v>275</v>
      </c>
      <c r="BL37" s="8">
        <v>1500</v>
      </c>
      <c r="BM37" s="8">
        <v>5259</v>
      </c>
      <c r="BN37" s="8">
        <v>17400</v>
      </c>
      <c r="BO37" s="46">
        <v>520</v>
      </c>
      <c r="BP37" s="46">
        <v>1635</v>
      </c>
      <c r="BQ37" s="35">
        <v>35</v>
      </c>
      <c r="BR37" s="35">
        <v>35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8">
        <v>0</v>
      </c>
      <c r="J38" s="8">
        <v>0</v>
      </c>
      <c r="K38" s="7">
        <v>0</v>
      </c>
      <c r="L38" s="7">
        <v>0</v>
      </c>
      <c r="M38" s="7">
        <v>0</v>
      </c>
      <c r="N38" s="7">
        <v>0</v>
      </c>
      <c r="O38" s="8">
        <v>0</v>
      </c>
      <c r="P38" s="8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/>
      <c r="AD38" s="7">
        <v>0</v>
      </c>
      <c r="AE38" s="8">
        <v>0</v>
      </c>
      <c r="AF38" s="8">
        <v>0</v>
      </c>
      <c r="AG38" s="7">
        <v>0</v>
      </c>
      <c r="AH38" s="7">
        <v>0</v>
      </c>
      <c r="AI38" s="7"/>
      <c r="AJ38" s="7"/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9">
        <v>0</v>
      </c>
      <c r="AZ38" s="9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8">
        <v>0</v>
      </c>
      <c r="BL38" s="8">
        <v>0</v>
      </c>
      <c r="BM38" s="8">
        <v>0</v>
      </c>
      <c r="BN38" s="8">
        <v>0</v>
      </c>
      <c r="BO38" s="46">
        <v>0</v>
      </c>
      <c r="BP38" s="46">
        <v>0</v>
      </c>
      <c r="BQ38" s="35">
        <v>0</v>
      </c>
      <c r="BR38" s="35">
        <v>0</v>
      </c>
    </row>
    <row r="39" spans="1:95" s="10" customFormat="1" ht="18" customHeight="1" x14ac:dyDescent="0.25">
      <c r="A39" s="39">
        <v>31</v>
      </c>
      <c r="B39" s="12" t="s">
        <v>34</v>
      </c>
      <c r="C39" s="7">
        <v>245</v>
      </c>
      <c r="D39" s="7">
        <v>1085</v>
      </c>
      <c r="E39" s="7">
        <v>612</v>
      </c>
      <c r="F39" s="7">
        <v>2000</v>
      </c>
      <c r="G39" s="7">
        <v>11</v>
      </c>
      <c r="H39" s="7">
        <v>70</v>
      </c>
      <c r="I39" s="8">
        <v>868</v>
      </c>
      <c r="J39" s="8">
        <v>3155</v>
      </c>
      <c r="K39" s="7">
        <v>180</v>
      </c>
      <c r="L39" s="7">
        <v>550</v>
      </c>
      <c r="M39" s="7">
        <v>110</v>
      </c>
      <c r="N39" s="7">
        <v>450</v>
      </c>
      <c r="O39" s="8">
        <v>1158</v>
      </c>
      <c r="P39" s="8">
        <v>4155</v>
      </c>
      <c r="Q39" s="7">
        <v>0</v>
      </c>
      <c r="R39" s="7">
        <v>0</v>
      </c>
      <c r="S39" s="7">
        <v>762.18000000000006</v>
      </c>
      <c r="T39" s="7">
        <v>2742.95</v>
      </c>
      <c r="U39" s="7">
        <v>240</v>
      </c>
      <c r="V39" s="7">
        <v>1250</v>
      </c>
      <c r="W39" s="7">
        <v>60</v>
      </c>
      <c r="X39" s="7">
        <v>400</v>
      </c>
      <c r="Y39" s="7">
        <v>0</v>
      </c>
      <c r="Z39" s="7">
        <v>0</v>
      </c>
      <c r="AA39" s="7">
        <v>0</v>
      </c>
      <c r="AB39" s="7">
        <v>0</v>
      </c>
      <c r="AC39" s="7"/>
      <c r="AD39" s="7">
        <v>0</v>
      </c>
      <c r="AE39" s="8">
        <v>300</v>
      </c>
      <c r="AF39" s="8">
        <v>1650</v>
      </c>
      <c r="AG39" s="7">
        <v>0</v>
      </c>
      <c r="AH39" s="7">
        <v>0</v>
      </c>
      <c r="AI39" s="7"/>
      <c r="AJ39" s="7"/>
      <c r="AK39" s="7">
        <v>5</v>
      </c>
      <c r="AL39" s="7">
        <v>14</v>
      </c>
      <c r="AM39" s="7">
        <v>45</v>
      </c>
      <c r="AN39" s="7">
        <v>350</v>
      </c>
      <c r="AO39" s="7">
        <v>3</v>
      </c>
      <c r="AP39" s="7">
        <v>10</v>
      </c>
      <c r="AQ39" s="7">
        <v>148</v>
      </c>
      <c r="AR39" s="7">
        <v>200</v>
      </c>
      <c r="AS39" s="7">
        <v>2</v>
      </c>
      <c r="AT39" s="7">
        <v>5</v>
      </c>
      <c r="AU39" s="7">
        <v>203</v>
      </c>
      <c r="AV39" s="7">
        <v>579</v>
      </c>
      <c r="AW39" s="7">
        <v>0</v>
      </c>
      <c r="AX39" s="7">
        <v>0</v>
      </c>
      <c r="AY39" s="9">
        <v>1661</v>
      </c>
      <c r="AZ39" s="9">
        <v>6384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160</v>
      </c>
      <c r="BJ39" s="7">
        <v>500</v>
      </c>
      <c r="BK39" s="8">
        <v>160</v>
      </c>
      <c r="BL39" s="8">
        <v>500</v>
      </c>
      <c r="BM39" s="8">
        <v>1821</v>
      </c>
      <c r="BN39" s="8">
        <v>6884</v>
      </c>
      <c r="BO39" s="46">
        <v>185</v>
      </c>
      <c r="BP39" s="46">
        <v>692</v>
      </c>
      <c r="BQ39" s="35">
        <v>20</v>
      </c>
      <c r="BR39" s="35">
        <v>20</v>
      </c>
    </row>
    <row r="40" spans="1:95" s="10" customFormat="1" ht="18" customHeight="1" x14ac:dyDescent="0.25">
      <c r="A40" s="37">
        <v>32</v>
      </c>
      <c r="B40" s="12" t="s">
        <v>35</v>
      </c>
      <c r="C40" s="7">
        <v>810</v>
      </c>
      <c r="D40" s="7">
        <v>1645</v>
      </c>
      <c r="E40" s="7">
        <v>501</v>
      </c>
      <c r="F40" s="7">
        <v>1600</v>
      </c>
      <c r="G40" s="7">
        <v>88</v>
      </c>
      <c r="H40" s="7">
        <v>205</v>
      </c>
      <c r="I40" s="8">
        <v>1399</v>
      </c>
      <c r="J40" s="8">
        <v>3450</v>
      </c>
      <c r="K40" s="7">
        <v>185</v>
      </c>
      <c r="L40" s="7">
        <v>700</v>
      </c>
      <c r="M40" s="7">
        <v>250</v>
      </c>
      <c r="N40" s="7">
        <v>845</v>
      </c>
      <c r="O40" s="8">
        <v>1834</v>
      </c>
      <c r="P40" s="8">
        <v>4995</v>
      </c>
      <c r="Q40" s="7">
        <v>0</v>
      </c>
      <c r="R40" s="7">
        <v>0</v>
      </c>
      <c r="S40" s="7">
        <v>1206.3000000000002</v>
      </c>
      <c r="T40" s="7">
        <v>3290.55</v>
      </c>
      <c r="U40" s="7">
        <v>285</v>
      </c>
      <c r="V40" s="7">
        <v>1480</v>
      </c>
      <c r="W40" s="7">
        <v>195</v>
      </c>
      <c r="X40" s="7">
        <v>880</v>
      </c>
      <c r="Y40" s="7">
        <v>0</v>
      </c>
      <c r="Z40" s="7">
        <v>0</v>
      </c>
      <c r="AA40" s="7">
        <v>0</v>
      </c>
      <c r="AB40" s="7">
        <v>0</v>
      </c>
      <c r="AC40" s="7"/>
      <c r="AD40" s="7">
        <v>0</v>
      </c>
      <c r="AE40" s="8">
        <v>480</v>
      </c>
      <c r="AF40" s="8">
        <v>2360</v>
      </c>
      <c r="AG40" s="7">
        <v>0</v>
      </c>
      <c r="AH40" s="7">
        <v>0</v>
      </c>
      <c r="AI40" s="7"/>
      <c r="AJ40" s="7"/>
      <c r="AK40" s="7">
        <v>10</v>
      </c>
      <c r="AL40" s="7">
        <v>35</v>
      </c>
      <c r="AM40" s="7">
        <v>125</v>
      </c>
      <c r="AN40" s="7">
        <v>830</v>
      </c>
      <c r="AO40" s="7">
        <v>4</v>
      </c>
      <c r="AP40" s="7">
        <v>8</v>
      </c>
      <c r="AQ40" s="7">
        <v>135</v>
      </c>
      <c r="AR40" s="7">
        <v>650</v>
      </c>
      <c r="AS40" s="7">
        <v>2</v>
      </c>
      <c r="AT40" s="7">
        <v>2</v>
      </c>
      <c r="AU40" s="7">
        <v>276</v>
      </c>
      <c r="AV40" s="7">
        <v>1525</v>
      </c>
      <c r="AW40" s="7">
        <v>0</v>
      </c>
      <c r="AX40" s="7">
        <v>0</v>
      </c>
      <c r="AY40" s="9">
        <v>2590</v>
      </c>
      <c r="AZ40" s="9">
        <v>8880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85</v>
      </c>
      <c r="BJ40" s="7">
        <v>300</v>
      </c>
      <c r="BK40" s="8">
        <v>85</v>
      </c>
      <c r="BL40" s="8">
        <v>300</v>
      </c>
      <c r="BM40" s="8">
        <v>2675</v>
      </c>
      <c r="BN40" s="8">
        <v>9180</v>
      </c>
      <c r="BO40" s="46">
        <v>280</v>
      </c>
      <c r="BP40" s="46">
        <v>960</v>
      </c>
      <c r="BQ40" s="35">
        <v>25</v>
      </c>
      <c r="BR40" s="35">
        <v>25</v>
      </c>
    </row>
    <row r="41" spans="1:95" s="10" customFormat="1" ht="18" customHeight="1" x14ac:dyDescent="0.25">
      <c r="A41" s="39">
        <v>33</v>
      </c>
      <c r="B41" s="12" t="s">
        <v>36</v>
      </c>
      <c r="C41" s="7">
        <v>251</v>
      </c>
      <c r="D41" s="7">
        <v>465</v>
      </c>
      <c r="E41" s="7">
        <v>318</v>
      </c>
      <c r="F41" s="7">
        <v>800</v>
      </c>
      <c r="G41" s="7">
        <v>10</v>
      </c>
      <c r="H41" s="7">
        <v>70</v>
      </c>
      <c r="I41" s="8">
        <v>579</v>
      </c>
      <c r="J41" s="8">
        <v>1335</v>
      </c>
      <c r="K41" s="7">
        <v>70</v>
      </c>
      <c r="L41" s="7">
        <v>300</v>
      </c>
      <c r="M41" s="7">
        <v>55</v>
      </c>
      <c r="N41" s="7">
        <v>305</v>
      </c>
      <c r="O41" s="8">
        <v>704</v>
      </c>
      <c r="P41" s="8">
        <v>1940</v>
      </c>
      <c r="Q41" s="7">
        <v>0</v>
      </c>
      <c r="R41" s="7">
        <v>0</v>
      </c>
      <c r="S41" s="7">
        <v>463.76000000000005</v>
      </c>
      <c r="T41" s="7">
        <v>1283.4000000000001</v>
      </c>
      <c r="U41" s="7">
        <v>55</v>
      </c>
      <c r="V41" s="7">
        <v>300</v>
      </c>
      <c r="W41" s="7">
        <v>60</v>
      </c>
      <c r="X41" s="7">
        <v>400</v>
      </c>
      <c r="Y41" s="7">
        <v>0</v>
      </c>
      <c r="Z41" s="7">
        <v>0</v>
      </c>
      <c r="AA41" s="7">
        <v>0</v>
      </c>
      <c r="AB41" s="7">
        <v>0</v>
      </c>
      <c r="AC41" s="7"/>
      <c r="AD41" s="7">
        <v>0</v>
      </c>
      <c r="AE41" s="8">
        <v>115</v>
      </c>
      <c r="AF41" s="8">
        <v>700</v>
      </c>
      <c r="AG41" s="7">
        <v>0</v>
      </c>
      <c r="AH41" s="7">
        <v>0</v>
      </c>
      <c r="AI41" s="7"/>
      <c r="AJ41" s="7"/>
      <c r="AK41" s="7">
        <v>5</v>
      </c>
      <c r="AL41" s="7">
        <v>20</v>
      </c>
      <c r="AM41" s="7">
        <v>75</v>
      </c>
      <c r="AN41" s="7">
        <v>485</v>
      </c>
      <c r="AO41" s="7">
        <v>0</v>
      </c>
      <c r="AP41" s="7">
        <v>0</v>
      </c>
      <c r="AQ41" s="7">
        <v>75</v>
      </c>
      <c r="AR41" s="7">
        <v>375</v>
      </c>
      <c r="AS41" s="7">
        <v>0</v>
      </c>
      <c r="AT41" s="7">
        <v>0</v>
      </c>
      <c r="AU41" s="7">
        <v>155</v>
      </c>
      <c r="AV41" s="7">
        <v>880</v>
      </c>
      <c r="AW41" s="7">
        <v>0</v>
      </c>
      <c r="AX41" s="7">
        <v>0</v>
      </c>
      <c r="AY41" s="9">
        <v>974</v>
      </c>
      <c r="AZ41" s="9">
        <v>3520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125</v>
      </c>
      <c r="BJ41" s="7">
        <v>300</v>
      </c>
      <c r="BK41" s="8">
        <v>125</v>
      </c>
      <c r="BL41" s="8">
        <v>300</v>
      </c>
      <c r="BM41" s="8">
        <v>1099</v>
      </c>
      <c r="BN41" s="8">
        <v>3820</v>
      </c>
      <c r="BO41" s="46">
        <v>100</v>
      </c>
      <c r="BP41" s="46">
        <v>360</v>
      </c>
      <c r="BQ41" s="35">
        <v>7</v>
      </c>
      <c r="BR41" s="35">
        <v>7</v>
      </c>
    </row>
    <row r="42" spans="1:95" s="19" customFormat="1" ht="18" customHeight="1" x14ac:dyDescent="0.25">
      <c r="A42" s="37">
        <v>34</v>
      </c>
      <c r="B42" s="6" t="s">
        <v>82</v>
      </c>
      <c r="C42" s="7"/>
      <c r="D42" s="7"/>
      <c r="E42" s="7"/>
      <c r="F42" s="7"/>
      <c r="G42" s="7"/>
      <c r="H42" s="7"/>
      <c r="I42" s="8">
        <v>0</v>
      </c>
      <c r="J42" s="8">
        <v>0</v>
      </c>
      <c r="K42" s="7"/>
      <c r="L42" s="7"/>
      <c r="M42" s="7"/>
      <c r="N42" s="7"/>
      <c r="O42" s="8">
        <v>0</v>
      </c>
      <c r="P42" s="8">
        <v>0</v>
      </c>
      <c r="Q42" s="8"/>
      <c r="R42" s="8"/>
      <c r="S42" s="8"/>
      <c r="T42" s="8"/>
      <c r="U42" s="7"/>
      <c r="V42" s="7"/>
      <c r="W42" s="7"/>
      <c r="X42" s="7"/>
      <c r="Y42" s="7"/>
      <c r="Z42" s="7"/>
      <c r="AA42" s="7"/>
      <c r="AB42" s="7"/>
      <c r="AC42" s="7"/>
      <c r="AD42" s="7"/>
      <c r="AE42" s="8">
        <v>0</v>
      </c>
      <c r="AF42" s="8">
        <v>0</v>
      </c>
      <c r="AG42" s="8"/>
      <c r="AH42" s="8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v>0</v>
      </c>
      <c r="AV42" s="7">
        <v>0</v>
      </c>
      <c r="AW42" s="7"/>
      <c r="AX42" s="7"/>
      <c r="AY42" s="9">
        <v>0</v>
      </c>
      <c r="AZ42" s="9">
        <v>0</v>
      </c>
      <c r="BA42" s="9"/>
      <c r="BB42" s="9"/>
      <c r="BC42" s="7"/>
      <c r="BD42" s="7"/>
      <c r="BE42" s="7"/>
      <c r="BF42" s="7"/>
      <c r="BG42" s="7"/>
      <c r="BH42" s="7"/>
      <c r="BI42" s="7"/>
      <c r="BJ42" s="7"/>
      <c r="BK42" s="8">
        <v>0</v>
      </c>
      <c r="BL42" s="8">
        <v>0</v>
      </c>
      <c r="BM42" s="8">
        <v>0</v>
      </c>
      <c r="BN42" s="8">
        <v>0</v>
      </c>
      <c r="BO42" s="7"/>
      <c r="BP42" s="7"/>
      <c r="BQ42" s="31"/>
      <c r="BR42" s="31"/>
    </row>
    <row r="43" spans="1:95" s="16" customFormat="1" ht="18" customHeight="1" x14ac:dyDescent="0.25">
      <c r="A43" s="38" t="s">
        <v>37</v>
      </c>
      <c r="B43" s="13" t="s">
        <v>38</v>
      </c>
      <c r="C43" s="8">
        <v>11854</v>
      </c>
      <c r="D43" s="8">
        <v>20115</v>
      </c>
      <c r="E43" s="8">
        <v>7438</v>
      </c>
      <c r="F43" s="8">
        <v>20660</v>
      </c>
      <c r="G43" s="8">
        <v>319</v>
      </c>
      <c r="H43" s="8">
        <v>1135</v>
      </c>
      <c r="I43" s="8">
        <v>19611</v>
      </c>
      <c r="J43" s="8">
        <v>41910</v>
      </c>
      <c r="K43" s="8">
        <v>1344</v>
      </c>
      <c r="L43" s="8">
        <v>5960</v>
      </c>
      <c r="M43" s="8">
        <v>1319</v>
      </c>
      <c r="N43" s="8">
        <v>5475</v>
      </c>
      <c r="O43" s="8">
        <v>22274</v>
      </c>
      <c r="P43" s="8">
        <v>53345</v>
      </c>
      <c r="Q43" s="8">
        <v>0</v>
      </c>
      <c r="R43" s="8">
        <v>0</v>
      </c>
      <c r="S43" s="8">
        <v>14714.12</v>
      </c>
      <c r="T43" s="8">
        <v>35369.35</v>
      </c>
      <c r="U43" s="8">
        <v>2346</v>
      </c>
      <c r="V43" s="8">
        <v>13130</v>
      </c>
      <c r="W43" s="8">
        <v>1068</v>
      </c>
      <c r="X43" s="8">
        <v>9430</v>
      </c>
      <c r="Y43" s="8">
        <v>0</v>
      </c>
      <c r="Z43" s="8">
        <v>0</v>
      </c>
      <c r="AA43" s="8">
        <v>0</v>
      </c>
      <c r="AB43" s="8">
        <v>0</v>
      </c>
      <c r="AC43" s="8">
        <v>1</v>
      </c>
      <c r="AD43" s="8">
        <v>500</v>
      </c>
      <c r="AE43" s="8">
        <v>3415</v>
      </c>
      <c r="AF43" s="8">
        <v>23060</v>
      </c>
      <c r="AG43" s="8">
        <v>0</v>
      </c>
      <c r="AH43" s="8">
        <v>0</v>
      </c>
      <c r="AI43" s="8">
        <v>2</v>
      </c>
      <c r="AJ43" s="8">
        <v>50</v>
      </c>
      <c r="AK43" s="8">
        <v>46</v>
      </c>
      <c r="AL43" s="8">
        <v>143</v>
      </c>
      <c r="AM43" s="8">
        <v>565</v>
      </c>
      <c r="AN43" s="8">
        <v>5795</v>
      </c>
      <c r="AO43" s="8">
        <v>25</v>
      </c>
      <c r="AP43" s="8">
        <v>67</v>
      </c>
      <c r="AQ43" s="8">
        <v>2100</v>
      </c>
      <c r="AR43" s="8">
        <v>6140</v>
      </c>
      <c r="AS43" s="8">
        <v>27</v>
      </c>
      <c r="AT43" s="8">
        <v>56</v>
      </c>
      <c r="AU43" s="7">
        <v>2765</v>
      </c>
      <c r="AV43" s="7">
        <v>12251</v>
      </c>
      <c r="AW43" s="8">
        <v>0</v>
      </c>
      <c r="AX43" s="8">
        <v>0</v>
      </c>
      <c r="AY43" s="9">
        <v>28454</v>
      </c>
      <c r="AZ43" s="9">
        <v>88656</v>
      </c>
      <c r="BA43" s="8">
        <v>0</v>
      </c>
      <c r="BB43" s="8">
        <v>0</v>
      </c>
      <c r="BC43" s="8">
        <v>0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8">
        <v>1220</v>
      </c>
      <c r="BJ43" s="8">
        <v>8100</v>
      </c>
      <c r="BK43" s="8">
        <v>1220</v>
      </c>
      <c r="BL43" s="8">
        <v>8100</v>
      </c>
      <c r="BM43" s="8">
        <v>29674</v>
      </c>
      <c r="BN43" s="8">
        <v>96756</v>
      </c>
      <c r="BO43" s="8">
        <v>2952</v>
      </c>
      <c r="BP43" s="8">
        <v>9172</v>
      </c>
      <c r="BQ43" s="8">
        <v>251</v>
      </c>
      <c r="BR43" s="8">
        <v>261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8">
        <v>60935</v>
      </c>
      <c r="D44" s="8">
        <v>136633</v>
      </c>
      <c r="E44" s="8">
        <v>28621</v>
      </c>
      <c r="F44" s="8">
        <v>63510</v>
      </c>
      <c r="G44" s="8">
        <v>1200</v>
      </c>
      <c r="H44" s="8">
        <v>3550</v>
      </c>
      <c r="I44" s="8">
        <v>90756</v>
      </c>
      <c r="J44" s="8">
        <v>203693</v>
      </c>
      <c r="K44" s="8">
        <v>3605</v>
      </c>
      <c r="L44" s="8">
        <v>13980</v>
      </c>
      <c r="M44" s="8">
        <v>2405</v>
      </c>
      <c r="N44" s="8">
        <v>11435</v>
      </c>
      <c r="O44" s="8">
        <v>96766</v>
      </c>
      <c r="P44" s="8">
        <v>229108</v>
      </c>
      <c r="Q44" s="8">
        <v>0</v>
      </c>
      <c r="R44" s="8">
        <v>0</v>
      </c>
      <c r="S44" s="8">
        <v>63489.9</v>
      </c>
      <c r="T44" s="8">
        <v>150687.29999999999</v>
      </c>
      <c r="U44" s="8">
        <v>5358</v>
      </c>
      <c r="V44" s="8">
        <v>26830</v>
      </c>
      <c r="W44" s="8">
        <v>2571</v>
      </c>
      <c r="X44" s="8">
        <v>21030</v>
      </c>
      <c r="Y44" s="8">
        <v>0</v>
      </c>
      <c r="Z44" s="8">
        <v>0</v>
      </c>
      <c r="AA44" s="8">
        <v>0</v>
      </c>
      <c r="AB44" s="8">
        <v>0</v>
      </c>
      <c r="AC44" s="8">
        <v>6</v>
      </c>
      <c r="AD44" s="8">
        <v>3000</v>
      </c>
      <c r="AE44" s="8">
        <v>7935</v>
      </c>
      <c r="AF44" s="8">
        <v>50860</v>
      </c>
      <c r="AG44" s="8">
        <v>0</v>
      </c>
      <c r="AH44" s="8">
        <v>0</v>
      </c>
      <c r="AI44" s="8">
        <v>8</v>
      </c>
      <c r="AJ44" s="8">
        <v>200</v>
      </c>
      <c r="AK44" s="8">
        <v>188</v>
      </c>
      <c r="AL44" s="8">
        <v>697</v>
      </c>
      <c r="AM44" s="8">
        <v>2658</v>
      </c>
      <c r="AN44" s="8">
        <v>15485</v>
      </c>
      <c r="AO44" s="8">
        <v>95</v>
      </c>
      <c r="AP44" s="8">
        <v>270</v>
      </c>
      <c r="AQ44" s="8">
        <v>5694</v>
      </c>
      <c r="AR44" s="8">
        <v>14560</v>
      </c>
      <c r="AS44" s="8">
        <v>94</v>
      </c>
      <c r="AT44" s="8">
        <v>261</v>
      </c>
      <c r="AU44" s="7">
        <v>8737</v>
      </c>
      <c r="AV44" s="7">
        <v>31473</v>
      </c>
      <c r="AW44" s="8">
        <v>0</v>
      </c>
      <c r="AX44" s="8">
        <v>0</v>
      </c>
      <c r="AY44" s="9">
        <v>113438</v>
      </c>
      <c r="AZ44" s="9">
        <v>311441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5274</v>
      </c>
      <c r="BJ44" s="8">
        <v>19510</v>
      </c>
      <c r="BK44" s="8">
        <v>5274</v>
      </c>
      <c r="BL44" s="8">
        <v>19510</v>
      </c>
      <c r="BM44" s="8">
        <v>118712</v>
      </c>
      <c r="BN44" s="8">
        <v>330951</v>
      </c>
      <c r="BO44" s="8">
        <v>11729.3</v>
      </c>
      <c r="BP44" s="8">
        <v>32197</v>
      </c>
      <c r="BQ44" s="8">
        <v>852</v>
      </c>
      <c r="BR44" s="8">
        <v>996</v>
      </c>
    </row>
    <row r="45" spans="1:95" s="10" customFormat="1" ht="18" customHeight="1" x14ac:dyDescent="0.25">
      <c r="A45" s="37">
        <v>35</v>
      </c>
      <c r="B45" s="12" t="s">
        <v>90</v>
      </c>
      <c r="C45" s="7">
        <v>30577</v>
      </c>
      <c r="D45" s="7">
        <v>64008</v>
      </c>
      <c r="E45" s="7">
        <v>5153</v>
      </c>
      <c r="F45" s="7">
        <v>9730</v>
      </c>
      <c r="G45" s="7">
        <v>395</v>
      </c>
      <c r="H45" s="7">
        <v>915</v>
      </c>
      <c r="I45" s="8">
        <v>36125</v>
      </c>
      <c r="J45" s="8">
        <v>74653</v>
      </c>
      <c r="K45" s="7">
        <v>179</v>
      </c>
      <c r="L45" s="7">
        <v>620</v>
      </c>
      <c r="M45" s="7">
        <v>615</v>
      </c>
      <c r="N45" s="7">
        <v>2225</v>
      </c>
      <c r="O45" s="8">
        <v>36919</v>
      </c>
      <c r="P45" s="8">
        <v>77498</v>
      </c>
      <c r="Q45" s="7">
        <v>0</v>
      </c>
      <c r="R45" s="7">
        <v>0</v>
      </c>
      <c r="S45" s="7">
        <v>24124.43</v>
      </c>
      <c r="T45" s="7">
        <v>50663.7</v>
      </c>
      <c r="U45" s="7">
        <v>714</v>
      </c>
      <c r="V45" s="7">
        <v>1345</v>
      </c>
      <c r="W45" s="7">
        <v>378</v>
      </c>
      <c r="X45" s="7">
        <v>1970</v>
      </c>
      <c r="Y45" s="7">
        <v>0</v>
      </c>
      <c r="Z45" s="7">
        <v>0</v>
      </c>
      <c r="AA45" s="7">
        <v>0</v>
      </c>
      <c r="AB45" s="7">
        <v>0</v>
      </c>
      <c r="AC45" s="7"/>
      <c r="AD45" s="7">
        <v>0</v>
      </c>
      <c r="AE45" s="8">
        <v>1092</v>
      </c>
      <c r="AF45" s="8">
        <v>3315</v>
      </c>
      <c r="AG45" s="7">
        <v>0</v>
      </c>
      <c r="AH45" s="7">
        <v>0</v>
      </c>
      <c r="AI45" s="7"/>
      <c r="AJ45" s="7"/>
      <c r="AK45" s="7">
        <v>23</v>
      </c>
      <c r="AL45" s="7">
        <v>91</v>
      </c>
      <c r="AM45" s="7">
        <v>296</v>
      </c>
      <c r="AN45" s="7">
        <v>1080</v>
      </c>
      <c r="AO45" s="7">
        <v>13</v>
      </c>
      <c r="AP45" s="7">
        <v>29</v>
      </c>
      <c r="AQ45" s="7">
        <v>357</v>
      </c>
      <c r="AR45" s="7">
        <v>1510</v>
      </c>
      <c r="AS45" s="7">
        <v>15</v>
      </c>
      <c r="AT45" s="7">
        <v>39</v>
      </c>
      <c r="AU45" s="7">
        <v>704</v>
      </c>
      <c r="AV45" s="7">
        <v>2749</v>
      </c>
      <c r="AW45" s="7">
        <v>0</v>
      </c>
      <c r="AX45" s="7">
        <v>0</v>
      </c>
      <c r="AY45" s="9">
        <v>38715</v>
      </c>
      <c r="AZ45" s="9">
        <v>83562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403</v>
      </c>
      <c r="BJ45" s="7">
        <v>1000</v>
      </c>
      <c r="BK45" s="8">
        <v>403</v>
      </c>
      <c r="BL45" s="8">
        <v>1000</v>
      </c>
      <c r="BM45" s="8">
        <v>39118</v>
      </c>
      <c r="BN45" s="8">
        <v>84562</v>
      </c>
      <c r="BO45" s="46">
        <v>3999.1</v>
      </c>
      <c r="BP45" s="46">
        <v>8620.7000000000007</v>
      </c>
      <c r="BQ45" s="35">
        <v>365</v>
      </c>
      <c r="BR45" s="35">
        <v>365</v>
      </c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7"/>
      <c r="D46" s="7"/>
      <c r="E46" s="7"/>
      <c r="F46" s="7"/>
      <c r="G46" s="7"/>
      <c r="H46" s="7"/>
      <c r="I46" s="8">
        <v>0</v>
      </c>
      <c r="J46" s="8">
        <v>0</v>
      </c>
      <c r="K46" s="7"/>
      <c r="L46" s="7"/>
      <c r="M46" s="7"/>
      <c r="N46" s="7"/>
      <c r="O46" s="8">
        <v>0</v>
      </c>
      <c r="P46" s="8">
        <v>0</v>
      </c>
      <c r="Q46" s="8"/>
      <c r="R46" s="8"/>
      <c r="S46" s="8"/>
      <c r="T46" s="8"/>
      <c r="U46" s="7"/>
      <c r="V46" s="7"/>
      <c r="W46" s="7"/>
      <c r="X46" s="7"/>
      <c r="Y46" s="7"/>
      <c r="Z46" s="7"/>
      <c r="AA46" s="7"/>
      <c r="AB46" s="7"/>
      <c r="AC46" s="7"/>
      <c r="AD46" s="7"/>
      <c r="AE46" s="8">
        <v>0</v>
      </c>
      <c r="AF46" s="8">
        <v>0</v>
      </c>
      <c r="AG46" s="8"/>
      <c r="AH46" s="8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>
        <v>0</v>
      </c>
      <c r="AV46" s="7">
        <v>0</v>
      </c>
      <c r="AW46" s="7"/>
      <c r="AX46" s="7"/>
      <c r="AY46" s="9">
        <v>0</v>
      </c>
      <c r="AZ46" s="9">
        <v>0</v>
      </c>
      <c r="BA46" s="9"/>
      <c r="BB46" s="9"/>
      <c r="BC46" s="7"/>
      <c r="BD46" s="7"/>
      <c r="BE46" s="7"/>
      <c r="BF46" s="7"/>
      <c r="BG46" s="7"/>
      <c r="BH46" s="7"/>
      <c r="BI46" s="7"/>
      <c r="BJ46" s="7"/>
      <c r="BK46" s="8">
        <v>0</v>
      </c>
      <c r="BL46" s="8">
        <v>0</v>
      </c>
      <c r="BM46" s="8">
        <v>0</v>
      </c>
      <c r="BN46" s="8">
        <v>0</v>
      </c>
      <c r="BO46" s="7"/>
      <c r="BP46" s="7"/>
      <c r="BQ46" s="29"/>
      <c r="BR46" s="29"/>
    </row>
    <row r="47" spans="1:95" s="16" customFormat="1" ht="18" customHeight="1" x14ac:dyDescent="0.25">
      <c r="A47" s="38"/>
      <c r="B47" s="13" t="s">
        <v>40</v>
      </c>
      <c r="C47" s="8">
        <v>30577</v>
      </c>
      <c r="D47" s="8">
        <v>64008</v>
      </c>
      <c r="E47" s="8">
        <v>5153</v>
      </c>
      <c r="F47" s="8">
        <v>9730</v>
      </c>
      <c r="G47" s="8">
        <v>395</v>
      </c>
      <c r="H47" s="8">
        <v>915</v>
      </c>
      <c r="I47" s="8">
        <v>36125</v>
      </c>
      <c r="J47" s="8">
        <v>74653</v>
      </c>
      <c r="K47" s="8">
        <v>179</v>
      </c>
      <c r="L47" s="8">
        <v>620</v>
      </c>
      <c r="M47" s="8">
        <v>615</v>
      </c>
      <c r="N47" s="8">
        <v>2225</v>
      </c>
      <c r="O47" s="8">
        <v>36919</v>
      </c>
      <c r="P47" s="8">
        <v>77498</v>
      </c>
      <c r="Q47" s="8">
        <v>0</v>
      </c>
      <c r="R47" s="8">
        <v>0</v>
      </c>
      <c r="S47" s="8">
        <v>24124.43</v>
      </c>
      <c r="T47" s="8">
        <v>50663.7</v>
      </c>
      <c r="U47" s="8">
        <v>714</v>
      </c>
      <c r="V47" s="8">
        <v>1345</v>
      </c>
      <c r="W47" s="8">
        <v>378</v>
      </c>
      <c r="X47" s="8">
        <v>1970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1092</v>
      </c>
      <c r="AF47" s="8">
        <v>3315</v>
      </c>
      <c r="AG47" s="8">
        <v>0</v>
      </c>
      <c r="AH47" s="8">
        <v>0</v>
      </c>
      <c r="AI47" s="8">
        <v>0</v>
      </c>
      <c r="AJ47" s="8">
        <v>0</v>
      </c>
      <c r="AK47" s="8">
        <v>23</v>
      </c>
      <c r="AL47" s="8">
        <v>91</v>
      </c>
      <c r="AM47" s="8">
        <v>296</v>
      </c>
      <c r="AN47" s="8">
        <v>1080</v>
      </c>
      <c r="AO47" s="8">
        <v>13</v>
      </c>
      <c r="AP47" s="8">
        <v>29</v>
      </c>
      <c r="AQ47" s="8">
        <v>357</v>
      </c>
      <c r="AR47" s="8">
        <v>1510</v>
      </c>
      <c r="AS47" s="8">
        <v>15</v>
      </c>
      <c r="AT47" s="8">
        <v>39</v>
      </c>
      <c r="AU47" s="7">
        <v>704</v>
      </c>
      <c r="AV47" s="7">
        <v>2749</v>
      </c>
      <c r="AW47" s="8">
        <v>0</v>
      </c>
      <c r="AX47" s="8">
        <v>0</v>
      </c>
      <c r="AY47" s="9">
        <v>38715</v>
      </c>
      <c r="AZ47" s="9">
        <v>83562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8">
        <v>403</v>
      </c>
      <c r="BJ47" s="8">
        <v>1000</v>
      </c>
      <c r="BK47" s="8">
        <v>403</v>
      </c>
      <c r="BL47" s="8">
        <v>1000</v>
      </c>
      <c r="BM47" s="8">
        <v>39118</v>
      </c>
      <c r="BN47" s="8">
        <v>84562</v>
      </c>
      <c r="BO47" s="8">
        <v>3999.1</v>
      </c>
      <c r="BP47" s="8">
        <v>8620.7000000000007</v>
      </c>
      <c r="BQ47" s="8">
        <v>365</v>
      </c>
      <c r="BR47" s="8">
        <v>365</v>
      </c>
    </row>
    <row r="48" spans="1:95" s="10" customFormat="1" ht="18" customHeight="1" x14ac:dyDescent="0.25">
      <c r="A48" s="37">
        <v>37</v>
      </c>
      <c r="B48" s="12" t="s">
        <v>80</v>
      </c>
      <c r="C48" s="7">
        <v>69355</v>
      </c>
      <c r="D48" s="7">
        <v>71849</v>
      </c>
      <c r="E48" s="7">
        <v>1220</v>
      </c>
      <c r="F48" s="7">
        <v>3020</v>
      </c>
      <c r="G48" s="7">
        <v>168</v>
      </c>
      <c r="H48" s="7">
        <v>495</v>
      </c>
      <c r="I48" s="8">
        <v>70743</v>
      </c>
      <c r="J48" s="8">
        <v>75364</v>
      </c>
      <c r="K48" s="7">
        <v>0</v>
      </c>
      <c r="L48" s="7">
        <v>0</v>
      </c>
      <c r="M48" s="7">
        <v>30</v>
      </c>
      <c r="N48" s="7">
        <v>95</v>
      </c>
      <c r="O48" s="8">
        <v>70773</v>
      </c>
      <c r="P48" s="8">
        <v>75459</v>
      </c>
      <c r="Q48" s="7">
        <v>0</v>
      </c>
      <c r="R48" s="7">
        <v>0</v>
      </c>
      <c r="S48" s="7">
        <v>46136.05</v>
      </c>
      <c r="T48" s="7">
        <v>49361.15</v>
      </c>
      <c r="U48" s="7"/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/>
      <c r="AD48" s="7">
        <v>0</v>
      </c>
      <c r="AE48" s="8">
        <v>0</v>
      </c>
      <c r="AF48" s="8">
        <v>0</v>
      </c>
      <c r="AG48" s="7">
        <v>0</v>
      </c>
      <c r="AH48" s="7">
        <v>0</v>
      </c>
      <c r="AI48" s="7"/>
      <c r="AJ48" s="7"/>
      <c r="AK48" s="7"/>
      <c r="AL48" s="7">
        <v>0</v>
      </c>
      <c r="AM48" s="7">
        <v>387</v>
      </c>
      <c r="AN48" s="7">
        <v>1060</v>
      </c>
      <c r="AO48" s="7">
        <v>1</v>
      </c>
      <c r="AP48" s="7">
        <v>1</v>
      </c>
      <c r="AQ48" s="7">
        <v>60</v>
      </c>
      <c r="AR48" s="7">
        <v>130</v>
      </c>
      <c r="AS48" s="7"/>
      <c r="AT48" s="7">
        <v>0</v>
      </c>
      <c r="AU48" s="7"/>
      <c r="AV48" s="7">
        <v>1191</v>
      </c>
      <c r="AW48" s="7">
        <v>0</v>
      </c>
      <c r="AX48" s="7">
        <v>0</v>
      </c>
      <c r="AY48" s="9">
        <v>70773</v>
      </c>
      <c r="AZ48" s="9">
        <v>76650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/>
      <c r="BJ48" s="7"/>
      <c r="BK48" s="8">
        <v>0</v>
      </c>
      <c r="BL48" s="8">
        <v>0</v>
      </c>
      <c r="BM48" s="8">
        <v>70773</v>
      </c>
      <c r="BN48" s="8">
        <v>76650</v>
      </c>
      <c r="BO48" s="46">
        <v>7788.2</v>
      </c>
      <c r="BP48" s="46">
        <v>9212.5</v>
      </c>
      <c r="BQ48" s="35">
        <v>370</v>
      </c>
      <c r="BR48" s="35">
        <v>370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7"/>
      <c r="D49" s="7">
        <v>0</v>
      </c>
      <c r="E49" s="7">
        <v>388</v>
      </c>
      <c r="F49" s="7">
        <v>840</v>
      </c>
      <c r="G49" s="7"/>
      <c r="H49" s="7">
        <v>0</v>
      </c>
      <c r="I49" s="8">
        <v>388</v>
      </c>
      <c r="J49" s="8">
        <v>840</v>
      </c>
      <c r="K49" s="7">
        <v>20</v>
      </c>
      <c r="L49" s="7">
        <v>100</v>
      </c>
      <c r="M49" s="7">
        <v>5</v>
      </c>
      <c r="N49" s="7">
        <v>45</v>
      </c>
      <c r="O49" s="8">
        <v>413</v>
      </c>
      <c r="P49" s="8">
        <v>985</v>
      </c>
      <c r="Q49" s="7">
        <v>0</v>
      </c>
      <c r="R49" s="7">
        <v>0</v>
      </c>
      <c r="S49" s="7">
        <v>269.35000000000002</v>
      </c>
      <c r="T49" s="7">
        <v>646.25</v>
      </c>
      <c r="U49" s="7"/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/>
      <c r="AD49" s="7">
        <v>0</v>
      </c>
      <c r="AE49" s="8">
        <v>0</v>
      </c>
      <c r="AF49" s="8">
        <v>0</v>
      </c>
      <c r="AG49" s="7">
        <v>0</v>
      </c>
      <c r="AH49" s="7">
        <v>0</v>
      </c>
      <c r="AI49" s="7"/>
      <c r="AJ49" s="7"/>
      <c r="AK49" s="7"/>
      <c r="AL49" s="7">
        <v>0</v>
      </c>
      <c r="AM49" s="7"/>
      <c r="AN49" s="7"/>
      <c r="AO49" s="7"/>
      <c r="AP49" s="7">
        <v>0</v>
      </c>
      <c r="AQ49" s="7"/>
      <c r="AR49" s="7">
        <v>0</v>
      </c>
      <c r="AS49" s="7"/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9">
        <v>413</v>
      </c>
      <c r="AZ49" s="9">
        <v>985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/>
      <c r="BJ49" s="7"/>
      <c r="BK49" s="8">
        <v>0</v>
      </c>
      <c r="BL49" s="8">
        <v>0</v>
      </c>
      <c r="BM49" s="8">
        <v>413</v>
      </c>
      <c r="BN49" s="8">
        <v>985</v>
      </c>
      <c r="BO49" s="46">
        <v>47.5</v>
      </c>
      <c r="BP49" s="46">
        <v>119.5</v>
      </c>
      <c r="BQ49" s="35">
        <v>8</v>
      </c>
      <c r="BR49" s="35">
        <v>8</v>
      </c>
    </row>
    <row r="50" spans="1:94" s="16" customFormat="1" ht="18" customHeight="1" x14ac:dyDescent="0.25">
      <c r="A50" s="38"/>
      <c r="B50" s="13" t="s">
        <v>42</v>
      </c>
      <c r="C50" s="8">
        <v>69355</v>
      </c>
      <c r="D50" s="8">
        <v>71849</v>
      </c>
      <c r="E50" s="8">
        <v>1608</v>
      </c>
      <c r="F50" s="8">
        <v>3860</v>
      </c>
      <c r="G50" s="8">
        <v>168</v>
      </c>
      <c r="H50" s="8">
        <v>495</v>
      </c>
      <c r="I50" s="8">
        <v>71131</v>
      </c>
      <c r="J50" s="8">
        <v>76204</v>
      </c>
      <c r="K50" s="8">
        <v>20</v>
      </c>
      <c r="L50" s="8">
        <v>100</v>
      </c>
      <c r="M50" s="8">
        <v>35</v>
      </c>
      <c r="N50" s="8">
        <v>140</v>
      </c>
      <c r="O50" s="8">
        <v>71186</v>
      </c>
      <c r="P50" s="8">
        <v>76444</v>
      </c>
      <c r="Q50" s="8">
        <v>0</v>
      </c>
      <c r="R50" s="8">
        <v>0</v>
      </c>
      <c r="S50" s="8">
        <v>46405.4</v>
      </c>
      <c r="T50" s="8">
        <v>50007.4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387</v>
      </c>
      <c r="AN50" s="8">
        <v>1060</v>
      </c>
      <c r="AO50" s="8">
        <v>1</v>
      </c>
      <c r="AP50" s="8">
        <v>1</v>
      </c>
      <c r="AQ50" s="8">
        <v>60</v>
      </c>
      <c r="AR50" s="8">
        <v>130</v>
      </c>
      <c r="AS50" s="8">
        <v>0</v>
      </c>
      <c r="AT50" s="8">
        <v>0</v>
      </c>
      <c r="AU50" s="7">
        <v>448</v>
      </c>
      <c r="AV50" s="7">
        <v>1191</v>
      </c>
      <c r="AW50" s="8">
        <v>0</v>
      </c>
      <c r="AX50" s="8">
        <v>0</v>
      </c>
      <c r="AY50" s="9">
        <v>71634</v>
      </c>
      <c r="AZ50" s="9">
        <v>77635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8">
        <v>71634</v>
      </c>
      <c r="BN50" s="8">
        <v>77635</v>
      </c>
      <c r="BO50" s="8">
        <v>7835.7</v>
      </c>
      <c r="BP50" s="8">
        <v>9332</v>
      </c>
      <c r="BQ50" s="8">
        <v>378</v>
      </c>
      <c r="BR50" s="8">
        <v>378</v>
      </c>
    </row>
    <row r="51" spans="1:94" s="22" customFormat="1" ht="18" customHeight="1" x14ac:dyDescent="0.25">
      <c r="A51" s="39">
        <v>39</v>
      </c>
      <c r="B51" s="20" t="s">
        <v>68</v>
      </c>
      <c r="C51" s="7">
        <v>1234</v>
      </c>
      <c r="D51" s="7">
        <v>2510</v>
      </c>
      <c r="E51" s="7">
        <v>357</v>
      </c>
      <c r="F51" s="7">
        <v>900</v>
      </c>
      <c r="G51" s="7">
        <v>20</v>
      </c>
      <c r="H51" s="7">
        <v>40</v>
      </c>
      <c r="I51" s="8">
        <v>1611</v>
      </c>
      <c r="J51" s="8">
        <v>3450</v>
      </c>
      <c r="K51" s="7">
        <v>35</v>
      </c>
      <c r="L51" s="7">
        <v>300</v>
      </c>
      <c r="M51" s="7">
        <v>24</v>
      </c>
      <c r="N51" s="7">
        <v>200</v>
      </c>
      <c r="O51" s="8">
        <v>1670</v>
      </c>
      <c r="P51" s="8">
        <v>3950</v>
      </c>
      <c r="Q51" s="7">
        <v>0</v>
      </c>
      <c r="R51" s="7">
        <v>0</v>
      </c>
      <c r="S51" s="7">
        <v>1118.9000000000001</v>
      </c>
      <c r="T51" s="7">
        <v>2646.5</v>
      </c>
      <c r="U51" s="7">
        <v>256</v>
      </c>
      <c r="V51" s="7">
        <v>1825</v>
      </c>
      <c r="W51" s="7">
        <v>125</v>
      </c>
      <c r="X51" s="7">
        <v>1000</v>
      </c>
      <c r="Y51" s="7">
        <v>0</v>
      </c>
      <c r="Z51" s="7">
        <v>0</v>
      </c>
      <c r="AA51" s="7">
        <v>0</v>
      </c>
      <c r="AB51" s="7">
        <v>0</v>
      </c>
      <c r="AC51" s="7"/>
      <c r="AD51" s="7">
        <v>0</v>
      </c>
      <c r="AE51" s="8">
        <v>381</v>
      </c>
      <c r="AF51" s="8">
        <v>2825</v>
      </c>
      <c r="AG51" s="7">
        <v>0</v>
      </c>
      <c r="AH51" s="7">
        <v>0</v>
      </c>
      <c r="AI51" s="7"/>
      <c r="AJ51" s="7"/>
      <c r="AK51" s="7">
        <v>5</v>
      </c>
      <c r="AL51" s="7">
        <v>12</v>
      </c>
      <c r="AM51" s="7">
        <v>80</v>
      </c>
      <c r="AN51" s="7">
        <v>375</v>
      </c>
      <c r="AO51" s="7"/>
      <c r="AP51" s="7">
        <v>0</v>
      </c>
      <c r="AQ51" s="7">
        <v>75</v>
      </c>
      <c r="AR51" s="7">
        <v>200</v>
      </c>
      <c r="AS51" s="7"/>
      <c r="AT51" s="7">
        <v>0</v>
      </c>
      <c r="AU51" s="7"/>
      <c r="AV51" s="7">
        <v>587</v>
      </c>
      <c r="AW51" s="7">
        <v>0</v>
      </c>
      <c r="AX51" s="7">
        <v>0</v>
      </c>
      <c r="AY51" s="9">
        <v>2051</v>
      </c>
      <c r="AZ51" s="9">
        <v>7362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75</v>
      </c>
      <c r="BJ51" s="7">
        <v>200</v>
      </c>
      <c r="BK51" s="8">
        <v>75</v>
      </c>
      <c r="BL51" s="8">
        <v>200</v>
      </c>
      <c r="BM51" s="8">
        <v>2126</v>
      </c>
      <c r="BN51" s="8">
        <v>7562</v>
      </c>
      <c r="BO51" s="46">
        <v>220</v>
      </c>
      <c r="BP51" s="46">
        <v>735</v>
      </c>
      <c r="BQ51" s="35">
        <v>10</v>
      </c>
      <c r="BR51" s="35">
        <v>10</v>
      </c>
    </row>
    <row r="52" spans="1:94" s="16" customFormat="1" ht="18" customHeight="1" x14ac:dyDescent="0.25">
      <c r="A52" s="39">
        <v>40</v>
      </c>
      <c r="B52" s="20" t="s">
        <v>73</v>
      </c>
      <c r="C52" s="8"/>
      <c r="D52" s="8"/>
      <c r="E52" s="8"/>
      <c r="F52" s="8"/>
      <c r="G52" s="8"/>
      <c r="H52" s="8"/>
      <c r="I52" s="8">
        <v>0</v>
      </c>
      <c r="J52" s="8">
        <v>0</v>
      </c>
      <c r="K52" s="8"/>
      <c r="L52" s="8"/>
      <c r="M52" s="8"/>
      <c r="N52" s="8"/>
      <c r="O52" s="8">
        <v>0</v>
      </c>
      <c r="P52" s="8">
        <v>0</v>
      </c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>
        <v>0</v>
      </c>
      <c r="AF52" s="8">
        <v>0</v>
      </c>
      <c r="AG52" s="8"/>
      <c r="AH52" s="8"/>
      <c r="AI52" s="8"/>
      <c r="AJ52" s="8"/>
      <c r="AK52" s="8"/>
      <c r="AL52" s="8"/>
      <c r="AM52" s="7"/>
      <c r="AN52" s="8"/>
      <c r="AO52" s="8"/>
      <c r="AP52" s="8"/>
      <c r="AQ52" s="8"/>
      <c r="AR52" s="8"/>
      <c r="AS52" s="8"/>
      <c r="AT52" s="8"/>
      <c r="AU52" s="7">
        <v>0</v>
      </c>
      <c r="AV52" s="7">
        <v>0</v>
      </c>
      <c r="AW52" s="7"/>
      <c r="AX52" s="7"/>
      <c r="AY52" s="9">
        <v>0</v>
      </c>
      <c r="AZ52" s="9">
        <v>0</v>
      </c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>
        <v>0</v>
      </c>
      <c r="BL52" s="8">
        <v>0</v>
      </c>
      <c r="BM52" s="8">
        <v>0</v>
      </c>
      <c r="BN52" s="8">
        <v>0</v>
      </c>
      <c r="BO52" s="8"/>
      <c r="BP52" s="8"/>
      <c r="BQ52" s="34"/>
      <c r="BR52" s="34"/>
    </row>
    <row r="53" spans="1:94" s="16" customFormat="1" ht="18" customHeight="1" x14ac:dyDescent="0.25">
      <c r="A53" s="39">
        <v>41</v>
      </c>
      <c r="B53" s="20" t="s">
        <v>74</v>
      </c>
      <c r="C53" s="8"/>
      <c r="D53" s="8"/>
      <c r="E53" s="8"/>
      <c r="F53" s="8"/>
      <c r="G53" s="8"/>
      <c r="H53" s="8"/>
      <c r="I53" s="8">
        <v>0</v>
      </c>
      <c r="J53" s="8">
        <v>0</v>
      </c>
      <c r="K53" s="8"/>
      <c r="L53" s="8"/>
      <c r="M53" s="8"/>
      <c r="N53" s="8"/>
      <c r="O53" s="8">
        <v>0</v>
      </c>
      <c r="P53" s="8">
        <v>0</v>
      </c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>
        <v>0</v>
      </c>
      <c r="AF53" s="8">
        <v>0</v>
      </c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7">
        <v>0</v>
      </c>
      <c r="AV53" s="7">
        <v>0</v>
      </c>
      <c r="AW53" s="7"/>
      <c r="AX53" s="7"/>
      <c r="AY53" s="9">
        <v>0</v>
      </c>
      <c r="AZ53" s="9">
        <v>0</v>
      </c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>
        <v>0</v>
      </c>
      <c r="BL53" s="8">
        <v>0</v>
      </c>
      <c r="BM53" s="8">
        <v>0</v>
      </c>
      <c r="BN53" s="8">
        <v>0</v>
      </c>
      <c r="BO53" s="8"/>
      <c r="BP53" s="8"/>
      <c r="BQ53" s="34"/>
      <c r="BR53" s="34"/>
    </row>
    <row r="54" spans="1:94" s="16" customFormat="1" ht="18" customHeight="1" x14ac:dyDescent="0.25">
      <c r="A54" s="39">
        <v>42</v>
      </c>
      <c r="B54" s="20" t="s">
        <v>75</v>
      </c>
      <c r="C54" s="8"/>
      <c r="D54" s="8"/>
      <c r="E54" s="8"/>
      <c r="F54" s="8"/>
      <c r="G54" s="8"/>
      <c r="H54" s="8"/>
      <c r="I54" s="8">
        <v>0</v>
      </c>
      <c r="J54" s="8">
        <v>0</v>
      </c>
      <c r="K54" s="8"/>
      <c r="L54" s="8"/>
      <c r="M54" s="8"/>
      <c r="N54" s="8"/>
      <c r="O54" s="8">
        <v>0</v>
      </c>
      <c r="P54" s="8">
        <v>0</v>
      </c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>
        <v>0</v>
      </c>
      <c r="AF54" s="8">
        <v>0</v>
      </c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7">
        <v>0</v>
      </c>
      <c r="AV54" s="7">
        <v>0</v>
      </c>
      <c r="AW54" s="7"/>
      <c r="AX54" s="7"/>
      <c r="AY54" s="9">
        <v>0</v>
      </c>
      <c r="AZ54" s="9">
        <v>0</v>
      </c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>
        <v>0</v>
      </c>
      <c r="BL54" s="8">
        <v>0</v>
      </c>
      <c r="BM54" s="8">
        <v>0</v>
      </c>
      <c r="BN54" s="8">
        <v>0</v>
      </c>
      <c r="BO54" s="8"/>
      <c r="BP54" s="8"/>
      <c r="BQ54" s="34"/>
      <c r="BR54" s="34"/>
    </row>
    <row r="55" spans="1:94" s="16" customFormat="1" ht="18" customHeight="1" x14ac:dyDescent="0.25">
      <c r="A55" s="38"/>
      <c r="B55" s="13" t="s">
        <v>69</v>
      </c>
      <c r="C55" s="8">
        <v>1234</v>
      </c>
      <c r="D55" s="8">
        <v>2510</v>
      </c>
      <c r="E55" s="8">
        <v>357</v>
      </c>
      <c r="F55" s="8">
        <v>900</v>
      </c>
      <c r="G55" s="8">
        <v>20</v>
      </c>
      <c r="H55" s="8">
        <v>40</v>
      </c>
      <c r="I55" s="8">
        <v>1611</v>
      </c>
      <c r="J55" s="8">
        <v>3450</v>
      </c>
      <c r="K55" s="8">
        <v>35</v>
      </c>
      <c r="L55" s="8">
        <v>300</v>
      </c>
      <c r="M55" s="8">
        <v>24</v>
      </c>
      <c r="N55" s="8">
        <v>200</v>
      </c>
      <c r="O55" s="8">
        <v>1670</v>
      </c>
      <c r="P55" s="8">
        <v>3950</v>
      </c>
      <c r="Q55" s="8">
        <v>0</v>
      </c>
      <c r="R55" s="8">
        <v>0</v>
      </c>
      <c r="S55" s="8">
        <v>1118.9000000000001</v>
      </c>
      <c r="T55" s="8">
        <v>2646.5</v>
      </c>
      <c r="U55" s="8">
        <v>256</v>
      </c>
      <c r="V55" s="8">
        <v>1825</v>
      </c>
      <c r="W55" s="8">
        <v>125</v>
      </c>
      <c r="X55" s="8">
        <v>1000</v>
      </c>
      <c r="Y55" s="8">
        <v>0</v>
      </c>
      <c r="Z55" s="8">
        <v>0</v>
      </c>
      <c r="AA55" s="8">
        <v>0</v>
      </c>
      <c r="AB55" s="8">
        <v>0</v>
      </c>
      <c r="AC55" s="8">
        <v>0</v>
      </c>
      <c r="AD55" s="8">
        <v>0</v>
      </c>
      <c r="AE55" s="8">
        <v>381</v>
      </c>
      <c r="AF55" s="8">
        <v>2825</v>
      </c>
      <c r="AG55" s="8">
        <v>0</v>
      </c>
      <c r="AH55" s="8">
        <v>0</v>
      </c>
      <c r="AI55" s="8">
        <v>0</v>
      </c>
      <c r="AJ55" s="8">
        <v>0</v>
      </c>
      <c r="AK55" s="8">
        <v>5</v>
      </c>
      <c r="AL55" s="8">
        <v>12</v>
      </c>
      <c r="AM55" s="8">
        <v>80</v>
      </c>
      <c r="AN55" s="8">
        <v>375</v>
      </c>
      <c r="AO55" s="8">
        <v>0</v>
      </c>
      <c r="AP55" s="8">
        <v>0</v>
      </c>
      <c r="AQ55" s="8">
        <v>75</v>
      </c>
      <c r="AR55" s="8">
        <v>200</v>
      </c>
      <c r="AS55" s="8">
        <v>0</v>
      </c>
      <c r="AT55" s="8">
        <v>0</v>
      </c>
      <c r="AU55" s="7">
        <v>160</v>
      </c>
      <c r="AV55" s="7">
        <v>587</v>
      </c>
      <c r="AW55" s="8">
        <v>0</v>
      </c>
      <c r="AX55" s="8">
        <v>0</v>
      </c>
      <c r="AY55" s="9">
        <v>2211</v>
      </c>
      <c r="AZ55" s="9">
        <v>7362</v>
      </c>
      <c r="BA55" s="8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8">
        <v>75</v>
      </c>
      <c r="BJ55" s="8">
        <v>200</v>
      </c>
      <c r="BK55" s="8">
        <v>75</v>
      </c>
      <c r="BL55" s="8">
        <v>200</v>
      </c>
      <c r="BM55" s="8">
        <v>2286</v>
      </c>
      <c r="BN55" s="8">
        <v>7562</v>
      </c>
      <c r="BO55" s="8">
        <v>220</v>
      </c>
      <c r="BP55" s="8">
        <v>735</v>
      </c>
      <c r="BQ55" s="8">
        <v>10</v>
      </c>
      <c r="BR55" s="8">
        <v>10</v>
      </c>
    </row>
    <row r="56" spans="1:94" s="10" customFormat="1" ht="18" customHeight="1" x14ac:dyDescent="0.25">
      <c r="A56" s="37">
        <v>43</v>
      </c>
      <c r="B56" s="12" t="s">
        <v>92</v>
      </c>
      <c r="C56" s="7"/>
      <c r="D56" s="7"/>
      <c r="E56" s="7"/>
      <c r="F56" s="7"/>
      <c r="G56" s="7"/>
      <c r="H56" s="7"/>
      <c r="I56" s="8">
        <v>0</v>
      </c>
      <c r="J56" s="8">
        <v>0</v>
      </c>
      <c r="K56" s="7"/>
      <c r="L56" s="7"/>
      <c r="M56" s="7"/>
      <c r="N56" s="7"/>
      <c r="O56" s="8">
        <v>0</v>
      </c>
      <c r="P56" s="8">
        <v>0</v>
      </c>
      <c r="Q56" s="8"/>
      <c r="R56" s="8"/>
      <c r="S56" s="8"/>
      <c r="T56" s="8"/>
      <c r="U56" s="7"/>
      <c r="V56" s="7"/>
      <c r="W56" s="7"/>
      <c r="X56" s="7"/>
      <c r="Y56" s="7"/>
      <c r="Z56" s="7"/>
      <c r="AA56" s="7"/>
      <c r="AB56" s="7"/>
      <c r="AC56" s="7"/>
      <c r="AD56" s="7"/>
      <c r="AE56" s="8">
        <v>0</v>
      </c>
      <c r="AF56" s="8">
        <v>0</v>
      </c>
      <c r="AG56" s="8"/>
      <c r="AH56" s="8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>
        <v>0</v>
      </c>
      <c r="AV56" s="7">
        <v>0</v>
      </c>
      <c r="AW56" s="7"/>
      <c r="AX56" s="7"/>
      <c r="AY56" s="9">
        <v>0</v>
      </c>
      <c r="AZ56" s="9">
        <v>0</v>
      </c>
      <c r="BA56" s="9"/>
      <c r="BB56" s="9"/>
      <c r="BC56" s="7"/>
      <c r="BD56" s="7"/>
      <c r="BE56" s="7"/>
      <c r="BF56" s="7"/>
      <c r="BG56" s="7"/>
      <c r="BH56" s="7"/>
      <c r="BI56" s="7"/>
      <c r="BJ56" s="7"/>
      <c r="BK56" s="8">
        <v>0</v>
      </c>
      <c r="BL56" s="8">
        <v>0</v>
      </c>
      <c r="BM56" s="8">
        <v>0</v>
      </c>
      <c r="BN56" s="8">
        <v>0</v>
      </c>
      <c r="BO56" s="7"/>
      <c r="BP56" s="7"/>
      <c r="BQ56" s="29"/>
      <c r="BR56" s="29"/>
    </row>
    <row r="57" spans="1:94" s="16" customFormat="1" ht="18" customHeight="1" x14ac:dyDescent="0.25">
      <c r="A57" s="38"/>
      <c r="B57" s="13" t="s">
        <v>43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7">
        <v>0</v>
      </c>
      <c r="AV57" s="7">
        <v>0</v>
      </c>
      <c r="AW57" s="8">
        <v>0</v>
      </c>
      <c r="AX57" s="8">
        <v>0</v>
      </c>
      <c r="AY57" s="9">
        <v>0</v>
      </c>
      <c r="AZ57" s="9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</row>
    <row r="58" spans="1:94" s="16" customFormat="1" ht="18" customHeight="1" x14ac:dyDescent="0.25">
      <c r="A58" s="38"/>
      <c r="B58" s="13" t="s">
        <v>44</v>
      </c>
      <c r="C58" s="8">
        <v>162101</v>
      </c>
      <c r="D58" s="8">
        <v>275000</v>
      </c>
      <c r="E58" s="8">
        <v>35739</v>
      </c>
      <c r="F58" s="8">
        <v>78000</v>
      </c>
      <c r="G58" s="8">
        <v>1783</v>
      </c>
      <c r="H58" s="8">
        <v>5000</v>
      </c>
      <c r="I58" s="8">
        <v>199623</v>
      </c>
      <c r="J58" s="8">
        <v>358000</v>
      </c>
      <c r="K58" s="8">
        <v>3839</v>
      </c>
      <c r="L58" s="8">
        <v>15000</v>
      </c>
      <c r="M58" s="8">
        <v>3079</v>
      </c>
      <c r="N58" s="8">
        <v>14000</v>
      </c>
      <c r="O58" s="8">
        <v>206541</v>
      </c>
      <c r="P58" s="8">
        <v>387000</v>
      </c>
      <c r="Q58" s="8">
        <v>0</v>
      </c>
      <c r="R58" s="8">
        <v>0</v>
      </c>
      <c r="S58" s="8">
        <v>135138.63</v>
      </c>
      <c r="T58" s="8">
        <v>254004.9</v>
      </c>
      <c r="U58" s="8">
        <v>6328</v>
      </c>
      <c r="V58" s="8">
        <v>30000</v>
      </c>
      <c r="W58" s="8">
        <v>3074</v>
      </c>
      <c r="X58" s="8">
        <v>24000</v>
      </c>
      <c r="Y58" s="8">
        <v>0</v>
      </c>
      <c r="Z58" s="8">
        <v>0</v>
      </c>
      <c r="AA58" s="8">
        <v>0</v>
      </c>
      <c r="AB58" s="8">
        <v>0</v>
      </c>
      <c r="AC58" s="8">
        <v>6</v>
      </c>
      <c r="AD58" s="8">
        <v>3000</v>
      </c>
      <c r="AE58" s="8">
        <v>9408</v>
      </c>
      <c r="AF58" s="8">
        <v>57000</v>
      </c>
      <c r="AG58" s="8">
        <v>0</v>
      </c>
      <c r="AH58" s="8">
        <v>0</v>
      </c>
      <c r="AI58" s="8">
        <v>8</v>
      </c>
      <c r="AJ58" s="8">
        <v>200</v>
      </c>
      <c r="AK58" s="8">
        <v>216</v>
      </c>
      <c r="AL58" s="8">
        <v>800</v>
      </c>
      <c r="AM58" s="8">
        <v>3421</v>
      </c>
      <c r="AN58" s="8">
        <v>18000</v>
      </c>
      <c r="AO58" s="8">
        <v>109</v>
      </c>
      <c r="AP58" s="8">
        <v>300</v>
      </c>
      <c r="AQ58" s="8">
        <v>6186</v>
      </c>
      <c r="AR58" s="8">
        <v>16400</v>
      </c>
      <c r="AS58" s="8">
        <v>109</v>
      </c>
      <c r="AT58" s="8">
        <v>300</v>
      </c>
      <c r="AU58" s="8">
        <v>10049</v>
      </c>
      <c r="AV58" s="8">
        <v>36000</v>
      </c>
      <c r="AW58" s="8">
        <v>0</v>
      </c>
      <c r="AX58" s="8">
        <v>0</v>
      </c>
      <c r="AY58" s="9">
        <v>225998</v>
      </c>
      <c r="AZ58" s="9">
        <v>480000</v>
      </c>
      <c r="BA58" s="8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8">
        <v>5752</v>
      </c>
      <c r="BJ58" s="8">
        <v>20710</v>
      </c>
      <c r="BK58" s="8">
        <v>5752</v>
      </c>
      <c r="BL58" s="8">
        <v>20710</v>
      </c>
      <c r="BM58" s="8">
        <v>231750</v>
      </c>
      <c r="BN58" s="8">
        <v>500710</v>
      </c>
      <c r="BO58" s="8">
        <v>23784.1</v>
      </c>
      <c r="BP58" s="8">
        <v>50884.7</v>
      </c>
      <c r="BQ58" s="8">
        <v>1605</v>
      </c>
      <c r="BR58" s="8">
        <v>1749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62" spans="1:94" x14ac:dyDescent="0.25"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7"/>
      <c r="AZ62" s="27"/>
      <c r="BA62" s="27"/>
      <c r="BB62" s="27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7"/>
      <c r="BN62" s="27"/>
      <c r="BO62" s="26"/>
    </row>
  </sheetData>
  <protectedRanges>
    <protectedRange sqref="B48:B49" name="Range7_2"/>
    <protectedRange sqref="B56" name="Range8_1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Q64"/>
  <sheetViews>
    <sheetView view="pageBreakPreview" zoomScale="70" zoomScaleNormal="85" zoomScaleSheetLayoutView="70" workbookViewId="0">
      <pane xSplit="2" ySplit="6" topLeftCell="C52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ColWidth="9.140625"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8" width="8.4257812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7">
        <v>16260</v>
      </c>
      <c r="D7" s="7">
        <v>38460</v>
      </c>
      <c r="E7" s="7">
        <v>8946</v>
      </c>
      <c r="F7" s="7">
        <v>8430</v>
      </c>
      <c r="G7" s="7">
        <v>661</v>
      </c>
      <c r="H7" s="7">
        <v>1700</v>
      </c>
      <c r="I7" s="8">
        <v>25867</v>
      </c>
      <c r="J7" s="8">
        <v>48590</v>
      </c>
      <c r="K7" s="7">
        <v>1710</v>
      </c>
      <c r="L7" s="7">
        <v>7200</v>
      </c>
      <c r="M7" s="7">
        <v>900</v>
      </c>
      <c r="N7" s="7">
        <v>3360</v>
      </c>
      <c r="O7" s="8">
        <v>28477</v>
      </c>
      <c r="P7" s="8">
        <v>59150</v>
      </c>
      <c r="Q7" s="7">
        <v>128</v>
      </c>
      <c r="R7" s="7">
        <v>601</v>
      </c>
      <c r="S7" s="7">
        <v>25077</v>
      </c>
      <c r="T7" s="7">
        <v>54435</v>
      </c>
      <c r="U7" s="7">
        <v>2573</v>
      </c>
      <c r="V7" s="7">
        <v>9100</v>
      </c>
      <c r="W7" s="7">
        <v>180</v>
      </c>
      <c r="X7" s="7">
        <v>3500</v>
      </c>
      <c r="Y7" s="7">
        <v>50</v>
      </c>
      <c r="Z7" s="7">
        <v>200</v>
      </c>
      <c r="AA7" s="7">
        <v>45</v>
      </c>
      <c r="AB7" s="7">
        <v>100</v>
      </c>
      <c r="AC7" s="7">
        <v>30</v>
      </c>
      <c r="AD7" s="7">
        <v>300</v>
      </c>
      <c r="AE7" s="8">
        <v>2878</v>
      </c>
      <c r="AF7" s="8">
        <v>13200</v>
      </c>
      <c r="AG7" s="7">
        <v>29</v>
      </c>
      <c r="AH7" s="7">
        <v>55</v>
      </c>
      <c r="AI7" s="7">
        <v>13</v>
      </c>
      <c r="AJ7" s="7">
        <v>50</v>
      </c>
      <c r="AK7" s="7">
        <v>380</v>
      </c>
      <c r="AL7" s="7">
        <v>450</v>
      </c>
      <c r="AM7" s="7">
        <v>863</v>
      </c>
      <c r="AN7" s="7">
        <v>4375</v>
      </c>
      <c r="AO7" s="7">
        <v>25</v>
      </c>
      <c r="AP7" s="7">
        <v>25</v>
      </c>
      <c r="AQ7" s="7">
        <v>300</v>
      </c>
      <c r="AR7" s="7">
        <v>450</v>
      </c>
      <c r="AS7" s="7">
        <v>25</v>
      </c>
      <c r="AT7" s="7">
        <v>50</v>
      </c>
      <c r="AU7" s="7">
        <v>1606</v>
      </c>
      <c r="AV7" s="7">
        <v>5400</v>
      </c>
      <c r="AW7" s="7">
        <v>67</v>
      </c>
      <c r="AX7" s="7">
        <v>339</v>
      </c>
      <c r="AY7" s="9">
        <v>32961</v>
      </c>
      <c r="AZ7" s="9">
        <v>77750</v>
      </c>
      <c r="BA7" s="9"/>
      <c r="BB7" s="9"/>
      <c r="BC7" s="7">
        <v>8</v>
      </c>
      <c r="BD7" s="7">
        <v>124</v>
      </c>
      <c r="BE7" s="7">
        <v>9</v>
      </c>
      <c r="BF7" s="7">
        <v>272</v>
      </c>
      <c r="BG7" s="7">
        <v>415</v>
      </c>
      <c r="BH7" s="7">
        <v>816</v>
      </c>
      <c r="BI7" s="7">
        <v>1068</v>
      </c>
      <c r="BJ7" s="7">
        <v>2208</v>
      </c>
      <c r="BK7" s="8">
        <v>1500</v>
      </c>
      <c r="BL7" s="8">
        <v>3420</v>
      </c>
      <c r="BM7" s="8">
        <v>34461</v>
      </c>
      <c r="BN7" s="8">
        <v>81170</v>
      </c>
      <c r="BO7" s="7">
        <v>5836</v>
      </c>
      <c r="BP7" s="7">
        <v>13220</v>
      </c>
      <c r="BQ7" s="7">
        <v>889</v>
      </c>
      <c r="BR7" s="7">
        <v>889</v>
      </c>
    </row>
    <row r="8" spans="1:70" s="10" customFormat="1" ht="18" customHeight="1" x14ac:dyDescent="0.25">
      <c r="A8" s="37">
        <v>2</v>
      </c>
      <c r="B8" s="12" t="s">
        <v>9</v>
      </c>
      <c r="C8" s="7">
        <v>17385</v>
      </c>
      <c r="D8" s="7">
        <v>47400</v>
      </c>
      <c r="E8" s="7">
        <v>5290</v>
      </c>
      <c r="F8" s="7">
        <v>6400</v>
      </c>
      <c r="G8" s="7">
        <v>402</v>
      </c>
      <c r="H8" s="7">
        <v>1500</v>
      </c>
      <c r="I8" s="8">
        <v>23077</v>
      </c>
      <c r="J8" s="8">
        <v>55300</v>
      </c>
      <c r="K8" s="7">
        <v>2325</v>
      </c>
      <c r="L8" s="7">
        <v>5700</v>
      </c>
      <c r="M8" s="7">
        <v>580</v>
      </c>
      <c r="N8" s="7">
        <v>3000</v>
      </c>
      <c r="O8" s="8">
        <v>25982</v>
      </c>
      <c r="P8" s="8">
        <v>64000</v>
      </c>
      <c r="Q8" s="7">
        <v>74</v>
      </c>
      <c r="R8" s="7">
        <v>371</v>
      </c>
      <c r="S8" s="7">
        <v>22875</v>
      </c>
      <c r="T8" s="7">
        <v>57609</v>
      </c>
      <c r="U8" s="7">
        <v>1860</v>
      </c>
      <c r="V8" s="7">
        <v>9790</v>
      </c>
      <c r="W8" s="7">
        <v>140</v>
      </c>
      <c r="X8" s="7">
        <v>2800</v>
      </c>
      <c r="Y8" s="7">
        <v>20</v>
      </c>
      <c r="Z8" s="7">
        <v>100</v>
      </c>
      <c r="AA8" s="7">
        <v>50</v>
      </c>
      <c r="AB8" s="7">
        <v>110</v>
      </c>
      <c r="AC8" s="7">
        <v>20</v>
      </c>
      <c r="AD8" s="7">
        <v>200</v>
      </c>
      <c r="AE8" s="8">
        <v>2090</v>
      </c>
      <c r="AF8" s="8">
        <v>13000</v>
      </c>
      <c r="AG8" s="7">
        <v>16</v>
      </c>
      <c r="AH8" s="7">
        <v>21</v>
      </c>
      <c r="AI8" s="7">
        <v>12</v>
      </c>
      <c r="AJ8" s="7">
        <v>50</v>
      </c>
      <c r="AK8" s="7">
        <v>350</v>
      </c>
      <c r="AL8" s="7">
        <v>430</v>
      </c>
      <c r="AM8" s="7">
        <v>542</v>
      </c>
      <c r="AN8" s="7">
        <v>3195</v>
      </c>
      <c r="AO8" s="7">
        <v>25</v>
      </c>
      <c r="AP8" s="7">
        <v>25</v>
      </c>
      <c r="AQ8" s="7">
        <v>250</v>
      </c>
      <c r="AR8" s="7">
        <v>350</v>
      </c>
      <c r="AS8" s="7">
        <v>25</v>
      </c>
      <c r="AT8" s="7">
        <v>50</v>
      </c>
      <c r="AU8" s="7">
        <v>1204</v>
      </c>
      <c r="AV8" s="7">
        <v>4100</v>
      </c>
      <c r="AW8" s="7">
        <v>40</v>
      </c>
      <c r="AX8" s="7">
        <v>161</v>
      </c>
      <c r="AY8" s="9">
        <v>29276</v>
      </c>
      <c r="AZ8" s="9">
        <v>81100</v>
      </c>
      <c r="BA8" s="9"/>
      <c r="BB8" s="9"/>
      <c r="BC8" s="7">
        <v>8</v>
      </c>
      <c r="BD8" s="7">
        <v>122</v>
      </c>
      <c r="BE8" s="7">
        <v>9</v>
      </c>
      <c r="BF8" s="7">
        <v>272</v>
      </c>
      <c r="BG8" s="7">
        <v>631</v>
      </c>
      <c r="BH8" s="7">
        <v>1290</v>
      </c>
      <c r="BI8" s="7">
        <v>352</v>
      </c>
      <c r="BJ8" s="7">
        <v>2016</v>
      </c>
      <c r="BK8" s="8">
        <v>1000</v>
      </c>
      <c r="BL8" s="8">
        <v>3700</v>
      </c>
      <c r="BM8" s="8">
        <v>30276</v>
      </c>
      <c r="BN8" s="8">
        <v>84800</v>
      </c>
      <c r="BO8" s="7">
        <v>5012</v>
      </c>
      <c r="BP8" s="7">
        <v>14840</v>
      </c>
      <c r="BQ8" s="7">
        <v>713</v>
      </c>
      <c r="BR8" s="7">
        <v>713</v>
      </c>
    </row>
    <row r="9" spans="1:70" s="10" customFormat="1" ht="18" customHeight="1" x14ac:dyDescent="0.25">
      <c r="A9" s="36">
        <v>3</v>
      </c>
      <c r="B9" s="12" t="s">
        <v>10</v>
      </c>
      <c r="C9" s="7">
        <v>1000</v>
      </c>
      <c r="D9" s="7">
        <v>2180</v>
      </c>
      <c r="E9" s="7">
        <v>416</v>
      </c>
      <c r="F9" s="7">
        <v>700</v>
      </c>
      <c r="G9" s="7">
        <v>15</v>
      </c>
      <c r="H9" s="7">
        <v>20</v>
      </c>
      <c r="I9" s="8">
        <v>1431</v>
      </c>
      <c r="J9" s="8">
        <v>2900</v>
      </c>
      <c r="K9" s="7">
        <v>100</v>
      </c>
      <c r="L9" s="7">
        <v>200</v>
      </c>
      <c r="M9" s="7">
        <v>150</v>
      </c>
      <c r="N9" s="7">
        <v>300</v>
      </c>
      <c r="O9" s="8">
        <v>1681</v>
      </c>
      <c r="P9" s="8">
        <v>3400</v>
      </c>
      <c r="Q9" s="7">
        <v>21</v>
      </c>
      <c r="R9" s="7">
        <v>39</v>
      </c>
      <c r="S9" s="7">
        <v>1432</v>
      </c>
      <c r="T9" s="7">
        <v>3063</v>
      </c>
      <c r="U9" s="7">
        <v>130</v>
      </c>
      <c r="V9" s="7">
        <v>880</v>
      </c>
      <c r="W9" s="7">
        <v>30</v>
      </c>
      <c r="X9" s="7">
        <v>100</v>
      </c>
      <c r="Y9" s="7">
        <v>5</v>
      </c>
      <c r="Z9" s="7">
        <v>10</v>
      </c>
      <c r="AA9" s="7">
        <v>5</v>
      </c>
      <c r="AB9" s="7">
        <v>10</v>
      </c>
      <c r="AC9" s="7">
        <v>0</v>
      </c>
      <c r="AD9" s="7">
        <v>0</v>
      </c>
      <c r="AE9" s="8">
        <v>170</v>
      </c>
      <c r="AF9" s="8">
        <v>1000</v>
      </c>
      <c r="AG9" s="7">
        <v>1</v>
      </c>
      <c r="AH9" s="7">
        <v>2</v>
      </c>
      <c r="AI9" s="7">
        <v>0</v>
      </c>
      <c r="AJ9" s="7">
        <v>0</v>
      </c>
      <c r="AK9" s="7">
        <v>15</v>
      </c>
      <c r="AL9" s="7">
        <v>75</v>
      </c>
      <c r="AM9" s="7">
        <v>27</v>
      </c>
      <c r="AN9" s="7">
        <v>280</v>
      </c>
      <c r="AO9" s="7">
        <v>5</v>
      </c>
      <c r="AP9" s="7">
        <v>5</v>
      </c>
      <c r="AQ9" s="7">
        <v>5</v>
      </c>
      <c r="AR9" s="7">
        <v>30</v>
      </c>
      <c r="AS9" s="7">
        <v>2</v>
      </c>
      <c r="AT9" s="7">
        <v>10</v>
      </c>
      <c r="AU9" s="7">
        <v>54</v>
      </c>
      <c r="AV9" s="7">
        <v>400</v>
      </c>
      <c r="AW9" s="7">
        <v>6</v>
      </c>
      <c r="AX9" s="7">
        <v>28</v>
      </c>
      <c r="AY9" s="9">
        <v>1905</v>
      </c>
      <c r="AZ9" s="9">
        <v>4800</v>
      </c>
      <c r="BA9" s="9"/>
      <c r="BB9" s="9"/>
      <c r="BC9" s="7">
        <v>1</v>
      </c>
      <c r="BD9" s="7">
        <v>17</v>
      </c>
      <c r="BE9" s="7">
        <v>1</v>
      </c>
      <c r="BF9" s="7">
        <v>32</v>
      </c>
      <c r="BG9" s="7">
        <v>26</v>
      </c>
      <c r="BH9" s="7">
        <v>34</v>
      </c>
      <c r="BI9" s="7">
        <v>52</v>
      </c>
      <c r="BJ9" s="7">
        <v>177</v>
      </c>
      <c r="BK9" s="8">
        <v>80</v>
      </c>
      <c r="BL9" s="8">
        <v>260</v>
      </c>
      <c r="BM9" s="8">
        <v>1985</v>
      </c>
      <c r="BN9" s="8">
        <v>5060</v>
      </c>
      <c r="BO9" s="7">
        <v>340</v>
      </c>
      <c r="BP9" s="7">
        <v>620</v>
      </c>
      <c r="BQ9" s="7">
        <v>40</v>
      </c>
      <c r="BR9" s="7">
        <v>40</v>
      </c>
    </row>
    <row r="10" spans="1:70" s="10" customFormat="1" ht="18" customHeight="1" x14ac:dyDescent="0.25">
      <c r="A10" s="37">
        <v>4</v>
      </c>
      <c r="B10" s="12" t="s">
        <v>11</v>
      </c>
      <c r="C10" s="7">
        <v>50</v>
      </c>
      <c r="D10" s="7">
        <v>50</v>
      </c>
      <c r="E10" s="7">
        <v>66</v>
      </c>
      <c r="F10" s="7">
        <v>90</v>
      </c>
      <c r="G10" s="7">
        <v>5</v>
      </c>
      <c r="H10" s="7">
        <v>10</v>
      </c>
      <c r="I10" s="8">
        <v>121</v>
      </c>
      <c r="J10" s="8">
        <v>150</v>
      </c>
      <c r="K10" s="7">
        <v>20</v>
      </c>
      <c r="L10" s="7">
        <v>25</v>
      </c>
      <c r="M10" s="7">
        <v>20</v>
      </c>
      <c r="N10" s="7">
        <v>25</v>
      </c>
      <c r="O10" s="8">
        <v>161</v>
      </c>
      <c r="P10" s="8">
        <v>200</v>
      </c>
      <c r="Q10" s="7">
        <v>3</v>
      </c>
      <c r="R10" s="7">
        <v>5</v>
      </c>
      <c r="S10" s="7">
        <v>142</v>
      </c>
      <c r="T10" s="7">
        <v>184</v>
      </c>
      <c r="U10" s="7">
        <v>38</v>
      </c>
      <c r="V10" s="7">
        <v>280</v>
      </c>
      <c r="W10" s="7">
        <v>15</v>
      </c>
      <c r="X10" s="7">
        <v>100</v>
      </c>
      <c r="Y10" s="7">
        <v>10</v>
      </c>
      <c r="Z10" s="7">
        <v>100</v>
      </c>
      <c r="AA10" s="7">
        <v>5</v>
      </c>
      <c r="AB10" s="7">
        <v>20</v>
      </c>
      <c r="AC10" s="7">
        <v>0</v>
      </c>
      <c r="AD10" s="7">
        <v>0</v>
      </c>
      <c r="AE10" s="8">
        <v>68</v>
      </c>
      <c r="AF10" s="8">
        <v>500</v>
      </c>
      <c r="AG10" s="7">
        <v>2</v>
      </c>
      <c r="AH10" s="7">
        <v>12</v>
      </c>
      <c r="AI10" s="7">
        <v>0</v>
      </c>
      <c r="AJ10" s="7">
        <v>0</v>
      </c>
      <c r="AK10" s="7">
        <v>10</v>
      </c>
      <c r="AL10" s="7">
        <v>20</v>
      </c>
      <c r="AM10" s="7">
        <v>48</v>
      </c>
      <c r="AN10" s="7">
        <v>295</v>
      </c>
      <c r="AO10" s="7">
        <v>5</v>
      </c>
      <c r="AP10" s="7">
        <v>5</v>
      </c>
      <c r="AQ10" s="7">
        <v>10</v>
      </c>
      <c r="AR10" s="7">
        <v>10</v>
      </c>
      <c r="AS10" s="7">
        <v>5</v>
      </c>
      <c r="AT10" s="7">
        <v>10</v>
      </c>
      <c r="AU10" s="7">
        <v>78</v>
      </c>
      <c r="AV10" s="7">
        <v>340</v>
      </c>
      <c r="AW10" s="7">
        <v>3</v>
      </c>
      <c r="AX10" s="7">
        <v>17</v>
      </c>
      <c r="AY10" s="9">
        <v>307</v>
      </c>
      <c r="AZ10" s="9">
        <v>1040</v>
      </c>
      <c r="BA10" s="9"/>
      <c r="BB10" s="9"/>
      <c r="BC10" s="7">
        <v>1</v>
      </c>
      <c r="BD10" s="7">
        <v>15</v>
      </c>
      <c r="BE10" s="7">
        <v>1</v>
      </c>
      <c r="BF10" s="7">
        <v>32</v>
      </c>
      <c r="BG10" s="7">
        <v>25</v>
      </c>
      <c r="BH10" s="7">
        <v>120</v>
      </c>
      <c r="BI10" s="7">
        <v>61</v>
      </c>
      <c r="BJ10" s="7">
        <v>93</v>
      </c>
      <c r="BK10" s="8">
        <v>88</v>
      </c>
      <c r="BL10" s="8">
        <v>260</v>
      </c>
      <c r="BM10" s="8">
        <v>395</v>
      </c>
      <c r="BN10" s="8">
        <v>1300</v>
      </c>
      <c r="BO10" s="7">
        <v>60</v>
      </c>
      <c r="BP10" s="7">
        <v>135</v>
      </c>
      <c r="BQ10" s="7">
        <v>9</v>
      </c>
      <c r="BR10" s="7">
        <v>9</v>
      </c>
    </row>
    <row r="11" spans="1:70" s="10" customFormat="1" ht="18" customHeight="1" x14ac:dyDescent="0.25">
      <c r="A11" s="36">
        <v>5</v>
      </c>
      <c r="B11" s="12" t="s">
        <v>12</v>
      </c>
      <c r="C11" s="7">
        <v>900</v>
      </c>
      <c r="D11" s="7">
        <v>1900</v>
      </c>
      <c r="E11" s="7">
        <v>106</v>
      </c>
      <c r="F11" s="7">
        <v>260</v>
      </c>
      <c r="G11" s="7">
        <v>5</v>
      </c>
      <c r="H11" s="7">
        <v>10</v>
      </c>
      <c r="I11" s="8">
        <v>1011</v>
      </c>
      <c r="J11" s="8">
        <v>2170</v>
      </c>
      <c r="K11" s="7">
        <v>150</v>
      </c>
      <c r="L11" s="7">
        <v>1100</v>
      </c>
      <c r="M11" s="7">
        <v>60</v>
      </c>
      <c r="N11" s="7">
        <v>420</v>
      </c>
      <c r="O11" s="8">
        <v>1221</v>
      </c>
      <c r="P11" s="8">
        <v>3690</v>
      </c>
      <c r="Q11" s="7">
        <v>9</v>
      </c>
      <c r="R11" s="7">
        <v>44</v>
      </c>
      <c r="S11" s="7">
        <v>1077</v>
      </c>
      <c r="T11" s="7">
        <v>3250</v>
      </c>
      <c r="U11" s="7">
        <v>400</v>
      </c>
      <c r="V11" s="7">
        <v>1930</v>
      </c>
      <c r="W11" s="7">
        <v>10</v>
      </c>
      <c r="X11" s="7">
        <v>50</v>
      </c>
      <c r="Y11" s="7">
        <v>5</v>
      </c>
      <c r="Z11" s="7">
        <v>10</v>
      </c>
      <c r="AA11" s="7">
        <v>5</v>
      </c>
      <c r="AB11" s="7">
        <v>10</v>
      </c>
      <c r="AC11" s="7">
        <v>0</v>
      </c>
      <c r="AD11" s="7">
        <v>0</v>
      </c>
      <c r="AE11" s="8">
        <v>420</v>
      </c>
      <c r="AF11" s="8">
        <v>2000</v>
      </c>
      <c r="AG11" s="7">
        <v>5</v>
      </c>
      <c r="AH11" s="7">
        <v>5</v>
      </c>
      <c r="AI11" s="7">
        <v>0</v>
      </c>
      <c r="AJ11" s="7">
        <v>0</v>
      </c>
      <c r="AK11" s="7">
        <v>10</v>
      </c>
      <c r="AL11" s="7">
        <v>20</v>
      </c>
      <c r="AM11" s="7">
        <v>134</v>
      </c>
      <c r="AN11" s="7">
        <v>995</v>
      </c>
      <c r="AO11" s="7">
        <v>5</v>
      </c>
      <c r="AP11" s="7">
        <v>5</v>
      </c>
      <c r="AQ11" s="7">
        <v>20</v>
      </c>
      <c r="AR11" s="7">
        <v>20</v>
      </c>
      <c r="AS11" s="7">
        <v>5</v>
      </c>
      <c r="AT11" s="7">
        <v>10</v>
      </c>
      <c r="AU11" s="7">
        <v>174</v>
      </c>
      <c r="AV11" s="7">
        <v>1050</v>
      </c>
      <c r="AW11" s="7">
        <v>8</v>
      </c>
      <c r="AX11" s="7">
        <v>42</v>
      </c>
      <c r="AY11" s="9">
        <v>1815</v>
      </c>
      <c r="AZ11" s="9">
        <v>6740</v>
      </c>
      <c r="BA11" s="9"/>
      <c r="BB11" s="9"/>
      <c r="BC11" s="7">
        <v>2</v>
      </c>
      <c r="BD11" s="7">
        <v>30</v>
      </c>
      <c r="BE11" s="7">
        <v>0</v>
      </c>
      <c r="BF11" s="7">
        <v>0</v>
      </c>
      <c r="BG11" s="7">
        <v>57</v>
      </c>
      <c r="BH11" s="7">
        <v>112</v>
      </c>
      <c r="BI11" s="7">
        <v>101</v>
      </c>
      <c r="BJ11" s="7">
        <v>218</v>
      </c>
      <c r="BK11" s="8">
        <v>160</v>
      </c>
      <c r="BL11" s="8">
        <v>360</v>
      </c>
      <c r="BM11" s="8">
        <v>1975</v>
      </c>
      <c r="BN11" s="8">
        <v>7100</v>
      </c>
      <c r="BO11" s="7">
        <v>320</v>
      </c>
      <c r="BP11" s="7">
        <v>810</v>
      </c>
      <c r="BQ11" s="7">
        <v>36</v>
      </c>
      <c r="BR11" s="7">
        <v>35</v>
      </c>
    </row>
    <row r="12" spans="1:70" s="10" customFormat="1" ht="18" customHeight="1" x14ac:dyDescent="0.25">
      <c r="A12" s="37">
        <v>6</v>
      </c>
      <c r="B12" s="12" t="s">
        <v>13</v>
      </c>
      <c r="C12" s="7">
        <v>680</v>
      </c>
      <c r="D12" s="7">
        <v>1080</v>
      </c>
      <c r="E12" s="7">
        <v>127</v>
      </c>
      <c r="F12" s="7">
        <v>210</v>
      </c>
      <c r="G12" s="7">
        <v>25</v>
      </c>
      <c r="H12" s="7">
        <v>30</v>
      </c>
      <c r="I12" s="8">
        <v>832</v>
      </c>
      <c r="J12" s="8">
        <v>1320</v>
      </c>
      <c r="K12" s="7">
        <v>45</v>
      </c>
      <c r="L12" s="7">
        <v>150</v>
      </c>
      <c r="M12" s="7">
        <v>40</v>
      </c>
      <c r="N12" s="7">
        <v>130</v>
      </c>
      <c r="O12" s="8">
        <v>917</v>
      </c>
      <c r="P12" s="8">
        <v>1600</v>
      </c>
      <c r="Q12" s="7">
        <v>7</v>
      </c>
      <c r="R12" s="7">
        <v>26</v>
      </c>
      <c r="S12" s="7">
        <v>782</v>
      </c>
      <c r="T12" s="7">
        <v>1363</v>
      </c>
      <c r="U12" s="7">
        <v>130</v>
      </c>
      <c r="V12" s="7">
        <v>830</v>
      </c>
      <c r="W12" s="7">
        <v>80</v>
      </c>
      <c r="X12" s="7">
        <v>150</v>
      </c>
      <c r="Y12" s="7">
        <v>5</v>
      </c>
      <c r="Z12" s="7">
        <v>10</v>
      </c>
      <c r="AA12" s="7">
        <v>5</v>
      </c>
      <c r="AB12" s="7">
        <v>10</v>
      </c>
      <c r="AC12" s="7">
        <v>0</v>
      </c>
      <c r="AD12" s="7">
        <v>0</v>
      </c>
      <c r="AE12" s="8">
        <v>220</v>
      </c>
      <c r="AF12" s="8">
        <v>1000</v>
      </c>
      <c r="AG12" s="7">
        <v>1</v>
      </c>
      <c r="AH12" s="7">
        <v>2</v>
      </c>
      <c r="AI12" s="7">
        <v>0</v>
      </c>
      <c r="AJ12" s="7">
        <v>0</v>
      </c>
      <c r="AK12" s="7">
        <v>5</v>
      </c>
      <c r="AL12" s="7">
        <v>20</v>
      </c>
      <c r="AM12" s="7">
        <v>39</v>
      </c>
      <c r="AN12" s="7">
        <v>385</v>
      </c>
      <c r="AO12" s="7">
        <v>5</v>
      </c>
      <c r="AP12" s="7">
        <v>5</v>
      </c>
      <c r="AQ12" s="7">
        <v>5</v>
      </c>
      <c r="AR12" s="7">
        <v>5</v>
      </c>
      <c r="AS12" s="7">
        <v>5</v>
      </c>
      <c r="AT12" s="7">
        <v>10</v>
      </c>
      <c r="AU12" s="7">
        <v>59</v>
      </c>
      <c r="AV12" s="7">
        <v>425</v>
      </c>
      <c r="AW12" s="7">
        <v>6</v>
      </c>
      <c r="AX12" s="7">
        <v>27</v>
      </c>
      <c r="AY12" s="9">
        <v>1196</v>
      </c>
      <c r="AZ12" s="9">
        <v>3025</v>
      </c>
      <c r="BA12" s="9"/>
      <c r="BB12" s="9"/>
      <c r="BC12" s="7">
        <v>0</v>
      </c>
      <c r="BD12" s="7">
        <v>0</v>
      </c>
      <c r="BE12" s="7">
        <v>0</v>
      </c>
      <c r="BF12" s="7">
        <v>0</v>
      </c>
      <c r="BG12" s="7">
        <v>26</v>
      </c>
      <c r="BH12" s="7">
        <v>46</v>
      </c>
      <c r="BI12" s="7">
        <v>34</v>
      </c>
      <c r="BJ12" s="7">
        <v>94</v>
      </c>
      <c r="BK12" s="8">
        <v>60</v>
      </c>
      <c r="BL12" s="8">
        <v>140</v>
      </c>
      <c r="BM12" s="8">
        <v>1256</v>
      </c>
      <c r="BN12" s="8">
        <v>3165</v>
      </c>
      <c r="BO12" s="7">
        <v>230</v>
      </c>
      <c r="BP12" s="7">
        <v>375</v>
      </c>
      <c r="BQ12" s="7">
        <v>37</v>
      </c>
      <c r="BR12" s="7">
        <v>36</v>
      </c>
    </row>
    <row r="13" spans="1:70" s="10" customFormat="1" ht="18" customHeight="1" x14ac:dyDescent="0.25">
      <c r="A13" s="36">
        <v>7</v>
      </c>
      <c r="B13" s="12" t="s">
        <v>15</v>
      </c>
      <c r="C13" s="7">
        <v>200</v>
      </c>
      <c r="D13" s="7">
        <v>500</v>
      </c>
      <c r="E13" s="7">
        <v>67</v>
      </c>
      <c r="F13" s="7">
        <v>90</v>
      </c>
      <c r="G13" s="7">
        <v>15</v>
      </c>
      <c r="H13" s="7">
        <v>20</v>
      </c>
      <c r="I13" s="8">
        <v>282</v>
      </c>
      <c r="J13" s="8">
        <v>610</v>
      </c>
      <c r="K13" s="7">
        <v>25</v>
      </c>
      <c r="L13" s="7">
        <v>50</v>
      </c>
      <c r="M13" s="7">
        <v>20</v>
      </c>
      <c r="N13" s="7">
        <v>20</v>
      </c>
      <c r="O13" s="8">
        <v>327</v>
      </c>
      <c r="P13" s="8">
        <v>680</v>
      </c>
      <c r="Q13" s="7">
        <v>3</v>
      </c>
      <c r="R13" s="7">
        <v>4</v>
      </c>
      <c r="S13" s="7">
        <v>289</v>
      </c>
      <c r="T13" s="7">
        <v>599</v>
      </c>
      <c r="U13" s="7">
        <v>90</v>
      </c>
      <c r="V13" s="7">
        <v>430</v>
      </c>
      <c r="W13" s="7">
        <v>10</v>
      </c>
      <c r="X13" s="7">
        <v>50</v>
      </c>
      <c r="Y13" s="7">
        <v>5</v>
      </c>
      <c r="Z13" s="7">
        <v>10</v>
      </c>
      <c r="AA13" s="7">
        <v>5</v>
      </c>
      <c r="AB13" s="7">
        <v>10</v>
      </c>
      <c r="AC13" s="7">
        <v>0</v>
      </c>
      <c r="AD13" s="7">
        <v>0</v>
      </c>
      <c r="AE13" s="8">
        <v>110</v>
      </c>
      <c r="AF13" s="8">
        <v>500</v>
      </c>
      <c r="AG13" s="7">
        <v>2</v>
      </c>
      <c r="AH13" s="7">
        <v>3</v>
      </c>
      <c r="AI13" s="7">
        <v>0</v>
      </c>
      <c r="AJ13" s="7">
        <v>0</v>
      </c>
      <c r="AK13" s="7">
        <v>5</v>
      </c>
      <c r="AL13" s="7">
        <v>20</v>
      </c>
      <c r="AM13" s="7">
        <v>27</v>
      </c>
      <c r="AN13" s="7">
        <v>184</v>
      </c>
      <c r="AO13" s="7">
        <v>1</v>
      </c>
      <c r="AP13" s="7">
        <v>1</v>
      </c>
      <c r="AQ13" s="7">
        <v>10</v>
      </c>
      <c r="AR13" s="7">
        <v>10</v>
      </c>
      <c r="AS13" s="7">
        <v>5</v>
      </c>
      <c r="AT13" s="7">
        <v>5</v>
      </c>
      <c r="AU13" s="7">
        <v>48</v>
      </c>
      <c r="AV13" s="7">
        <v>220</v>
      </c>
      <c r="AW13" s="7">
        <v>2</v>
      </c>
      <c r="AX13" s="7">
        <v>14</v>
      </c>
      <c r="AY13" s="9">
        <v>485</v>
      </c>
      <c r="AZ13" s="9">
        <v>1400</v>
      </c>
      <c r="BA13" s="9"/>
      <c r="BB13" s="9"/>
      <c r="BC13" s="7">
        <v>2</v>
      </c>
      <c r="BD13" s="7">
        <v>31</v>
      </c>
      <c r="BE13" s="7">
        <v>2</v>
      </c>
      <c r="BF13" s="7">
        <v>60</v>
      </c>
      <c r="BG13" s="7">
        <v>46</v>
      </c>
      <c r="BH13" s="7">
        <v>46</v>
      </c>
      <c r="BI13" s="7">
        <v>50</v>
      </c>
      <c r="BJ13" s="7">
        <v>103</v>
      </c>
      <c r="BK13" s="8">
        <v>100</v>
      </c>
      <c r="BL13" s="8">
        <v>240</v>
      </c>
      <c r="BM13" s="8">
        <v>585</v>
      </c>
      <c r="BN13" s="8">
        <v>1640</v>
      </c>
      <c r="BO13" s="7">
        <v>85</v>
      </c>
      <c r="BP13" s="7">
        <v>125</v>
      </c>
      <c r="BQ13" s="7">
        <v>14</v>
      </c>
      <c r="BR13" s="7">
        <v>14</v>
      </c>
    </row>
    <row r="14" spans="1:70" s="10" customFormat="1" ht="18" customHeight="1" x14ac:dyDescent="0.25">
      <c r="A14" s="37">
        <v>8</v>
      </c>
      <c r="B14" s="12" t="s">
        <v>16</v>
      </c>
      <c r="C14" s="7">
        <v>408</v>
      </c>
      <c r="D14" s="7">
        <v>1030</v>
      </c>
      <c r="E14" s="7">
        <v>192</v>
      </c>
      <c r="F14" s="7">
        <v>245</v>
      </c>
      <c r="G14" s="7">
        <v>15</v>
      </c>
      <c r="H14" s="7">
        <v>20</v>
      </c>
      <c r="I14" s="8">
        <v>615</v>
      </c>
      <c r="J14" s="8">
        <v>1295</v>
      </c>
      <c r="K14" s="7">
        <v>50</v>
      </c>
      <c r="L14" s="7">
        <v>100</v>
      </c>
      <c r="M14" s="7">
        <v>100</v>
      </c>
      <c r="N14" s="7">
        <v>100</v>
      </c>
      <c r="O14" s="8">
        <v>765</v>
      </c>
      <c r="P14" s="8">
        <v>1495</v>
      </c>
      <c r="Q14" s="7">
        <v>13</v>
      </c>
      <c r="R14" s="7">
        <v>19</v>
      </c>
      <c r="S14" s="7">
        <v>674</v>
      </c>
      <c r="T14" s="7">
        <v>1377</v>
      </c>
      <c r="U14" s="7">
        <v>20</v>
      </c>
      <c r="V14" s="7">
        <v>135</v>
      </c>
      <c r="W14" s="7">
        <v>10</v>
      </c>
      <c r="X14" s="7">
        <v>50</v>
      </c>
      <c r="Y14" s="7">
        <v>5</v>
      </c>
      <c r="Z14" s="7">
        <v>10</v>
      </c>
      <c r="AA14" s="7">
        <v>5</v>
      </c>
      <c r="AB14" s="7">
        <v>10</v>
      </c>
      <c r="AC14" s="7">
        <v>0</v>
      </c>
      <c r="AD14" s="7">
        <v>0</v>
      </c>
      <c r="AE14" s="8">
        <v>40</v>
      </c>
      <c r="AF14" s="8">
        <v>205</v>
      </c>
      <c r="AG14" s="7">
        <v>2</v>
      </c>
      <c r="AH14" s="7">
        <v>2</v>
      </c>
      <c r="AI14" s="7">
        <v>0</v>
      </c>
      <c r="AJ14" s="7">
        <v>0</v>
      </c>
      <c r="AK14" s="7">
        <v>4</v>
      </c>
      <c r="AL14" s="7">
        <v>10</v>
      </c>
      <c r="AM14" s="7">
        <v>10</v>
      </c>
      <c r="AN14" s="7">
        <v>73</v>
      </c>
      <c r="AO14" s="7">
        <v>2</v>
      </c>
      <c r="AP14" s="7">
        <v>2</v>
      </c>
      <c r="AQ14" s="7">
        <v>2</v>
      </c>
      <c r="AR14" s="7">
        <v>5</v>
      </c>
      <c r="AS14" s="7">
        <v>2</v>
      </c>
      <c r="AT14" s="7">
        <v>10</v>
      </c>
      <c r="AU14" s="7">
        <v>20</v>
      </c>
      <c r="AV14" s="7">
        <v>100</v>
      </c>
      <c r="AW14" s="7">
        <v>3</v>
      </c>
      <c r="AX14" s="7">
        <v>7</v>
      </c>
      <c r="AY14" s="9">
        <v>825</v>
      </c>
      <c r="AZ14" s="9">
        <v>1800</v>
      </c>
      <c r="BA14" s="9"/>
      <c r="BB14" s="9"/>
      <c r="BC14" s="7">
        <v>0</v>
      </c>
      <c r="BD14" s="7">
        <v>0</v>
      </c>
      <c r="BE14" s="7">
        <v>0</v>
      </c>
      <c r="BF14" s="7">
        <v>0</v>
      </c>
      <c r="BG14" s="7">
        <v>32</v>
      </c>
      <c r="BH14" s="7">
        <v>62</v>
      </c>
      <c r="BI14" s="7">
        <v>68</v>
      </c>
      <c r="BJ14" s="7">
        <v>178</v>
      </c>
      <c r="BK14" s="8">
        <v>100</v>
      </c>
      <c r="BL14" s="8">
        <v>240</v>
      </c>
      <c r="BM14" s="8">
        <v>925</v>
      </c>
      <c r="BN14" s="8">
        <v>2040</v>
      </c>
      <c r="BO14" s="7">
        <v>150</v>
      </c>
      <c r="BP14" s="7">
        <v>180</v>
      </c>
      <c r="BQ14" s="7">
        <v>24</v>
      </c>
      <c r="BR14" s="7">
        <v>24</v>
      </c>
    </row>
    <row r="15" spans="1:70" s="10" customFormat="1" ht="18" customHeight="1" x14ac:dyDescent="0.25">
      <c r="A15" s="36">
        <v>9</v>
      </c>
      <c r="B15" s="12" t="s">
        <v>17</v>
      </c>
      <c r="C15" s="7"/>
      <c r="D15" s="7"/>
      <c r="E15" s="7"/>
      <c r="F15" s="7"/>
      <c r="G15" s="7"/>
      <c r="H15" s="7"/>
      <c r="I15" s="8">
        <v>0</v>
      </c>
      <c r="J15" s="8">
        <v>0</v>
      </c>
      <c r="K15" s="7"/>
      <c r="L15" s="7"/>
      <c r="M15" s="7"/>
      <c r="N15" s="7"/>
      <c r="O15" s="8">
        <v>0</v>
      </c>
      <c r="P15" s="8">
        <v>0</v>
      </c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8">
        <v>0</v>
      </c>
      <c r="AF15" s="8">
        <v>0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>
        <v>0</v>
      </c>
      <c r="AV15" s="7">
        <v>0</v>
      </c>
      <c r="AW15" s="7"/>
      <c r="AX15" s="7"/>
      <c r="AY15" s="9">
        <v>0</v>
      </c>
      <c r="AZ15" s="9">
        <v>0</v>
      </c>
      <c r="BA15" s="9"/>
      <c r="BB15" s="9"/>
      <c r="BC15" s="7"/>
      <c r="BD15" s="7"/>
      <c r="BE15" s="7"/>
      <c r="BF15" s="7"/>
      <c r="BG15" s="7"/>
      <c r="BH15" s="7"/>
      <c r="BI15" s="7"/>
      <c r="BJ15" s="7"/>
      <c r="BK15" s="8">
        <v>0</v>
      </c>
      <c r="BL15" s="8">
        <v>0</v>
      </c>
      <c r="BM15" s="8">
        <v>0</v>
      </c>
      <c r="BN15" s="8">
        <v>0</v>
      </c>
      <c r="BO15" s="7"/>
      <c r="BP15" s="7"/>
      <c r="BQ15" s="7"/>
      <c r="BR15" s="7"/>
    </row>
    <row r="16" spans="1:70" s="10" customFormat="1" ht="18" customHeight="1" x14ac:dyDescent="0.25">
      <c r="A16" s="37">
        <v>10</v>
      </c>
      <c r="B16" s="12" t="s">
        <v>18</v>
      </c>
      <c r="C16" s="7">
        <v>9420</v>
      </c>
      <c r="D16" s="7">
        <v>22610</v>
      </c>
      <c r="E16" s="7">
        <v>1564</v>
      </c>
      <c r="F16" s="7">
        <v>2710</v>
      </c>
      <c r="G16" s="7">
        <v>155</v>
      </c>
      <c r="H16" s="7">
        <v>410</v>
      </c>
      <c r="I16" s="8">
        <v>11139</v>
      </c>
      <c r="J16" s="8">
        <v>25730</v>
      </c>
      <c r="K16" s="7">
        <v>400</v>
      </c>
      <c r="L16" s="7">
        <v>1500</v>
      </c>
      <c r="M16" s="7">
        <v>640</v>
      </c>
      <c r="N16" s="7">
        <v>1800</v>
      </c>
      <c r="O16" s="8">
        <v>12179</v>
      </c>
      <c r="P16" s="8">
        <v>29030</v>
      </c>
      <c r="Q16" s="7">
        <v>85</v>
      </c>
      <c r="R16" s="7">
        <v>273</v>
      </c>
      <c r="S16" s="7">
        <v>10723</v>
      </c>
      <c r="T16" s="7">
        <v>26716</v>
      </c>
      <c r="U16" s="7">
        <v>1310</v>
      </c>
      <c r="V16" s="7">
        <v>5705</v>
      </c>
      <c r="W16" s="7">
        <v>50</v>
      </c>
      <c r="X16" s="7">
        <v>600</v>
      </c>
      <c r="Y16" s="7">
        <v>10</v>
      </c>
      <c r="Z16" s="7">
        <v>50</v>
      </c>
      <c r="AA16" s="7">
        <v>25</v>
      </c>
      <c r="AB16" s="7">
        <v>45</v>
      </c>
      <c r="AC16" s="7">
        <v>5</v>
      </c>
      <c r="AD16" s="7">
        <v>100</v>
      </c>
      <c r="AE16" s="8">
        <v>1400</v>
      </c>
      <c r="AF16" s="8">
        <v>6500</v>
      </c>
      <c r="AG16" s="7">
        <v>5</v>
      </c>
      <c r="AH16" s="7">
        <v>7</v>
      </c>
      <c r="AI16" s="7">
        <v>0</v>
      </c>
      <c r="AJ16" s="7">
        <v>0</v>
      </c>
      <c r="AK16" s="7">
        <v>60</v>
      </c>
      <c r="AL16" s="7">
        <v>60</v>
      </c>
      <c r="AM16" s="7">
        <v>204</v>
      </c>
      <c r="AN16" s="7">
        <v>985</v>
      </c>
      <c r="AO16" s="7">
        <v>10</v>
      </c>
      <c r="AP16" s="7">
        <v>10</v>
      </c>
      <c r="AQ16" s="7">
        <v>70</v>
      </c>
      <c r="AR16" s="7">
        <v>70</v>
      </c>
      <c r="AS16" s="7">
        <v>20</v>
      </c>
      <c r="AT16" s="7">
        <v>50</v>
      </c>
      <c r="AU16" s="7">
        <v>364</v>
      </c>
      <c r="AV16" s="7">
        <v>1175</v>
      </c>
      <c r="AW16" s="7">
        <v>19</v>
      </c>
      <c r="AX16" s="7">
        <v>76</v>
      </c>
      <c r="AY16" s="9">
        <v>13943</v>
      </c>
      <c r="AZ16" s="9">
        <v>36705</v>
      </c>
      <c r="BA16" s="9"/>
      <c r="BB16" s="9"/>
      <c r="BC16" s="7">
        <v>2</v>
      </c>
      <c r="BD16" s="7">
        <v>30</v>
      </c>
      <c r="BE16" s="7">
        <v>4</v>
      </c>
      <c r="BF16" s="7">
        <v>122</v>
      </c>
      <c r="BG16" s="7">
        <v>423</v>
      </c>
      <c r="BH16" s="7">
        <v>912</v>
      </c>
      <c r="BI16" s="7">
        <v>1011</v>
      </c>
      <c r="BJ16" s="7">
        <v>2536</v>
      </c>
      <c r="BK16" s="8">
        <v>1440</v>
      </c>
      <c r="BL16" s="8">
        <v>3600</v>
      </c>
      <c r="BM16" s="8">
        <v>15383</v>
      </c>
      <c r="BN16" s="8">
        <v>40305</v>
      </c>
      <c r="BO16" s="7">
        <v>2560</v>
      </c>
      <c r="BP16" s="7">
        <v>4015</v>
      </c>
      <c r="BQ16" s="7">
        <v>352</v>
      </c>
      <c r="BR16" s="7">
        <v>352</v>
      </c>
    </row>
    <row r="17" spans="1:95" s="10" customFormat="1" ht="18" customHeight="1" x14ac:dyDescent="0.25">
      <c r="A17" s="36">
        <v>11</v>
      </c>
      <c r="B17" s="12" t="s">
        <v>19</v>
      </c>
      <c r="C17" s="7">
        <v>2000</v>
      </c>
      <c r="D17" s="7">
        <v>3300</v>
      </c>
      <c r="E17" s="7">
        <v>910</v>
      </c>
      <c r="F17" s="7">
        <v>1380</v>
      </c>
      <c r="G17" s="7">
        <v>15</v>
      </c>
      <c r="H17" s="7">
        <v>20</v>
      </c>
      <c r="I17" s="8">
        <v>2925</v>
      </c>
      <c r="J17" s="8">
        <v>4700</v>
      </c>
      <c r="K17" s="7">
        <v>250</v>
      </c>
      <c r="L17" s="7">
        <v>800</v>
      </c>
      <c r="M17" s="7">
        <v>360</v>
      </c>
      <c r="N17" s="7">
        <v>900</v>
      </c>
      <c r="O17" s="8">
        <v>3535</v>
      </c>
      <c r="P17" s="8">
        <v>6400</v>
      </c>
      <c r="Q17" s="7">
        <v>47</v>
      </c>
      <c r="R17" s="7">
        <v>111</v>
      </c>
      <c r="S17" s="7">
        <v>3077</v>
      </c>
      <c r="T17" s="7">
        <v>5892</v>
      </c>
      <c r="U17" s="7">
        <v>585</v>
      </c>
      <c r="V17" s="7">
        <v>3370</v>
      </c>
      <c r="W17" s="7">
        <v>20</v>
      </c>
      <c r="X17" s="7">
        <v>100</v>
      </c>
      <c r="Y17" s="7">
        <v>5</v>
      </c>
      <c r="Z17" s="7">
        <v>10</v>
      </c>
      <c r="AA17" s="7">
        <v>10</v>
      </c>
      <c r="AB17" s="7">
        <v>20</v>
      </c>
      <c r="AC17" s="7">
        <v>0</v>
      </c>
      <c r="AD17" s="7">
        <v>0</v>
      </c>
      <c r="AE17" s="8">
        <v>620</v>
      </c>
      <c r="AF17" s="8">
        <v>3500</v>
      </c>
      <c r="AG17" s="7">
        <v>5</v>
      </c>
      <c r="AH17" s="7">
        <v>5</v>
      </c>
      <c r="AI17" s="7">
        <v>0</v>
      </c>
      <c r="AJ17" s="7">
        <v>0</v>
      </c>
      <c r="AK17" s="7">
        <v>80</v>
      </c>
      <c r="AL17" s="7">
        <v>80</v>
      </c>
      <c r="AM17" s="7">
        <v>269</v>
      </c>
      <c r="AN17" s="7">
        <v>2030</v>
      </c>
      <c r="AO17" s="7">
        <v>10</v>
      </c>
      <c r="AP17" s="7">
        <v>10</v>
      </c>
      <c r="AQ17" s="7">
        <v>100</v>
      </c>
      <c r="AR17" s="7">
        <v>100</v>
      </c>
      <c r="AS17" s="7">
        <v>15</v>
      </c>
      <c r="AT17" s="7">
        <v>80</v>
      </c>
      <c r="AU17" s="7">
        <v>474</v>
      </c>
      <c r="AV17" s="7">
        <v>2300</v>
      </c>
      <c r="AW17" s="7">
        <v>18</v>
      </c>
      <c r="AX17" s="7">
        <v>132</v>
      </c>
      <c r="AY17" s="9">
        <v>4629</v>
      </c>
      <c r="AZ17" s="9">
        <v>12200</v>
      </c>
      <c r="BA17" s="9"/>
      <c r="BB17" s="9"/>
      <c r="BC17" s="7">
        <v>2</v>
      </c>
      <c r="BD17" s="7">
        <v>30</v>
      </c>
      <c r="BE17" s="7">
        <v>2</v>
      </c>
      <c r="BF17" s="7">
        <v>60</v>
      </c>
      <c r="BG17" s="7">
        <v>110</v>
      </c>
      <c r="BH17" s="7">
        <v>220</v>
      </c>
      <c r="BI17" s="7">
        <v>126</v>
      </c>
      <c r="BJ17" s="7">
        <v>390</v>
      </c>
      <c r="BK17" s="8">
        <v>240</v>
      </c>
      <c r="BL17" s="8">
        <v>700</v>
      </c>
      <c r="BM17" s="8">
        <v>4869</v>
      </c>
      <c r="BN17" s="8">
        <v>12900</v>
      </c>
      <c r="BO17" s="7">
        <v>825</v>
      </c>
      <c r="BP17" s="7">
        <v>1310</v>
      </c>
      <c r="BQ17" s="7">
        <v>107</v>
      </c>
      <c r="BR17" s="7">
        <v>107</v>
      </c>
    </row>
    <row r="18" spans="1:95" s="10" customFormat="1" ht="18" customHeight="1" x14ac:dyDescent="0.25">
      <c r="A18" s="37">
        <v>12</v>
      </c>
      <c r="B18" s="12" t="s">
        <v>20</v>
      </c>
      <c r="C18" s="7">
        <v>1100</v>
      </c>
      <c r="D18" s="7">
        <v>2300</v>
      </c>
      <c r="E18" s="7">
        <v>453</v>
      </c>
      <c r="F18" s="7">
        <v>760</v>
      </c>
      <c r="G18" s="7">
        <v>15</v>
      </c>
      <c r="H18" s="7">
        <v>20</v>
      </c>
      <c r="I18" s="8">
        <v>1568</v>
      </c>
      <c r="J18" s="8">
        <v>3080</v>
      </c>
      <c r="K18" s="7">
        <v>140</v>
      </c>
      <c r="L18" s="7">
        <v>600</v>
      </c>
      <c r="M18" s="7">
        <v>250</v>
      </c>
      <c r="N18" s="7">
        <v>920</v>
      </c>
      <c r="O18" s="8">
        <v>1958</v>
      </c>
      <c r="P18" s="8">
        <v>4600</v>
      </c>
      <c r="Q18" s="7">
        <v>34</v>
      </c>
      <c r="R18" s="7">
        <v>94</v>
      </c>
      <c r="S18" s="7">
        <v>1727</v>
      </c>
      <c r="T18" s="7">
        <v>4236</v>
      </c>
      <c r="U18" s="7">
        <v>290</v>
      </c>
      <c r="V18" s="7">
        <v>3190</v>
      </c>
      <c r="W18" s="7">
        <v>10</v>
      </c>
      <c r="X18" s="7">
        <v>100</v>
      </c>
      <c r="Y18" s="7">
        <v>5</v>
      </c>
      <c r="Z18" s="7">
        <v>80</v>
      </c>
      <c r="AA18" s="7">
        <v>10</v>
      </c>
      <c r="AB18" s="7">
        <v>30</v>
      </c>
      <c r="AC18" s="7">
        <v>5</v>
      </c>
      <c r="AD18" s="7">
        <v>100</v>
      </c>
      <c r="AE18" s="8">
        <v>320</v>
      </c>
      <c r="AF18" s="8">
        <v>3500</v>
      </c>
      <c r="AG18" s="7">
        <v>5</v>
      </c>
      <c r="AH18" s="7">
        <v>17</v>
      </c>
      <c r="AI18" s="7">
        <v>0</v>
      </c>
      <c r="AJ18" s="7">
        <v>0</v>
      </c>
      <c r="AK18" s="7">
        <v>40</v>
      </c>
      <c r="AL18" s="7">
        <v>80</v>
      </c>
      <c r="AM18" s="7">
        <v>144</v>
      </c>
      <c r="AN18" s="7">
        <v>1170</v>
      </c>
      <c r="AO18" s="7">
        <v>5</v>
      </c>
      <c r="AP18" s="7">
        <v>10</v>
      </c>
      <c r="AQ18" s="7">
        <v>30</v>
      </c>
      <c r="AR18" s="7">
        <v>30</v>
      </c>
      <c r="AS18" s="7">
        <v>5</v>
      </c>
      <c r="AT18" s="7">
        <v>10</v>
      </c>
      <c r="AU18" s="7">
        <v>224</v>
      </c>
      <c r="AV18" s="7">
        <v>1300</v>
      </c>
      <c r="AW18" s="7">
        <v>10</v>
      </c>
      <c r="AX18" s="7">
        <v>82</v>
      </c>
      <c r="AY18" s="9">
        <v>2502</v>
      </c>
      <c r="AZ18" s="9">
        <v>9400</v>
      </c>
      <c r="BA18" s="9"/>
      <c r="BB18" s="9"/>
      <c r="BC18" s="7">
        <v>2</v>
      </c>
      <c r="BD18" s="7">
        <v>30</v>
      </c>
      <c r="BE18" s="7">
        <v>2</v>
      </c>
      <c r="BF18" s="7">
        <v>62</v>
      </c>
      <c r="BG18" s="7">
        <v>44</v>
      </c>
      <c r="BH18" s="7">
        <v>72</v>
      </c>
      <c r="BI18" s="7">
        <v>52</v>
      </c>
      <c r="BJ18" s="7">
        <v>96</v>
      </c>
      <c r="BK18" s="8">
        <v>100</v>
      </c>
      <c r="BL18" s="8">
        <v>260</v>
      </c>
      <c r="BM18" s="8">
        <v>2602</v>
      </c>
      <c r="BN18" s="8">
        <v>9660</v>
      </c>
      <c r="BO18" s="7">
        <v>440</v>
      </c>
      <c r="BP18" s="7">
        <v>960</v>
      </c>
      <c r="BQ18" s="7">
        <v>62</v>
      </c>
      <c r="BR18" s="7">
        <v>62</v>
      </c>
    </row>
    <row r="19" spans="1:95" s="16" customFormat="1" ht="18" customHeight="1" x14ac:dyDescent="0.25">
      <c r="A19" s="38"/>
      <c r="B19" s="13" t="s">
        <v>67</v>
      </c>
      <c r="C19" s="8">
        <v>49403</v>
      </c>
      <c r="D19" s="8">
        <v>120810</v>
      </c>
      <c r="E19" s="8">
        <v>18137</v>
      </c>
      <c r="F19" s="8">
        <v>21275</v>
      </c>
      <c r="G19" s="8">
        <v>1328</v>
      </c>
      <c r="H19" s="8">
        <v>3760</v>
      </c>
      <c r="I19" s="8">
        <v>68868</v>
      </c>
      <c r="J19" s="8">
        <v>145845</v>
      </c>
      <c r="K19" s="8">
        <v>5215</v>
      </c>
      <c r="L19" s="8">
        <v>17425</v>
      </c>
      <c r="M19" s="8">
        <v>3120</v>
      </c>
      <c r="N19" s="8">
        <v>10975</v>
      </c>
      <c r="O19" s="8">
        <v>77203</v>
      </c>
      <c r="P19" s="8">
        <v>174245</v>
      </c>
      <c r="Q19" s="8">
        <v>424</v>
      </c>
      <c r="R19" s="8">
        <v>1587</v>
      </c>
      <c r="S19" s="8">
        <v>67875</v>
      </c>
      <c r="T19" s="8">
        <v>158724</v>
      </c>
      <c r="U19" s="8">
        <v>7426</v>
      </c>
      <c r="V19" s="8">
        <v>35640</v>
      </c>
      <c r="W19" s="8">
        <v>555</v>
      </c>
      <c r="X19" s="8">
        <v>7600</v>
      </c>
      <c r="Y19" s="8">
        <v>125</v>
      </c>
      <c r="Z19" s="8">
        <v>590</v>
      </c>
      <c r="AA19" s="8">
        <v>170</v>
      </c>
      <c r="AB19" s="8">
        <v>375</v>
      </c>
      <c r="AC19" s="8">
        <v>60</v>
      </c>
      <c r="AD19" s="8">
        <v>700</v>
      </c>
      <c r="AE19" s="8">
        <v>8336</v>
      </c>
      <c r="AF19" s="8">
        <v>44905</v>
      </c>
      <c r="AG19" s="8">
        <v>73</v>
      </c>
      <c r="AH19" s="8">
        <v>131</v>
      </c>
      <c r="AI19" s="8">
        <v>25</v>
      </c>
      <c r="AJ19" s="8">
        <v>100</v>
      </c>
      <c r="AK19" s="8">
        <v>959</v>
      </c>
      <c r="AL19" s="8">
        <v>1265</v>
      </c>
      <c r="AM19" s="8">
        <v>2307</v>
      </c>
      <c r="AN19" s="8">
        <v>13967</v>
      </c>
      <c r="AO19" s="8">
        <v>98</v>
      </c>
      <c r="AP19" s="8">
        <v>103</v>
      </c>
      <c r="AQ19" s="8">
        <v>802</v>
      </c>
      <c r="AR19" s="8">
        <v>1080</v>
      </c>
      <c r="AS19" s="8">
        <v>114</v>
      </c>
      <c r="AT19" s="8">
        <v>295</v>
      </c>
      <c r="AU19" s="8">
        <v>4305</v>
      </c>
      <c r="AV19" s="8">
        <v>16810</v>
      </c>
      <c r="AW19" s="8">
        <v>182</v>
      </c>
      <c r="AX19" s="8">
        <v>925</v>
      </c>
      <c r="AY19" s="9">
        <v>89844</v>
      </c>
      <c r="AZ19" s="9">
        <v>235960</v>
      </c>
      <c r="BA19" s="8">
        <v>0</v>
      </c>
      <c r="BB19" s="8">
        <v>0</v>
      </c>
      <c r="BC19" s="8">
        <v>28</v>
      </c>
      <c r="BD19" s="8">
        <v>429</v>
      </c>
      <c r="BE19" s="8">
        <v>30</v>
      </c>
      <c r="BF19" s="8">
        <v>912</v>
      </c>
      <c r="BG19" s="8">
        <v>1835</v>
      </c>
      <c r="BH19" s="8">
        <v>3730</v>
      </c>
      <c r="BI19" s="8">
        <v>2975</v>
      </c>
      <c r="BJ19" s="8">
        <v>8109</v>
      </c>
      <c r="BK19" s="8">
        <v>4868</v>
      </c>
      <c r="BL19" s="8">
        <v>13180</v>
      </c>
      <c r="BM19" s="8">
        <v>94712</v>
      </c>
      <c r="BN19" s="8">
        <v>249140</v>
      </c>
      <c r="BO19" s="8">
        <v>15858</v>
      </c>
      <c r="BP19" s="8">
        <v>36590</v>
      </c>
      <c r="BQ19" s="8">
        <v>2283</v>
      </c>
      <c r="BR19" s="8">
        <v>2281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7"/>
      <c r="D20" s="7"/>
      <c r="E20" s="7"/>
      <c r="F20" s="7"/>
      <c r="G20" s="7"/>
      <c r="H20" s="7"/>
      <c r="I20" s="8">
        <v>0</v>
      </c>
      <c r="J20" s="8">
        <v>0</v>
      </c>
      <c r="K20" s="7"/>
      <c r="L20" s="7"/>
      <c r="M20" s="7"/>
      <c r="N20" s="7"/>
      <c r="O20" s="8">
        <v>0</v>
      </c>
      <c r="P20" s="8">
        <v>0</v>
      </c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8">
        <v>0</v>
      </c>
      <c r="AF20" s="8">
        <v>0</v>
      </c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>
        <v>0</v>
      </c>
      <c r="AV20" s="7">
        <v>0</v>
      </c>
      <c r="AW20" s="7"/>
      <c r="AX20" s="7"/>
      <c r="AY20" s="9">
        <v>0</v>
      </c>
      <c r="AZ20" s="9">
        <v>0</v>
      </c>
      <c r="BA20" s="9"/>
      <c r="BB20" s="9"/>
      <c r="BC20" s="7"/>
      <c r="BD20" s="7"/>
      <c r="BE20" s="7"/>
      <c r="BF20" s="7"/>
      <c r="BG20" s="7"/>
      <c r="BH20" s="7"/>
      <c r="BI20" s="7"/>
      <c r="BJ20" s="7"/>
      <c r="BK20" s="8">
        <v>0</v>
      </c>
      <c r="BL20" s="8">
        <v>0</v>
      </c>
      <c r="BM20" s="8">
        <v>0</v>
      </c>
      <c r="BN20" s="8">
        <v>0</v>
      </c>
      <c r="BO20" s="7"/>
      <c r="BP20" s="7"/>
      <c r="BQ20" s="7"/>
      <c r="BR20" s="7"/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7"/>
      <c r="D21" s="7"/>
      <c r="E21" s="7"/>
      <c r="F21" s="7"/>
      <c r="G21" s="7"/>
      <c r="H21" s="7"/>
      <c r="I21" s="8">
        <v>0</v>
      </c>
      <c r="J21" s="8">
        <v>0</v>
      </c>
      <c r="K21" s="7"/>
      <c r="L21" s="7"/>
      <c r="M21" s="7"/>
      <c r="N21" s="7"/>
      <c r="O21" s="8">
        <v>0</v>
      </c>
      <c r="P21" s="8">
        <v>0</v>
      </c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8">
        <v>0</v>
      </c>
      <c r="AF21" s="8">
        <v>0</v>
      </c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>
        <v>0</v>
      </c>
      <c r="AV21" s="7">
        <v>0</v>
      </c>
      <c r="AW21" s="7"/>
      <c r="AX21" s="7"/>
      <c r="AY21" s="9">
        <v>0</v>
      </c>
      <c r="AZ21" s="9">
        <v>0</v>
      </c>
      <c r="BA21" s="9"/>
      <c r="BB21" s="9"/>
      <c r="BC21" s="7"/>
      <c r="BD21" s="7"/>
      <c r="BE21" s="7"/>
      <c r="BF21" s="7"/>
      <c r="BG21" s="7"/>
      <c r="BH21" s="7"/>
      <c r="BI21" s="7"/>
      <c r="BJ21" s="7"/>
      <c r="BK21" s="8">
        <v>0</v>
      </c>
      <c r="BL21" s="8">
        <v>0</v>
      </c>
      <c r="BM21" s="8">
        <v>0</v>
      </c>
      <c r="BN21" s="8">
        <v>0</v>
      </c>
      <c r="BO21" s="7"/>
      <c r="BP21" s="7"/>
      <c r="BQ21" s="7"/>
      <c r="BR21" s="7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7"/>
      <c r="D22" s="7"/>
      <c r="E22" s="7"/>
      <c r="F22" s="7"/>
      <c r="G22" s="7"/>
      <c r="H22" s="7"/>
      <c r="I22" s="8">
        <v>0</v>
      </c>
      <c r="J22" s="8">
        <v>0</v>
      </c>
      <c r="K22" s="7"/>
      <c r="L22" s="7"/>
      <c r="M22" s="7"/>
      <c r="N22" s="7"/>
      <c r="O22" s="8">
        <v>0</v>
      </c>
      <c r="P22" s="8">
        <v>0</v>
      </c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8">
        <v>0</v>
      </c>
      <c r="AF22" s="8">
        <v>0</v>
      </c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>
        <v>0</v>
      </c>
      <c r="AV22" s="7">
        <v>0</v>
      </c>
      <c r="AW22" s="7"/>
      <c r="AX22" s="7"/>
      <c r="AY22" s="9">
        <v>0</v>
      </c>
      <c r="AZ22" s="9">
        <v>0</v>
      </c>
      <c r="BA22" s="9"/>
      <c r="BB22" s="9"/>
      <c r="BC22" s="7"/>
      <c r="BD22" s="7"/>
      <c r="BE22" s="7"/>
      <c r="BF22" s="7"/>
      <c r="BG22" s="7"/>
      <c r="BH22" s="7"/>
      <c r="BI22" s="7"/>
      <c r="BJ22" s="7"/>
      <c r="BK22" s="8">
        <v>0</v>
      </c>
      <c r="BL22" s="8">
        <v>0</v>
      </c>
      <c r="BM22" s="8">
        <v>0</v>
      </c>
      <c r="BN22" s="8">
        <v>0</v>
      </c>
      <c r="BO22" s="7"/>
      <c r="BP22" s="7"/>
      <c r="BQ22" s="7"/>
      <c r="BR22" s="7"/>
    </row>
    <row r="23" spans="1:95" s="10" customFormat="1" ht="18" customHeight="1" x14ac:dyDescent="0.25">
      <c r="A23" s="37">
        <v>16</v>
      </c>
      <c r="B23" s="12" t="s">
        <v>24</v>
      </c>
      <c r="C23" s="7"/>
      <c r="D23" s="7"/>
      <c r="E23" s="7"/>
      <c r="F23" s="7"/>
      <c r="G23" s="7"/>
      <c r="H23" s="7"/>
      <c r="I23" s="8">
        <v>0</v>
      </c>
      <c r="J23" s="8">
        <v>0</v>
      </c>
      <c r="K23" s="7"/>
      <c r="L23" s="7"/>
      <c r="M23" s="7"/>
      <c r="N23" s="7"/>
      <c r="O23" s="8">
        <v>0</v>
      </c>
      <c r="P23" s="8">
        <v>0</v>
      </c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8">
        <v>0</v>
      </c>
      <c r="AF23" s="8">
        <v>0</v>
      </c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>
        <v>0</v>
      </c>
      <c r="AV23" s="7">
        <v>0</v>
      </c>
      <c r="AW23" s="7"/>
      <c r="AX23" s="7"/>
      <c r="AY23" s="9">
        <v>0</v>
      </c>
      <c r="AZ23" s="9">
        <v>0</v>
      </c>
      <c r="BA23" s="9"/>
      <c r="BB23" s="9"/>
      <c r="BC23" s="7"/>
      <c r="BD23" s="7"/>
      <c r="BE23" s="7"/>
      <c r="BF23" s="7"/>
      <c r="BG23" s="7"/>
      <c r="BH23" s="7"/>
      <c r="BI23" s="7"/>
      <c r="BJ23" s="7"/>
      <c r="BK23" s="8">
        <v>0</v>
      </c>
      <c r="BL23" s="8">
        <v>0</v>
      </c>
      <c r="BM23" s="8">
        <v>0</v>
      </c>
      <c r="BN23" s="8">
        <v>0</v>
      </c>
      <c r="BO23" s="7"/>
      <c r="BP23" s="7"/>
      <c r="BQ23" s="7"/>
      <c r="BR23" s="7"/>
    </row>
    <row r="24" spans="1:95" s="19" customFormat="1" ht="18" customHeight="1" x14ac:dyDescent="0.25">
      <c r="A24" s="37">
        <v>17</v>
      </c>
      <c r="B24" s="6" t="s">
        <v>97</v>
      </c>
      <c r="C24" s="7"/>
      <c r="D24" s="7"/>
      <c r="E24" s="7"/>
      <c r="F24" s="7"/>
      <c r="G24" s="7"/>
      <c r="H24" s="7"/>
      <c r="I24" s="8">
        <v>0</v>
      </c>
      <c r="J24" s="8">
        <v>0</v>
      </c>
      <c r="K24" s="7"/>
      <c r="L24" s="7"/>
      <c r="M24" s="7"/>
      <c r="N24" s="7"/>
      <c r="O24" s="8">
        <v>0</v>
      </c>
      <c r="P24" s="8">
        <v>0</v>
      </c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8">
        <v>0</v>
      </c>
      <c r="AF24" s="8">
        <v>0</v>
      </c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>
        <v>0</v>
      </c>
      <c r="AV24" s="7">
        <v>0</v>
      </c>
      <c r="AW24" s="7"/>
      <c r="AX24" s="7"/>
      <c r="AY24" s="9">
        <v>0</v>
      </c>
      <c r="AZ24" s="9">
        <v>0</v>
      </c>
      <c r="BA24" s="9"/>
      <c r="BB24" s="9"/>
      <c r="BC24" s="7"/>
      <c r="BD24" s="7"/>
      <c r="BE24" s="7"/>
      <c r="BF24" s="7"/>
      <c r="BG24" s="7"/>
      <c r="BH24" s="7"/>
      <c r="BI24" s="7"/>
      <c r="BJ24" s="7"/>
      <c r="BK24" s="8">
        <v>0</v>
      </c>
      <c r="BL24" s="8">
        <v>0</v>
      </c>
      <c r="BM24" s="8">
        <v>0</v>
      </c>
      <c r="BN24" s="8">
        <v>0</v>
      </c>
      <c r="BO24" s="7"/>
      <c r="BP24" s="7"/>
      <c r="BQ24" s="7"/>
      <c r="BR24" s="7"/>
    </row>
    <row r="25" spans="1:95" s="19" customFormat="1" ht="18" customHeight="1" x14ac:dyDescent="0.25">
      <c r="A25" s="37">
        <v>18</v>
      </c>
      <c r="B25" s="6" t="s">
        <v>25</v>
      </c>
      <c r="C25" s="7"/>
      <c r="D25" s="7"/>
      <c r="E25" s="7"/>
      <c r="F25" s="7"/>
      <c r="G25" s="7"/>
      <c r="H25" s="7"/>
      <c r="I25" s="8">
        <v>0</v>
      </c>
      <c r="J25" s="8">
        <v>0</v>
      </c>
      <c r="K25" s="7"/>
      <c r="L25" s="7"/>
      <c r="M25" s="7"/>
      <c r="N25" s="7"/>
      <c r="O25" s="8">
        <v>0</v>
      </c>
      <c r="P25" s="8">
        <v>0</v>
      </c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8">
        <v>0</v>
      </c>
      <c r="AF25" s="8">
        <v>0</v>
      </c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>
        <v>0</v>
      </c>
      <c r="AV25" s="7">
        <v>0</v>
      </c>
      <c r="AW25" s="7"/>
      <c r="AX25" s="7"/>
      <c r="AY25" s="9">
        <v>0</v>
      </c>
      <c r="AZ25" s="9">
        <v>0</v>
      </c>
      <c r="BA25" s="9"/>
      <c r="BB25" s="9"/>
      <c r="BC25" s="7"/>
      <c r="BD25" s="7"/>
      <c r="BE25" s="7"/>
      <c r="BF25" s="7"/>
      <c r="BG25" s="7"/>
      <c r="BH25" s="7"/>
      <c r="BI25" s="7"/>
      <c r="BJ25" s="7"/>
      <c r="BK25" s="8">
        <v>0</v>
      </c>
      <c r="BL25" s="8">
        <v>0</v>
      </c>
      <c r="BM25" s="8">
        <v>0</v>
      </c>
      <c r="BN25" s="8">
        <v>0</v>
      </c>
      <c r="BO25" s="7"/>
      <c r="BP25" s="7"/>
      <c r="BQ25" s="7"/>
      <c r="BR25" s="7"/>
    </row>
    <row r="26" spans="1:95" s="19" customFormat="1" ht="18" customHeight="1" x14ac:dyDescent="0.25">
      <c r="A26" s="37">
        <v>19</v>
      </c>
      <c r="B26" s="6" t="s">
        <v>26</v>
      </c>
      <c r="C26" s="7"/>
      <c r="D26" s="7"/>
      <c r="E26" s="7"/>
      <c r="F26" s="7"/>
      <c r="G26" s="7"/>
      <c r="H26" s="7"/>
      <c r="I26" s="8">
        <v>0</v>
      </c>
      <c r="J26" s="8">
        <v>0</v>
      </c>
      <c r="K26" s="7"/>
      <c r="L26" s="7"/>
      <c r="M26" s="7"/>
      <c r="N26" s="7"/>
      <c r="O26" s="8">
        <v>0</v>
      </c>
      <c r="P26" s="8">
        <v>0</v>
      </c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8">
        <v>0</v>
      </c>
      <c r="AF26" s="8">
        <v>0</v>
      </c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>
        <v>0</v>
      </c>
      <c r="AV26" s="7">
        <v>0</v>
      </c>
      <c r="AW26" s="7"/>
      <c r="AX26" s="7"/>
      <c r="AY26" s="9">
        <v>0</v>
      </c>
      <c r="AZ26" s="9">
        <v>0</v>
      </c>
      <c r="BA26" s="9"/>
      <c r="BB26" s="9"/>
      <c r="BC26" s="7"/>
      <c r="BD26" s="7"/>
      <c r="BE26" s="7"/>
      <c r="BF26" s="7"/>
      <c r="BG26" s="7"/>
      <c r="BH26" s="7"/>
      <c r="BI26" s="7"/>
      <c r="BJ26" s="7"/>
      <c r="BK26" s="8">
        <v>0</v>
      </c>
      <c r="BL26" s="8">
        <v>0</v>
      </c>
      <c r="BM26" s="8">
        <v>0</v>
      </c>
      <c r="BN26" s="8">
        <v>0</v>
      </c>
      <c r="BO26" s="7"/>
      <c r="BP26" s="7"/>
      <c r="BQ26" s="7"/>
      <c r="BR26" s="7"/>
    </row>
    <row r="27" spans="1:95" s="19" customFormat="1" ht="18" customHeight="1" x14ac:dyDescent="0.25">
      <c r="A27" s="37">
        <v>20</v>
      </c>
      <c r="B27" s="6" t="s">
        <v>27</v>
      </c>
      <c r="C27" s="7"/>
      <c r="D27" s="7"/>
      <c r="E27" s="7"/>
      <c r="F27" s="7"/>
      <c r="G27" s="7"/>
      <c r="H27" s="7"/>
      <c r="I27" s="8">
        <v>0</v>
      </c>
      <c r="J27" s="8">
        <v>0</v>
      </c>
      <c r="K27" s="7"/>
      <c r="L27" s="7"/>
      <c r="M27" s="7"/>
      <c r="N27" s="7"/>
      <c r="O27" s="8">
        <v>0</v>
      </c>
      <c r="P27" s="8">
        <v>0</v>
      </c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8">
        <v>0</v>
      </c>
      <c r="AF27" s="8">
        <v>0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>
        <v>0</v>
      </c>
      <c r="AV27" s="7">
        <v>0</v>
      </c>
      <c r="AW27" s="7"/>
      <c r="AX27" s="7"/>
      <c r="AY27" s="9">
        <v>0</v>
      </c>
      <c r="AZ27" s="9">
        <v>0</v>
      </c>
      <c r="BA27" s="9"/>
      <c r="BB27" s="9"/>
      <c r="BC27" s="7"/>
      <c r="BD27" s="7"/>
      <c r="BE27" s="7"/>
      <c r="BF27" s="7"/>
      <c r="BG27" s="7"/>
      <c r="BH27" s="7"/>
      <c r="BI27" s="7"/>
      <c r="BJ27" s="7"/>
      <c r="BK27" s="8">
        <v>0</v>
      </c>
      <c r="BL27" s="8">
        <v>0</v>
      </c>
      <c r="BM27" s="8">
        <v>0</v>
      </c>
      <c r="BN27" s="8">
        <v>0</v>
      </c>
      <c r="BO27" s="7"/>
      <c r="BP27" s="7"/>
      <c r="BQ27" s="7"/>
      <c r="BR27" s="7"/>
    </row>
    <row r="28" spans="1:95" s="19" customFormat="1" ht="18" customHeight="1" x14ac:dyDescent="0.25">
      <c r="A28" s="37">
        <v>21</v>
      </c>
      <c r="B28" s="6" t="s">
        <v>59</v>
      </c>
      <c r="C28" s="7"/>
      <c r="D28" s="7"/>
      <c r="E28" s="7"/>
      <c r="F28" s="7"/>
      <c r="G28" s="7"/>
      <c r="H28" s="7"/>
      <c r="I28" s="8">
        <v>0</v>
      </c>
      <c r="J28" s="8">
        <v>0</v>
      </c>
      <c r="K28" s="7"/>
      <c r="L28" s="7"/>
      <c r="M28" s="7"/>
      <c r="N28" s="7"/>
      <c r="O28" s="8">
        <v>0</v>
      </c>
      <c r="P28" s="8">
        <v>0</v>
      </c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8">
        <v>0</v>
      </c>
      <c r="AF28" s="8">
        <v>0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>
        <v>0</v>
      </c>
      <c r="AV28" s="7">
        <v>0</v>
      </c>
      <c r="AW28" s="7"/>
      <c r="AX28" s="7"/>
      <c r="AY28" s="9">
        <v>0</v>
      </c>
      <c r="AZ28" s="9">
        <v>0</v>
      </c>
      <c r="BA28" s="9"/>
      <c r="BB28" s="9"/>
      <c r="BC28" s="7"/>
      <c r="BD28" s="7"/>
      <c r="BE28" s="7"/>
      <c r="BF28" s="7"/>
      <c r="BG28" s="7"/>
      <c r="BH28" s="7"/>
      <c r="BI28" s="7"/>
      <c r="BJ28" s="7"/>
      <c r="BK28" s="8">
        <v>0</v>
      </c>
      <c r="BL28" s="8">
        <v>0</v>
      </c>
      <c r="BM28" s="8">
        <v>0</v>
      </c>
      <c r="BN28" s="8">
        <v>0</v>
      </c>
      <c r="BO28" s="7"/>
      <c r="BP28" s="7"/>
      <c r="BQ28" s="7"/>
      <c r="BR28" s="7"/>
    </row>
    <row r="29" spans="1:95" s="19" customFormat="1" ht="18" customHeight="1" x14ac:dyDescent="0.25">
      <c r="A29" s="37">
        <v>22</v>
      </c>
      <c r="B29" s="6" t="s">
        <v>28</v>
      </c>
      <c r="C29" s="7"/>
      <c r="D29" s="7"/>
      <c r="E29" s="7"/>
      <c r="F29" s="7"/>
      <c r="G29" s="7"/>
      <c r="H29" s="7"/>
      <c r="I29" s="8">
        <v>0</v>
      </c>
      <c r="J29" s="8">
        <v>0</v>
      </c>
      <c r="K29" s="7"/>
      <c r="L29" s="7"/>
      <c r="M29" s="7"/>
      <c r="N29" s="7"/>
      <c r="O29" s="8">
        <v>0</v>
      </c>
      <c r="P29" s="8">
        <v>0</v>
      </c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8">
        <v>0</v>
      </c>
      <c r="AF29" s="8">
        <v>0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>
        <v>0</v>
      </c>
      <c r="AV29" s="7">
        <v>0</v>
      </c>
      <c r="AW29" s="7"/>
      <c r="AX29" s="7"/>
      <c r="AY29" s="9">
        <v>0</v>
      </c>
      <c r="AZ29" s="9">
        <v>0</v>
      </c>
      <c r="BA29" s="9"/>
      <c r="BB29" s="9"/>
      <c r="BC29" s="7"/>
      <c r="BD29" s="7"/>
      <c r="BE29" s="7"/>
      <c r="BF29" s="7"/>
      <c r="BG29" s="7"/>
      <c r="BH29" s="7"/>
      <c r="BI29" s="7"/>
      <c r="BJ29" s="7"/>
      <c r="BK29" s="8">
        <v>0</v>
      </c>
      <c r="BL29" s="8">
        <v>0</v>
      </c>
      <c r="BM29" s="8">
        <v>0</v>
      </c>
      <c r="BN29" s="8">
        <v>0</v>
      </c>
      <c r="BO29" s="7"/>
      <c r="BP29" s="7"/>
      <c r="BQ29" s="7"/>
      <c r="BR29" s="7"/>
    </row>
    <row r="30" spans="1:95" s="19" customFormat="1" ht="18" customHeight="1" x14ac:dyDescent="0.25">
      <c r="A30" s="37">
        <v>23</v>
      </c>
      <c r="B30" s="6" t="s">
        <v>98</v>
      </c>
      <c r="C30" s="7"/>
      <c r="D30" s="7"/>
      <c r="E30" s="7"/>
      <c r="F30" s="7"/>
      <c r="G30" s="7"/>
      <c r="H30" s="7"/>
      <c r="I30" s="8">
        <v>0</v>
      </c>
      <c r="J30" s="8">
        <v>0</v>
      </c>
      <c r="K30" s="7"/>
      <c r="L30" s="7"/>
      <c r="M30" s="7"/>
      <c r="N30" s="7"/>
      <c r="O30" s="8">
        <v>0</v>
      </c>
      <c r="P30" s="8">
        <v>0</v>
      </c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8">
        <v>0</v>
      </c>
      <c r="AF30" s="8">
        <v>0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>
        <v>0</v>
      </c>
      <c r="AV30" s="7">
        <v>0</v>
      </c>
      <c r="AW30" s="7"/>
      <c r="AX30" s="7"/>
      <c r="AY30" s="9">
        <v>0</v>
      </c>
      <c r="AZ30" s="9">
        <v>0</v>
      </c>
      <c r="BA30" s="9"/>
      <c r="BB30" s="9"/>
      <c r="BC30" s="7"/>
      <c r="BD30" s="7"/>
      <c r="BE30" s="7"/>
      <c r="BF30" s="7"/>
      <c r="BG30" s="7"/>
      <c r="BH30" s="7"/>
      <c r="BI30" s="7"/>
      <c r="BJ30" s="7"/>
      <c r="BK30" s="8">
        <v>0</v>
      </c>
      <c r="BL30" s="8">
        <v>0</v>
      </c>
      <c r="BM30" s="8">
        <v>0</v>
      </c>
      <c r="BN30" s="8">
        <v>0</v>
      </c>
      <c r="BO30" s="7"/>
      <c r="BP30" s="7"/>
      <c r="BQ30" s="7"/>
      <c r="BR30" s="7"/>
    </row>
    <row r="31" spans="1:95" s="19" customFormat="1" ht="18" customHeight="1" x14ac:dyDescent="0.25">
      <c r="A31" s="37">
        <v>24</v>
      </c>
      <c r="B31" s="6" t="s">
        <v>29</v>
      </c>
      <c r="C31" s="7"/>
      <c r="D31" s="7"/>
      <c r="E31" s="7"/>
      <c r="F31" s="7"/>
      <c r="G31" s="7"/>
      <c r="H31" s="7"/>
      <c r="I31" s="8">
        <v>0</v>
      </c>
      <c r="J31" s="8">
        <v>0</v>
      </c>
      <c r="K31" s="7"/>
      <c r="L31" s="7"/>
      <c r="M31" s="7"/>
      <c r="N31" s="7"/>
      <c r="O31" s="8">
        <v>0</v>
      </c>
      <c r="P31" s="8">
        <v>0</v>
      </c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8">
        <v>0</v>
      </c>
      <c r="AF31" s="8">
        <v>0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>
        <v>0</v>
      </c>
      <c r="AV31" s="7">
        <v>0</v>
      </c>
      <c r="AW31" s="7"/>
      <c r="AX31" s="7"/>
      <c r="AY31" s="9">
        <v>0</v>
      </c>
      <c r="AZ31" s="9">
        <v>0</v>
      </c>
      <c r="BA31" s="9"/>
      <c r="BB31" s="9"/>
      <c r="BC31" s="7"/>
      <c r="BD31" s="7"/>
      <c r="BE31" s="7"/>
      <c r="BF31" s="7"/>
      <c r="BG31" s="7"/>
      <c r="BH31" s="7"/>
      <c r="BI31" s="7"/>
      <c r="BJ31" s="7"/>
      <c r="BK31" s="8">
        <v>0</v>
      </c>
      <c r="BL31" s="8">
        <v>0</v>
      </c>
      <c r="BM31" s="8">
        <v>0</v>
      </c>
      <c r="BN31" s="8">
        <v>0</v>
      </c>
      <c r="BO31" s="7"/>
      <c r="BP31" s="7"/>
      <c r="BQ31" s="7"/>
      <c r="BR31" s="7"/>
    </row>
    <row r="32" spans="1:95" s="16" customFormat="1" ht="18" customHeight="1" x14ac:dyDescent="0.25">
      <c r="A32" s="38"/>
      <c r="B32" s="13" t="s">
        <v>30</v>
      </c>
      <c r="C32" s="8">
        <v>0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9">
        <v>0</v>
      </c>
      <c r="AZ32" s="9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8">
        <v>0</v>
      </c>
      <c r="BN32" s="8">
        <v>0</v>
      </c>
      <c r="BO32" s="8">
        <v>0</v>
      </c>
      <c r="BP32" s="8">
        <v>0</v>
      </c>
      <c r="BQ32" s="8">
        <v>0</v>
      </c>
      <c r="BR32" s="8">
        <v>0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7">
        <v>340</v>
      </c>
      <c r="D33" s="7">
        <v>1040</v>
      </c>
      <c r="E33" s="7">
        <v>266</v>
      </c>
      <c r="F33" s="7">
        <v>940</v>
      </c>
      <c r="G33" s="7">
        <v>29</v>
      </c>
      <c r="H33" s="7">
        <v>50</v>
      </c>
      <c r="I33" s="8">
        <v>635</v>
      </c>
      <c r="J33" s="8">
        <v>2030</v>
      </c>
      <c r="K33" s="7">
        <v>110</v>
      </c>
      <c r="L33" s="7">
        <v>500</v>
      </c>
      <c r="M33" s="7">
        <v>580</v>
      </c>
      <c r="N33" s="7">
        <v>1600</v>
      </c>
      <c r="O33" s="8">
        <v>1325</v>
      </c>
      <c r="P33" s="8">
        <v>4130</v>
      </c>
      <c r="Q33" s="7">
        <v>70</v>
      </c>
      <c r="R33" s="7">
        <v>160</v>
      </c>
      <c r="S33" s="7">
        <v>1060</v>
      </c>
      <c r="T33" s="7">
        <v>3717</v>
      </c>
      <c r="U33" s="7">
        <v>40</v>
      </c>
      <c r="V33" s="7">
        <v>380</v>
      </c>
      <c r="W33" s="7">
        <v>50</v>
      </c>
      <c r="X33" s="7">
        <v>400</v>
      </c>
      <c r="Y33" s="7">
        <v>10</v>
      </c>
      <c r="Z33" s="7">
        <v>20</v>
      </c>
      <c r="AA33" s="7">
        <v>0</v>
      </c>
      <c r="AB33" s="7">
        <v>0</v>
      </c>
      <c r="AC33" s="7">
        <v>0</v>
      </c>
      <c r="AD33" s="7">
        <v>0</v>
      </c>
      <c r="AE33" s="8">
        <v>100</v>
      </c>
      <c r="AF33" s="8">
        <v>800</v>
      </c>
      <c r="AG33" s="7">
        <v>2</v>
      </c>
      <c r="AH33" s="7">
        <v>5</v>
      </c>
      <c r="AI33" s="7">
        <v>0</v>
      </c>
      <c r="AJ33" s="7">
        <v>0</v>
      </c>
      <c r="AK33" s="7">
        <v>5</v>
      </c>
      <c r="AL33" s="7">
        <v>10</v>
      </c>
      <c r="AM33" s="7">
        <v>99</v>
      </c>
      <c r="AN33" s="7">
        <v>568</v>
      </c>
      <c r="AO33" s="7">
        <v>1</v>
      </c>
      <c r="AP33" s="7">
        <v>2</v>
      </c>
      <c r="AQ33" s="7">
        <v>10</v>
      </c>
      <c r="AR33" s="7">
        <v>10</v>
      </c>
      <c r="AS33" s="7">
        <v>5</v>
      </c>
      <c r="AT33" s="7">
        <v>10</v>
      </c>
      <c r="AU33" s="7">
        <v>120</v>
      </c>
      <c r="AV33" s="7">
        <v>600</v>
      </c>
      <c r="AW33" s="7">
        <v>5</v>
      </c>
      <c r="AX33" s="7">
        <v>31</v>
      </c>
      <c r="AY33" s="9">
        <v>1545</v>
      </c>
      <c r="AZ33" s="9">
        <v>5530</v>
      </c>
      <c r="BA33" s="7"/>
      <c r="BB33" s="7"/>
      <c r="BC33" s="7">
        <v>0</v>
      </c>
      <c r="BD33" s="7">
        <v>0</v>
      </c>
      <c r="BE33" s="7">
        <v>0</v>
      </c>
      <c r="BF33" s="7">
        <v>0</v>
      </c>
      <c r="BG33" s="7">
        <v>65</v>
      </c>
      <c r="BH33" s="7">
        <v>125</v>
      </c>
      <c r="BI33" s="7">
        <v>235</v>
      </c>
      <c r="BJ33" s="7">
        <v>875</v>
      </c>
      <c r="BK33" s="8">
        <v>300</v>
      </c>
      <c r="BL33" s="8">
        <v>1000</v>
      </c>
      <c r="BM33" s="8">
        <v>1845</v>
      </c>
      <c r="BN33" s="8">
        <v>6530</v>
      </c>
      <c r="BO33" s="7">
        <v>280</v>
      </c>
      <c r="BP33" s="7">
        <v>1080</v>
      </c>
      <c r="BQ33" s="7">
        <v>51</v>
      </c>
      <c r="BR33" s="7">
        <v>50</v>
      </c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7">
        <v>1510</v>
      </c>
      <c r="D34" s="7">
        <v>4720</v>
      </c>
      <c r="E34" s="7">
        <v>1258</v>
      </c>
      <c r="F34" s="7">
        <v>2560</v>
      </c>
      <c r="G34" s="7">
        <v>110</v>
      </c>
      <c r="H34" s="7">
        <v>420</v>
      </c>
      <c r="I34" s="8">
        <v>2878</v>
      </c>
      <c r="J34" s="8">
        <v>7700</v>
      </c>
      <c r="K34" s="7">
        <v>280</v>
      </c>
      <c r="L34" s="7">
        <v>920</v>
      </c>
      <c r="M34" s="7">
        <v>820</v>
      </c>
      <c r="N34" s="7">
        <v>1000</v>
      </c>
      <c r="O34" s="8">
        <v>3978</v>
      </c>
      <c r="P34" s="8">
        <v>9620</v>
      </c>
      <c r="Q34" s="7">
        <v>101</v>
      </c>
      <c r="R34" s="7">
        <v>165</v>
      </c>
      <c r="S34" s="7">
        <v>3417</v>
      </c>
      <c r="T34" s="7">
        <v>8625</v>
      </c>
      <c r="U34" s="7">
        <v>2244</v>
      </c>
      <c r="V34" s="7">
        <v>11700</v>
      </c>
      <c r="W34" s="7">
        <v>100</v>
      </c>
      <c r="X34" s="7">
        <v>800</v>
      </c>
      <c r="Y34" s="7">
        <v>20</v>
      </c>
      <c r="Z34" s="7">
        <v>200</v>
      </c>
      <c r="AA34" s="7">
        <v>0</v>
      </c>
      <c r="AB34" s="7">
        <v>0</v>
      </c>
      <c r="AC34" s="7">
        <v>40</v>
      </c>
      <c r="AD34" s="7">
        <v>300</v>
      </c>
      <c r="AE34" s="8">
        <v>2404</v>
      </c>
      <c r="AF34" s="8">
        <v>13000</v>
      </c>
      <c r="AG34" s="7">
        <v>6</v>
      </c>
      <c r="AH34" s="7">
        <v>50</v>
      </c>
      <c r="AI34" s="7">
        <v>3</v>
      </c>
      <c r="AJ34" s="7">
        <v>50</v>
      </c>
      <c r="AK34" s="7">
        <v>20</v>
      </c>
      <c r="AL34" s="7">
        <v>100</v>
      </c>
      <c r="AM34" s="7">
        <v>74</v>
      </c>
      <c r="AN34" s="7">
        <v>410</v>
      </c>
      <c r="AO34" s="7">
        <v>5</v>
      </c>
      <c r="AP34" s="7">
        <v>10</v>
      </c>
      <c r="AQ34" s="7">
        <v>20</v>
      </c>
      <c r="AR34" s="7">
        <v>20</v>
      </c>
      <c r="AS34" s="7">
        <v>5</v>
      </c>
      <c r="AT34" s="7">
        <v>10</v>
      </c>
      <c r="AU34" s="7">
        <v>127</v>
      </c>
      <c r="AV34" s="7">
        <v>600</v>
      </c>
      <c r="AW34" s="7">
        <v>9</v>
      </c>
      <c r="AX34" s="7">
        <v>41</v>
      </c>
      <c r="AY34" s="9">
        <v>6509</v>
      </c>
      <c r="AZ34" s="9">
        <v>23220</v>
      </c>
      <c r="BA34" s="9"/>
      <c r="BB34" s="9"/>
      <c r="BC34" s="7">
        <v>5</v>
      </c>
      <c r="BD34" s="7">
        <v>75</v>
      </c>
      <c r="BE34" s="7">
        <v>11</v>
      </c>
      <c r="BF34" s="7">
        <v>302</v>
      </c>
      <c r="BG34" s="7">
        <v>1527</v>
      </c>
      <c r="BH34" s="7">
        <v>6050</v>
      </c>
      <c r="BI34" s="7">
        <v>1957</v>
      </c>
      <c r="BJ34" s="7">
        <v>5773</v>
      </c>
      <c r="BK34" s="8">
        <v>3500</v>
      </c>
      <c r="BL34" s="8">
        <v>12200</v>
      </c>
      <c r="BM34" s="8">
        <v>10009</v>
      </c>
      <c r="BN34" s="8">
        <v>35420</v>
      </c>
      <c r="BO34" s="7">
        <v>1180</v>
      </c>
      <c r="BP34" s="7">
        <v>2550</v>
      </c>
      <c r="BQ34" s="7">
        <v>172</v>
      </c>
      <c r="BR34" s="7">
        <v>169</v>
      </c>
    </row>
    <row r="35" spans="1:95" s="10" customFormat="1" ht="18" customHeight="1" x14ac:dyDescent="0.25">
      <c r="A35" s="39">
        <v>27</v>
      </c>
      <c r="B35" s="12" t="s">
        <v>14</v>
      </c>
      <c r="C35" s="7">
        <v>440</v>
      </c>
      <c r="D35" s="7">
        <v>600</v>
      </c>
      <c r="E35" s="7">
        <v>52</v>
      </c>
      <c r="F35" s="7">
        <v>90</v>
      </c>
      <c r="G35" s="7">
        <v>5</v>
      </c>
      <c r="H35" s="7">
        <v>10</v>
      </c>
      <c r="I35" s="8">
        <v>497</v>
      </c>
      <c r="J35" s="8">
        <v>700</v>
      </c>
      <c r="K35" s="7">
        <v>150</v>
      </c>
      <c r="L35" s="7">
        <v>1000</v>
      </c>
      <c r="M35" s="7">
        <v>90</v>
      </c>
      <c r="N35" s="7">
        <v>400</v>
      </c>
      <c r="O35" s="8">
        <v>737</v>
      </c>
      <c r="P35" s="8">
        <v>2100</v>
      </c>
      <c r="Q35" s="7">
        <v>12</v>
      </c>
      <c r="R35" s="7">
        <v>48</v>
      </c>
      <c r="S35" s="7">
        <v>650</v>
      </c>
      <c r="T35" s="7">
        <v>1891</v>
      </c>
      <c r="U35" s="7">
        <v>306</v>
      </c>
      <c r="V35" s="7">
        <v>2310</v>
      </c>
      <c r="W35" s="7">
        <v>15</v>
      </c>
      <c r="X35" s="7">
        <v>80</v>
      </c>
      <c r="Y35" s="7">
        <v>5</v>
      </c>
      <c r="Z35" s="7">
        <v>10</v>
      </c>
      <c r="AA35" s="7">
        <v>0</v>
      </c>
      <c r="AB35" s="7">
        <v>0</v>
      </c>
      <c r="AC35" s="7">
        <v>0</v>
      </c>
      <c r="AD35" s="7">
        <v>0</v>
      </c>
      <c r="AE35" s="8">
        <v>326</v>
      </c>
      <c r="AF35" s="8">
        <v>2400</v>
      </c>
      <c r="AG35" s="7">
        <v>2</v>
      </c>
      <c r="AH35" s="7">
        <v>2</v>
      </c>
      <c r="AI35" s="7">
        <v>0</v>
      </c>
      <c r="AJ35" s="7">
        <v>0</v>
      </c>
      <c r="AK35" s="7">
        <v>10</v>
      </c>
      <c r="AL35" s="7">
        <v>40</v>
      </c>
      <c r="AM35" s="7">
        <v>17</v>
      </c>
      <c r="AN35" s="7">
        <v>330</v>
      </c>
      <c r="AO35" s="7">
        <v>10</v>
      </c>
      <c r="AP35" s="7">
        <v>10</v>
      </c>
      <c r="AQ35" s="7">
        <v>10</v>
      </c>
      <c r="AR35" s="7">
        <v>10</v>
      </c>
      <c r="AS35" s="7">
        <v>5</v>
      </c>
      <c r="AT35" s="7">
        <v>10</v>
      </c>
      <c r="AU35" s="7">
        <v>52</v>
      </c>
      <c r="AV35" s="7">
        <v>400</v>
      </c>
      <c r="AW35" s="7">
        <v>3</v>
      </c>
      <c r="AX35" s="7">
        <v>17</v>
      </c>
      <c r="AY35" s="9">
        <v>1115</v>
      </c>
      <c r="AZ35" s="9">
        <v>4900</v>
      </c>
      <c r="BA35" s="9"/>
      <c r="BB35" s="9"/>
      <c r="BC35" s="7">
        <v>0</v>
      </c>
      <c r="BD35" s="7">
        <v>0</v>
      </c>
      <c r="BE35" s="7">
        <v>1</v>
      </c>
      <c r="BF35" s="7">
        <v>35</v>
      </c>
      <c r="BG35" s="7">
        <v>20</v>
      </c>
      <c r="BH35" s="7">
        <v>40</v>
      </c>
      <c r="BI35" s="7">
        <v>99</v>
      </c>
      <c r="BJ35" s="7">
        <v>225</v>
      </c>
      <c r="BK35" s="8">
        <v>120</v>
      </c>
      <c r="BL35" s="8">
        <v>300</v>
      </c>
      <c r="BM35" s="8">
        <v>1235</v>
      </c>
      <c r="BN35" s="8">
        <v>5200</v>
      </c>
      <c r="BO35" s="7">
        <v>200</v>
      </c>
      <c r="BP35" s="7">
        <v>490</v>
      </c>
      <c r="BQ35" s="7">
        <v>23</v>
      </c>
      <c r="BR35" s="7">
        <v>23</v>
      </c>
    </row>
    <row r="36" spans="1:95" s="10" customFormat="1" ht="18" customHeight="1" x14ac:dyDescent="0.25">
      <c r="A36" s="37">
        <v>28</v>
      </c>
      <c r="B36" s="6" t="s">
        <v>54</v>
      </c>
      <c r="C36" s="7"/>
      <c r="D36" s="7"/>
      <c r="E36" s="7"/>
      <c r="F36" s="7"/>
      <c r="G36" s="7"/>
      <c r="H36" s="7"/>
      <c r="I36" s="8">
        <v>0</v>
      </c>
      <c r="J36" s="8">
        <v>0</v>
      </c>
      <c r="K36" s="7"/>
      <c r="L36" s="7"/>
      <c r="M36" s="7"/>
      <c r="N36" s="7"/>
      <c r="O36" s="8">
        <v>0</v>
      </c>
      <c r="P36" s="8">
        <v>0</v>
      </c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8">
        <v>0</v>
      </c>
      <c r="AF36" s="8">
        <v>0</v>
      </c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>
        <v>0</v>
      </c>
      <c r="AV36" s="7">
        <v>0</v>
      </c>
      <c r="AW36" s="7"/>
      <c r="AX36" s="7"/>
      <c r="AY36" s="9">
        <v>0</v>
      </c>
      <c r="AZ36" s="9">
        <v>0</v>
      </c>
      <c r="BA36" s="9"/>
      <c r="BB36" s="9"/>
      <c r="BC36" s="7"/>
      <c r="BD36" s="7"/>
      <c r="BE36" s="7"/>
      <c r="BF36" s="7"/>
      <c r="BG36" s="7"/>
      <c r="BH36" s="7"/>
      <c r="BI36" s="7"/>
      <c r="BJ36" s="7"/>
      <c r="BK36" s="8">
        <v>0</v>
      </c>
      <c r="BL36" s="8">
        <v>0</v>
      </c>
      <c r="BM36" s="8">
        <v>0</v>
      </c>
      <c r="BN36" s="8">
        <v>0</v>
      </c>
      <c r="BO36" s="7"/>
      <c r="BP36" s="7"/>
      <c r="BQ36" s="7"/>
      <c r="BR36" s="7"/>
    </row>
    <row r="37" spans="1:95" s="10" customFormat="1" ht="18" customHeight="1" x14ac:dyDescent="0.25">
      <c r="A37" s="39">
        <v>29</v>
      </c>
      <c r="B37" s="12" t="s">
        <v>32</v>
      </c>
      <c r="C37" s="7">
        <v>570</v>
      </c>
      <c r="D37" s="7">
        <v>2270</v>
      </c>
      <c r="E37" s="7">
        <v>259</v>
      </c>
      <c r="F37" s="7">
        <v>910</v>
      </c>
      <c r="G37" s="7">
        <v>10</v>
      </c>
      <c r="H37" s="7">
        <v>20</v>
      </c>
      <c r="I37" s="8">
        <v>839</v>
      </c>
      <c r="J37" s="8">
        <v>3200</v>
      </c>
      <c r="K37" s="7">
        <v>100</v>
      </c>
      <c r="L37" s="7">
        <v>200</v>
      </c>
      <c r="M37" s="7">
        <v>920</v>
      </c>
      <c r="N37" s="7">
        <v>1100</v>
      </c>
      <c r="O37" s="8">
        <v>1859</v>
      </c>
      <c r="P37" s="8">
        <v>4500</v>
      </c>
      <c r="Q37" s="7">
        <v>114</v>
      </c>
      <c r="R37" s="7">
        <v>135</v>
      </c>
      <c r="S37" s="7">
        <v>1640</v>
      </c>
      <c r="T37" s="7">
        <v>3604</v>
      </c>
      <c r="U37" s="7">
        <v>775</v>
      </c>
      <c r="V37" s="7">
        <v>5000</v>
      </c>
      <c r="W37" s="7">
        <v>100</v>
      </c>
      <c r="X37" s="7">
        <v>700</v>
      </c>
      <c r="Y37" s="7">
        <v>20</v>
      </c>
      <c r="Z37" s="7">
        <v>200</v>
      </c>
      <c r="AA37" s="7">
        <v>0</v>
      </c>
      <c r="AB37" s="7">
        <v>0</v>
      </c>
      <c r="AC37" s="7">
        <v>5</v>
      </c>
      <c r="AD37" s="7">
        <v>100</v>
      </c>
      <c r="AE37" s="8">
        <v>900</v>
      </c>
      <c r="AF37" s="8">
        <v>6000</v>
      </c>
      <c r="AG37" s="7">
        <v>6</v>
      </c>
      <c r="AH37" s="7">
        <v>48</v>
      </c>
      <c r="AI37" s="7">
        <v>6</v>
      </c>
      <c r="AJ37" s="7">
        <v>50</v>
      </c>
      <c r="AK37" s="7">
        <v>10</v>
      </c>
      <c r="AL37" s="7">
        <v>20</v>
      </c>
      <c r="AM37" s="7">
        <v>58</v>
      </c>
      <c r="AN37" s="7">
        <v>480</v>
      </c>
      <c r="AO37" s="7">
        <v>5</v>
      </c>
      <c r="AP37" s="7">
        <v>20</v>
      </c>
      <c r="AQ37" s="7">
        <v>20</v>
      </c>
      <c r="AR37" s="7">
        <v>20</v>
      </c>
      <c r="AS37" s="7">
        <v>5</v>
      </c>
      <c r="AT37" s="7">
        <v>10</v>
      </c>
      <c r="AU37" s="7">
        <v>104</v>
      </c>
      <c r="AV37" s="7">
        <v>600</v>
      </c>
      <c r="AW37" s="7">
        <v>7</v>
      </c>
      <c r="AX37" s="7">
        <v>40</v>
      </c>
      <c r="AY37" s="9">
        <v>2863</v>
      </c>
      <c r="AZ37" s="9">
        <v>11100</v>
      </c>
      <c r="BA37" s="9"/>
      <c r="BB37" s="9"/>
      <c r="BC37" s="7">
        <v>1</v>
      </c>
      <c r="BD37" s="7">
        <v>15</v>
      </c>
      <c r="BE37" s="7">
        <v>13</v>
      </c>
      <c r="BF37" s="7">
        <v>427</v>
      </c>
      <c r="BG37" s="7">
        <v>885</v>
      </c>
      <c r="BH37" s="7">
        <v>5549</v>
      </c>
      <c r="BI37" s="7">
        <v>1501</v>
      </c>
      <c r="BJ37" s="7">
        <v>4509</v>
      </c>
      <c r="BK37" s="8">
        <v>2400</v>
      </c>
      <c r="BL37" s="8">
        <v>10500</v>
      </c>
      <c r="BM37" s="8">
        <v>5263</v>
      </c>
      <c r="BN37" s="8">
        <v>21600</v>
      </c>
      <c r="BO37" s="7">
        <v>500</v>
      </c>
      <c r="BP37" s="7">
        <v>1000</v>
      </c>
      <c r="BQ37" s="7">
        <v>117</v>
      </c>
      <c r="BR37" s="7">
        <v>117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7">
        <v>100</v>
      </c>
      <c r="D38" s="7">
        <v>100</v>
      </c>
      <c r="E38" s="7">
        <v>39</v>
      </c>
      <c r="F38" s="7">
        <v>100</v>
      </c>
      <c r="G38" s="7">
        <v>10</v>
      </c>
      <c r="H38" s="7">
        <v>10</v>
      </c>
      <c r="I38" s="8">
        <v>149</v>
      </c>
      <c r="J38" s="8">
        <v>210</v>
      </c>
      <c r="K38" s="7">
        <v>25</v>
      </c>
      <c r="L38" s="7">
        <v>50</v>
      </c>
      <c r="M38" s="7">
        <v>820</v>
      </c>
      <c r="N38" s="7">
        <v>1040</v>
      </c>
      <c r="O38" s="8">
        <v>994</v>
      </c>
      <c r="P38" s="8">
        <v>1300</v>
      </c>
      <c r="Q38" s="7">
        <v>99</v>
      </c>
      <c r="R38" s="7">
        <v>104</v>
      </c>
      <c r="S38" s="7">
        <v>796</v>
      </c>
      <c r="T38" s="7">
        <v>1041</v>
      </c>
      <c r="U38" s="7">
        <v>464</v>
      </c>
      <c r="V38" s="7">
        <v>2350</v>
      </c>
      <c r="W38" s="7">
        <v>50</v>
      </c>
      <c r="X38" s="7">
        <v>200</v>
      </c>
      <c r="Y38" s="7">
        <v>10</v>
      </c>
      <c r="Z38" s="7">
        <v>50</v>
      </c>
      <c r="AA38" s="7">
        <v>0</v>
      </c>
      <c r="AB38" s="7">
        <v>0</v>
      </c>
      <c r="AC38" s="7">
        <v>0</v>
      </c>
      <c r="AD38" s="7">
        <v>0</v>
      </c>
      <c r="AE38" s="8">
        <v>524</v>
      </c>
      <c r="AF38" s="8">
        <v>2600</v>
      </c>
      <c r="AG38" s="7">
        <v>2</v>
      </c>
      <c r="AH38" s="7">
        <v>8</v>
      </c>
      <c r="AI38" s="7">
        <v>0</v>
      </c>
      <c r="AJ38" s="7">
        <v>0</v>
      </c>
      <c r="AK38" s="7">
        <v>5</v>
      </c>
      <c r="AL38" s="7">
        <v>5</v>
      </c>
      <c r="AM38" s="7">
        <v>8</v>
      </c>
      <c r="AN38" s="7">
        <v>70</v>
      </c>
      <c r="AO38" s="7">
        <v>3</v>
      </c>
      <c r="AP38" s="7">
        <v>5</v>
      </c>
      <c r="AQ38" s="7">
        <v>2</v>
      </c>
      <c r="AR38" s="7">
        <v>10</v>
      </c>
      <c r="AS38" s="7">
        <v>2</v>
      </c>
      <c r="AT38" s="7">
        <v>10</v>
      </c>
      <c r="AU38" s="7">
        <v>20</v>
      </c>
      <c r="AV38" s="7">
        <v>100</v>
      </c>
      <c r="AW38" s="7">
        <v>2</v>
      </c>
      <c r="AX38" s="7">
        <v>7</v>
      </c>
      <c r="AY38" s="9">
        <v>1538</v>
      </c>
      <c r="AZ38" s="9">
        <v>4000</v>
      </c>
      <c r="BA38" s="9"/>
      <c r="BB38" s="9"/>
      <c r="BC38" s="7">
        <v>0</v>
      </c>
      <c r="BD38" s="7">
        <v>0</v>
      </c>
      <c r="BE38" s="7">
        <v>2</v>
      </c>
      <c r="BF38" s="7">
        <v>60</v>
      </c>
      <c r="BG38" s="7">
        <v>310</v>
      </c>
      <c r="BH38" s="7">
        <v>1050</v>
      </c>
      <c r="BI38" s="7">
        <v>1188</v>
      </c>
      <c r="BJ38" s="7">
        <v>2890</v>
      </c>
      <c r="BK38" s="8">
        <v>1500</v>
      </c>
      <c r="BL38" s="8">
        <v>4000</v>
      </c>
      <c r="BM38" s="8">
        <v>3038</v>
      </c>
      <c r="BN38" s="8">
        <v>8000</v>
      </c>
      <c r="BO38" s="7">
        <v>280</v>
      </c>
      <c r="BP38" s="7">
        <v>400</v>
      </c>
      <c r="BQ38" s="7">
        <v>43</v>
      </c>
      <c r="BR38" s="7">
        <v>40</v>
      </c>
    </row>
    <row r="39" spans="1:95" s="10" customFormat="1" ht="18" customHeight="1" x14ac:dyDescent="0.25">
      <c r="A39" s="39">
        <v>31</v>
      </c>
      <c r="B39" s="12" t="s">
        <v>34</v>
      </c>
      <c r="C39" s="7"/>
      <c r="D39" s="7"/>
      <c r="E39" s="7"/>
      <c r="F39" s="7"/>
      <c r="G39" s="7"/>
      <c r="H39" s="7"/>
      <c r="I39" s="8">
        <v>0</v>
      </c>
      <c r="J39" s="8">
        <v>0</v>
      </c>
      <c r="K39" s="7"/>
      <c r="L39" s="7"/>
      <c r="M39" s="7"/>
      <c r="N39" s="7"/>
      <c r="O39" s="8">
        <v>0</v>
      </c>
      <c r="P39" s="8">
        <v>0</v>
      </c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8">
        <v>0</v>
      </c>
      <c r="AF39" s="8">
        <v>0</v>
      </c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>
        <v>0</v>
      </c>
      <c r="AV39" s="7">
        <v>0</v>
      </c>
      <c r="AW39" s="7"/>
      <c r="AX39" s="7"/>
      <c r="AY39" s="9">
        <v>0</v>
      </c>
      <c r="AZ39" s="9">
        <v>0</v>
      </c>
      <c r="BA39" s="9"/>
      <c r="BB39" s="9"/>
      <c r="BC39" s="7"/>
      <c r="BD39" s="7"/>
      <c r="BE39" s="7"/>
      <c r="BF39" s="7"/>
      <c r="BG39" s="7"/>
      <c r="BH39" s="7"/>
      <c r="BI39" s="7"/>
      <c r="BJ39" s="7"/>
      <c r="BK39" s="8">
        <v>0</v>
      </c>
      <c r="BL39" s="8">
        <v>0</v>
      </c>
      <c r="BM39" s="8">
        <v>0</v>
      </c>
      <c r="BN39" s="8">
        <v>0</v>
      </c>
      <c r="BO39" s="7"/>
      <c r="BP39" s="7"/>
      <c r="BQ39" s="7"/>
      <c r="BR39" s="7"/>
    </row>
    <row r="40" spans="1:95" s="10" customFormat="1" ht="18" customHeight="1" x14ac:dyDescent="0.25">
      <c r="A40" s="37">
        <v>32</v>
      </c>
      <c r="B40" s="12" t="s">
        <v>35</v>
      </c>
      <c r="C40" s="7">
        <v>800</v>
      </c>
      <c r="D40" s="7">
        <v>2400</v>
      </c>
      <c r="E40" s="7">
        <v>465</v>
      </c>
      <c r="F40" s="7">
        <v>600</v>
      </c>
      <c r="G40" s="7">
        <v>38</v>
      </c>
      <c r="H40" s="7">
        <v>50</v>
      </c>
      <c r="I40" s="8">
        <v>1303</v>
      </c>
      <c r="J40" s="8">
        <v>3050</v>
      </c>
      <c r="K40" s="7">
        <v>280</v>
      </c>
      <c r="L40" s="7">
        <v>1450</v>
      </c>
      <c r="M40" s="7">
        <v>300</v>
      </c>
      <c r="N40" s="7">
        <v>1500</v>
      </c>
      <c r="O40" s="8">
        <v>1883</v>
      </c>
      <c r="P40" s="8">
        <v>6000</v>
      </c>
      <c r="Q40" s="7">
        <v>39</v>
      </c>
      <c r="R40" s="7">
        <v>150</v>
      </c>
      <c r="S40" s="7">
        <v>1604</v>
      </c>
      <c r="T40" s="7">
        <v>5103</v>
      </c>
      <c r="U40" s="7">
        <v>210</v>
      </c>
      <c r="V40" s="7">
        <v>2100</v>
      </c>
      <c r="W40" s="7">
        <v>100</v>
      </c>
      <c r="X40" s="7">
        <v>800</v>
      </c>
      <c r="Y40" s="7">
        <v>10</v>
      </c>
      <c r="Z40" s="7">
        <v>100</v>
      </c>
      <c r="AA40" s="7">
        <v>0</v>
      </c>
      <c r="AB40" s="7">
        <v>0</v>
      </c>
      <c r="AC40" s="7">
        <v>0</v>
      </c>
      <c r="AD40" s="7">
        <v>0</v>
      </c>
      <c r="AE40" s="8">
        <v>320</v>
      </c>
      <c r="AF40" s="8">
        <v>3000</v>
      </c>
      <c r="AG40" s="7">
        <v>5</v>
      </c>
      <c r="AH40" s="7">
        <v>25</v>
      </c>
      <c r="AI40" s="7">
        <v>0</v>
      </c>
      <c r="AJ40" s="7">
        <v>0</v>
      </c>
      <c r="AK40" s="7">
        <v>5</v>
      </c>
      <c r="AL40" s="7">
        <v>5</v>
      </c>
      <c r="AM40" s="7">
        <v>22</v>
      </c>
      <c r="AN40" s="7">
        <v>270</v>
      </c>
      <c r="AO40" s="7">
        <v>2</v>
      </c>
      <c r="AP40" s="7">
        <v>5</v>
      </c>
      <c r="AQ40" s="7">
        <v>10</v>
      </c>
      <c r="AR40" s="7">
        <v>10</v>
      </c>
      <c r="AS40" s="7">
        <v>5</v>
      </c>
      <c r="AT40" s="7">
        <v>10</v>
      </c>
      <c r="AU40" s="7">
        <v>44</v>
      </c>
      <c r="AV40" s="7">
        <v>300</v>
      </c>
      <c r="AW40" s="7">
        <v>7</v>
      </c>
      <c r="AX40" s="7">
        <v>22</v>
      </c>
      <c r="AY40" s="9">
        <v>2247</v>
      </c>
      <c r="AZ40" s="9">
        <v>9300</v>
      </c>
      <c r="BA40" s="9"/>
      <c r="BB40" s="9"/>
      <c r="BC40" s="7">
        <v>0</v>
      </c>
      <c r="BD40" s="7">
        <v>0</v>
      </c>
      <c r="BE40" s="7">
        <v>2</v>
      </c>
      <c r="BF40" s="7">
        <v>60</v>
      </c>
      <c r="BG40" s="7">
        <v>245</v>
      </c>
      <c r="BH40" s="7">
        <v>935</v>
      </c>
      <c r="BI40" s="7">
        <v>453</v>
      </c>
      <c r="BJ40" s="7">
        <v>1005</v>
      </c>
      <c r="BK40" s="8">
        <v>700</v>
      </c>
      <c r="BL40" s="8">
        <v>2000</v>
      </c>
      <c r="BM40" s="8">
        <v>2947</v>
      </c>
      <c r="BN40" s="8">
        <v>11300</v>
      </c>
      <c r="BO40" s="7">
        <v>395</v>
      </c>
      <c r="BP40" s="7">
        <v>900</v>
      </c>
      <c r="BQ40" s="7">
        <v>57</v>
      </c>
      <c r="BR40" s="7">
        <v>57</v>
      </c>
    </row>
    <row r="41" spans="1:95" s="10" customFormat="1" ht="18" customHeight="1" x14ac:dyDescent="0.25">
      <c r="A41" s="39">
        <v>33</v>
      </c>
      <c r="B41" s="12" t="s">
        <v>36</v>
      </c>
      <c r="C41" s="7">
        <v>60</v>
      </c>
      <c r="D41" s="7">
        <v>100</v>
      </c>
      <c r="E41" s="7">
        <v>77</v>
      </c>
      <c r="F41" s="7">
        <v>115</v>
      </c>
      <c r="G41" s="7">
        <v>5</v>
      </c>
      <c r="H41" s="7">
        <v>5</v>
      </c>
      <c r="I41" s="8">
        <v>142</v>
      </c>
      <c r="J41" s="8">
        <v>220</v>
      </c>
      <c r="K41" s="7">
        <v>5</v>
      </c>
      <c r="L41" s="7">
        <v>10</v>
      </c>
      <c r="M41" s="7">
        <v>10</v>
      </c>
      <c r="N41" s="7">
        <v>10</v>
      </c>
      <c r="O41" s="8">
        <v>157</v>
      </c>
      <c r="P41" s="8">
        <v>240</v>
      </c>
      <c r="Q41" s="7">
        <v>4</v>
      </c>
      <c r="R41" s="7">
        <v>4</v>
      </c>
      <c r="S41" s="7">
        <v>128</v>
      </c>
      <c r="T41" s="7">
        <v>193</v>
      </c>
      <c r="U41" s="7">
        <v>68</v>
      </c>
      <c r="V41" s="7">
        <v>900</v>
      </c>
      <c r="W41" s="7">
        <v>50</v>
      </c>
      <c r="X41" s="7">
        <v>200</v>
      </c>
      <c r="Y41" s="7">
        <v>10</v>
      </c>
      <c r="Z41" s="7">
        <v>50</v>
      </c>
      <c r="AA41" s="7">
        <v>0</v>
      </c>
      <c r="AB41" s="7">
        <v>0</v>
      </c>
      <c r="AC41" s="7">
        <v>0</v>
      </c>
      <c r="AD41" s="7">
        <v>0</v>
      </c>
      <c r="AE41" s="8">
        <v>128</v>
      </c>
      <c r="AF41" s="8">
        <v>1150</v>
      </c>
      <c r="AG41" s="7">
        <v>4</v>
      </c>
      <c r="AH41" s="7">
        <v>13</v>
      </c>
      <c r="AI41" s="7">
        <v>0</v>
      </c>
      <c r="AJ41" s="7">
        <v>0</v>
      </c>
      <c r="AK41" s="7">
        <v>5</v>
      </c>
      <c r="AL41" s="7">
        <v>5</v>
      </c>
      <c r="AM41" s="7">
        <v>4</v>
      </c>
      <c r="AN41" s="7">
        <v>83</v>
      </c>
      <c r="AO41" s="7">
        <v>1</v>
      </c>
      <c r="AP41" s="7">
        <v>2</v>
      </c>
      <c r="AQ41" s="7">
        <v>5</v>
      </c>
      <c r="AR41" s="7">
        <v>10</v>
      </c>
      <c r="AS41" s="7">
        <v>5</v>
      </c>
      <c r="AT41" s="7">
        <v>10</v>
      </c>
      <c r="AU41" s="7">
        <v>20</v>
      </c>
      <c r="AV41" s="7">
        <v>110</v>
      </c>
      <c r="AW41" s="7">
        <v>0</v>
      </c>
      <c r="AX41" s="7">
        <v>0</v>
      </c>
      <c r="AY41" s="9">
        <v>305</v>
      </c>
      <c r="AZ41" s="9">
        <v>1500</v>
      </c>
      <c r="BA41" s="9"/>
      <c r="BB41" s="9"/>
      <c r="BC41" s="7">
        <v>0</v>
      </c>
      <c r="BD41" s="7">
        <v>0</v>
      </c>
      <c r="BE41" s="7">
        <v>0</v>
      </c>
      <c r="BF41" s="7">
        <v>0</v>
      </c>
      <c r="BG41" s="7">
        <v>85</v>
      </c>
      <c r="BH41" s="7">
        <v>161</v>
      </c>
      <c r="BI41" s="7">
        <v>123</v>
      </c>
      <c r="BJ41" s="7">
        <v>359</v>
      </c>
      <c r="BK41" s="8">
        <v>208</v>
      </c>
      <c r="BL41" s="8">
        <v>520</v>
      </c>
      <c r="BM41" s="8">
        <v>513</v>
      </c>
      <c r="BN41" s="8">
        <v>2020</v>
      </c>
      <c r="BO41" s="7">
        <v>55</v>
      </c>
      <c r="BP41" s="7">
        <v>145</v>
      </c>
      <c r="BQ41" s="7">
        <v>15</v>
      </c>
      <c r="BR41" s="7">
        <v>14</v>
      </c>
    </row>
    <row r="42" spans="1:95" s="19" customFormat="1" ht="18" customHeight="1" x14ac:dyDescent="0.25">
      <c r="A42" s="37">
        <v>34</v>
      </c>
      <c r="B42" s="6" t="s">
        <v>82</v>
      </c>
      <c r="C42" s="7"/>
      <c r="D42" s="7"/>
      <c r="E42" s="7"/>
      <c r="F42" s="7"/>
      <c r="G42" s="7"/>
      <c r="H42" s="7"/>
      <c r="I42" s="8">
        <v>0</v>
      </c>
      <c r="J42" s="8">
        <v>0</v>
      </c>
      <c r="K42" s="7"/>
      <c r="L42" s="7"/>
      <c r="M42" s="7"/>
      <c r="N42" s="7"/>
      <c r="O42" s="8">
        <v>0</v>
      </c>
      <c r="P42" s="8">
        <v>0</v>
      </c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8">
        <v>0</v>
      </c>
      <c r="AF42" s="8">
        <v>0</v>
      </c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v>0</v>
      </c>
      <c r="AV42" s="7">
        <v>0</v>
      </c>
      <c r="AW42" s="7"/>
      <c r="AX42" s="7"/>
      <c r="AY42" s="9">
        <v>0</v>
      </c>
      <c r="AZ42" s="9">
        <v>0</v>
      </c>
      <c r="BA42" s="9"/>
      <c r="BB42" s="9"/>
      <c r="BC42" s="7"/>
      <c r="BD42" s="7"/>
      <c r="BE42" s="7"/>
      <c r="BF42" s="7"/>
      <c r="BG42" s="7"/>
      <c r="BH42" s="7"/>
      <c r="BI42" s="7"/>
      <c r="BJ42" s="7"/>
      <c r="BK42" s="8">
        <v>0</v>
      </c>
      <c r="BL42" s="8">
        <v>0</v>
      </c>
      <c r="BM42" s="8">
        <v>0</v>
      </c>
      <c r="BN42" s="8">
        <v>0</v>
      </c>
      <c r="BO42" s="7"/>
      <c r="BP42" s="7"/>
      <c r="BQ42" s="7"/>
      <c r="BR42" s="7"/>
    </row>
    <row r="43" spans="1:95" s="16" customFormat="1" ht="18" customHeight="1" x14ac:dyDescent="0.25">
      <c r="A43" s="38" t="s">
        <v>37</v>
      </c>
      <c r="B43" s="13" t="s">
        <v>38</v>
      </c>
      <c r="C43" s="8">
        <v>3820</v>
      </c>
      <c r="D43" s="8">
        <v>11230</v>
      </c>
      <c r="E43" s="8">
        <v>2416</v>
      </c>
      <c r="F43" s="8">
        <v>5315</v>
      </c>
      <c r="G43" s="8">
        <v>207</v>
      </c>
      <c r="H43" s="8">
        <v>565</v>
      </c>
      <c r="I43" s="8">
        <v>6443</v>
      </c>
      <c r="J43" s="8">
        <v>17110</v>
      </c>
      <c r="K43" s="8">
        <v>950</v>
      </c>
      <c r="L43" s="8">
        <v>4130</v>
      </c>
      <c r="M43" s="8">
        <v>3540</v>
      </c>
      <c r="N43" s="8">
        <v>6650</v>
      </c>
      <c r="O43" s="8">
        <v>10933</v>
      </c>
      <c r="P43" s="8">
        <v>27890</v>
      </c>
      <c r="Q43" s="8">
        <v>439</v>
      </c>
      <c r="R43" s="8">
        <v>766</v>
      </c>
      <c r="S43" s="8">
        <v>9295</v>
      </c>
      <c r="T43" s="8">
        <v>24174</v>
      </c>
      <c r="U43" s="8">
        <v>4107</v>
      </c>
      <c r="V43" s="8">
        <v>24740</v>
      </c>
      <c r="W43" s="8">
        <v>465</v>
      </c>
      <c r="X43" s="8">
        <v>3180</v>
      </c>
      <c r="Y43" s="8">
        <v>85</v>
      </c>
      <c r="Z43" s="8">
        <v>630</v>
      </c>
      <c r="AA43" s="8">
        <v>0</v>
      </c>
      <c r="AB43" s="8">
        <v>0</v>
      </c>
      <c r="AC43" s="8">
        <v>45</v>
      </c>
      <c r="AD43" s="8">
        <v>400</v>
      </c>
      <c r="AE43" s="8">
        <v>4702</v>
      </c>
      <c r="AF43" s="8">
        <v>28950</v>
      </c>
      <c r="AG43" s="8">
        <v>27</v>
      </c>
      <c r="AH43" s="8">
        <v>151</v>
      </c>
      <c r="AI43" s="8">
        <v>9</v>
      </c>
      <c r="AJ43" s="8">
        <v>100</v>
      </c>
      <c r="AK43" s="8">
        <v>60</v>
      </c>
      <c r="AL43" s="8">
        <v>185</v>
      </c>
      <c r="AM43" s="8">
        <v>282</v>
      </c>
      <c r="AN43" s="8">
        <v>2211</v>
      </c>
      <c r="AO43" s="8">
        <v>27</v>
      </c>
      <c r="AP43" s="8">
        <v>54</v>
      </c>
      <c r="AQ43" s="8">
        <v>77</v>
      </c>
      <c r="AR43" s="8">
        <v>90</v>
      </c>
      <c r="AS43" s="8">
        <v>32</v>
      </c>
      <c r="AT43" s="8">
        <v>70</v>
      </c>
      <c r="AU43" s="8">
        <v>487</v>
      </c>
      <c r="AV43" s="8">
        <v>2710</v>
      </c>
      <c r="AW43" s="8">
        <v>33</v>
      </c>
      <c r="AX43" s="8">
        <v>158</v>
      </c>
      <c r="AY43" s="9">
        <v>16122</v>
      </c>
      <c r="AZ43" s="9">
        <v>59550</v>
      </c>
      <c r="BA43" s="8">
        <v>0</v>
      </c>
      <c r="BB43" s="8">
        <v>0</v>
      </c>
      <c r="BC43" s="8">
        <v>6</v>
      </c>
      <c r="BD43" s="8">
        <v>90</v>
      </c>
      <c r="BE43" s="8">
        <v>29</v>
      </c>
      <c r="BF43" s="8">
        <v>884</v>
      </c>
      <c r="BG43" s="8">
        <v>3137</v>
      </c>
      <c r="BH43" s="8">
        <v>13910</v>
      </c>
      <c r="BI43" s="8">
        <v>5556</v>
      </c>
      <c r="BJ43" s="8">
        <v>15636</v>
      </c>
      <c r="BK43" s="8">
        <v>8728</v>
      </c>
      <c r="BL43" s="8">
        <v>30520</v>
      </c>
      <c r="BM43" s="8">
        <v>24850</v>
      </c>
      <c r="BN43" s="8">
        <v>90070</v>
      </c>
      <c r="BO43" s="8">
        <v>2890</v>
      </c>
      <c r="BP43" s="8">
        <v>6565</v>
      </c>
      <c r="BQ43" s="8">
        <v>478</v>
      </c>
      <c r="BR43" s="8">
        <v>470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8">
        <v>53223</v>
      </c>
      <c r="D44" s="8">
        <v>132040</v>
      </c>
      <c r="E44" s="8">
        <v>20553</v>
      </c>
      <c r="F44" s="8">
        <v>26590</v>
      </c>
      <c r="G44" s="8">
        <v>1535</v>
      </c>
      <c r="H44" s="8">
        <v>4325</v>
      </c>
      <c r="I44" s="8">
        <v>75311</v>
      </c>
      <c r="J44" s="8">
        <v>162955</v>
      </c>
      <c r="K44" s="8">
        <v>6165</v>
      </c>
      <c r="L44" s="8">
        <v>21555</v>
      </c>
      <c r="M44" s="8">
        <v>6660</v>
      </c>
      <c r="N44" s="8">
        <v>17625</v>
      </c>
      <c r="O44" s="8">
        <v>88136</v>
      </c>
      <c r="P44" s="8">
        <v>202135</v>
      </c>
      <c r="Q44" s="8">
        <v>863</v>
      </c>
      <c r="R44" s="8">
        <v>2353</v>
      </c>
      <c r="S44" s="8">
        <v>77170</v>
      </c>
      <c r="T44" s="8">
        <v>182898</v>
      </c>
      <c r="U44" s="8">
        <v>11533</v>
      </c>
      <c r="V44" s="8">
        <v>60380</v>
      </c>
      <c r="W44" s="8">
        <v>1020</v>
      </c>
      <c r="X44" s="8">
        <v>10780</v>
      </c>
      <c r="Y44" s="8">
        <v>210</v>
      </c>
      <c r="Z44" s="8">
        <v>1220</v>
      </c>
      <c r="AA44" s="8">
        <v>170</v>
      </c>
      <c r="AB44" s="8">
        <v>375</v>
      </c>
      <c r="AC44" s="8">
        <v>105</v>
      </c>
      <c r="AD44" s="8">
        <v>1100</v>
      </c>
      <c r="AE44" s="8">
        <v>13038</v>
      </c>
      <c r="AF44" s="8">
        <v>73855</v>
      </c>
      <c r="AG44" s="8">
        <v>100</v>
      </c>
      <c r="AH44" s="8">
        <v>282</v>
      </c>
      <c r="AI44" s="8">
        <v>34</v>
      </c>
      <c r="AJ44" s="8">
        <v>200</v>
      </c>
      <c r="AK44" s="8">
        <v>1019</v>
      </c>
      <c r="AL44" s="8">
        <v>1450</v>
      </c>
      <c r="AM44" s="8">
        <v>2589</v>
      </c>
      <c r="AN44" s="8">
        <v>16178</v>
      </c>
      <c r="AO44" s="8">
        <v>125</v>
      </c>
      <c r="AP44" s="8">
        <v>157</v>
      </c>
      <c r="AQ44" s="8">
        <v>879</v>
      </c>
      <c r="AR44" s="8">
        <v>1170</v>
      </c>
      <c r="AS44" s="8">
        <v>146</v>
      </c>
      <c r="AT44" s="8">
        <v>365</v>
      </c>
      <c r="AU44" s="8">
        <v>4792</v>
      </c>
      <c r="AV44" s="8">
        <v>19520</v>
      </c>
      <c r="AW44" s="8">
        <v>215</v>
      </c>
      <c r="AX44" s="8">
        <v>1083</v>
      </c>
      <c r="AY44" s="8">
        <v>105966</v>
      </c>
      <c r="AZ44" s="8">
        <v>295510</v>
      </c>
      <c r="BA44" s="8">
        <v>0</v>
      </c>
      <c r="BB44" s="8">
        <v>0</v>
      </c>
      <c r="BC44" s="8">
        <v>34</v>
      </c>
      <c r="BD44" s="8">
        <v>519</v>
      </c>
      <c r="BE44" s="8">
        <v>59</v>
      </c>
      <c r="BF44" s="8">
        <v>1796</v>
      </c>
      <c r="BG44" s="8">
        <v>4972</v>
      </c>
      <c r="BH44" s="8">
        <v>17640</v>
      </c>
      <c r="BI44" s="8">
        <v>8531</v>
      </c>
      <c r="BJ44" s="8">
        <v>23745</v>
      </c>
      <c r="BK44" s="8">
        <v>13596</v>
      </c>
      <c r="BL44" s="8">
        <v>43700</v>
      </c>
      <c r="BM44" s="8">
        <v>119562</v>
      </c>
      <c r="BN44" s="8">
        <v>339210</v>
      </c>
      <c r="BO44" s="8">
        <v>18748</v>
      </c>
      <c r="BP44" s="8">
        <v>43155</v>
      </c>
      <c r="BQ44" s="8">
        <v>2761</v>
      </c>
      <c r="BR44" s="8">
        <v>2751</v>
      </c>
    </row>
    <row r="45" spans="1:95" s="10" customFormat="1" ht="18" customHeight="1" x14ac:dyDescent="0.25">
      <c r="A45" s="37">
        <v>35</v>
      </c>
      <c r="B45" s="12" t="s">
        <v>90</v>
      </c>
      <c r="C45" s="7">
        <v>56510</v>
      </c>
      <c r="D45" s="7">
        <v>221950</v>
      </c>
      <c r="E45" s="7">
        <v>20689</v>
      </c>
      <c r="F45" s="7">
        <v>20190</v>
      </c>
      <c r="G45" s="7">
        <v>804</v>
      </c>
      <c r="H45" s="7">
        <v>1380</v>
      </c>
      <c r="I45" s="8">
        <v>78003</v>
      </c>
      <c r="J45" s="8">
        <v>243520</v>
      </c>
      <c r="K45" s="7">
        <v>1920</v>
      </c>
      <c r="L45" s="7">
        <v>6100</v>
      </c>
      <c r="M45" s="7">
        <v>1010</v>
      </c>
      <c r="N45" s="7">
        <v>2400</v>
      </c>
      <c r="O45" s="8">
        <v>80933</v>
      </c>
      <c r="P45" s="8">
        <v>252020</v>
      </c>
      <c r="Q45" s="7">
        <v>164</v>
      </c>
      <c r="R45" s="7">
        <v>283</v>
      </c>
      <c r="S45" s="7">
        <v>71124</v>
      </c>
      <c r="T45" s="7">
        <v>229385</v>
      </c>
      <c r="U45" s="7">
        <v>1700</v>
      </c>
      <c r="V45" s="7">
        <v>10750</v>
      </c>
      <c r="W45" s="7">
        <v>100</v>
      </c>
      <c r="X45" s="7">
        <v>500</v>
      </c>
      <c r="Y45" s="7">
        <v>130</v>
      </c>
      <c r="Z45" s="7">
        <v>260</v>
      </c>
      <c r="AA45" s="7">
        <v>20</v>
      </c>
      <c r="AB45" s="7">
        <v>40</v>
      </c>
      <c r="AC45" s="7">
        <v>0</v>
      </c>
      <c r="AD45" s="7">
        <v>0</v>
      </c>
      <c r="AE45" s="8">
        <v>1950</v>
      </c>
      <c r="AF45" s="8">
        <v>11550</v>
      </c>
      <c r="AG45" s="7">
        <v>31</v>
      </c>
      <c r="AH45" s="7">
        <v>81</v>
      </c>
      <c r="AI45" s="7">
        <v>0</v>
      </c>
      <c r="AJ45" s="7">
        <v>0</v>
      </c>
      <c r="AK45" s="7">
        <v>160</v>
      </c>
      <c r="AL45" s="7">
        <v>160</v>
      </c>
      <c r="AM45" s="7">
        <v>611</v>
      </c>
      <c r="AN45" s="7">
        <v>3080</v>
      </c>
      <c r="AO45" s="7">
        <v>40</v>
      </c>
      <c r="AP45" s="7">
        <v>40</v>
      </c>
      <c r="AQ45" s="7">
        <v>650</v>
      </c>
      <c r="AR45" s="7">
        <v>650</v>
      </c>
      <c r="AS45" s="7">
        <v>15</v>
      </c>
      <c r="AT45" s="7">
        <v>50</v>
      </c>
      <c r="AU45" s="7">
        <v>1476</v>
      </c>
      <c r="AV45" s="7">
        <v>3980</v>
      </c>
      <c r="AW45" s="7">
        <v>102</v>
      </c>
      <c r="AX45" s="7">
        <v>219</v>
      </c>
      <c r="AY45" s="9">
        <v>84359</v>
      </c>
      <c r="AZ45" s="9">
        <v>267550</v>
      </c>
      <c r="BA45" s="9"/>
      <c r="BB45" s="9"/>
      <c r="BC45" s="7">
        <v>2</v>
      </c>
      <c r="BD45" s="7">
        <v>30</v>
      </c>
      <c r="BE45" s="7">
        <v>4</v>
      </c>
      <c r="BF45" s="7">
        <v>122</v>
      </c>
      <c r="BG45" s="7">
        <v>521</v>
      </c>
      <c r="BH45" s="7">
        <v>1364</v>
      </c>
      <c r="BI45" s="7">
        <v>1973</v>
      </c>
      <c r="BJ45" s="7">
        <v>3284</v>
      </c>
      <c r="BK45" s="8">
        <v>2500</v>
      </c>
      <c r="BL45" s="8">
        <v>4800</v>
      </c>
      <c r="BM45" s="8">
        <v>86859</v>
      </c>
      <c r="BN45" s="8">
        <v>272350</v>
      </c>
      <c r="BO45" s="7">
        <v>15100</v>
      </c>
      <c r="BP45" s="7">
        <v>35400</v>
      </c>
      <c r="BQ45" s="7">
        <v>2283</v>
      </c>
      <c r="BR45" s="7">
        <v>2283</v>
      </c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7"/>
      <c r="D46" s="7"/>
      <c r="E46" s="7"/>
      <c r="F46" s="7"/>
      <c r="G46" s="7"/>
      <c r="H46" s="7"/>
      <c r="I46" s="8">
        <v>0</v>
      </c>
      <c r="J46" s="8">
        <v>0</v>
      </c>
      <c r="K46" s="7"/>
      <c r="L46" s="7"/>
      <c r="M46" s="7"/>
      <c r="N46" s="7"/>
      <c r="O46" s="8">
        <v>0</v>
      </c>
      <c r="P46" s="8">
        <v>0</v>
      </c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8">
        <v>0</v>
      </c>
      <c r="AF46" s="8">
        <v>0</v>
      </c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>
        <v>0</v>
      </c>
      <c r="AV46" s="7">
        <v>0</v>
      </c>
      <c r="AW46" s="7"/>
      <c r="AX46" s="7"/>
      <c r="AY46" s="9">
        <v>0</v>
      </c>
      <c r="AZ46" s="9">
        <v>0</v>
      </c>
      <c r="BA46" s="9"/>
      <c r="BB46" s="9"/>
      <c r="BC46" s="7"/>
      <c r="BD46" s="7"/>
      <c r="BE46" s="7"/>
      <c r="BF46" s="7"/>
      <c r="BG46" s="7"/>
      <c r="BH46" s="7"/>
      <c r="BI46" s="7"/>
      <c r="BJ46" s="7"/>
      <c r="BK46" s="8">
        <v>0</v>
      </c>
      <c r="BL46" s="8">
        <v>0</v>
      </c>
      <c r="BM46" s="8">
        <v>0</v>
      </c>
      <c r="BN46" s="8">
        <v>0</v>
      </c>
      <c r="BO46" s="7"/>
      <c r="BP46" s="7"/>
      <c r="BQ46" s="7"/>
      <c r="BR46" s="7"/>
    </row>
    <row r="47" spans="1:95" s="16" customFormat="1" ht="18" customHeight="1" x14ac:dyDescent="0.25">
      <c r="A47" s="38"/>
      <c r="B47" s="13" t="s">
        <v>40</v>
      </c>
      <c r="C47" s="8">
        <v>56510</v>
      </c>
      <c r="D47" s="8">
        <v>221950</v>
      </c>
      <c r="E47" s="8">
        <v>20689</v>
      </c>
      <c r="F47" s="8">
        <v>20190</v>
      </c>
      <c r="G47" s="8">
        <v>804</v>
      </c>
      <c r="H47" s="8">
        <v>1380</v>
      </c>
      <c r="I47" s="8">
        <v>78003</v>
      </c>
      <c r="J47" s="8">
        <v>243520</v>
      </c>
      <c r="K47" s="8">
        <v>1920</v>
      </c>
      <c r="L47" s="8">
        <v>6100</v>
      </c>
      <c r="M47" s="8">
        <v>1010</v>
      </c>
      <c r="N47" s="8">
        <v>2400</v>
      </c>
      <c r="O47" s="8">
        <v>80933</v>
      </c>
      <c r="P47" s="8">
        <v>252020</v>
      </c>
      <c r="Q47" s="8">
        <v>164</v>
      </c>
      <c r="R47" s="8">
        <v>283</v>
      </c>
      <c r="S47" s="8">
        <v>71124</v>
      </c>
      <c r="T47" s="8">
        <v>229385</v>
      </c>
      <c r="U47" s="8">
        <v>1700</v>
      </c>
      <c r="V47" s="8">
        <v>10750</v>
      </c>
      <c r="W47" s="8">
        <v>100</v>
      </c>
      <c r="X47" s="8">
        <v>500</v>
      </c>
      <c r="Y47" s="8">
        <v>130</v>
      </c>
      <c r="Z47" s="8">
        <v>260</v>
      </c>
      <c r="AA47" s="8">
        <v>20</v>
      </c>
      <c r="AB47" s="8">
        <v>40</v>
      </c>
      <c r="AC47" s="8">
        <v>0</v>
      </c>
      <c r="AD47" s="8">
        <v>0</v>
      </c>
      <c r="AE47" s="8">
        <v>1950</v>
      </c>
      <c r="AF47" s="8">
        <v>11550</v>
      </c>
      <c r="AG47" s="8">
        <v>31</v>
      </c>
      <c r="AH47" s="8">
        <v>81</v>
      </c>
      <c r="AI47" s="8">
        <v>0</v>
      </c>
      <c r="AJ47" s="8">
        <v>0</v>
      </c>
      <c r="AK47" s="8">
        <v>160</v>
      </c>
      <c r="AL47" s="8">
        <v>160</v>
      </c>
      <c r="AM47" s="8">
        <v>611</v>
      </c>
      <c r="AN47" s="8">
        <v>3080</v>
      </c>
      <c r="AO47" s="8">
        <v>40</v>
      </c>
      <c r="AP47" s="8">
        <v>40</v>
      </c>
      <c r="AQ47" s="8">
        <v>650</v>
      </c>
      <c r="AR47" s="8">
        <v>650</v>
      </c>
      <c r="AS47" s="8">
        <v>15</v>
      </c>
      <c r="AT47" s="8">
        <v>50</v>
      </c>
      <c r="AU47" s="8">
        <v>1476</v>
      </c>
      <c r="AV47" s="8">
        <v>3980</v>
      </c>
      <c r="AW47" s="8">
        <v>102</v>
      </c>
      <c r="AX47" s="8">
        <v>219</v>
      </c>
      <c r="AY47" s="9">
        <v>84359</v>
      </c>
      <c r="AZ47" s="9">
        <v>267550</v>
      </c>
      <c r="BA47" s="8">
        <v>0</v>
      </c>
      <c r="BB47" s="8">
        <v>0</v>
      </c>
      <c r="BC47" s="8">
        <v>2</v>
      </c>
      <c r="BD47" s="8">
        <v>30</v>
      </c>
      <c r="BE47" s="8">
        <v>4</v>
      </c>
      <c r="BF47" s="8">
        <v>122</v>
      </c>
      <c r="BG47" s="8">
        <v>521</v>
      </c>
      <c r="BH47" s="8">
        <v>1364</v>
      </c>
      <c r="BI47" s="8">
        <v>1973</v>
      </c>
      <c r="BJ47" s="8">
        <v>3284</v>
      </c>
      <c r="BK47" s="8">
        <v>2500</v>
      </c>
      <c r="BL47" s="8">
        <v>4800</v>
      </c>
      <c r="BM47" s="8">
        <v>86859</v>
      </c>
      <c r="BN47" s="8">
        <v>272350</v>
      </c>
      <c r="BO47" s="8">
        <v>15100</v>
      </c>
      <c r="BP47" s="8">
        <v>35400</v>
      </c>
      <c r="BQ47" s="8">
        <v>2283</v>
      </c>
      <c r="BR47" s="8">
        <v>2283</v>
      </c>
    </row>
    <row r="48" spans="1:95" s="10" customFormat="1" ht="18" customHeight="1" x14ac:dyDescent="0.25">
      <c r="A48" s="37">
        <v>37</v>
      </c>
      <c r="B48" s="12" t="s">
        <v>80</v>
      </c>
      <c r="C48" s="7">
        <v>58900</v>
      </c>
      <c r="D48" s="7">
        <v>72600</v>
      </c>
      <c r="E48" s="7">
        <v>657</v>
      </c>
      <c r="F48" s="7">
        <v>835</v>
      </c>
      <c r="G48" s="7">
        <v>265</v>
      </c>
      <c r="H48" s="7">
        <v>265</v>
      </c>
      <c r="I48" s="8">
        <v>59822</v>
      </c>
      <c r="J48" s="8">
        <v>73700</v>
      </c>
      <c r="K48" s="7">
        <v>160</v>
      </c>
      <c r="L48" s="7">
        <v>310</v>
      </c>
      <c r="M48" s="7">
        <v>158</v>
      </c>
      <c r="N48" s="7">
        <v>250</v>
      </c>
      <c r="O48" s="8">
        <v>60140</v>
      </c>
      <c r="P48" s="8">
        <v>74260</v>
      </c>
      <c r="Q48" s="7">
        <v>20</v>
      </c>
      <c r="R48" s="7">
        <v>32</v>
      </c>
      <c r="S48" s="7">
        <v>51127</v>
      </c>
      <c r="T48" s="7">
        <v>66839</v>
      </c>
      <c r="U48" s="7">
        <v>11</v>
      </c>
      <c r="V48" s="7">
        <v>30</v>
      </c>
      <c r="W48" s="7">
        <v>0</v>
      </c>
      <c r="X48" s="7">
        <v>0</v>
      </c>
      <c r="Y48" s="7">
        <v>5</v>
      </c>
      <c r="Z48" s="7">
        <v>10</v>
      </c>
      <c r="AA48" s="7">
        <v>0</v>
      </c>
      <c r="AB48" s="7">
        <v>0</v>
      </c>
      <c r="AC48" s="7">
        <v>0</v>
      </c>
      <c r="AD48" s="7">
        <v>0</v>
      </c>
      <c r="AE48" s="8">
        <v>16</v>
      </c>
      <c r="AF48" s="8">
        <v>40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35</v>
      </c>
      <c r="AN48" s="7">
        <v>180</v>
      </c>
      <c r="AO48" s="7">
        <v>0</v>
      </c>
      <c r="AP48" s="7">
        <v>0</v>
      </c>
      <c r="AQ48" s="7">
        <v>20</v>
      </c>
      <c r="AR48" s="7">
        <v>20</v>
      </c>
      <c r="AS48" s="7">
        <v>0</v>
      </c>
      <c r="AT48" s="7">
        <v>0</v>
      </c>
      <c r="AU48" s="7">
        <v>55</v>
      </c>
      <c r="AV48" s="7">
        <v>200</v>
      </c>
      <c r="AW48" s="7">
        <v>0</v>
      </c>
      <c r="AX48" s="7">
        <v>0</v>
      </c>
      <c r="AY48" s="9">
        <v>60211</v>
      </c>
      <c r="AZ48" s="9">
        <v>74500</v>
      </c>
      <c r="BA48" s="9"/>
      <c r="BB48" s="9"/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500</v>
      </c>
      <c r="BJ48" s="7">
        <v>1000</v>
      </c>
      <c r="BK48" s="8">
        <v>500</v>
      </c>
      <c r="BL48" s="8">
        <v>1000</v>
      </c>
      <c r="BM48" s="8">
        <v>60711</v>
      </c>
      <c r="BN48" s="8">
        <v>75500</v>
      </c>
      <c r="BO48" s="7">
        <v>11500</v>
      </c>
      <c r="BP48" s="7">
        <v>9800</v>
      </c>
      <c r="BQ48" s="7">
        <v>203</v>
      </c>
      <c r="BR48" s="7">
        <v>203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7">
        <v>0</v>
      </c>
      <c r="D49" s="7">
        <v>0</v>
      </c>
      <c r="E49" s="7">
        <v>135</v>
      </c>
      <c r="F49" s="7">
        <v>145</v>
      </c>
      <c r="G49" s="7">
        <v>10</v>
      </c>
      <c r="H49" s="7">
        <v>10</v>
      </c>
      <c r="I49" s="8">
        <v>145</v>
      </c>
      <c r="J49" s="8">
        <v>155</v>
      </c>
      <c r="K49" s="7">
        <v>65</v>
      </c>
      <c r="L49" s="7">
        <v>155</v>
      </c>
      <c r="M49" s="7">
        <v>30</v>
      </c>
      <c r="N49" s="7">
        <v>55</v>
      </c>
      <c r="O49" s="8">
        <v>240</v>
      </c>
      <c r="P49" s="8">
        <v>365</v>
      </c>
      <c r="Q49" s="7">
        <v>0</v>
      </c>
      <c r="R49" s="7">
        <v>0</v>
      </c>
      <c r="S49" s="7">
        <v>186</v>
      </c>
      <c r="T49" s="7">
        <v>283</v>
      </c>
      <c r="U49" s="7">
        <v>5</v>
      </c>
      <c r="V49" s="7">
        <v>10</v>
      </c>
      <c r="W49" s="7">
        <v>0</v>
      </c>
      <c r="X49" s="7">
        <v>0</v>
      </c>
      <c r="Y49" s="7">
        <v>5</v>
      </c>
      <c r="Z49" s="7">
        <v>5</v>
      </c>
      <c r="AA49" s="7">
        <v>0</v>
      </c>
      <c r="AB49" s="7">
        <v>0</v>
      </c>
      <c r="AC49" s="7">
        <v>0</v>
      </c>
      <c r="AD49" s="7">
        <v>0</v>
      </c>
      <c r="AE49" s="8">
        <v>10</v>
      </c>
      <c r="AF49" s="8">
        <v>15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5</v>
      </c>
      <c r="AN49" s="7">
        <v>15</v>
      </c>
      <c r="AO49" s="7">
        <v>0</v>
      </c>
      <c r="AP49" s="7">
        <v>0</v>
      </c>
      <c r="AQ49" s="7">
        <v>5</v>
      </c>
      <c r="AR49" s="7">
        <v>5</v>
      </c>
      <c r="AS49" s="7">
        <v>0</v>
      </c>
      <c r="AT49" s="7">
        <v>0</v>
      </c>
      <c r="AU49" s="7">
        <v>10</v>
      </c>
      <c r="AV49" s="7">
        <v>20</v>
      </c>
      <c r="AW49" s="7">
        <v>0</v>
      </c>
      <c r="AX49" s="7">
        <v>0</v>
      </c>
      <c r="AY49" s="9">
        <v>260</v>
      </c>
      <c r="AZ49" s="9">
        <v>400</v>
      </c>
      <c r="BA49" s="9"/>
      <c r="BB49" s="9"/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8">
        <v>0</v>
      </c>
      <c r="BL49" s="8">
        <v>0</v>
      </c>
      <c r="BM49" s="8">
        <v>260</v>
      </c>
      <c r="BN49" s="8">
        <v>400</v>
      </c>
      <c r="BO49" s="7">
        <v>40</v>
      </c>
      <c r="BP49" s="7">
        <v>40</v>
      </c>
      <c r="BQ49" s="7">
        <v>5</v>
      </c>
      <c r="BR49" s="7">
        <v>5</v>
      </c>
    </row>
    <row r="50" spans="1:94" s="16" customFormat="1" ht="18" customHeight="1" x14ac:dyDescent="0.25">
      <c r="A50" s="38"/>
      <c r="B50" s="13" t="s">
        <v>42</v>
      </c>
      <c r="C50" s="8">
        <v>58900</v>
      </c>
      <c r="D50" s="8">
        <v>72600</v>
      </c>
      <c r="E50" s="8">
        <v>792</v>
      </c>
      <c r="F50" s="8">
        <v>980</v>
      </c>
      <c r="G50" s="8">
        <v>275</v>
      </c>
      <c r="H50" s="8">
        <v>275</v>
      </c>
      <c r="I50" s="8">
        <v>59967</v>
      </c>
      <c r="J50" s="8">
        <v>73855</v>
      </c>
      <c r="K50" s="8">
        <v>225</v>
      </c>
      <c r="L50" s="8">
        <v>465</v>
      </c>
      <c r="M50" s="8">
        <v>188</v>
      </c>
      <c r="N50" s="8">
        <v>305</v>
      </c>
      <c r="O50" s="8">
        <v>60380</v>
      </c>
      <c r="P50" s="8">
        <v>74625</v>
      </c>
      <c r="Q50" s="8">
        <v>20</v>
      </c>
      <c r="R50" s="8">
        <v>32</v>
      </c>
      <c r="S50" s="8">
        <v>51313</v>
      </c>
      <c r="T50" s="8">
        <v>67122</v>
      </c>
      <c r="U50" s="8">
        <v>16</v>
      </c>
      <c r="V50" s="8">
        <v>40</v>
      </c>
      <c r="W50" s="8">
        <v>0</v>
      </c>
      <c r="X50" s="8">
        <v>0</v>
      </c>
      <c r="Y50" s="8">
        <v>10</v>
      </c>
      <c r="Z50" s="8">
        <v>15</v>
      </c>
      <c r="AA50" s="8">
        <v>0</v>
      </c>
      <c r="AB50" s="8">
        <v>0</v>
      </c>
      <c r="AC50" s="8">
        <v>0</v>
      </c>
      <c r="AD50" s="8">
        <v>0</v>
      </c>
      <c r="AE50" s="8">
        <v>26</v>
      </c>
      <c r="AF50" s="8">
        <v>55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40</v>
      </c>
      <c r="AN50" s="8">
        <v>195</v>
      </c>
      <c r="AO50" s="8">
        <v>0</v>
      </c>
      <c r="AP50" s="8">
        <v>0</v>
      </c>
      <c r="AQ50" s="8">
        <v>25</v>
      </c>
      <c r="AR50" s="8">
        <v>25</v>
      </c>
      <c r="AS50" s="8">
        <v>0</v>
      </c>
      <c r="AT50" s="8">
        <v>0</v>
      </c>
      <c r="AU50" s="8">
        <v>65</v>
      </c>
      <c r="AV50" s="8">
        <v>220</v>
      </c>
      <c r="AW50" s="8">
        <v>0</v>
      </c>
      <c r="AX50" s="8">
        <v>0</v>
      </c>
      <c r="AY50" s="9">
        <v>60471</v>
      </c>
      <c r="AZ50" s="9">
        <v>74900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8">
        <v>500</v>
      </c>
      <c r="BJ50" s="8">
        <v>1000</v>
      </c>
      <c r="BK50" s="8">
        <v>500</v>
      </c>
      <c r="BL50" s="8">
        <v>1000</v>
      </c>
      <c r="BM50" s="8">
        <v>60971</v>
      </c>
      <c r="BN50" s="8">
        <v>75900</v>
      </c>
      <c r="BO50" s="8">
        <v>11540</v>
      </c>
      <c r="BP50" s="8">
        <v>9840</v>
      </c>
      <c r="BQ50" s="8">
        <v>208</v>
      </c>
      <c r="BR50" s="8">
        <v>208</v>
      </c>
    </row>
    <row r="51" spans="1:94" s="22" customFormat="1" ht="18" customHeight="1" x14ac:dyDescent="0.25">
      <c r="A51" s="39">
        <v>39</v>
      </c>
      <c r="B51" s="20" t="s">
        <v>68</v>
      </c>
      <c r="C51" s="7">
        <v>0</v>
      </c>
      <c r="D51" s="7">
        <v>0</v>
      </c>
      <c r="E51" s="7">
        <v>431</v>
      </c>
      <c r="F51" s="7">
        <v>1140</v>
      </c>
      <c r="G51" s="7">
        <v>30</v>
      </c>
      <c r="H51" s="7">
        <v>50</v>
      </c>
      <c r="I51" s="8">
        <v>461</v>
      </c>
      <c r="J51" s="8">
        <v>1190</v>
      </c>
      <c r="K51" s="7">
        <v>250</v>
      </c>
      <c r="L51" s="7">
        <v>1000</v>
      </c>
      <c r="M51" s="7">
        <v>620</v>
      </c>
      <c r="N51" s="7">
        <v>3000</v>
      </c>
      <c r="O51" s="8">
        <v>1331</v>
      </c>
      <c r="P51" s="8">
        <v>5190</v>
      </c>
      <c r="Q51" s="7">
        <v>64</v>
      </c>
      <c r="R51" s="7">
        <v>150</v>
      </c>
      <c r="S51" s="7">
        <v>1134</v>
      </c>
      <c r="T51" s="7">
        <v>4415</v>
      </c>
      <c r="U51" s="7">
        <v>815</v>
      </c>
      <c r="V51" s="7">
        <v>4930</v>
      </c>
      <c r="W51" s="7">
        <v>100</v>
      </c>
      <c r="X51" s="7">
        <v>600</v>
      </c>
      <c r="Y51" s="7">
        <v>85</v>
      </c>
      <c r="Z51" s="7">
        <v>110</v>
      </c>
      <c r="AA51" s="7">
        <v>0</v>
      </c>
      <c r="AB51" s="7">
        <v>0</v>
      </c>
      <c r="AC51" s="7">
        <v>0</v>
      </c>
      <c r="AD51" s="7">
        <v>0</v>
      </c>
      <c r="AE51" s="8">
        <v>1000</v>
      </c>
      <c r="AF51" s="8">
        <v>5640</v>
      </c>
      <c r="AG51" s="7">
        <v>6</v>
      </c>
      <c r="AH51" s="7">
        <v>19</v>
      </c>
      <c r="AI51" s="7">
        <v>0</v>
      </c>
      <c r="AJ51" s="7">
        <v>0</v>
      </c>
      <c r="AK51" s="7">
        <v>0</v>
      </c>
      <c r="AL51" s="7">
        <v>0</v>
      </c>
      <c r="AM51" s="7">
        <v>224</v>
      </c>
      <c r="AN51" s="7">
        <v>795</v>
      </c>
      <c r="AO51" s="7">
        <v>5</v>
      </c>
      <c r="AP51" s="7">
        <v>5</v>
      </c>
      <c r="AQ51" s="7">
        <v>761</v>
      </c>
      <c r="AR51" s="7">
        <v>610</v>
      </c>
      <c r="AS51" s="7">
        <v>0</v>
      </c>
      <c r="AT51" s="7">
        <v>0</v>
      </c>
      <c r="AU51" s="7">
        <v>990</v>
      </c>
      <c r="AV51" s="7">
        <v>1410</v>
      </c>
      <c r="AW51" s="7">
        <v>83</v>
      </c>
      <c r="AX51" s="7">
        <v>115</v>
      </c>
      <c r="AY51" s="9">
        <v>3321</v>
      </c>
      <c r="AZ51" s="9">
        <v>12240</v>
      </c>
      <c r="BA51" s="7"/>
      <c r="BB51" s="7"/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1900</v>
      </c>
      <c r="BJ51" s="7">
        <v>4200</v>
      </c>
      <c r="BK51" s="8">
        <v>1900</v>
      </c>
      <c r="BL51" s="8">
        <v>4200</v>
      </c>
      <c r="BM51" s="8">
        <v>5221</v>
      </c>
      <c r="BN51" s="8">
        <v>16440</v>
      </c>
      <c r="BO51" s="7">
        <v>725</v>
      </c>
      <c r="BP51" s="7">
        <v>2040</v>
      </c>
      <c r="BQ51" s="7">
        <v>255</v>
      </c>
      <c r="BR51" s="7">
        <v>255</v>
      </c>
    </row>
    <row r="52" spans="1:94" s="16" customFormat="1" ht="18" customHeight="1" x14ac:dyDescent="0.25">
      <c r="A52" s="39">
        <v>40</v>
      </c>
      <c r="B52" s="20" t="s">
        <v>73</v>
      </c>
      <c r="C52" s="7"/>
      <c r="D52" s="7"/>
      <c r="E52" s="7"/>
      <c r="F52" s="7"/>
      <c r="G52" s="7"/>
      <c r="H52" s="7"/>
      <c r="I52" s="8">
        <v>0</v>
      </c>
      <c r="J52" s="8">
        <v>0</v>
      </c>
      <c r="K52" s="7"/>
      <c r="L52" s="7"/>
      <c r="M52" s="7"/>
      <c r="N52" s="7"/>
      <c r="O52" s="8">
        <v>0</v>
      </c>
      <c r="P52" s="8">
        <v>0</v>
      </c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8">
        <v>0</v>
      </c>
      <c r="AF52" s="8">
        <v>0</v>
      </c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>
        <v>0</v>
      </c>
      <c r="AV52" s="7">
        <v>0</v>
      </c>
      <c r="AW52" s="7"/>
      <c r="AX52" s="7"/>
      <c r="AY52" s="9">
        <v>0</v>
      </c>
      <c r="AZ52" s="9">
        <v>0</v>
      </c>
      <c r="BA52" s="9"/>
      <c r="BB52" s="9"/>
      <c r="BC52" s="7"/>
      <c r="BD52" s="7"/>
      <c r="BE52" s="7"/>
      <c r="BF52" s="7"/>
      <c r="BG52" s="7"/>
      <c r="BH52" s="7"/>
      <c r="BI52" s="7"/>
      <c r="BJ52" s="7"/>
      <c r="BK52" s="8">
        <v>0</v>
      </c>
      <c r="BL52" s="8">
        <v>0</v>
      </c>
      <c r="BM52" s="8">
        <v>0</v>
      </c>
      <c r="BN52" s="8">
        <v>0</v>
      </c>
      <c r="BO52" s="7"/>
      <c r="BP52" s="7"/>
      <c r="BQ52" s="7"/>
      <c r="BR52" s="7"/>
    </row>
    <row r="53" spans="1:94" s="16" customFormat="1" ht="18" customHeight="1" x14ac:dyDescent="0.25">
      <c r="A53" s="39">
        <v>41</v>
      </c>
      <c r="B53" s="20" t="s">
        <v>74</v>
      </c>
      <c r="C53" s="7"/>
      <c r="D53" s="7"/>
      <c r="E53" s="7"/>
      <c r="F53" s="7"/>
      <c r="G53" s="7"/>
      <c r="H53" s="7"/>
      <c r="I53" s="8">
        <v>0</v>
      </c>
      <c r="J53" s="8">
        <v>0</v>
      </c>
      <c r="K53" s="7"/>
      <c r="L53" s="7"/>
      <c r="M53" s="7"/>
      <c r="N53" s="7"/>
      <c r="O53" s="8">
        <v>0</v>
      </c>
      <c r="P53" s="8">
        <v>0</v>
      </c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8">
        <v>0</v>
      </c>
      <c r="AF53" s="8">
        <v>0</v>
      </c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>
        <v>0</v>
      </c>
      <c r="AV53" s="7">
        <v>0</v>
      </c>
      <c r="AW53" s="7"/>
      <c r="AX53" s="7"/>
      <c r="AY53" s="9">
        <v>0</v>
      </c>
      <c r="AZ53" s="9">
        <v>0</v>
      </c>
      <c r="BA53" s="9"/>
      <c r="BB53" s="9"/>
      <c r="BC53" s="7"/>
      <c r="BD53" s="7"/>
      <c r="BE53" s="7"/>
      <c r="BF53" s="7"/>
      <c r="BG53" s="7"/>
      <c r="BH53" s="7"/>
      <c r="BI53" s="7"/>
      <c r="BJ53" s="7"/>
      <c r="BK53" s="8">
        <v>0</v>
      </c>
      <c r="BL53" s="8">
        <v>0</v>
      </c>
      <c r="BM53" s="8">
        <v>0</v>
      </c>
      <c r="BN53" s="8">
        <v>0</v>
      </c>
      <c r="BO53" s="7"/>
      <c r="BP53" s="7"/>
      <c r="BQ53" s="7"/>
      <c r="BR53" s="7"/>
    </row>
    <row r="54" spans="1:94" s="16" customFormat="1" ht="18" customHeight="1" x14ac:dyDescent="0.25">
      <c r="A54" s="39">
        <v>42</v>
      </c>
      <c r="B54" s="20" t="s">
        <v>75</v>
      </c>
      <c r="C54" s="7"/>
      <c r="D54" s="7"/>
      <c r="E54" s="7"/>
      <c r="F54" s="7"/>
      <c r="G54" s="7"/>
      <c r="H54" s="7"/>
      <c r="I54" s="8">
        <v>0</v>
      </c>
      <c r="J54" s="8">
        <v>0</v>
      </c>
      <c r="K54" s="7"/>
      <c r="L54" s="7"/>
      <c r="M54" s="7"/>
      <c r="N54" s="7"/>
      <c r="O54" s="8">
        <v>0</v>
      </c>
      <c r="P54" s="8">
        <v>0</v>
      </c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8">
        <v>0</v>
      </c>
      <c r="AF54" s="8">
        <v>0</v>
      </c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>
        <v>0</v>
      </c>
      <c r="AV54" s="7">
        <v>0</v>
      </c>
      <c r="AW54" s="7"/>
      <c r="AX54" s="7"/>
      <c r="AY54" s="9">
        <v>0</v>
      </c>
      <c r="AZ54" s="9">
        <v>0</v>
      </c>
      <c r="BA54" s="9"/>
      <c r="BB54" s="9"/>
      <c r="BC54" s="7"/>
      <c r="BD54" s="7"/>
      <c r="BE54" s="7"/>
      <c r="BF54" s="7"/>
      <c r="BG54" s="7"/>
      <c r="BH54" s="7"/>
      <c r="BI54" s="7"/>
      <c r="BJ54" s="7"/>
      <c r="BK54" s="8">
        <v>0</v>
      </c>
      <c r="BL54" s="8">
        <v>0</v>
      </c>
      <c r="BM54" s="8">
        <v>0</v>
      </c>
      <c r="BN54" s="8">
        <v>0</v>
      </c>
      <c r="BO54" s="7"/>
      <c r="BP54" s="7"/>
      <c r="BQ54" s="7"/>
      <c r="BR54" s="7"/>
    </row>
    <row r="55" spans="1:94" s="16" customFormat="1" ht="18" customHeight="1" x14ac:dyDescent="0.25">
      <c r="A55" s="38"/>
      <c r="B55" s="13" t="s">
        <v>69</v>
      </c>
      <c r="C55" s="8">
        <v>0</v>
      </c>
      <c r="D55" s="8">
        <v>0</v>
      </c>
      <c r="E55" s="8">
        <v>431</v>
      </c>
      <c r="F55" s="8">
        <v>1140</v>
      </c>
      <c r="G55" s="8">
        <v>30</v>
      </c>
      <c r="H55" s="8">
        <v>50</v>
      </c>
      <c r="I55" s="8">
        <v>461</v>
      </c>
      <c r="J55" s="8">
        <v>1190</v>
      </c>
      <c r="K55" s="8">
        <v>250</v>
      </c>
      <c r="L55" s="8">
        <v>1000</v>
      </c>
      <c r="M55" s="8">
        <v>620</v>
      </c>
      <c r="N55" s="8">
        <v>3000</v>
      </c>
      <c r="O55" s="8">
        <v>1331</v>
      </c>
      <c r="P55" s="8">
        <v>5190</v>
      </c>
      <c r="Q55" s="8">
        <v>64</v>
      </c>
      <c r="R55" s="8">
        <v>150</v>
      </c>
      <c r="S55" s="8">
        <v>1134</v>
      </c>
      <c r="T55" s="8">
        <v>4415</v>
      </c>
      <c r="U55" s="8">
        <v>815</v>
      </c>
      <c r="V55" s="8">
        <v>4930</v>
      </c>
      <c r="W55" s="8">
        <v>100</v>
      </c>
      <c r="X55" s="8">
        <v>600</v>
      </c>
      <c r="Y55" s="8">
        <v>85</v>
      </c>
      <c r="Z55" s="8">
        <v>110</v>
      </c>
      <c r="AA55" s="8">
        <v>0</v>
      </c>
      <c r="AB55" s="8">
        <v>0</v>
      </c>
      <c r="AC55" s="8">
        <v>0</v>
      </c>
      <c r="AD55" s="8">
        <v>0</v>
      </c>
      <c r="AE55" s="8">
        <v>1000</v>
      </c>
      <c r="AF55" s="8">
        <v>5640</v>
      </c>
      <c r="AG55" s="8">
        <v>6</v>
      </c>
      <c r="AH55" s="8">
        <v>19</v>
      </c>
      <c r="AI55" s="8">
        <v>0</v>
      </c>
      <c r="AJ55" s="8">
        <v>0</v>
      </c>
      <c r="AK55" s="8">
        <v>0</v>
      </c>
      <c r="AL55" s="8">
        <v>0</v>
      </c>
      <c r="AM55" s="8">
        <v>224</v>
      </c>
      <c r="AN55" s="8">
        <v>795</v>
      </c>
      <c r="AO55" s="8">
        <v>5</v>
      </c>
      <c r="AP55" s="8">
        <v>5</v>
      </c>
      <c r="AQ55" s="8">
        <v>761</v>
      </c>
      <c r="AR55" s="8">
        <v>610</v>
      </c>
      <c r="AS55" s="8">
        <v>0</v>
      </c>
      <c r="AT55" s="8">
        <v>0</v>
      </c>
      <c r="AU55" s="8">
        <v>990</v>
      </c>
      <c r="AV55" s="8">
        <v>1410</v>
      </c>
      <c r="AW55" s="8">
        <v>83</v>
      </c>
      <c r="AX55" s="8">
        <v>115</v>
      </c>
      <c r="AY55" s="9">
        <v>3321</v>
      </c>
      <c r="AZ55" s="9">
        <v>12240</v>
      </c>
      <c r="BA55" s="8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8">
        <v>1900</v>
      </c>
      <c r="BJ55" s="8">
        <v>4200</v>
      </c>
      <c r="BK55" s="8">
        <v>1900</v>
      </c>
      <c r="BL55" s="8">
        <v>4200</v>
      </c>
      <c r="BM55" s="8">
        <v>5221</v>
      </c>
      <c r="BN55" s="8">
        <v>16440</v>
      </c>
      <c r="BO55" s="8">
        <v>725</v>
      </c>
      <c r="BP55" s="8">
        <v>2040</v>
      </c>
      <c r="BQ55" s="8">
        <v>255</v>
      </c>
      <c r="BR55" s="8">
        <v>255</v>
      </c>
    </row>
    <row r="56" spans="1:94" s="10" customFormat="1" ht="18" customHeight="1" x14ac:dyDescent="0.25">
      <c r="A56" s="37">
        <v>43</v>
      </c>
      <c r="B56" s="12" t="s">
        <v>92</v>
      </c>
      <c r="C56" s="7"/>
      <c r="D56" s="7"/>
      <c r="E56" s="7"/>
      <c r="F56" s="7"/>
      <c r="G56" s="7"/>
      <c r="H56" s="7"/>
      <c r="I56" s="8">
        <v>0</v>
      </c>
      <c r="J56" s="8">
        <v>0</v>
      </c>
      <c r="K56" s="7"/>
      <c r="L56" s="7"/>
      <c r="M56" s="7"/>
      <c r="N56" s="7"/>
      <c r="O56" s="8">
        <v>0</v>
      </c>
      <c r="P56" s="8">
        <v>0</v>
      </c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8">
        <v>0</v>
      </c>
      <c r="AF56" s="8">
        <v>0</v>
      </c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>
        <v>0</v>
      </c>
      <c r="AV56" s="7">
        <v>0</v>
      </c>
      <c r="AW56" s="7"/>
      <c r="AX56" s="7"/>
      <c r="AY56" s="9">
        <v>0</v>
      </c>
      <c r="AZ56" s="9">
        <v>0</v>
      </c>
      <c r="BA56" s="9"/>
      <c r="BB56" s="9"/>
      <c r="BC56" s="7"/>
      <c r="BD56" s="7"/>
      <c r="BE56" s="7"/>
      <c r="BF56" s="7"/>
      <c r="BG56" s="7"/>
      <c r="BH56" s="7"/>
      <c r="BI56" s="7"/>
      <c r="BJ56" s="7"/>
      <c r="BK56" s="8">
        <v>0</v>
      </c>
      <c r="BL56" s="8">
        <v>0</v>
      </c>
      <c r="BM56" s="8">
        <v>0</v>
      </c>
      <c r="BN56" s="8">
        <v>0</v>
      </c>
      <c r="BO56" s="7"/>
      <c r="BP56" s="7"/>
      <c r="BQ56" s="7"/>
      <c r="BR56" s="7"/>
    </row>
    <row r="57" spans="1:94" s="16" customFormat="1" ht="18" customHeight="1" x14ac:dyDescent="0.25">
      <c r="A57" s="38"/>
      <c r="B57" s="13" t="s">
        <v>43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9">
        <v>0</v>
      </c>
      <c r="AZ57" s="9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</row>
    <row r="58" spans="1:94" s="16" customFormat="1" ht="18" customHeight="1" x14ac:dyDescent="0.25">
      <c r="A58" s="38"/>
      <c r="B58" s="13" t="s">
        <v>44</v>
      </c>
      <c r="C58" s="8">
        <v>168633</v>
      </c>
      <c r="D58" s="8">
        <v>426590</v>
      </c>
      <c r="E58" s="8">
        <v>42465</v>
      </c>
      <c r="F58" s="8">
        <v>48900</v>
      </c>
      <c r="G58" s="8">
        <v>2644</v>
      </c>
      <c r="H58" s="8">
        <v>6030</v>
      </c>
      <c r="I58" s="8">
        <v>213742</v>
      </c>
      <c r="J58" s="8">
        <v>481520</v>
      </c>
      <c r="K58" s="8">
        <v>8560</v>
      </c>
      <c r="L58" s="8">
        <v>29120</v>
      </c>
      <c r="M58" s="8">
        <v>8478</v>
      </c>
      <c r="N58" s="8">
        <v>23330</v>
      </c>
      <c r="O58" s="8">
        <v>230780</v>
      </c>
      <c r="P58" s="8">
        <v>533970</v>
      </c>
      <c r="Q58" s="8">
        <v>1111</v>
      </c>
      <c r="R58" s="8">
        <v>2818</v>
      </c>
      <c r="S58" s="8">
        <v>200741</v>
      </c>
      <c r="T58" s="8">
        <v>483820</v>
      </c>
      <c r="U58" s="8">
        <v>14064</v>
      </c>
      <c r="V58" s="8">
        <v>76100</v>
      </c>
      <c r="W58" s="8">
        <v>1220</v>
      </c>
      <c r="X58" s="8">
        <v>11880</v>
      </c>
      <c r="Y58" s="8">
        <v>435</v>
      </c>
      <c r="Z58" s="8">
        <v>1605</v>
      </c>
      <c r="AA58" s="8">
        <v>190</v>
      </c>
      <c r="AB58" s="8">
        <v>415</v>
      </c>
      <c r="AC58" s="8">
        <v>105</v>
      </c>
      <c r="AD58" s="8">
        <v>1100</v>
      </c>
      <c r="AE58" s="8">
        <v>16014</v>
      </c>
      <c r="AF58" s="8">
        <v>91100</v>
      </c>
      <c r="AG58" s="8">
        <v>137</v>
      </c>
      <c r="AH58" s="8">
        <v>382</v>
      </c>
      <c r="AI58" s="8">
        <v>34</v>
      </c>
      <c r="AJ58" s="8">
        <v>200</v>
      </c>
      <c r="AK58" s="8">
        <v>1179</v>
      </c>
      <c r="AL58" s="8">
        <v>1610</v>
      </c>
      <c r="AM58" s="8">
        <v>3464</v>
      </c>
      <c r="AN58" s="8">
        <v>20248</v>
      </c>
      <c r="AO58" s="8">
        <v>170</v>
      </c>
      <c r="AP58" s="8">
        <v>202</v>
      </c>
      <c r="AQ58" s="8">
        <v>2315</v>
      </c>
      <c r="AR58" s="8">
        <v>2455</v>
      </c>
      <c r="AS58" s="8">
        <v>161</v>
      </c>
      <c r="AT58" s="8">
        <v>415</v>
      </c>
      <c r="AU58" s="8">
        <v>7323</v>
      </c>
      <c r="AV58" s="8">
        <v>25130</v>
      </c>
      <c r="AW58" s="8">
        <v>400</v>
      </c>
      <c r="AX58" s="8">
        <v>1417</v>
      </c>
      <c r="AY58" s="9">
        <v>254117</v>
      </c>
      <c r="AZ58" s="9">
        <v>650200</v>
      </c>
      <c r="BA58" s="8">
        <v>0</v>
      </c>
      <c r="BB58" s="8">
        <v>0</v>
      </c>
      <c r="BC58" s="8">
        <v>36</v>
      </c>
      <c r="BD58" s="8">
        <v>549</v>
      </c>
      <c r="BE58" s="8">
        <v>63</v>
      </c>
      <c r="BF58" s="8">
        <v>1918</v>
      </c>
      <c r="BG58" s="8">
        <v>5493</v>
      </c>
      <c r="BH58" s="8">
        <v>19004</v>
      </c>
      <c r="BI58" s="8">
        <v>12904</v>
      </c>
      <c r="BJ58" s="8">
        <v>32229</v>
      </c>
      <c r="BK58" s="8">
        <v>18496</v>
      </c>
      <c r="BL58" s="8">
        <v>53700</v>
      </c>
      <c r="BM58" s="8">
        <v>272613</v>
      </c>
      <c r="BN58" s="8">
        <v>703900</v>
      </c>
      <c r="BO58" s="8">
        <v>46113</v>
      </c>
      <c r="BP58" s="8">
        <v>90435</v>
      </c>
      <c r="BQ58" s="8">
        <v>5507</v>
      </c>
      <c r="BR58" s="8">
        <v>5497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64" spans="1:94" x14ac:dyDescent="0.25"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7"/>
      <c r="AZ64" s="27"/>
      <c r="BA64" s="27"/>
      <c r="BB64" s="27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7"/>
      <c r="BN64" s="27"/>
      <c r="BO64" s="26"/>
    </row>
  </sheetData>
  <protectedRanges>
    <protectedRange sqref="B48:B49" name="Range7_2"/>
    <protectedRange sqref="B56" name="Range8_1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Q62"/>
  <sheetViews>
    <sheetView view="pageBreakPreview" zoomScale="70" zoomScaleNormal="85" zoomScaleSheetLayoutView="70" workbookViewId="0">
      <pane xSplit="2" ySplit="6" topLeftCell="C51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7" width="8.42578125" style="24" customWidth="1"/>
    <col min="48" max="48" width="8.710937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7">
        <v>25800</v>
      </c>
      <c r="D7" s="7">
        <v>70400</v>
      </c>
      <c r="E7" s="7">
        <v>3340</v>
      </c>
      <c r="F7" s="7">
        <v>10900</v>
      </c>
      <c r="G7" s="7">
        <v>900</v>
      </c>
      <c r="H7" s="7">
        <v>2000</v>
      </c>
      <c r="I7" s="8">
        <f>C7+E7+G7</f>
        <v>30040</v>
      </c>
      <c r="J7" s="8">
        <f>D7+F7+H7</f>
        <v>83300</v>
      </c>
      <c r="K7" s="7">
        <v>430</v>
      </c>
      <c r="L7" s="7">
        <v>4000</v>
      </c>
      <c r="M7" s="7">
        <v>350</v>
      </c>
      <c r="N7" s="7">
        <v>4500</v>
      </c>
      <c r="O7" s="8">
        <f>I7+K7+M7</f>
        <v>30820</v>
      </c>
      <c r="P7" s="8">
        <f>J7+L7+N7</f>
        <v>91800</v>
      </c>
      <c r="Q7" s="7">
        <v>64</v>
      </c>
      <c r="R7" s="7">
        <v>200</v>
      </c>
      <c r="S7" s="7">
        <v>23130</v>
      </c>
      <c r="T7" s="7">
        <v>68863</v>
      </c>
      <c r="U7" s="7">
        <v>5080</v>
      </c>
      <c r="V7" s="7">
        <v>48320</v>
      </c>
      <c r="W7" s="7">
        <v>4305</v>
      </c>
      <c r="X7" s="7">
        <v>41500</v>
      </c>
      <c r="Y7" s="7">
        <v>680</v>
      </c>
      <c r="Z7" s="7">
        <v>1480</v>
      </c>
      <c r="AA7" s="7">
        <v>260</v>
      </c>
      <c r="AB7" s="7">
        <v>1400</v>
      </c>
      <c r="AC7" s="7">
        <v>75</v>
      </c>
      <c r="AD7" s="7">
        <v>8000</v>
      </c>
      <c r="AE7" s="8">
        <f>U7+W7+Y7+AA7+AC7</f>
        <v>10400</v>
      </c>
      <c r="AF7" s="8">
        <f>V7+X7+Z7+AB7+AD7</f>
        <v>100700</v>
      </c>
      <c r="AG7" s="7">
        <v>207</v>
      </c>
      <c r="AH7" s="7">
        <v>397</v>
      </c>
      <c r="AI7" s="7">
        <v>500</v>
      </c>
      <c r="AJ7" s="7">
        <v>32200</v>
      </c>
      <c r="AK7" s="7">
        <v>1710</v>
      </c>
      <c r="AL7" s="7">
        <v>5000</v>
      </c>
      <c r="AM7" s="7">
        <v>6555</v>
      </c>
      <c r="AN7" s="7">
        <v>50810</v>
      </c>
      <c r="AO7" s="7">
        <v>680</v>
      </c>
      <c r="AP7" s="7">
        <v>1000</v>
      </c>
      <c r="AQ7" s="7">
        <v>1900</v>
      </c>
      <c r="AR7" s="7">
        <v>1915</v>
      </c>
      <c r="AS7" s="7">
        <v>55</v>
      </c>
      <c r="AT7" s="7">
        <v>175</v>
      </c>
      <c r="AU7" s="7">
        <f>AI7+AK7+AM7+AO7+AQ7+AS7</f>
        <v>11400</v>
      </c>
      <c r="AV7" s="7">
        <f>AJ7+AL7+AN7+AP7+AR7+AT7</f>
        <v>91100</v>
      </c>
      <c r="AW7" s="7">
        <v>216</v>
      </c>
      <c r="AX7" s="7">
        <v>218</v>
      </c>
      <c r="AY7" s="9">
        <f>O7+AE7+AU7</f>
        <v>52620</v>
      </c>
      <c r="AZ7" s="9">
        <f>P7+AF7+AV7</f>
        <v>283600</v>
      </c>
      <c r="BA7" s="9"/>
      <c r="BB7" s="9"/>
      <c r="BC7" s="7">
        <v>14</v>
      </c>
      <c r="BD7" s="7">
        <v>213</v>
      </c>
      <c r="BE7" s="7">
        <v>19</v>
      </c>
      <c r="BF7" s="7">
        <v>574</v>
      </c>
      <c r="BG7" s="7">
        <v>1965</v>
      </c>
      <c r="BH7" s="7">
        <v>34470</v>
      </c>
      <c r="BI7" s="7">
        <v>3402</v>
      </c>
      <c r="BJ7" s="7">
        <v>29743</v>
      </c>
      <c r="BK7" s="8">
        <f>BA7+BC7+BE7+BG7+BI7</f>
        <v>5400</v>
      </c>
      <c r="BL7" s="8">
        <f>BB7+BD7+BF7+BH7+BJ7</f>
        <v>65000</v>
      </c>
      <c r="BM7" s="8">
        <f t="shared" ref="BM7:BN38" si="0">AY7+BK7</f>
        <v>58020</v>
      </c>
      <c r="BN7" s="8">
        <f t="shared" si="0"/>
        <v>348600</v>
      </c>
      <c r="BO7" s="7">
        <v>10600</v>
      </c>
      <c r="BP7" s="7">
        <v>28800</v>
      </c>
      <c r="BQ7" s="7">
        <v>643</v>
      </c>
      <c r="BR7" s="7">
        <v>643</v>
      </c>
    </row>
    <row r="8" spans="1:70" s="10" customFormat="1" ht="18" customHeight="1" x14ac:dyDescent="0.25">
      <c r="A8" s="37">
        <v>2</v>
      </c>
      <c r="B8" s="12" t="s">
        <v>9</v>
      </c>
      <c r="C8" s="7">
        <v>5820</v>
      </c>
      <c r="D8" s="7">
        <v>24500</v>
      </c>
      <c r="E8" s="7">
        <v>1875</v>
      </c>
      <c r="F8" s="7">
        <v>5580</v>
      </c>
      <c r="G8" s="7">
        <v>400</v>
      </c>
      <c r="H8" s="7">
        <v>1000</v>
      </c>
      <c r="I8" s="8">
        <f t="shared" ref="I8:J58" si="1">C8+E8+G8</f>
        <v>8095</v>
      </c>
      <c r="J8" s="8">
        <f t="shared" si="1"/>
        <v>31080</v>
      </c>
      <c r="K8" s="7">
        <v>460</v>
      </c>
      <c r="L8" s="7">
        <v>3820</v>
      </c>
      <c r="M8" s="7">
        <v>350</v>
      </c>
      <c r="N8" s="7">
        <v>4600</v>
      </c>
      <c r="O8" s="8">
        <f t="shared" ref="O8:P58" si="2">I8+K8+M8</f>
        <v>8905</v>
      </c>
      <c r="P8" s="8">
        <f t="shared" si="2"/>
        <v>39500</v>
      </c>
      <c r="Q8" s="7">
        <v>68</v>
      </c>
      <c r="R8" s="7">
        <v>103</v>
      </c>
      <c r="S8" s="7">
        <v>6691</v>
      </c>
      <c r="T8" s="7">
        <v>29636</v>
      </c>
      <c r="U8" s="7">
        <v>1332</v>
      </c>
      <c r="V8" s="7">
        <v>14850</v>
      </c>
      <c r="W8" s="7">
        <v>800</v>
      </c>
      <c r="X8" s="7">
        <v>9500</v>
      </c>
      <c r="Y8" s="7">
        <v>150</v>
      </c>
      <c r="Z8" s="7">
        <v>500</v>
      </c>
      <c r="AA8" s="7">
        <v>50</v>
      </c>
      <c r="AB8" s="7">
        <v>250</v>
      </c>
      <c r="AC8" s="7">
        <v>68</v>
      </c>
      <c r="AD8" s="7">
        <v>1800</v>
      </c>
      <c r="AE8" s="8">
        <f t="shared" ref="AE8:AF58" si="3">U8+W8+Y8+AA8+AC8</f>
        <v>2400</v>
      </c>
      <c r="AF8" s="8">
        <f t="shared" si="3"/>
        <v>26900</v>
      </c>
      <c r="AG8" s="7">
        <v>46</v>
      </c>
      <c r="AH8" s="7">
        <v>136</v>
      </c>
      <c r="AI8" s="7">
        <v>170</v>
      </c>
      <c r="AJ8" s="7">
        <v>12500</v>
      </c>
      <c r="AK8" s="7">
        <v>900</v>
      </c>
      <c r="AL8" s="7">
        <v>2000</v>
      </c>
      <c r="AM8" s="7">
        <v>1700</v>
      </c>
      <c r="AN8" s="7">
        <v>11855</v>
      </c>
      <c r="AO8" s="7">
        <v>400</v>
      </c>
      <c r="AP8" s="7">
        <v>445</v>
      </c>
      <c r="AQ8" s="7">
        <v>500</v>
      </c>
      <c r="AR8" s="7">
        <v>500</v>
      </c>
      <c r="AS8" s="7">
        <v>50</v>
      </c>
      <c r="AT8" s="7">
        <v>200</v>
      </c>
      <c r="AU8" s="7">
        <f t="shared" ref="AU8:AV18" si="4">AI8+AK8+AM8+AO8+AQ8+AS8</f>
        <v>3720</v>
      </c>
      <c r="AV8" s="7">
        <f t="shared" si="4"/>
        <v>27500</v>
      </c>
      <c r="AW8" s="7">
        <v>63</v>
      </c>
      <c r="AX8" s="7">
        <v>63</v>
      </c>
      <c r="AY8" s="9">
        <f t="shared" ref="AY8:AZ23" si="5">O8+AE8+AU8</f>
        <v>15025</v>
      </c>
      <c r="AZ8" s="9">
        <f t="shared" si="5"/>
        <v>93900</v>
      </c>
      <c r="BA8" s="9"/>
      <c r="BB8" s="9"/>
      <c r="BC8" s="7">
        <v>6</v>
      </c>
      <c r="BD8" s="7">
        <v>91</v>
      </c>
      <c r="BE8" s="7">
        <v>10</v>
      </c>
      <c r="BF8" s="7">
        <v>302</v>
      </c>
      <c r="BG8" s="7">
        <v>550</v>
      </c>
      <c r="BH8" s="7">
        <v>2820</v>
      </c>
      <c r="BI8" s="7">
        <v>634</v>
      </c>
      <c r="BJ8" s="7">
        <v>2287</v>
      </c>
      <c r="BK8" s="8">
        <f t="shared" ref="BK8:BL58" si="6">BA8+BC8+BE8+BG8+BI8</f>
        <v>1200</v>
      </c>
      <c r="BL8" s="8">
        <f t="shared" si="6"/>
        <v>5500</v>
      </c>
      <c r="BM8" s="8">
        <f t="shared" si="0"/>
        <v>16225</v>
      </c>
      <c r="BN8" s="8">
        <f t="shared" si="0"/>
        <v>99400</v>
      </c>
      <c r="BO8" s="7">
        <v>3520</v>
      </c>
      <c r="BP8" s="7">
        <v>11800</v>
      </c>
      <c r="BQ8" s="7">
        <v>184</v>
      </c>
      <c r="BR8" s="7">
        <v>184</v>
      </c>
    </row>
    <row r="9" spans="1:70" s="10" customFormat="1" ht="18" customHeight="1" x14ac:dyDescent="0.25">
      <c r="A9" s="36">
        <v>3</v>
      </c>
      <c r="B9" s="12" t="s">
        <v>10</v>
      </c>
      <c r="C9" s="7">
        <v>830</v>
      </c>
      <c r="D9" s="7">
        <v>2500</v>
      </c>
      <c r="E9" s="7">
        <v>330</v>
      </c>
      <c r="F9" s="7">
        <v>680</v>
      </c>
      <c r="G9" s="7">
        <v>100</v>
      </c>
      <c r="H9" s="7">
        <v>220</v>
      </c>
      <c r="I9" s="8">
        <f t="shared" si="1"/>
        <v>1260</v>
      </c>
      <c r="J9" s="8">
        <f t="shared" si="1"/>
        <v>3400</v>
      </c>
      <c r="K9" s="7">
        <v>40</v>
      </c>
      <c r="L9" s="7">
        <v>400</v>
      </c>
      <c r="M9" s="7">
        <v>40</v>
      </c>
      <c r="N9" s="7">
        <v>400</v>
      </c>
      <c r="O9" s="8">
        <f t="shared" si="2"/>
        <v>1340</v>
      </c>
      <c r="P9" s="8">
        <f t="shared" si="2"/>
        <v>4200</v>
      </c>
      <c r="Q9" s="7">
        <v>8</v>
      </c>
      <c r="R9" s="7">
        <v>21</v>
      </c>
      <c r="S9" s="7">
        <v>1007</v>
      </c>
      <c r="T9" s="7">
        <v>3152</v>
      </c>
      <c r="U9" s="7">
        <v>602</v>
      </c>
      <c r="V9" s="7">
        <v>7385</v>
      </c>
      <c r="W9" s="7">
        <v>320</v>
      </c>
      <c r="X9" s="7">
        <v>2400</v>
      </c>
      <c r="Y9" s="7">
        <v>40</v>
      </c>
      <c r="Z9" s="7">
        <v>100</v>
      </c>
      <c r="AA9" s="7">
        <v>28</v>
      </c>
      <c r="AB9" s="7">
        <v>115</v>
      </c>
      <c r="AC9" s="7">
        <v>10</v>
      </c>
      <c r="AD9" s="7">
        <v>1500</v>
      </c>
      <c r="AE9" s="8">
        <f t="shared" si="3"/>
        <v>1000</v>
      </c>
      <c r="AF9" s="8">
        <f t="shared" si="3"/>
        <v>11500</v>
      </c>
      <c r="AG9" s="7">
        <v>12</v>
      </c>
      <c r="AH9" s="7">
        <v>28</v>
      </c>
      <c r="AI9" s="7">
        <v>20</v>
      </c>
      <c r="AJ9" s="7">
        <v>1500</v>
      </c>
      <c r="AK9" s="7">
        <v>230</v>
      </c>
      <c r="AL9" s="7">
        <v>1200</v>
      </c>
      <c r="AM9" s="7">
        <v>230</v>
      </c>
      <c r="AN9" s="7">
        <v>2580</v>
      </c>
      <c r="AO9" s="7">
        <v>115</v>
      </c>
      <c r="AP9" s="7">
        <v>210</v>
      </c>
      <c r="AQ9" s="7">
        <v>200</v>
      </c>
      <c r="AR9" s="7">
        <v>210</v>
      </c>
      <c r="AS9" s="7">
        <v>25</v>
      </c>
      <c r="AT9" s="7">
        <v>100</v>
      </c>
      <c r="AU9" s="7">
        <f t="shared" si="4"/>
        <v>820</v>
      </c>
      <c r="AV9" s="7">
        <f t="shared" si="4"/>
        <v>5800</v>
      </c>
      <c r="AW9" s="7">
        <v>22</v>
      </c>
      <c r="AX9" s="7">
        <v>23</v>
      </c>
      <c r="AY9" s="9">
        <f t="shared" si="5"/>
        <v>3160</v>
      </c>
      <c r="AZ9" s="9">
        <f t="shared" si="5"/>
        <v>21500</v>
      </c>
      <c r="BA9" s="9"/>
      <c r="BB9" s="9"/>
      <c r="BC9" s="7">
        <v>3</v>
      </c>
      <c r="BD9" s="7">
        <v>45</v>
      </c>
      <c r="BE9" s="7">
        <v>5</v>
      </c>
      <c r="BF9" s="7">
        <v>150</v>
      </c>
      <c r="BG9" s="7">
        <v>253</v>
      </c>
      <c r="BH9" s="7">
        <v>1195</v>
      </c>
      <c r="BI9" s="7">
        <v>239</v>
      </c>
      <c r="BJ9" s="7">
        <v>910</v>
      </c>
      <c r="BK9" s="8">
        <f t="shared" si="6"/>
        <v>500</v>
      </c>
      <c r="BL9" s="8">
        <f t="shared" si="6"/>
        <v>2300</v>
      </c>
      <c r="BM9" s="8">
        <f t="shared" si="0"/>
        <v>3660</v>
      </c>
      <c r="BN9" s="8">
        <f t="shared" si="0"/>
        <v>23800</v>
      </c>
      <c r="BO9" s="7">
        <v>620</v>
      </c>
      <c r="BP9" s="7">
        <v>1720</v>
      </c>
      <c r="BQ9" s="7">
        <v>55</v>
      </c>
      <c r="BR9" s="7">
        <v>55</v>
      </c>
    </row>
    <row r="10" spans="1:70" s="10" customFormat="1" ht="18" customHeight="1" x14ac:dyDescent="0.25">
      <c r="A10" s="37">
        <v>4</v>
      </c>
      <c r="B10" s="12" t="s">
        <v>11</v>
      </c>
      <c r="C10" s="7">
        <v>100</v>
      </c>
      <c r="D10" s="7">
        <v>300</v>
      </c>
      <c r="E10" s="7">
        <v>48</v>
      </c>
      <c r="F10" s="7">
        <v>140</v>
      </c>
      <c r="G10" s="7">
        <v>0</v>
      </c>
      <c r="H10" s="7">
        <v>0</v>
      </c>
      <c r="I10" s="8">
        <f t="shared" si="1"/>
        <v>148</v>
      </c>
      <c r="J10" s="8">
        <f t="shared" si="1"/>
        <v>440</v>
      </c>
      <c r="K10" s="7">
        <v>5</v>
      </c>
      <c r="L10" s="7">
        <v>10</v>
      </c>
      <c r="M10" s="7">
        <v>10</v>
      </c>
      <c r="N10" s="7">
        <v>50</v>
      </c>
      <c r="O10" s="8">
        <f t="shared" si="2"/>
        <v>163</v>
      </c>
      <c r="P10" s="8">
        <f t="shared" si="2"/>
        <v>500</v>
      </c>
      <c r="Q10" s="7">
        <v>3</v>
      </c>
      <c r="R10" s="7">
        <v>8</v>
      </c>
      <c r="S10" s="7">
        <v>139</v>
      </c>
      <c r="T10" s="7">
        <v>427</v>
      </c>
      <c r="U10" s="7">
        <v>144</v>
      </c>
      <c r="V10" s="7">
        <v>1278</v>
      </c>
      <c r="W10" s="7">
        <v>40</v>
      </c>
      <c r="X10" s="7">
        <v>200</v>
      </c>
      <c r="Y10" s="7">
        <v>10</v>
      </c>
      <c r="Z10" s="7">
        <v>10</v>
      </c>
      <c r="AA10" s="7">
        <v>6</v>
      </c>
      <c r="AB10" s="7">
        <v>12</v>
      </c>
      <c r="AC10" s="7">
        <v>0</v>
      </c>
      <c r="AD10" s="7">
        <v>0</v>
      </c>
      <c r="AE10" s="8">
        <f t="shared" si="3"/>
        <v>200</v>
      </c>
      <c r="AF10" s="8">
        <f t="shared" si="3"/>
        <v>1500</v>
      </c>
      <c r="AG10" s="7">
        <v>4</v>
      </c>
      <c r="AH10" s="7">
        <v>4</v>
      </c>
      <c r="AI10" s="7">
        <v>8</v>
      </c>
      <c r="AJ10" s="7">
        <v>200</v>
      </c>
      <c r="AK10" s="7">
        <v>70</v>
      </c>
      <c r="AL10" s="7">
        <v>220</v>
      </c>
      <c r="AM10" s="7">
        <v>92</v>
      </c>
      <c r="AN10" s="7">
        <v>1135</v>
      </c>
      <c r="AO10" s="7">
        <v>30</v>
      </c>
      <c r="AP10" s="7">
        <v>50</v>
      </c>
      <c r="AQ10" s="7">
        <v>95</v>
      </c>
      <c r="AR10" s="7">
        <v>150</v>
      </c>
      <c r="AS10" s="7">
        <v>15</v>
      </c>
      <c r="AT10" s="7">
        <v>45</v>
      </c>
      <c r="AU10" s="7">
        <f t="shared" si="4"/>
        <v>310</v>
      </c>
      <c r="AV10" s="7">
        <f t="shared" si="4"/>
        <v>1800</v>
      </c>
      <c r="AW10" s="7">
        <v>10</v>
      </c>
      <c r="AX10" s="7">
        <v>16</v>
      </c>
      <c r="AY10" s="9">
        <f t="shared" si="5"/>
        <v>673</v>
      </c>
      <c r="AZ10" s="9">
        <f t="shared" si="5"/>
        <v>3800</v>
      </c>
      <c r="BA10" s="9"/>
      <c r="BB10" s="9"/>
      <c r="BC10" s="7">
        <v>1</v>
      </c>
      <c r="BD10" s="7">
        <v>15</v>
      </c>
      <c r="BE10" s="7">
        <v>1</v>
      </c>
      <c r="BF10" s="7">
        <v>30</v>
      </c>
      <c r="BG10" s="7">
        <v>102</v>
      </c>
      <c r="BH10" s="7">
        <v>603</v>
      </c>
      <c r="BI10" s="7">
        <v>146</v>
      </c>
      <c r="BJ10" s="7">
        <v>552</v>
      </c>
      <c r="BK10" s="8">
        <f t="shared" si="6"/>
        <v>250</v>
      </c>
      <c r="BL10" s="8">
        <f t="shared" si="6"/>
        <v>1200</v>
      </c>
      <c r="BM10" s="8">
        <f t="shared" si="0"/>
        <v>923</v>
      </c>
      <c r="BN10" s="8">
        <f t="shared" si="0"/>
        <v>5000</v>
      </c>
      <c r="BO10" s="7">
        <v>120</v>
      </c>
      <c r="BP10" s="7">
        <v>350</v>
      </c>
      <c r="BQ10" s="7">
        <v>12</v>
      </c>
      <c r="BR10" s="7">
        <v>12</v>
      </c>
    </row>
    <row r="11" spans="1:70" s="10" customFormat="1" ht="18" customHeight="1" x14ac:dyDescent="0.25">
      <c r="A11" s="36">
        <v>5</v>
      </c>
      <c r="B11" s="12" t="s">
        <v>12</v>
      </c>
      <c r="C11" s="7">
        <v>580</v>
      </c>
      <c r="D11" s="7">
        <v>2000</v>
      </c>
      <c r="E11" s="7">
        <v>400</v>
      </c>
      <c r="F11" s="7">
        <v>800</v>
      </c>
      <c r="G11" s="7">
        <v>100</v>
      </c>
      <c r="H11" s="7">
        <v>200</v>
      </c>
      <c r="I11" s="8">
        <f t="shared" si="1"/>
        <v>1080</v>
      </c>
      <c r="J11" s="8">
        <f t="shared" si="1"/>
        <v>3000</v>
      </c>
      <c r="K11" s="7">
        <v>60</v>
      </c>
      <c r="L11" s="7">
        <v>450</v>
      </c>
      <c r="M11" s="7">
        <v>5</v>
      </c>
      <c r="N11" s="7">
        <v>50</v>
      </c>
      <c r="O11" s="8">
        <f t="shared" si="2"/>
        <v>1145</v>
      </c>
      <c r="P11" s="8">
        <f t="shared" si="2"/>
        <v>3500</v>
      </c>
      <c r="Q11" s="7">
        <v>3</v>
      </c>
      <c r="R11" s="7">
        <v>9</v>
      </c>
      <c r="S11" s="7">
        <v>863</v>
      </c>
      <c r="T11" s="7">
        <v>2630</v>
      </c>
      <c r="U11" s="7">
        <v>480</v>
      </c>
      <c r="V11" s="7">
        <v>3665</v>
      </c>
      <c r="W11" s="7">
        <v>395</v>
      </c>
      <c r="X11" s="7">
        <v>2300</v>
      </c>
      <c r="Y11" s="7">
        <v>60</v>
      </c>
      <c r="Z11" s="7">
        <v>85</v>
      </c>
      <c r="AA11" s="7">
        <v>30</v>
      </c>
      <c r="AB11" s="7">
        <v>150</v>
      </c>
      <c r="AC11" s="7">
        <v>85</v>
      </c>
      <c r="AD11" s="7">
        <v>5000</v>
      </c>
      <c r="AE11" s="8">
        <f t="shared" si="3"/>
        <v>1050</v>
      </c>
      <c r="AF11" s="8">
        <f t="shared" si="3"/>
        <v>11200</v>
      </c>
      <c r="AG11" s="7">
        <v>20</v>
      </c>
      <c r="AH11" s="7">
        <v>25</v>
      </c>
      <c r="AI11" s="7">
        <v>30</v>
      </c>
      <c r="AJ11" s="7">
        <v>1400</v>
      </c>
      <c r="AK11" s="7">
        <v>215</v>
      </c>
      <c r="AL11" s="7">
        <v>680</v>
      </c>
      <c r="AM11" s="7">
        <v>360</v>
      </c>
      <c r="AN11" s="7">
        <v>5590</v>
      </c>
      <c r="AO11" s="7">
        <v>110</v>
      </c>
      <c r="AP11" s="7">
        <v>180</v>
      </c>
      <c r="AQ11" s="7">
        <v>380</v>
      </c>
      <c r="AR11" s="7">
        <v>450</v>
      </c>
      <c r="AS11" s="7">
        <v>25</v>
      </c>
      <c r="AT11" s="7">
        <v>100</v>
      </c>
      <c r="AU11" s="7">
        <f t="shared" si="4"/>
        <v>1120</v>
      </c>
      <c r="AV11" s="7">
        <f t="shared" si="4"/>
        <v>8400</v>
      </c>
      <c r="AW11" s="7">
        <v>43</v>
      </c>
      <c r="AX11" s="7">
        <v>52</v>
      </c>
      <c r="AY11" s="9">
        <f t="shared" si="5"/>
        <v>3315</v>
      </c>
      <c r="AZ11" s="9">
        <f t="shared" si="5"/>
        <v>23100</v>
      </c>
      <c r="BA11" s="9"/>
      <c r="BB11" s="9"/>
      <c r="BC11" s="7">
        <v>4</v>
      </c>
      <c r="BD11" s="7">
        <v>62</v>
      </c>
      <c r="BE11" s="7">
        <v>5</v>
      </c>
      <c r="BF11" s="7">
        <v>155</v>
      </c>
      <c r="BG11" s="7">
        <v>471</v>
      </c>
      <c r="BH11" s="7">
        <v>2510</v>
      </c>
      <c r="BI11" s="7">
        <v>750</v>
      </c>
      <c r="BJ11" s="7">
        <v>2773</v>
      </c>
      <c r="BK11" s="8">
        <f t="shared" si="6"/>
        <v>1230</v>
      </c>
      <c r="BL11" s="8">
        <f t="shared" si="6"/>
        <v>5500</v>
      </c>
      <c r="BM11" s="8">
        <f t="shared" si="0"/>
        <v>4545</v>
      </c>
      <c r="BN11" s="8">
        <f t="shared" si="0"/>
        <v>28600</v>
      </c>
      <c r="BO11" s="7">
        <v>480</v>
      </c>
      <c r="BP11" s="7">
        <v>1280</v>
      </c>
      <c r="BQ11" s="7">
        <v>30</v>
      </c>
      <c r="BR11" s="7">
        <v>30</v>
      </c>
    </row>
    <row r="12" spans="1:70" s="10" customFormat="1" ht="18" customHeight="1" x14ac:dyDescent="0.25">
      <c r="A12" s="37">
        <v>6</v>
      </c>
      <c r="B12" s="12" t="s">
        <v>13</v>
      </c>
      <c r="C12" s="7">
        <v>320</v>
      </c>
      <c r="D12" s="7">
        <v>1400</v>
      </c>
      <c r="E12" s="7">
        <v>326</v>
      </c>
      <c r="F12" s="7">
        <v>600</v>
      </c>
      <c r="G12" s="7">
        <v>125</v>
      </c>
      <c r="H12" s="7">
        <v>300</v>
      </c>
      <c r="I12" s="8">
        <f t="shared" si="1"/>
        <v>771</v>
      </c>
      <c r="J12" s="8">
        <f t="shared" si="1"/>
        <v>2300</v>
      </c>
      <c r="K12" s="7">
        <v>25</v>
      </c>
      <c r="L12" s="7">
        <v>100</v>
      </c>
      <c r="M12" s="7">
        <v>25</v>
      </c>
      <c r="N12" s="7">
        <v>100</v>
      </c>
      <c r="O12" s="8">
        <f t="shared" si="2"/>
        <v>821</v>
      </c>
      <c r="P12" s="8">
        <f t="shared" si="2"/>
        <v>2500</v>
      </c>
      <c r="Q12" s="7">
        <v>7</v>
      </c>
      <c r="R12" s="7">
        <v>18</v>
      </c>
      <c r="S12" s="7">
        <v>618</v>
      </c>
      <c r="T12" s="7">
        <v>1877</v>
      </c>
      <c r="U12" s="7">
        <v>435</v>
      </c>
      <c r="V12" s="7">
        <v>4825</v>
      </c>
      <c r="W12" s="7">
        <v>350</v>
      </c>
      <c r="X12" s="7">
        <v>3000</v>
      </c>
      <c r="Y12" s="7">
        <v>55</v>
      </c>
      <c r="Z12" s="7">
        <v>90</v>
      </c>
      <c r="AA12" s="7">
        <v>20</v>
      </c>
      <c r="AB12" s="7">
        <v>85</v>
      </c>
      <c r="AC12" s="7">
        <v>0</v>
      </c>
      <c r="AD12" s="7">
        <v>0</v>
      </c>
      <c r="AE12" s="8">
        <f t="shared" si="3"/>
        <v>860</v>
      </c>
      <c r="AF12" s="8">
        <f t="shared" si="3"/>
        <v>8000</v>
      </c>
      <c r="AG12" s="7">
        <v>18</v>
      </c>
      <c r="AH12" s="7">
        <v>25</v>
      </c>
      <c r="AI12" s="7">
        <v>26</v>
      </c>
      <c r="AJ12" s="7">
        <v>1500</v>
      </c>
      <c r="AK12" s="7">
        <v>270</v>
      </c>
      <c r="AL12" s="7">
        <v>600</v>
      </c>
      <c r="AM12" s="7">
        <v>219</v>
      </c>
      <c r="AN12" s="7">
        <v>2900</v>
      </c>
      <c r="AO12" s="7">
        <v>50</v>
      </c>
      <c r="AP12" s="7">
        <v>150</v>
      </c>
      <c r="AQ12" s="7">
        <v>200</v>
      </c>
      <c r="AR12" s="7">
        <v>250</v>
      </c>
      <c r="AS12" s="7">
        <v>15</v>
      </c>
      <c r="AT12" s="7">
        <v>100</v>
      </c>
      <c r="AU12" s="7">
        <f t="shared" si="4"/>
        <v>780</v>
      </c>
      <c r="AV12" s="7">
        <f t="shared" si="4"/>
        <v>5500</v>
      </c>
      <c r="AW12" s="7">
        <v>23</v>
      </c>
      <c r="AX12" s="7">
        <v>28</v>
      </c>
      <c r="AY12" s="9">
        <f t="shared" si="5"/>
        <v>2461</v>
      </c>
      <c r="AZ12" s="9">
        <f t="shared" si="5"/>
        <v>16000</v>
      </c>
      <c r="BA12" s="9"/>
      <c r="BB12" s="9"/>
      <c r="BC12" s="7">
        <v>1</v>
      </c>
      <c r="BD12" s="7">
        <v>15</v>
      </c>
      <c r="BE12" s="7">
        <v>3</v>
      </c>
      <c r="BF12" s="7">
        <v>90</v>
      </c>
      <c r="BG12" s="7">
        <v>282</v>
      </c>
      <c r="BH12" s="7">
        <v>1515</v>
      </c>
      <c r="BI12" s="7">
        <v>764</v>
      </c>
      <c r="BJ12" s="7">
        <v>2180</v>
      </c>
      <c r="BK12" s="8">
        <f t="shared" si="6"/>
        <v>1050</v>
      </c>
      <c r="BL12" s="8">
        <f t="shared" si="6"/>
        <v>3800</v>
      </c>
      <c r="BM12" s="8">
        <f t="shared" si="0"/>
        <v>3511</v>
      </c>
      <c r="BN12" s="8">
        <f t="shared" si="0"/>
        <v>19800</v>
      </c>
      <c r="BO12" s="7">
        <v>380</v>
      </c>
      <c r="BP12" s="7">
        <v>1250</v>
      </c>
      <c r="BQ12" s="7">
        <v>23</v>
      </c>
      <c r="BR12" s="7">
        <v>23</v>
      </c>
    </row>
    <row r="13" spans="1:70" s="10" customFormat="1" ht="18" customHeight="1" x14ac:dyDescent="0.25">
      <c r="A13" s="36">
        <v>7</v>
      </c>
      <c r="B13" s="12" t="s">
        <v>15</v>
      </c>
      <c r="C13" s="7">
        <v>580</v>
      </c>
      <c r="D13" s="7">
        <v>1500</v>
      </c>
      <c r="E13" s="7">
        <v>160</v>
      </c>
      <c r="F13" s="7">
        <v>300</v>
      </c>
      <c r="G13" s="7">
        <v>25</v>
      </c>
      <c r="H13" s="7">
        <v>50</v>
      </c>
      <c r="I13" s="8">
        <f t="shared" si="1"/>
        <v>765</v>
      </c>
      <c r="J13" s="8">
        <f t="shared" si="1"/>
        <v>1850</v>
      </c>
      <c r="K13" s="7">
        <v>30</v>
      </c>
      <c r="L13" s="7">
        <v>100</v>
      </c>
      <c r="M13" s="7">
        <v>25</v>
      </c>
      <c r="N13" s="7">
        <v>50</v>
      </c>
      <c r="O13" s="8">
        <f t="shared" si="2"/>
        <v>820</v>
      </c>
      <c r="P13" s="8">
        <f t="shared" si="2"/>
        <v>2000</v>
      </c>
      <c r="Q13" s="7">
        <v>8</v>
      </c>
      <c r="R13" s="7">
        <v>11</v>
      </c>
      <c r="S13" s="7">
        <v>619</v>
      </c>
      <c r="T13" s="7">
        <v>1504</v>
      </c>
      <c r="U13" s="7">
        <v>200</v>
      </c>
      <c r="V13" s="7">
        <v>1930</v>
      </c>
      <c r="W13" s="7">
        <v>115</v>
      </c>
      <c r="X13" s="7">
        <v>800</v>
      </c>
      <c r="Y13" s="7">
        <v>25</v>
      </c>
      <c r="Z13" s="7">
        <v>30</v>
      </c>
      <c r="AA13" s="7">
        <v>10</v>
      </c>
      <c r="AB13" s="7">
        <v>40</v>
      </c>
      <c r="AC13" s="7">
        <v>0</v>
      </c>
      <c r="AD13" s="7">
        <v>0</v>
      </c>
      <c r="AE13" s="8">
        <f t="shared" si="3"/>
        <v>350</v>
      </c>
      <c r="AF13" s="8">
        <f t="shared" si="3"/>
        <v>2800</v>
      </c>
      <c r="AG13" s="7">
        <v>8</v>
      </c>
      <c r="AH13" s="7">
        <v>10</v>
      </c>
      <c r="AI13" s="7">
        <v>18</v>
      </c>
      <c r="AJ13" s="7">
        <v>1000</v>
      </c>
      <c r="AK13" s="7">
        <v>110</v>
      </c>
      <c r="AL13" s="7">
        <v>500</v>
      </c>
      <c r="AM13" s="7">
        <v>117</v>
      </c>
      <c r="AN13" s="7">
        <v>2065</v>
      </c>
      <c r="AO13" s="7">
        <v>50</v>
      </c>
      <c r="AP13" s="7">
        <v>100</v>
      </c>
      <c r="AQ13" s="7">
        <v>145</v>
      </c>
      <c r="AR13" s="7">
        <v>235</v>
      </c>
      <c r="AS13" s="7">
        <v>10</v>
      </c>
      <c r="AT13" s="7">
        <v>100</v>
      </c>
      <c r="AU13" s="7">
        <f t="shared" si="4"/>
        <v>450</v>
      </c>
      <c r="AV13" s="7">
        <f t="shared" si="4"/>
        <v>4000</v>
      </c>
      <c r="AW13" s="7">
        <v>17</v>
      </c>
      <c r="AX13" s="7">
        <v>26</v>
      </c>
      <c r="AY13" s="9">
        <f t="shared" si="5"/>
        <v>1620</v>
      </c>
      <c r="AZ13" s="9">
        <f t="shared" si="5"/>
        <v>8800</v>
      </c>
      <c r="BA13" s="9"/>
      <c r="BB13" s="9"/>
      <c r="BC13" s="7">
        <v>3</v>
      </c>
      <c r="BD13" s="7">
        <v>45</v>
      </c>
      <c r="BE13" s="7">
        <v>5</v>
      </c>
      <c r="BF13" s="7">
        <v>150</v>
      </c>
      <c r="BG13" s="7">
        <v>360</v>
      </c>
      <c r="BH13" s="7">
        <v>1785</v>
      </c>
      <c r="BI13" s="7">
        <v>522</v>
      </c>
      <c r="BJ13" s="7">
        <v>1620</v>
      </c>
      <c r="BK13" s="8">
        <f t="shared" si="6"/>
        <v>890</v>
      </c>
      <c r="BL13" s="8">
        <f t="shared" si="6"/>
        <v>3600</v>
      </c>
      <c r="BM13" s="8">
        <f t="shared" si="0"/>
        <v>2510</v>
      </c>
      <c r="BN13" s="8">
        <f t="shared" si="0"/>
        <v>12400</v>
      </c>
      <c r="BO13" s="7">
        <v>200</v>
      </c>
      <c r="BP13" s="7">
        <v>435</v>
      </c>
      <c r="BQ13" s="7">
        <v>23</v>
      </c>
      <c r="BR13" s="7">
        <v>23</v>
      </c>
    </row>
    <row r="14" spans="1:70" s="10" customFormat="1" ht="18" customHeight="1" x14ac:dyDescent="0.25">
      <c r="A14" s="37">
        <v>8</v>
      </c>
      <c r="B14" s="12" t="s">
        <v>16</v>
      </c>
      <c r="C14" s="7">
        <v>50</v>
      </c>
      <c r="D14" s="7">
        <v>100</v>
      </c>
      <c r="E14" s="7">
        <v>35</v>
      </c>
      <c r="F14" s="7">
        <v>80</v>
      </c>
      <c r="G14" s="7">
        <v>0</v>
      </c>
      <c r="H14" s="7">
        <v>0</v>
      </c>
      <c r="I14" s="8">
        <f t="shared" si="1"/>
        <v>85</v>
      </c>
      <c r="J14" s="8">
        <f t="shared" si="1"/>
        <v>180</v>
      </c>
      <c r="K14" s="7">
        <v>5</v>
      </c>
      <c r="L14" s="7">
        <v>10</v>
      </c>
      <c r="M14" s="7">
        <v>5</v>
      </c>
      <c r="N14" s="7">
        <v>10</v>
      </c>
      <c r="O14" s="8">
        <f t="shared" si="2"/>
        <v>95</v>
      </c>
      <c r="P14" s="8">
        <f t="shared" si="2"/>
        <v>200</v>
      </c>
      <c r="Q14" s="7">
        <v>2</v>
      </c>
      <c r="R14" s="7">
        <v>2</v>
      </c>
      <c r="S14" s="7">
        <v>72</v>
      </c>
      <c r="T14" s="7">
        <v>151</v>
      </c>
      <c r="U14" s="7">
        <v>40</v>
      </c>
      <c r="V14" s="7">
        <v>500</v>
      </c>
      <c r="W14" s="7">
        <v>26</v>
      </c>
      <c r="X14" s="7">
        <v>252</v>
      </c>
      <c r="Y14" s="7">
        <v>10</v>
      </c>
      <c r="Z14" s="7">
        <v>40</v>
      </c>
      <c r="AA14" s="7">
        <v>4</v>
      </c>
      <c r="AB14" s="7">
        <v>8</v>
      </c>
      <c r="AC14" s="7">
        <v>0</v>
      </c>
      <c r="AD14" s="7">
        <v>0</v>
      </c>
      <c r="AE14" s="8">
        <f t="shared" si="3"/>
        <v>80</v>
      </c>
      <c r="AF14" s="8">
        <f t="shared" si="3"/>
        <v>800</v>
      </c>
      <c r="AG14" s="7">
        <v>3</v>
      </c>
      <c r="AH14" s="7">
        <v>11</v>
      </c>
      <c r="AI14" s="7">
        <v>5</v>
      </c>
      <c r="AJ14" s="7">
        <v>100</v>
      </c>
      <c r="AK14" s="7">
        <v>45</v>
      </c>
      <c r="AL14" s="7">
        <v>200</v>
      </c>
      <c r="AM14" s="7">
        <v>230</v>
      </c>
      <c r="AN14" s="7">
        <v>1520</v>
      </c>
      <c r="AO14" s="7">
        <v>50</v>
      </c>
      <c r="AP14" s="7">
        <v>50</v>
      </c>
      <c r="AQ14" s="7">
        <v>80</v>
      </c>
      <c r="AR14" s="7">
        <v>80</v>
      </c>
      <c r="AS14" s="7">
        <v>10</v>
      </c>
      <c r="AT14" s="7">
        <v>50</v>
      </c>
      <c r="AU14" s="7">
        <f t="shared" si="4"/>
        <v>420</v>
      </c>
      <c r="AV14" s="7">
        <f t="shared" si="4"/>
        <v>2000</v>
      </c>
      <c r="AW14" s="7">
        <v>8</v>
      </c>
      <c r="AX14" s="7">
        <v>8</v>
      </c>
      <c r="AY14" s="9">
        <f t="shared" si="5"/>
        <v>595</v>
      </c>
      <c r="AZ14" s="9">
        <f t="shared" si="5"/>
        <v>3000</v>
      </c>
      <c r="BA14" s="9"/>
      <c r="BB14" s="9"/>
      <c r="BC14" s="7">
        <v>2</v>
      </c>
      <c r="BD14" s="7">
        <v>30</v>
      </c>
      <c r="BE14" s="7">
        <v>3</v>
      </c>
      <c r="BF14" s="7">
        <v>45</v>
      </c>
      <c r="BG14" s="7">
        <v>60</v>
      </c>
      <c r="BH14" s="7">
        <v>630</v>
      </c>
      <c r="BI14" s="7">
        <v>135</v>
      </c>
      <c r="BJ14" s="7">
        <v>395</v>
      </c>
      <c r="BK14" s="8">
        <f t="shared" si="6"/>
        <v>200</v>
      </c>
      <c r="BL14" s="8">
        <f t="shared" si="6"/>
        <v>1100</v>
      </c>
      <c r="BM14" s="8">
        <f t="shared" si="0"/>
        <v>795</v>
      </c>
      <c r="BN14" s="8">
        <f t="shared" si="0"/>
        <v>4100</v>
      </c>
      <c r="BO14" s="7">
        <v>115</v>
      </c>
      <c r="BP14" s="7">
        <v>350</v>
      </c>
      <c r="BQ14" s="7">
        <v>7</v>
      </c>
      <c r="BR14" s="7">
        <v>7</v>
      </c>
    </row>
    <row r="15" spans="1:70" s="10" customFormat="1" ht="18" customHeight="1" x14ac:dyDescent="0.25">
      <c r="A15" s="36">
        <v>9</v>
      </c>
      <c r="B15" s="12" t="s">
        <v>17</v>
      </c>
      <c r="C15" s="7">
        <v>20</v>
      </c>
      <c r="D15" s="7">
        <v>50</v>
      </c>
      <c r="E15" s="7">
        <v>24</v>
      </c>
      <c r="F15" s="7">
        <v>30</v>
      </c>
      <c r="G15" s="7">
        <v>0</v>
      </c>
      <c r="H15" s="7">
        <v>0</v>
      </c>
      <c r="I15" s="8">
        <f t="shared" si="1"/>
        <v>44</v>
      </c>
      <c r="J15" s="8">
        <f t="shared" si="1"/>
        <v>80</v>
      </c>
      <c r="K15" s="7">
        <v>5</v>
      </c>
      <c r="L15" s="7">
        <v>10</v>
      </c>
      <c r="M15" s="7">
        <v>5</v>
      </c>
      <c r="N15" s="7">
        <v>10</v>
      </c>
      <c r="O15" s="8">
        <f t="shared" si="2"/>
        <v>54</v>
      </c>
      <c r="P15" s="8">
        <f t="shared" si="2"/>
        <v>100</v>
      </c>
      <c r="Q15" s="7">
        <v>3</v>
      </c>
      <c r="R15" s="7">
        <v>3</v>
      </c>
      <c r="S15" s="7">
        <v>42</v>
      </c>
      <c r="T15" s="7">
        <v>76</v>
      </c>
      <c r="U15" s="7">
        <v>130</v>
      </c>
      <c r="V15" s="7">
        <v>965</v>
      </c>
      <c r="W15" s="7">
        <v>90</v>
      </c>
      <c r="X15" s="7">
        <v>900</v>
      </c>
      <c r="Y15" s="7">
        <v>18</v>
      </c>
      <c r="Z15" s="7">
        <v>30</v>
      </c>
      <c r="AA15" s="7">
        <v>2</v>
      </c>
      <c r="AB15" s="7">
        <v>5</v>
      </c>
      <c r="AC15" s="7">
        <v>0</v>
      </c>
      <c r="AD15" s="7">
        <v>0</v>
      </c>
      <c r="AE15" s="8">
        <f t="shared" si="3"/>
        <v>240</v>
      </c>
      <c r="AF15" s="8">
        <f t="shared" si="3"/>
        <v>1900</v>
      </c>
      <c r="AG15" s="7">
        <v>6</v>
      </c>
      <c r="AH15" s="7">
        <v>9</v>
      </c>
      <c r="AI15" s="7">
        <v>22</v>
      </c>
      <c r="AJ15" s="7">
        <v>1000</v>
      </c>
      <c r="AK15" s="7">
        <v>85</v>
      </c>
      <c r="AL15" s="7">
        <v>290</v>
      </c>
      <c r="AM15" s="7">
        <v>140</v>
      </c>
      <c r="AN15" s="7">
        <v>2120</v>
      </c>
      <c r="AO15" s="7">
        <v>20</v>
      </c>
      <c r="AP15" s="7">
        <v>50</v>
      </c>
      <c r="AQ15" s="7">
        <v>130</v>
      </c>
      <c r="AR15" s="7">
        <v>190</v>
      </c>
      <c r="AS15" s="7">
        <v>3</v>
      </c>
      <c r="AT15" s="7">
        <v>50</v>
      </c>
      <c r="AU15" s="7">
        <f t="shared" si="4"/>
        <v>400</v>
      </c>
      <c r="AV15" s="7">
        <f t="shared" si="4"/>
        <v>3700</v>
      </c>
      <c r="AW15" s="7">
        <v>13</v>
      </c>
      <c r="AX15" s="7">
        <v>19</v>
      </c>
      <c r="AY15" s="9">
        <f t="shared" si="5"/>
        <v>694</v>
      </c>
      <c r="AZ15" s="9">
        <f t="shared" si="5"/>
        <v>5700</v>
      </c>
      <c r="BA15" s="9"/>
      <c r="BB15" s="9"/>
      <c r="BC15" s="7">
        <v>2</v>
      </c>
      <c r="BD15" s="7">
        <v>30</v>
      </c>
      <c r="BE15" s="7">
        <v>4</v>
      </c>
      <c r="BF15" s="7">
        <v>120</v>
      </c>
      <c r="BG15" s="7">
        <v>185</v>
      </c>
      <c r="BH15" s="7">
        <v>890</v>
      </c>
      <c r="BI15" s="7">
        <v>269</v>
      </c>
      <c r="BJ15" s="7">
        <v>760</v>
      </c>
      <c r="BK15" s="8">
        <f t="shared" si="6"/>
        <v>460</v>
      </c>
      <c r="BL15" s="8">
        <f t="shared" si="6"/>
        <v>1800</v>
      </c>
      <c r="BM15" s="8">
        <f t="shared" si="0"/>
        <v>1154</v>
      </c>
      <c r="BN15" s="8">
        <f t="shared" si="0"/>
        <v>7500</v>
      </c>
      <c r="BO15" s="7">
        <v>220</v>
      </c>
      <c r="BP15" s="7">
        <v>600</v>
      </c>
      <c r="BQ15" s="7">
        <v>12</v>
      </c>
      <c r="BR15" s="7">
        <v>12</v>
      </c>
    </row>
    <row r="16" spans="1:70" s="10" customFormat="1" ht="18" customHeight="1" x14ac:dyDescent="0.25">
      <c r="A16" s="37">
        <v>10</v>
      </c>
      <c r="B16" s="12" t="s">
        <v>18</v>
      </c>
      <c r="C16" s="7">
        <v>3730</v>
      </c>
      <c r="D16" s="7">
        <v>18100</v>
      </c>
      <c r="E16" s="7">
        <v>1770</v>
      </c>
      <c r="F16" s="7">
        <v>4200</v>
      </c>
      <c r="G16" s="7">
        <v>500</v>
      </c>
      <c r="H16" s="7">
        <v>1500</v>
      </c>
      <c r="I16" s="8">
        <f t="shared" si="1"/>
        <v>6000</v>
      </c>
      <c r="J16" s="8">
        <f t="shared" si="1"/>
        <v>23800</v>
      </c>
      <c r="K16" s="7">
        <v>420</v>
      </c>
      <c r="L16" s="7">
        <v>3700</v>
      </c>
      <c r="M16" s="7">
        <v>250</v>
      </c>
      <c r="N16" s="7">
        <v>2000</v>
      </c>
      <c r="O16" s="8">
        <f t="shared" si="2"/>
        <v>6670</v>
      </c>
      <c r="P16" s="8">
        <f t="shared" si="2"/>
        <v>29500</v>
      </c>
      <c r="Q16" s="7">
        <v>52</v>
      </c>
      <c r="R16" s="7">
        <v>109</v>
      </c>
      <c r="S16" s="7">
        <v>5013</v>
      </c>
      <c r="T16" s="7">
        <v>22137</v>
      </c>
      <c r="U16" s="7">
        <v>2920</v>
      </c>
      <c r="V16" s="7">
        <v>30120</v>
      </c>
      <c r="W16" s="7">
        <v>2380</v>
      </c>
      <c r="X16" s="7">
        <v>24100</v>
      </c>
      <c r="Y16" s="7">
        <v>260</v>
      </c>
      <c r="Z16" s="7">
        <v>780</v>
      </c>
      <c r="AA16" s="7">
        <v>105</v>
      </c>
      <c r="AB16" s="7">
        <v>500</v>
      </c>
      <c r="AC16" s="7">
        <v>35</v>
      </c>
      <c r="AD16" s="7">
        <v>4000</v>
      </c>
      <c r="AE16" s="8">
        <f t="shared" si="3"/>
        <v>5700</v>
      </c>
      <c r="AF16" s="8">
        <f t="shared" si="3"/>
        <v>59500</v>
      </c>
      <c r="AG16" s="7">
        <v>79</v>
      </c>
      <c r="AH16" s="7">
        <v>207</v>
      </c>
      <c r="AI16" s="7">
        <v>80</v>
      </c>
      <c r="AJ16" s="7">
        <v>4000</v>
      </c>
      <c r="AK16" s="7">
        <v>350</v>
      </c>
      <c r="AL16" s="7">
        <v>1093</v>
      </c>
      <c r="AM16" s="7">
        <v>315</v>
      </c>
      <c r="AN16" s="7">
        <v>6197</v>
      </c>
      <c r="AO16" s="7">
        <v>150</v>
      </c>
      <c r="AP16" s="7">
        <v>200</v>
      </c>
      <c r="AQ16" s="7">
        <v>900</v>
      </c>
      <c r="AR16" s="7">
        <v>960</v>
      </c>
      <c r="AS16" s="7">
        <v>5</v>
      </c>
      <c r="AT16" s="7">
        <v>50</v>
      </c>
      <c r="AU16" s="7">
        <f t="shared" si="4"/>
        <v>1800</v>
      </c>
      <c r="AV16" s="7">
        <f t="shared" si="4"/>
        <v>12500</v>
      </c>
      <c r="AW16" s="7">
        <v>106</v>
      </c>
      <c r="AX16" s="7">
        <v>111</v>
      </c>
      <c r="AY16" s="9">
        <f t="shared" si="5"/>
        <v>14170</v>
      </c>
      <c r="AZ16" s="9">
        <f t="shared" si="5"/>
        <v>101500</v>
      </c>
      <c r="BA16" s="9"/>
      <c r="BB16" s="9"/>
      <c r="BC16" s="7">
        <v>9</v>
      </c>
      <c r="BD16" s="7">
        <v>135</v>
      </c>
      <c r="BE16" s="7">
        <v>17</v>
      </c>
      <c r="BF16" s="7">
        <v>510</v>
      </c>
      <c r="BG16" s="7">
        <v>1130</v>
      </c>
      <c r="BH16" s="7">
        <v>9390</v>
      </c>
      <c r="BI16" s="7">
        <v>2264</v>
      </c>
      <c r="BJ16" s="7">
        <v>6465</v>
      </c>
      <c r="BK16" s="8">
        <f t="shared" si="6"/>
        <v>3420</v>
      </c>
      <c r="BL16" s="8">
        <f t="shared" si="6"/>
        <v>16500</v>
      </c>
      <c r="BM16" s="8">
        <f t="shared" si="0"/>
        <v>17590</v>
      </c>
      <c r="BN16" s="8">
        <f t="shared" si="0"/>
        <v>118000</v>
      </c>
      <c r="BO16" s="7">
        <v>2620</v>
      </c>
      <c r="BP16" s="7">
        <v>9300</v>
      </c>
      <c r="BQ16" s="7">
        <v>144</v>
      </c>
      <c r="BR16" s="7">
        <v>144</v>
      </c>
    </row>
    <row r="17" spans="1:95" s="10" customFormat="1" ht="18" customHeight="1" x14ac:dyDescent="0.25">
      <c r="A17" s="36">
        <v>11</v>
      </c>
      <c r="B17" s="12" t="s">
        <v>19</v>
      </c>
      <c r="C17" s="7">
        <v>20940</v>
      </c>
      <c r="D17" s="7">
        <v>59800</v>
      </c>
      <c r="E17" s="7">
        <v>3330</v>
      </c>
      <c r="F17" s="7">
        <v>8300</v>
      </c>
      <c r="G17" s="7">
        <v>800</v>
      </c>
      <c r="H17" s="7">
        <v>1500</v>
      </c>
      <c r="I17" s="8">
        <f t="shared" si="1"/>
        <v>25070</v>
      </c>
      <c r="J17" s="8">
        <f t="shared" si="1"/>
        <v>69600</v>
      </c>
      <c r="K17" s="7">
        <v>630</v>
      </c>
      <c r="L17" s="7">
        <v>3000</v>
      </c>
      <c r="M17" s="7">
        <v>300</v>
      </c>
      <c r="N17" s="7">
        <v>1000</v>
      </c>
      <c r="O17" s="8">
        <f t="shared" si="2"/>
        <v>26000</v>
      </c>
      <c r="P17" s="8">
        <f t="shared" si="2"/>
        <v>73600</v>
      </c>
      <c r="Q17" s="7">
        <v>65</v>
      </c>
      <c r="R17" s="7">
        <v>170</v>
      </c>
      <c r="S17" s="7">
        <v>19513</v>
      </c>
      <c r="T17" s="7">
        <v>55212</v>
      </c>
      <c r="U17" s="7">
        <v>2760</v>
      </c>
      <c r="V17" s="7">
        <v>21075</v>
      </c>
      <c r="W17" s="7">
        <v>1880</v>
      </c>
      <c r="X17" s="7">
        <v>13400</v>
      </c>
      <c r="Y17" s="7">
        <v>210</v>
      </c>
      <c r="Z17" s="7">
        <v>450</v>
      </c>
      <c r="AA17" s="7">
        <v>110</v>
      </c>
      <c r="AB17" s="7">
        <v>575</v>
      </c>
      <c r="AC17" s="7">
        <v>20</v>
      </c>
      <c r="AD17" s="7">
        <v>1500</v>
      </c>
      <c r="AE17" s="8">
        <f t="shared" si="3"/>
        <v>4980</v>
      </c>
      <c r="AF17" s="8">
        <f t="shared" si="3"/>
        <v>37000</v>
      </c>
      <c r="AG17" s="7">
        <v>103</v>
      </c>
      <c r="AH17" s="7">
        <v>191</v>
      </c>
      <c r="AI17" s="7">
        <v>25</v>
      </c>
      <c r="AJ17" s="7">
        <v>1300</v>
      </c>
      <c r="AK17" s="7">
        <v>555</v>
      </c>
      <c r="AL17" s="7">
        <v>1730</v>
      </c>
      <c r="AM17" s="7">
        <v>335</v>
      </c>
      <c r="AN17" s="7">
        <v>4370</v>
      </c>
      <c r="AO17" s="7">
        <v>25</v>
      </c>
      <c r="AP17" s="7">
        <v>50</v>
      </c>
      <c r="AQ17" s="7">
        <v>450</v>
      </c>
      <c r="AR17" s="7">
        <v>600</v>
      </c>
      <c r="AS17" s="7">
        <v>10</v>
      </c>
      <c r="AT17" s="7">
        <v>150</v>
      </c>
      <c r="AU17" s="7">
        <f t="shared" si="4"/>
        <v>1400</v>
      </c>
      <c r="AV17" s="7">
        <f t="shared" si="4"/>
        <v>8200</v>
      </c>
      <c r="AW17" s="7">
        <v>63</v>
      </c>
      <c r="AX17" s="7">
        <v>85</v>
      </c>
      <c r="AY17" s="9">
        <f t="shared" si="5"/>
        <v>32380</v>
      </c>
      <c r="AZ17" s="9">
        <f t="shared" si="5"/>
        <v>118800</v>
      </c>
      <c r="BA17" s="9"/>
      <c r="BB17" s="9"/>
      <c r="BC17" s="7">
        <v>8</v>
      </c>
      <c r="BD17" s="7">
        <v>120</v>
      </c>
      <c r="BE17" s="7">
        <v>13</v>
      </c>
      <c r="BF17" s="7">
        <v>392</v>
      </c>
      <c r="BG17" s="7">
        <v>727</v>
      </c>
      <c r="BH17" s="7">
        <v>4025</v>
      </c>
      <c r="BI17" s="7">
        <v>1202</v>
      </c>
      <c r="BJ17" s="7">
        <v>2463</v>
      </c>
      <c r="BK17" s="8">
        <f t="shared" si="6"/>
        <v>1950</v>
      </c>
      <c r="BL17" s="8">
        <f t="shared" si="6"/>
        <v>7000</v>
      </c>
      <c r="BM17" s="8">
        <f t="shared" si="0"/>
        <v>34330</v>
      </c>
      <c r="BN17" s="8">
        <f t="shared" si="0"/>
        <v>125800</v>
      </c>
      <c r="BO17" s="7">
        <v>5720</v>
      </c>
      <c r="BP17" s="7">
        <v>11640</v>
      </c>
      <c r="BQ17" s="7">
        <v>314</v>
      </c>
      <c r="BR17" s="7">
        <v>314</v>
      </c>
    </row>
    <row r="18" spans="1:95" s="10" customFormat="1" ht="18" customHeight="1" x14ac:dyDescent="0.25">
      <c r="A18" s="37">
        <v>12</v>
      </c>
      <c r="B18" s="12" t="s">
        <v>20</v>
      </c>
      <c r="C18" s="7">
        <v>2600</v>
      </c>
      <c r="D18" s="7">
        <v>8200</v>
      </c>
      <c r="E18" s="7">
        <v>740</v>
      </c>
      <c r="F18" s="7">
        <v>1570</v>
      </c>
      <c r="G18" s="7">
        <v>120</v>
      </c>
      <c r="H18" s="7">
        <v>500</v>
      </c>
      <c r="I18" s="8">
        <f t="shared" si="1"/>
        <v>3460</v>
      </c>
      <c r="J18" s="8">
        <f t="shared" si="1"/>
        <v>10270</v>
      </c>
      <c r="K18" s="7">
        <v>195</v>
      </c>
      <c r="L18" s="7">
        <v>2430</v>
      </c>
      <c r="M18" s="7">
        <v>270</v>
      </c>
      <c r="N18" s="7">
        <v>2800</v>
      </c>
      <c r="O18" s="8">
        <f t="shared" si="2"/>
        <v>3925</v>
      </c>
      <c r="P18" s="8">
        <f t="shared" si="2"/>
        <v>15500</v>
      </c>
      <c r="Q18" s="7">
        <v>47</v>
      </c>
      <c r="R18" s="7">
        <v>147</v>
      </c>
      <c r="S18" s="7">
        <v>2757</v>
      </c>
      <c r="T18" s="7">
        <v>10855</v>
      </c>
      <c r="U18" s="7">
        <v>1070</v>
      </c>
      <c r="V18" s="7">
        <v>13540</v>
      </c>
      <c r="W18" s="7">
        <v>520</v>
      </c>
      <c r="X18" s="7">
        <v>7400</v>
      </c>
      <c r="Y18" s="7">
        <v>60</v>
      </c>
      <c r="Z18" s="7">
        <v>180</v>
      </c>
      <c r="AA18" s="7">
        <v>30</v>
      </c>
      <c r="AB18" s="7">
        <v>180</v>
      </c>
      <c r="AC18" s="7">
        <v>20</v>
      </c>
      <c r="AD18" s="7">
        <v>1500</v>
      </c>
      <c r="AE18" s="8">
        <f t="shared" si="3"/>
        <v>1700</v>
      </c>
      <c r="AF18" s="8">
        <f t="shared" si="3"/>
        <v>22800</v>
      </c>
      <c r="AG18" s="7">
        <v>20</v>
      </c>
      <c r="AH18" s="7">
        <v>53</v>
      </c>
      <c r="AI18" s="7">
        <v>120</v>
      </c>
      <c r="AJ18" s="7">
        <v>3000</v>
      </c>
      <c r="AK18" s="7">
        <v>295</v>
      </c>
      <c r="AL18" s="7">
        <v>900</v>
      </c>
      <c r="AM18" s="7">
        <v>770</v>
      </c>
      <c r="AN18" s="7">
        <v>5700</v>
      </c>
      <c r="AO18" s="7">
        <v>90</v>
      </c>
      <c r="AP18" s="7">
        <v>100</v>
      </c>
      <c r="AQ18" s="7">
        <v>100</v>
      </c>
      <c r="AR18" s="7">
        <v>100</v>
      </c>
      <c r="AS18" s="7">
        <v>25</v>
      </c>
      <c r="AT18" s="7">
        <v>100</v>
      </c>
      <c r="AU18" s="7">
        <f t="shared" si="4"/>
        <v>1400</v>
      </c>
      <c r="AV18" s="7">
        <f t="shared" si="4"/>
        <v>9900</v>
      </c>
      <c r="AW18" s="7">
        <v>18</v>
      </c>
      <c r="AX18" s="7">
        <v>18</v>
      </c>
      <c r="AY18" s="9">
        <f t="shared" si="5"/>
        <v>7025</v>
      </c>
      <c r="AZ18" s="9">
        <f t="shared" si="5"/>
        <v>48200</v>
      </c>
      <c r="BA18" s="9"/>
      <c r="BB18" s="9"/>
      <c r="BC18" s="7">
        <v>4</v>
      </c>
      <c r="BD18" s="7">
        <v>60</v>
      </c>
      <c r="BE18" s="7">
        <v>6</v>
      </c>
      <c r="BF18" s="7">
        <v>180</v>
      </c>
      <c r="BG18" s="7">
        <v>400</v>
      </c>
      <c r="BH18" s="7">
        <v>2080</v>
      </c>
      <c r="BI18" s="7">
        <v>790</v>
      </c>
      <c r="BJ18" s="7">
        <v>2680</v>
      </c>
      <c r="BK18" s="8">
        <f t="shared" si="6"/>
        <v>1200</v>
      </c>
      <c r="BL18" s="8">
        <f t="shared" si="6"/>
        <v>5000</v>
      </c>
      <c r="BM18" s="8">
        <f t="shared" si="0"/>
        <v>8225</v>
      </c>
      <c r="BN18" s="8">
        <f t="shared" si="0"/>
        <v>53200</v>
      </c>
      <c r="BO18" s="7">
        <v>920</v>
      </c>
      <c r="BP18" s="7">
        <v>2400</v>
      </c>
      <c r="BQ18" s="7">
        <v>55</v>
      </c>
      <c r="BR18" s="7">
        <v>55</v>
      </c>
    </row>
    <row r="19" spans="1:95" s="16" customFormat="1" ht="18" customHeight="1" x14ac:dyDescent="0.25">
      <c r="A19" s="38"/>
      <c r="B19" s="13" t="s">
        <v>67</v>
      </c>
      <c r="C19" s="8">
        <f t="shared" ref="C19:H19" si="7">SUM(C7:C18)</f>
        <v>61370</v>
      </c>
      <c r="D19" s="8">
        <f t="shared" si="7"/>
        <v>188850</v>
      </c>
      <c r="E19" s="8">
        <f t="shared" si="7"/>
        <v>12378</v>
      </c>
      <c r="F19" s="8">
        <f t="shared" si="7"/>
        <v>33180</v>
      </c>
      <c r="G19" s="8">
        <f t="shared" si="7"/>
        <v>3070</v>
      </c>
      <c r="H19" s="8">
        <f t="shared" si="7"/>
        <v>7270</v>
      </c>
      <c r="I19" s="8">
        <f t="shared" si="1"/>
        <v>76818</v>
      </c>
      <c r="J19" s="8">
        <f t="shared" si="1"/>
        <v>229300</v>
      </c>
      <c r="K19" s="8">
        <f>SUM(K7:K18)</f>
        <v>2305</v>
      </c>
      <c r="L19" s="8">
        <f>SUM(L7:L18)</f>
        <v>18030</v>
      </c>
      <c r="M19" s="8">
        <f>SUM(M7:M18)</f>
        <v>1635</v>
      </c>
      <c r="N19" s="8">
        <f>SUM(N7:N18)</f>
        <v>15570</v>
      </c>
      <c r="O19" s="8">
        <f t="shared" si="2"/>
        <v>80758</v>
      </c>
      <c r="P19" s="8">
        <f t="shared" si="2"/>
        <v>262900</v>
      </c>
      <c r="Q19" s="8">
        <f t="shared" ref="Q19:AD19" si="8">SUM(Q7:Q18)</f>
        <v>330</v>
      </c>
      <c r="R19" s="8">
        <f t="shared" si="8"/>
        <v>801</v>
      </c>
      <c r="S19" s="8">
        <f t="shared" si="8"/>
        <v>60464</v>
      </c>
      <c r="T19" s="8">
        <f t="shared" si="8"/>
        <v>196520</v>
      </c>
      <c r="U19" s="8">
        <f t="shared" si="8"/>
        <v>15193</v>
      </c>
      <c r="V19" s="8">
        <f t="shared" si="8"/>
        <v>148453</v>
      </c>
      <c r="W19" s="8">
        <f t="shared" si="8"/>
        <v>11221</v>
      </c>
      <c r="X19" s="8">
        <f t="shared" si="8"/>
        <v>105752</v>
      </c>
      <c r="Y19" s="8">
        <f t="shared" si="8"/>
        <v>1578</v>
      </c>
      <c r="Z19" s="8">
        <f t="shared" si="8"/>
        <v>3775</v>
      </c>
      <c r="AA19" s="8">
        <f t="shared" si="8"/>
        <v>655</v>
      </c>
      <c r="AB19" s="8">
        <f t="shared" si="8"/>
        <v>3320</v>
      </c>
      <c r="AC19" s="8">
        <f t="shared" si="8"/>
        <v>313</v>
      </c>
      <c r="AD19" s="8">
        <f t="shared" si="8"/>
        <v>23300</v>
      </c>
      <c r="AE19" s="8">
        <f t="shared" si="3"/>
        <v>28960</v>
      </c>
      <c r="AF19" s="8">
        <f t="shared" si="3"/>
        <v>284600</v>
      </c>
      <c r="AG19" s="8">
        <f t="shared" ref="AG19:AX19" si="9">SUM(AG7:AG18)</f>
        <v>526</v>
      </c>
      <c r="AH19" s="8">
        <f t="shared" si="9"/>
        <v>1096</v>
      </c>
      <c r="AI19" s="8">
        <f t="shared" si="9"/>
        <v>1024</v>
      </c>
      <c r="AJ19" s="8">
        <f t="shared" si="9"/>
        <v>59700</v>
      </c>
      <c r="AK19" s="8">
        <f t="shared" si="9"/>
        <v>4835</v>
      </c>
      <c r="AL19" s="8">
        <f t="shared" si="9"/>
        <v>14413</v>
      </c>
      <c r="AM19" s="8">
        <f t="shared" si="9"/>
        <v>11063</v>
      </c>
      <c r="AN19" s="8">
        <f t="shared" si="9"/>
        <v>96842</v>
      </c>
      <c r="AO19" s="8">
        <f t="shared" si="9"/>
        <v>1770</v>
      </c>
      <c r="AP19" s="8">
        <f t="shared" si="9"/>
        <v>2585</v>
      </c>
      <c r="AQ19" s="8">
        <f t="shared" si="9"/>
        <v>5080</v>
      </c>
      <c r="AR19" s="8">
        <f t="shared" si="9"/>
        <v>5640</v>
      </c>
      <c r="AS19" s="8">
        <f t="shared" si="9"/>
        <v>248</v>
      </c>
      <c r="AT19" s="8">
        <f t="shared" si="9"/>
        <v>1220</v>
      </c>
      <c r="AU19" s="8">
        <f t="shared" si="9"/>
        <v>24020</v>
      </c>
      <c r="AV19" s="8">
        <f t="shared" si="9"/>
        <v>180400</v>
      </c>
      <c r="AW19" s="8">
        <f t="shared" si="9"/>
        <v>602</v>
      </c>
      <c r="AX19" s="8">
        <f t="shared" si="9"/>
        <v>667</v>
      </c>
      <c r="AY19" s="9">
        <f t="shared" si="5"/>
        <v>133738</v>
      </c>
      <c r="AZ19" s="9">
        <f t="shared" si="5"/>
        <v>727900</v>
      </c>
      <c r="BA19" s="8">
        <f t="shared" ref="BA19:BJ19" si="10">SUM(BA7:BA18)</f>
        <v>0</v>
      </c>
      <c r="BB19" s="8">
        <f t="shared" si="10"/>
        <v>0</v>
      </c>
      <c r="BC19" s="8">
        <f t="shared" si="10"/>
        <v>57</v>
      </c>
      <c r="BD19" s="8">
        <f t="shared" si="10"/>
        <v>861</v>
      </c>
      <c r="BE19" s="8">
        <f t="shared" si="10"/>
        <v>91</v>
      </c>
      <c r="BF19" s="8">
        <f t="shared" si="10"/>
        <v>2698</v>
      </c>
      <c r="BG19" s="8">
        <f t="shared" si="10"/>
        <v>6485</v>
      </c>
      <c r="BH19" s="8">
        <f t="shared" si="10"/>
        <v>61913</v>
      </c>
      <c r="BI19" s="8">
        <f t="shared" si="10"/>
        <v>11117</v>
      </c>
      <c r="BJ19" s="8">
        <f t="shared" si="10"/>
        <v>52828</v>
      </c>
      <c r="BK19" s="8">
        <f t="shared" si="6"/>
        <v>17750</v>
      </c>
      <c r="BL19" s="8">
        <f t="shared" si="6"/>
        <v>118300</v>
      </c>
      <c r="BM19" s="8">
        <f t="shared" si="0"/>
        <v>151488</v>
      </c>
      <c r="BN19" s="8">
        <f t="shared" si="0"/>
        <v>846200</v>
      </c>
      <c r="BO19" s="8">
        <f>SUM(BO7:BO18)</f>
        <v>25515</v>
      </c>
      <c r="BP19" s="8">
        <f>SUM(BP7:BP18)</f>
        <v>69925</v>
      </c>
      <c r="BQ19" s="8">
        <f>SUM(BQ7:BQ18)</f>
        <v>1502</v>
      </c>
      <c r="BR19" s="8">
        <f>SUM(BR7:BR18)</f>
        <v>1502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7"/>
      <c r="D20" s="7"/>
      <c r="E20" s="7"/>
      <c r="F20" s="7"/>
      <c r="G20" s="7"/>
      <c r="H20" s="7"/>
      <c r="I20" s="8">
        <f t="shared" si="1"/>
        <v>0</v>
      </c>
      <c r="J20" s="8">
        <f t="shared" si="1"/>
        <v>0</v>
      </c>
      <c r="K20" s="7"/>
      <c r="L20" s="7"/>
      <c r="M20" s="7"/>
      <c r="N20" s="7"/>
      <c r="O20" s="8">
        <f t="shared" si="2"/>
        <v>0</v>
      </c>
      <c r="P20" s="8">
        <f t="shared" si="2"/>
        <v>0</v>
      </c>
      <c r="Q20" s="8"/>
      <c r="R20" s="8"/>
      <c r="S20" s="8"/>
      <c r="T20" s="8"/>
      <c r="U20" s="7"/>
      <c r="V20" s="7"/>
      <c r="W20" s="7"/>
      <c r="X20" s="7"/>
      <c r="Y20" s="7"/>
      <c r="Z20" s="7"/>
      <c r="AA20" s="7"/>
      <c r="AB20" s="7"/>
      <c r="AC20" s="7"/>
      <c r="AD20" s="7"/>
      <c r="AE20" s="8">
        <f t="shared" si="3"/>
        <v>0</v>
      </c>
      <c r="AF20" s="8">
        <f t="shared" si="3"/>
        <v>0</v>
      </c>
      <c r="AG20" s="8"/>
      <c r="AH20" s="8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>
        <f t="shared" ref="AU20:AV31" si="11">AI20+AK20+AM20+AO20+AQ20+AS20</f>
        <v>0</v>
      </c>
      <c r="AV20" s="7">
        <f t="shared" si="11"/>
        <v>0</v>
      </c>
      <c r="AW20" s="7"/>
      <c r="AX20" s="7"/>
      <c r="AY20" s="9">
        <f t="shared" si="5"/>
        <v>0</v>
      </c>
      <c r="AZ20" s="9">
        <f t="shared" si="5"/>
        <v>0</v>
      </c>
      <c r="BA20" s="9"/>
      <c r="BB20" s="9"/>
      <c r="BC20" s="7"/>
      <c r="BD20" s="7"/>
      <c r="BE20" s="7"/>
      <c r="BF20" s="7"/>
      <c r="BG20" s="7"/>
      <c r="BH20" s="7"/>
      <c r="BI20" s="7"/>
      <c r="BJ20" s="7"/>
      <c r="BK20" s="8">
        <f t="shared" si="6"/>
        <v>0</v>
      </c>
      <c r="BL20" s="8">
        <f t="shared" si="6"/>
        <v>0</v>
      </c>
      <c r="BM20" s="8">
        <f t="shared" si="0"/>
        <v>0</v>
      </c>
      <c r="BN20" s="8">
        <f t="shared" si="0"/>
        <v>0</v>
      </c>
      <c r="BO20" s="7"/>
      <c r="BP20" s="7"/>
      <c r="BQ20" s="29"/>
      <c r="BR20" s="29"/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7">
        <v>60</v>
      </c>
      <c r="D21" s="7">
        <v>150</v>
      </c>
      <c r="E21" s="7">
        <v>4</v>
      </c>
      <c r="F21" s="7">
        <v>20</v>
      </c>
      <c r="G21" s="7">
        <v>10</v>
      </c>
      <c r="H21" s="7">
        <v>10</v>
      </c>
      <c r="I21" s="8">
        <f t="shared" si="1"/>
        <v>74</v>
      </c>
      <c r="J21" s="8">
        <f t="shared" si="1"/>
        <v>180</v>
      </c>
      <c r="K21" s="7">
        <v>4</v>
      </c>
      <c r="L21" s="7">
        <v>10</v>
      </c>
      <c r="M21" s="7">
        <v>5</v>
      </c>
      <c r="N21" s="7">
        <v>10</v>
      </c>
      <c r="O21" s="8">
        <f t="shared" si="2"/>
        <v>83</v>
      </c>
      <c r="P21" s="8">
        <f t="shared" si="2"/>
        <v>200</v>
      </c>
      <c r="Q21" s="7">
        <v>1</v>
      </c>
      <c r="R21" s="7">
        <v>2</v>
      </c>
      <c r="S21" s="7">
        <v>63</v>
      </c>
      <c r="T21" s="7">
        <v>150</v>
      </c>
      <c r="U21" s="7">
        <v>35</v>
      </c>
      <c r="V21" s="7">
        <v>240</v>
      </c>
      <c r="W21" s="7">
        <v>20</v>
      </c>
      <c r="X21" s="7">
        <v>240</v>
      </c>
      <c r="Y21" s="7">
        <v>5</v>
      </c>
      <c r="Z21" s="7">
        <v>20</v>
      </c>
      <c r="AA21" s="7">
        <v>0</v>
      </c>
      <c r="AB21" s="7">
        <v>0</v>
      </c>
      <c r="AC21" s="7">
        <v>0</v>
      </c>
      <c r="AD21" s="7">
        <v>0</v>
      </c>
      <c r="AE21" s="8">
        <f t="shared" si="3"/>
        <v>60</v>
      </c>
      <c r="AF21" s="8">
        <f t="shared" si="3"/>
        <v>500</v>
      </c>
      <c r="AG21" s="7">
        <v>2</v>
      </c>
      <c r="AH21" s="7">
        <v>5</v>
      </c>
      <c r="AI21" s="7">
        <v>0</v>
      </c>
      <c r="AJ21" s="7">
        <v>0</v>
      </c>
      <c r="AK21" s="7">
        <v>5</v>
      </c>
      <c r="AL21" s="7">
        <v>10</v>
      </c>
      <c r="AM21" s="7">
        <v>37</v>
      </c>
      <c r="AN21" s="7">
        <v>478</v>
      </c>
      <c r="AO21" s="7">
        <v>2</v>
      </c>
      <c r="AP21" s="7">
        <v>2</v>
      </c>
      <c r="AQ21" s="7">
        <v>5</v>
      </c>
      <c r="AR21" s="7">
        <v>5</v>
      </c>
      <c r="AS21" s="7">
        <v>1</v>
      </c>
      <c r="AT21" s="7">
        <v>5</v>
      </c>
      <c r="AU21" s="7">
        <f t="shared" si="11"/>
        <v>50</v>
      </c>
      <c r="AV21" s="7">
        <f t="shared" si="11"/>
        <v>500</v>
      </c>
      <c r="AW21" s="7">
        <v>1</v>
      </c>
      <c r="AX21" s="7">
        <v>1</v>
      </c>
      <c r="AY21" s="9">
        <f t="shared" si="5"/>
        <v>193</v>
      </c>
      <c r="AZ21" s="9">
        <f t="shared" si="5"/>
        <v>1200</v>
      </c>
      <c r="BA21" s="9"/>
      <c r="BB21" s="9"/>
      <c r="BC21" s="7">
        <v>0</v>
      </c>
      <c r="BD21" s="7">
        <v>0</v>
      </c>
      <c r="BE21" s="7">
        <v>0</v>
      </c>
      <c r="BF21" s="7">
        <v>0</v>
      </c>
      <c r="BG21" s="7">
        <v>50</v>
      </c>
      <c r="BH21" s="7">
        <v>30</v>
      </c>
      <c r="BI21" s="7">
        <v>230</v>
      </c>
      <c r="BJ21" s="7">
        <v>70</v>
      </c>
      <c r="BK21" s="8">
        <f t="shared" si="6"/>
        <v>280</v>
      </c>
      <c r="BL21" s="8">
        <f t="shared" si="6"/>
        <v>100</v>
      </c>
      <c r="BM21" s="8">
        <f t="shared" si="0"/>
        <v>473</v>
      </c>
      <c r="BN21" s="8">
        <f t="shared" si="0"/>
        <v>1300</v>
      </c>
      <c r="BO21" s="7">
        <v>40</v>
      </c>
      <c r="BP21" s="7">
        <v>100</v>
      </c>
      <c r="BQ21" s="7">
        <v>2</v>
      </c>
      <c r="BR21" s="7">
        <v>2</v>
      </c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7"/>
      <c r="D22" s="7"/>
      <c r="E22" s="7"/>
      <c r="F22" s="7"/>
      <c r="G22" s="7"/>
      <c r="H22" s="7"/>
      <c r="I22" s="8">
        <f t="shared" si="1"/>
        <v>0</v>
      </c>
      <c r="J22" s="8">
        <f t="shared" si="1"/>
        <v>0</v>
      </c>
      <c r="K22" s="7"/>
      <c r="L22" s="7"/>
      <c r="M22" s="7"/>
      <c r="N22" s="7"/>
      <c r="O22" s="8">
        <f t="shared" si="2"/>
        <v>0</v>
      </c>
      <c r="P22" s="8">
        <f t="shared" si="2"/>
        <v>0</v>
      </c>
      <c r="Q22" s="8"/>
      <c r="R22" s="8"/>
      <c r="S22" s="8"/>
      <c r="T22" s="8"/>
      <c r="U22" s="7"/>
      <c r="V22" s="7"/>
      <c r="W22" s="7"/>
      <c r="X22" s="7"/>
      <c r="Y22" s="7"/>
      <c r="Z22" s="7"/>
      <c r="AA22" s="7"/>
      <c r="AB22" s="7"/>
      <c r="AC22" s="7"/>
      <c r="AD22" s="7"/>
      <c r="AE22" s="8">
        <f t="shared" si="3"/>
        <v>0</v>
      </c>
      <c r="AF22" s="8">
        <f t="shared" si="3"/>
        <v>0</v>
      </c>
      <c r="AG22" s="8"/>
      <c r="AH22" s="8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>
        <f t="shared" si="11"/>
        <v>0</v>
      </c>
      <c r="AV22" s="7">
        <f t="shared" si="11"/>
        <v>0</v>
      </c>
      <c r="AW22" s="7"/>
      <c r="AX22" s="7"/>
      <c r="AY22" s="9">
        <f t="shared" si="5"/>
        <v>0</v>
      </c>
      <c r="AZ22" s="9">
        <f t="shared" si="5"/>
        <v>0</v>
      </c>
      <c r="BA22" s="9"/>
      <c r="BB22" s="9"/>
      <c r="BC22" s="7"/>
      <c r="BD22" s="7"/>
      <c r="BE22" s="7"/>
      <c r="BF22" s="7"/>
      <c r="BG22" s="7"/>
      <c r="BH22" s="7"/>
      <c r="BI22" s="7"/>
      <c r="BJ22" s="7"/>
      <c r="BK22" s="8">
        <f t="shared" si="6"/>
        <v>0</v>
      </c>
      <c r="BL22" s="8">
        <f t="shared" si="6"/>
        <v>0</v>
      </c>
      <c r="BM22" s="8">
        <f t="shared" si="0"/>
        <v>0</v>
      </c>
      <c r="BN22" s="8">
        <f t="shared" si="0"/>
        <v>0</v>
      </c>
      <c r="BO22" s="7"/>
      <c r="BP22" s="7"/>
      <c r="BQ22" s="29"/>
      <c r="BR22" s="29"/>
    </row>
    <row r="23" spans="1:95" s="10" customFormat="1" ht="18" customHeight="1" x14ac:dyDescent="0.25">
      <c r="A23" s="37">
        <v>16</v>
      </c>
      <c r="B23" s="12" t="s">
        <v>24</v>
      </c>
      <c r="C23" s="7"/>
      <c r="D23" s="7"/>
      <c r="E23" s="7"/>
      <c r="F23" s="7"/>
      <c r="G23" s="7"/>
      <c r="H23" s="7"/>
      <c r="I23" s="8">
        <f t="shared" si="1"/>
        <v>0</v>
      </c>
      <c r="J23" s="8">
        <f t="shared" si="1"/>
        <v>0</v>
      </c>
      <c r="K23" s="7"/>
      <c r="L23" s="7"/>
      <c r="M23" s="7"/>
      <c r="N23" s="7"/>
      <c r="O23" s="8">
        <f t="shared" si="2"/>
        <v>0</v>
      </c>
      <c r="P23" s="8">
        <f t="shared" si="2"/>
        <v>0</v>
      </c>
      <c r="Q23" s="8"/>
      <c r="R23" s="8"/>
      <c r="S23" s="8"/>
      <c r="T23" s="8"/>
      <c r="U23" s="7"/>
      <c r="V23" s="7"/>
      <c r="W23" s="7"/>
      <c r="X23" s="7"/>
      <c r="Y23" s="7"/>
      <c r="Z23" s="7"/>
      <c r="AA23" s="7"/>
      <c r="AB23" s="7"/>
      <c r="AC23" s="7"/>
      <c r="AD23" s="7"/>
      <c r="AE23" s="8">
        <f t="shared" si="3"/>
        <v>0</v>
      </c>
      <c r="AF23" s="8">
        <f t="shared" si="3"/>
        <v>0</v>
      </c>
      <c r="AG23" s="8"/>
      <c r="AH23" s="8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>
        <f t="shared" si="11"/>
        <v>0</v>
      </c>
      <c r="AV23" s="7">
        <f t="shared" si="11"/>
        <v>0</v>
      </c>
      <c r="AW23" s="7"/>
      <c r="AX23" s="7"/>
      <c r="AY23" s="9">
        <f t="shared" si="5"/>
        <v>0</v>
      </c>
      <c r="AZ23" s="9">
        <f t="shared" si="5"/>
        <v>0</v>
      </c>
      <c r="BA23" s="9"/>
      <c r="BB23" s="9"/>
      <c r="BC23" s="7"/>
      <c r="BD23" s="7"/>
      <c r="BE23" s="7"/>
      <c r="BF23" s="7"/>
      <c r="BG23" s="7"/>
      <c r="BH23" s="7"/>
      <c r="BI23" s="7"/>
      <c r="BJ23" s="7"/>
      <c r="BK23" s="8">
        <f t="shared" si="6"/>
        <v>0</v>
      </c>
      <c r="BL23" s="8">
        <f t="shared" si="6"/>
        <v>0</v>
      </c>
      <c r="BM23" s="8">
        <f t="shared" si="0"/>
        <v>0</v>
      </c>
      <c r="BN23" s="8">
        <f t="shared" si="0"/>
        <v>0</v>
      </c>
      <c r="BO23" s="7"/>
      <c r="BP23" s="7"/>
      <c r="BQ23" s="29"/>
      <c r="BR23" s="29"/>
    </row>
    <row r="24" spans="1:95" s="19" customFormat="1" ht="18" customHeight="1" x14ac:dyDescent="0.25">
      <c r="A24" s="37">
        <v>17</v>
      </c>
      <c r="B24" s="6" t="s">
        <v>97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8">
        <f t="shared" si="1"/>
        <v>0</v>
      </c>
      <c r="J24" s="8">
        <f t="shared" si="1"/>
        <v>0</v>
      </c>
      <c r="K24" s="7">
        <v>0</v>
      </c>
      <c r="L24" s="7">
        <v>0</v>
      </c>
      <c r="M24" s="7">
        <v>0</v>
      </c>
      <c r="N24" s="7">
        <v>0</v>
      </c>
      <c r="O24" s="8">
        <f t="shared" si="2"/>
        <v>0</v>
      </c>
      <c r="P24" s="8">
        <f t="shared" si="2"/>
        <v>0</v>
      </c>
      <c r="Q24" s="7">
        <v>0</v>
      </c>
      <c r="R24" s="7">
        <v>0</v>
      </c>
      <c r="S24" s="7">
        <v>0</v>
      </c>
      <c r="T24" s="7">
        <v>0</v>
      </c>
      <c r="U24" s="7">
        <v>40</v>
      </c>
      <c r="V24" s="7">
        <v>395</v>
      </c>
      <c r="W24" s="7">
        <v>25</v>
      </c>
      <c r="X24" s="7">
        <v>400</v>
      </c>
      <c r="Y24" s="7">
        <v>5</v>
      </c>
      <c r="Z24" s="7">
        <v>5</v>
      </c>
      <c r="AA24" s="7">
        <v>0</v>
      </c>
      <c r="AB24" s="7">
        <v>0</v>
      </c>
      <c r="AC24" s="7">
        <v>0</v>
      </c>
      <c r="AD24" s="7">
        <v>0</v>
      </c>
      <c r="AE24" s="8">
        <f t="shared" si="3"/>
        <v>70</v>
      </c>
      <c r="AF24" s="8">
        <f t="shared" si="3"/>
        <v>800</v>
      </c>
      <c r="AG24" s="7">
        <v>2</v>
      </c>
      <c r="AH24" s="7">
        <v>2</v>
      </c>
      <c r="AI24" s="7">
        <v>0</v>
      </c>
      <c r="AJ24" s="7">
        <v>0</v>
      </c>
      <c r="AK24" s="7">
        <v>10</v>
      </c>
      <c r="AL24" s="7">
        <v>30</v>
      </c>
      <c r="AM24" s="7">
        <v>83</v>
      </c>
      <c r="AN24" s="7">
        <v>930</v>
      </c>
      <c r="AO24" s="7">
        <v>5</v>
      </c>
      <c r="AP24" s="7">
        <v>10</v>
      </c>
      <c r="AQ24" s="7">
        <v>20</v>
      </c>
      <c r="AR24" s="7">
        <v>20</v>
      </c>
      <c r="AS24" s="7">
        <v>2</v>
      </c>
      <c r="AT24" s="7">
        <v>10</v>
      </c>
      <c r="AU24" s="7">
        <f t="shared" si="11"/>
        <v>120</v>
      </c>
      <c r="AV24" s="7">
        <f t="shared" si="11"/>
        <v>1000</v>
      </c>
      <c r="AW24" s="7">
        <v>2</v>
      </c>
      <c r="AX24" s="7">
        <v>2</v>
      </c>
      <c r="AY24" s="9">
        <f t="shared" ref="AY24:AZ39" si="12">O24+AE24+AU24</f>
        <v>190</v>
      </c>
      <c r="AZ24" s="9">
        <f t="shared" si="12"/>
        <v>1800</v>
      </c>
      <c r="BA24" s="9"/>
      <c r="BB24" s="9"/>
      <c r="BC24" s="7">
        <v>0</v>
      </c>
      <c r="BD24" s="7">
        <v>0</v>
      </c>
      <c r="BE24" s="7">
        <v>0</v>
      </c>
      <c r="BF24" s="7">
        <v>0</v>
      </c>
      <c r="BG24" s="7">
        <v>20</v>
      </c>
      <c r="BH24" s="7">
        <v>60</v>
      </c>
      <c r="BI24" s="7">
        <v>80</v>
      </c>
      <c r="BJ24" s="7">
        <v>440</v>
      </c>
      <c r="BK24" s="8">
        <f t="shared" si="6"/>
        <v>100</v>
      </c>
      <c r="BL24" s="8">
        <f t="shared" si="6"/>
        <v>500</v>
      </c>
      <c r="BM24" s="8">
        <f t="shared" si="0"/>
        <v>290</v>
      </c>
      <c r="BN24" s="8">
        <f t="shared" si="0"/>
        <v>2300</v>
      </c>
      <c r="BO24" s="7">
        <v>40</v>
      </c>
      <c r="BP24" s="7">
        <v>130</v>
      </c>
      <c r="BQ24" s="7">
        <v>4</v>
      </c>
      <c r="BR24" s="7">
        <v>4</v>
      </c>
    </row>
    <row r="25" spans="1:95" s="19" customFormat="1" ht="18" customHeight="1" x14ac:dyDescent="0.25">
      <c r="A25" s="37">
        <v>18</v>
      </c>
      <c r="B25" s="6" t="s">
        <v>25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8">
        <f t="shared" si="1"/>
        <v>0</v>
      </c>
      <c r="J25" s="8">
        <f t="shared" si="1"/>
        <v>0</v>
      </c>
      <c r="K25" s="7">
        <v>0</v>
      </c>
      <c r="L25" s="7">
        <v>0</v>
      </c>
      <c r="M25" s="7">
        <v>0</v>
      </c>
      <c r="N25" s="7">
        <v>0</v>
      </c>
      <c r="O25" s="8">
        <f t="shared" si="2"/>
        <v>0</v>
      </c>
      <c r="P25" s="8">
        <f t="shared" si="2"/>
        <v>0</v>
      </c>
      <c r="Q25" s="7">
        <v>0</v>
      </c>
      <c r="R25" s="7">
        <v>0</v>
      </c>
      <c r="S25" s="7">
        <v>0</v>
      </c>
      <c r="T25" s="7">
        <v>0</v>
      </c>
      <c r="U25" s="7">
        <v>10</v>
      </c>
      <c r="V25" s="7">
        <v>85</v>
      </c>
      <c r="W25" s="7">
        <v>5</v>
      </c>
      <c r="X25" s="7">
        <v>10</v>
      </c>
      <c r="Y25" s="7">
        <v>5</v>
      </c>
      <c r="Z25" s="7">
        <v>5</v>
      </c>
      <c r="AA25" s="7">
        <v>0</v>
      </c>
      <c r="AB25" s="7">
        <v>0</v>
      </c>
      <c r="AC25" s="7">
        <v>0</v>
      </c>
      <c r="AD25" s="7">
        <v>0</v>
      </c>
      <c r="AE25" s="8">
        <f t="shared" si="3"/>
        <v>20</v>
      </c>
      <c r="AF25" s="8">
        <f t="shared" si="3"/>
        <v>100</v>
      </c>
      <c r="AG25" s="7">
        <v>2</v>
      </c>
      <c r="AH25" s="7">
        <v>2</v>
      </c>
      <c r="AI25" s="7">
        <v>0</v>
      </c>
      <c r="AJ25" s="7">
        <v>0</v>
      </c>
      <c r="AK25" s="7">
        <v>5</v>
      </c>
      <c r="AL25" s="7">
        <v>10</v>
      </c>
      <c r="AM25" s="7">
        <v>14</v>
      </c>
      <c r="AN25" s="7">
        <v>165</v>
      </c>
      <c r="AO25" s="7">
        <v>5</v>
      </c>
      <c r="AP25" s="7">
        <v>10</v>
      </c>
      <c r="AQ25" s="7">
        <v>5</v>
      </c>
      <c r="AR25" s="7">
        <v>10</v>
      </c>
      <c r="AS25" s="7">
        <v>1</v>
      </c>
      <c r="AT25" s="7">
        <v>5</v>
      </c>
      <c r="AU25" s="7">
        <f t="shared" si="11"/>
        <v>30</v>
      </c>
      <c r="AV25" s="7">
        <f t="shared" si="11"/>
        <v>200</v>
      </c>
      <c r="AW25" s="7">
        <v>1</v>
      </c>
      <c r="AX25" s="7">
        <v>1</v>
      </c>
      <c r="AY25" s="9">
        <f t="shared" si="12"/>
        <v>50</v>
      </c>
      <c r="AZ25" s="9">
        <f t="shared" si="12"/>
        <v>300</v>
      </c>
      <c r="BA25" s="9"/>
      <c r="BB25" s="9"/>
      <c r="BC25" s="7">
        <v>0</v>
      </c>
      <c r="BD25" s="7">
        <v>0</v>
      </c>
      <c r="BE25" s="7">
        <v>0</v>
      </c>
      <c r="BF25" s="7">
        <v>0</v>
      </c>
      <c r="BG25" s="7">
        <v>80</v>
      </c>
      <c r="BH25" s="7">
        <v>180</v>
      </c>
      <c r="BI25" s="7">
        <v>100</v>
      </c>
      <c r="BJ25" s="7">
        <v>320</v>
      </c>
      <c r="BK25" s="8">
        <f t="shared" si="6"/>
        <v>180</v>
      </c>
      <c r="BL25" s="8">
        <f t="shared" si="6"/>
        <v>500</v>
      </c>
      <c r="BM25" s="8">
        <f t="shared" si="0"/>
        <v>230</v>
      </c>
      <c r="BN25" s="8">
        <f t="shared" si="0"/>
        <v>800</v>
      </c>
      <c r="BO25" s="7">
        <v>20</v>
      </c>
      <c r="BP25" s="7">
        <v>80</v>
      </c>
      <c r="BQ25" s="7">
        <v>3</v>
      </c>
      <c r="BR25" s="7">
        <v>3</v>
      </c>
    </row>
    <row r="26" spans="1:95" s="19" customFormat="1" ht="18" customHeight="1" x14ac:dyDescent="0.25">
      <c r="A26" s="37">
        <v>19</v>
      </c>
      <c r="B26" s="6" t="s">
        <v>26</v>
      </c>
      <c r="C26" s="7">
        <v>0</v>
      </c>
      <c r="D26" s="7">
        <v>0</v>
      </c>
      <c r="E26" s="7">
        <v>10</v>
      </c>
      <c r="F26" s="7">
        <v>80</v>
      </c>
      <c r="G26" s="7">
        <v>0</v>
      </c>
      <c r="H26" s="7">
        <v>0</v>
      </c>
      <c r="I26" s="8">
        <f t="shared" si="1"/>
        <v>10</v>
      </c>
      <c r="J26" s="8">
        <f t="shared" si="1"/>
        <v>80</v>
      </c>
      <c r="K26" s="7">
        <v>4</v>
      </c>
      <c r="L26" s="7">
        <v>20</v>
      </c>
      <c r="M26" s="7">
        <v>0</v>
      </c>
      <c r="N26" s="7">
        <v>0</v>
      </c>
      <c r="O26" s="8">
        <f t="shared" si="2"/>
        <v>14</v>
      </c>
      <c r="P26" s="8">
        <f t="shared" si="2"/>
        <v>100</v>
      </c>
      <c r="Q26" s="7">
        <v>0</v>
      </c>
      <c r="R26" s="7">
        <v>0</v>
      </c>
      <c r="S26" s="7">
        <v>11</v>
      </c>
      <c r="T26" s="7">
        <v>75</v>
      </c>
      <c r="U26" s="7">
        <v>125</v>
      </c>
      <c r="V26" s="7">
        <v>460</v>
      </c>
      <c r="W26" s="7">
        <v>40</v>
      </c>
      <c r="X26" s="7">
        <v>300</v>
      </c>
      <c r="Y26" s="7">
        <v>15</v>
      </c>
      <c r="Z26" s="7">
        <v>40</v>
      </c>
      <c r="AA26" s="7">
        <v>0</v>
      </c>
      <c r="AB26" s="7">
        <v>0</v>
      </c>
      <c r="AC26" s="7">
        <v>0</v>
      </c>
      <c r="AD26" s="7">
        <v>0</v>
      </c>
      <c r="AE26" s="8">
        <f t="shared" si="3"/>
        <v>180</v>
      </c>
      <c r="AF26" s="8">
        <f t="shared" si="3"/>
        <v>800</v>
      </c>
      <c r="AG26" s="7">
        <v>4</v>
      </c>
      <c r="AH26" s="7">
        <v>10</v>
      </c>
      <c r="AI26" s="7">
        <v>0</v>
      </c>
      <c r="AJ26" s="7">
        <v>0</v>
      </c>
      <c r="AK26" s="7">
        <v>2</v>
      </c>
      <c r="AL26" s="7">
        <v>2</v>
      </c>
      <c r="AM26" s="7">
        <v>11</v>
      </c>
      <c r="AN26" s="7">
        <v>85</v>
      </c>
      <c r="AO26" s="7">
        <v>2</v>
      </c>
      <c r="AP26" s="7">
        <v>3</v>
      </c>
      <c r="AQ26" s="7">
        <v>5</v>
      </c>
      <c r="AR26" s="7">
        <v>10</v>
      </c>
      <c r="AS26" s="7">
        <v>0</v>
      </c>
      <c r="AT26" s="7">
        <v>0</v>
      </c>
      <c r="AU26" s="7">
        <f t="shared" si="11"/>
        <v>20</v>
      </c>
      <c r="AV26" s="7">
        <f t="shared" si="11"/>
        <v>100</v>
      </c>
      <c r="AW26" s="7">
        <v>1</v>
      </c>
      <c r="AX26" s="7">
        <v>1</v>
      </c>
      <c r="AY26" s="9">
        <f t="shared" si="12"/>
        <v>214</v>
      </c>
      <c r="AZ26" s="9">
        <f t="shared" si="12"/>
        <v>1000</v>
      </c>
      <c r="BA26" s="9"/>
      <c r="BB26" s="9"/>
      <c r="BC26" s="7">
        <v>0</v>
      </c>
      <c r="BD26" s="7">
        <v>0</v>
      </c>
      <c r="BE26" s="7">
        <v>0</v>
      </c>
      <c r="BF26" s="7">
        <v>0</v>
      </c>
      <c r="BG26" s="7">
        <v>100</v>
      </c>
      <c r="BH26" s="7">
        <v>250</v>
      </c>
      <c r="BI26" s="7">
        <v>100</v>
      </c>
      <c r="BJ26" s="7">
        <v>250</v>
      </c>
      <c r="BK26" s="8">
        <f t="shared" si="6"/>
        <v>200</v>
      </c>
      <c r="BL26" s="8">
        <f t="shared" si="6"/>
        <v>500</v>
      </c>
      <c r="BM26" s="8">
        <f t="shared" si="0"/>
        <v>414</v>
      </c>
      <c r="BN26" s="8">
        <f t="shared" si="0"/>
        <v>1500</v>
      </c>
      <c r="BO26" s="7">
        <v>50</v>
      </c>
      <c r="BP26" s="7">
        <v>100</v>
      </c>
      <c r="BQ26" s="7">
        <v>3</v>
      </c>
      <c r="BR26" s="7">
        <v>3</v>
      </c>
    </row>
    <row r="27" spans="1:95" s="19" customFormat="1" ht="18" customHeight="1" x14ac:dyDescent="0.25">
      <c r="A27" s="37">
        <v>20</v>
      </c>
      <c r="B27" s="6" t="s">
        <v>27</v>
      </c>
      <c r="C27" s="7"/>
      <c r="D27" s="7"/>
      <c r="E27" s="7"/>
      <c r="F27" s="7"/>
      <c r="G27" s="7"/>
      <c r="H27" s="7"/>
      <c r="I27" s="8">
        <f t="shared" si="1"/>
        <v>0</v>
      </c>
      <c r="J27" s="8">
        <f t="shared" si="1"/>
        <v>0</v>
      </c>
      <c r="K27" s="7"/>
      <c r="L27" s="7"/>
      <c r="M27" s="7"/>
      <c r="N27" s="7"/>
      <c r="O27" s="8">
        <f t="shared" si="2"/>
        <v>0</v>
      </c>
      <c r="P27" s="8">
        <f t="shared" si="2"/>
        <v>0</v>
      </c>
      <c r="Q27" s="8"/>
      <c r="R27" s="8"/>
      <c r="S27" s="8"/>
      <c r="T27" s="8"/>
      <c r="U27" s="7"/>
      <c r="V27" s="7"/>
      <c r="W27" s="7"/>
      <c r="X27" s="7"/>
      <c r="Y27" s="7"/>
      <c r="Z27" s="7"/>
      <c r="AA27" s="7"/>
      <c r="AB27" s="7"/>
      <c r="AC27" s="7"/>
      <c r="AD27" s="7"/>
      <c r="AE27" s="8">
        <f t="shared" si="3"/>
        <v>0</v>
      </c>
      <c r="AF27" s="8">
        <f t="shared" si="3"/>
        <v>0</v>
      </c>
      <c r="AG27" s="8"/>
      <c r="AH27" s="8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>
        <f t="shared" si="11"/>
        <v>0</v>
      </c>
      <c r="AV27" s="7">
        <f t="shared" si="11"/>
        <v>0</v>
      </c>
      <c r="AW27" s="7"/>
      <c r="AX27" s="7"/>
      <c r="AY27" s="9">
        <f t="shared" si="12"/>
        <v>0</v>
      </c>
      <c r="AZ27" s="9">
        <f t="shared" si="12"/>
        <v>0</v>
      </c>
      <c r="BA27" s="9"/>
      <c r="BB27" s="9"/>
      <c r="BC27" s="7"/>
      <c r="BD27" s="7"/>
      <c r="BE27" s="7"/>
      <c r="BF27" s="7"/>
      <c r="BG27" s="7"/>
      <c r="BH27" s="7"/>
      <c r="BI27" s="7"/>
      <c r="BJ27" s="7"/>
      <c r="BK27" s="8">
        <f t="shared" si="6"/>
        <v>0</v>
      </c>
      <c r="BL27" s="8">
        <f t="shared" si="6"/>
        <v>0</v>
      </c>
      <c r="BM27" s="8">
        <f t="shared" si="0"/>
        <v>0</v>
      </c>
      <c r="BN27" s="8">
        <f t="shared" si="0"/>
        <v>0</v>
      </c>
      <c r="BO27" s="7"/>
      <c r="BP27" s="7"/>
      <c r="BQ27" s="29"/>
      <c r="BR27" s="29"/>
    </row>
    <row r="28" spans="1:95" s="19" customFormat="1" ht="18" customHeight="1" x14ac:dyDescent="0.25">
      <c r="A28" s="37">
        <v>21</v>
      </c>
      <c r="B28" s="6" t="s">
        <v>59</v>
      </c>
      <c r="C28" s="7"/>
      <c r="D28" s="7"/>
      <c r="E28" s="7"/>
      <c r="F28" s="7"/>
      <c r="G28" s="7"/>
      <c r="H28" s="7"/>
      <c r="I28" s="8">
        <f t="shared" si="1"/>
        <v>0</v>
      </c>
      <c r="J28" s="8">
        <f t="shared" si="1"/>
        <v>0</v>
      </c>
      <c r="K28" s="7"/>
      <c r="L28" s="7"/>
      <c r="M28" s="7"/>
      <c r="N28" s="7"/>
      <c r="O28" s="8">
        <f t="shared" si="2"/>
        <v>0</v>
      </c>
      <c r="P28" s="8">
        <f t="shared" si="2"/>
        <v>0</v>
      </c>
      <c r="Q28" s="8"/>
      <c r="R28" s="8"/>
      <c r="S28" s="8"/>
      <c r="T28" s="8"/>
      <c r="U28" s="7"/>
      <c r="V28" s="7"/>
      <c r="W28" s="7"/>
      <c r="X28" s="7"/>
      <c r="Y28" s="7"/>
      <c r="Z28" s="7"/>
      <c r="AA28" s="7"/>
      <c r="AB28" s="7"/>
      <c r="AC28" s="7"/>
      <c r="AD28" s="7"/>
      <c r="AE28" s="8">
        <f t="shared" si="3"/>
        <v>0</v>
      </c>
      <c r="AF28" s="8">
        <f t="shared" si="3"/>
        <v>0</v>
      </c>
      <c r="AG28" s="8"/>
      <c r="AH28" s="8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>
        <f t="shared" si="11"/>
        <v>0</v>
      </c>
      <c r="AV28" s="7">
        <f t="shared" si="11"/>
        <v>0</v>
      </c>
      <c r="AW28" s="7"/>
      <c r="AX28" s="7"/>
      <c r="AY28" s="9">
        <f t="shared" si="12"/>
        <v>0</v>
      </c>
      <c r="AZ28" s="9">
        <f t="shared" si="12"/>
        <v>0</v>
      </c>
      <c r="BA28" s="9"/>
      <c r="BB28" s="9"/>
      <c r="BC28" s="7"/>
      <c r="BD28" s="7"/>
      <c r="BE28" s="7"/>
      <c r="BF28" s="7"/>
      <c r="BG28" s="7"/>
      <c r="BH28" s="7"/>
      <c r="BI28" s="7"/>
      <c r="BJ28" s="7"/>
      <c r="BK28" s="8">
        <f t="shared" si="6"/>
        <v>0</v>
      </c>
      <c r="BL28" s="8">
        <f t="shared" si="6"/>
        <v>0</v>
      </c>
      <c r="BM28" s="8">
        <f t="shared" si="0"/>
        <v>0</v>
      </c>
      <c r="BN28" s="8">
        <f t="shared" si="0"/>
        <v>0</v>
      </c>
      <c r="BO28" s="7"/>
      <c r="BP28" s="7"/>
      <c r="BQ28" s="29"/>
      <c r="BR28" s="29"/>
    </row>
    <row r="29" spans="1:95" s="19" customFormat="1" ht="18" customHeight="1" x14ac:dyDescent="0.25">
      <c r="A29" s="37">
        <v>22</v>
      </c>
      <c r="B29" s="6" t="s">
        <v>28</v>
      </c>
      <c r="C29" s="7"/>
      <c r="D29" s="7"/>
      <c r="E29" s="7"/>
      <c r="F29" s="7"/>
      <c r="G29" s="7"/>
      <c r="H29" s="7"/>
      <c r="I29" s="8">
        <f t="shared" si="1"/>
        <v>0</v>
      </c>
      <c r="J29" s="8">
        <f t="shared" si="1"/>
        <v>0</v>
      </c>
      <c r="K29" s="7"/>
      <c r="L29" s="7"/>
      <c r="M29" s="7"/>
      <c r="N29" s="7"/>
      <c r="O29" s="8">
        <f t="shared" si="2"/>
        <v>0</v>
      </c>
      <c r="P29" s="8">
        <f t="shared" si="2"/>
        <v>0</v>
      </c>
      <c r="Q29" s="8"/>
      <c r="R29" s="8"/>
      <c r="S29" s="8"/>
      <c r="T29" s="8"/>
      <c r="U29" s="7"/>
      <c r="V29" s="7"/>
      <c r="W29" s="7"/>
      <c r="X29" s="7"/>
      <c r="Y29" s="7"/>
      <c r="Z29" s="7"/>
      <c r="AA29" s="7"/>
      <c r="AB29" s="7"/>
      <c r="AC29" s="7"/>
      <c r="AD29" s="7"/>
      <c r="AE29" s="8">
        <f t="shared" si="3"/>
        <v>0</v>
      </c>
      <c r="AF29" s="8">
        <f t="shared" si="3"/>
        <v>0</v>
      </c>
      <c r="AG29" s="8"/>
      <c r="AH29" s="8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>
        <f t="shared" si="11"/>
        <v>0</v>
      </c>
      <c r="AV29" s="7">
        <f t="shared" si="11"/>
        <v>0</v>
      </c>
      <c r="AW29" s="7"/>
      <c r="AX29" s="7"/>
      <c r="AY29" s="9">
        <f t="shared" si="12"/>
        <v>0</v>
      </c>
      <c r="AZ29" s="9">
        <f t="shared" si="12"/>
        <v>0</v>
      </c>
      <c r="BA29" s="9"/>
      <c r="BB29" s="9"/>
      <c r="BC29" s="7"/>
      <c r="BD29" s="7"/>
      <c r="BE29" s="7"/>
      <c r="BF29" s="7"/>
      <c r="BG29" s="7"/>
      <c r="BH29" s="7"/>
      <c r="BI29" s="7"/>
      <c r="BJ29" s="7"/>
      <c r="BK29" s="8">
        <f t="shared" si="6"/>
        <v>0</v>
      </c>
      <c r="BL29" s="8">
        <f t="shared" si="6"/>
        <v>0</v>
      </c>
      <c r="BM29" s="8">
        <f t="shared" si="0"/>
        <v>0</v>
      </c>
      <c r="BN29" s="8">
        <f t="shared" si="0"/>
        <v>0</v>
      </c>
      <c r="BO29" s="7"/>
      <c r="BP29" s="7"/>
      <c r="BQ29" s="29"/>
      <c r="BR29" s="29"/>
    </row>
    <row r="30" spans="1:95" s="19" customFormat="1" ht="18" customHeight="1" x14ac:dyDescent="0.25">
      <c r="A30" s="37">
        <v>23</v>
      </c>
      <c r="B30" s="6" t="s">
        <v>98</v>
      </c>
      <c r="C30" s="7"/>
      <c r="D30" s="7"/>
      <c r="E30" s="7"/>
      <c r="F30" s="7"/>
      <c r="G30" s="7"/>
      <c r="H30" s="7"/>
      <c r="I30" s="8">
        <f t="shared" si="1"/>
        <v>0</v>
      </c>
      <c r="J30" s="8">
        <f t="shared" si="1"/>
        <v>0</v>
      </c>
      <c r="K30" s="7"/>
      <c r="L30" s="7"/>
      <c r="M30" s="7"/>
      <c r="N30" s="7"/>
      <c r="O30" s="8">
        <f t="shared" si="2"/>
        <v>0</v>
      </c>
      <c r="P30" s="8">
        <f t="shared" si="2"/>
        <v>0</v>
      </c>
      <c r="Q30" s="8"/>
      <c r="R30" s="8"/>
      <c r="S30" s="8"/>
      <c r="T30" s="8"/>
      <c r="U30" s="7"/>
      <c r="V30" s="7"/>
      <c r="W30" s="7"/>
      <c r="X30" s="7"/>
      <c r="Y30" s="7"/>
      <c r="Z30" s="7"/>
      <c r="AA30" s="7"/>
      <c r="AB30" s="7"/>
      <c r="AC30" s="7"/>
      <c r="AD30" s="7"/>
      <c r="AE30" s="8">
        <f t="shared" si="3"/>
        <v>0</v>
      </c>
      <c r="AF30" s="8">
        <f t="shared" si="3"/>
        <v>0</v>
      </c>
      <c r="AG30" s="8"/>
      <c r="AH30" s="8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>
        <f t="shared" si="11"/>
        <v>0</v>
      </c>
      <c r="AV30" s="7">
        <f t="shared" si="11"/>
        <v>0</v>
      </c>
      <c r="AW30" s="7"/>
      <c r="AX30" s="7"/>
      <c r="AY30" s="9">
        <f t="shared" si="12"/>
        <v>0</v>
      </c>
      <c r="AZ30" s="9">
        <f t="shared" si="12"/>
        <v>0</v>
      </c>
      <c r="BA30" s="9"/>
      <c r="BB30" s="9"/>
      <c r="BC30" s="7"/>
      <c r="BD30" s="7"/>
      <c r="BE30" s="7"/>
      <c r="BF30" s="7"/>
      <c r="BG30" s="7"/>
      <c r="BH30" s="7"/>
      <c r="BI30" s="7"/>
      <c r="BJ30" s="7"/>
      <c r="BK30" s="8">
        <f t="shared" si="6"/>
        <v>0</v>
      </c>
      <c r="BL30" s="8">
        <f t="shared" si="6"/>
        <v>0</v>
      </c>
      <c r="BM30" s="8">
        <f t="shared" si="0"/>
        <v>0</v>
      </c>
      <c r="BN30" s="8">
        <f t="shared" si="0"/>
        <v>0</v>
      </c>
      <c r="BO30" s="7"/>
      <c r="BP30" s="7"/>
      <c r="BQ30" s="29"/>
      <c r="BR30" s="29"/>
    </row>
    <row r="31" spans="1:95" s="19" customFormat="1" ht="18" customHeight="1" x14ac:dyDescent="0.25">
      <c r="A31" s="37">
        <v>24</v>
      </c>
      <c r="B31" s="6" t="s">
        <v>29</v>
      </c>
      <c r="C31" s="7"/>
      <c r="D31" s="7"/>
      <c r="E31" s="7"/>
      <c r="F31" s="7"/>
      <c r="G31" s="7"/>
      <c r="H31" s="7"/>
      <c r="I31" s="8">
        <f t="shared" si="1"/>
        <v>0</v>
      </c>
      <c r="J31" s="8">
        <f t="shared" si="1"/>
        <v>0</v>
      </c>
      <c r="K31" s="7"/>
      <c r="L31" s="7"/>
      <c r="M31" s="7"/>
      <c r="N31" s="7"/>
      <c r="O31" s="8">
        <f t="shared" si="2"/>
        <v>0</v>
      </c>
      <c r="P31" s="8">
        <f t="shared" si="2"/>
        <v>0</v>
      </c>
      <c r="Q31" s="8"/>
      <c r="R31" s="8"/>
      <c r="S31" s="8"/>
      <c r="T31" s="8"/>
      <c r="U31" s="7"/>
      <c r="V31" s="7"/>
      <c r="W31" s="7"/>
      <c r="X31" s="7"/>
      <c r="Y31" s="7"/>
      <c r="Z31" s="7"/>
      <c r="AA31" s="7"/>
      <c r="AB31" s="7"/>
      <c r="AC31" s="7"/>
      <c r="AD31" s="7"/>
      <c r="AE31" s="8">
        <f t="shared" si="3"/>
        <v>0</v>
      </c>
      <c r="AF31" s="8">
        <f t="shared" si="3"/>
        <v>0</v>
      </c>
      <c r="AG31" s="8"/>
      <c r="AH31" s="8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>
        <f t="shared" si="11"/>
        <v>0</v>
      </c>
      <c r="AV31" s="7">
        <f t="shared" si="11"/>
        <v>0</v>
      </c>
      <c r="AW31" s="7"/>
      <c r="AX31" s="7"/>
      <c r="AY31" s="9">
        <f t="shared" si="12"/>
        <v>0</v>
      </c>
      <c r="AZ31" s="9">
        <f t="shared" si="12"/>
        <v>0</v>
      </c>
      <c r="BA31" s="9"/>
      <c r="BB31" s="9"/>
      <c r="BC31" s="7"/>
      <c r="BD31" s="7"/>
      <c r="BE31" s="7"/>
      <c r="BF31" s="7"/>
      <c r="BG31" s="7"/>
      <c r="BH31" s="7"/>
      <c r="BI31" s="7"/>
      <c r="BJ31" s="7"/>
      <c r="BK31" s="8">
        <f t="shared" si="6"/>
        <v>0</v>
      </c>
      <c r="BL31" s="8">
        <f t="shared" si="6"/>
        <v>0</v>
      </c>
      <c r="BM31" s="8">
        <f t="shared" si="0"/>
        <v>0</v>
      </c>
      <c r="BN31" s="8">
        <f t="shared" si="0"/>
        <v>0</v>
      </c>
      <c r="BO31" s="7"/>
      <c r="BP31" s="7"/>
      <c r="BQ31" s="29"/>
      <c r="BR31" s="29"/>
    </row>
    <row r="32" spans="1:95" s="16" customFormat="1" ht="18" customHeight="1" x14ac:dyDescent="0.25">
      <c r="A32" s="38"/>
      <c r="B32" s="13" t="s">
        <v>30</v>
      </c>
      <c r="C32" s="8">
        <f>SUM(C20:C31)</f>
        <v>60</v>
      </c>
      <c r="D32" s="8">
        <f t="shared" ref="D32:BQ32" si="13">SUM(D20:D31)</f>
        <v>150</v>
      </c>
      <c r="E32" s="8">
        <f t="shared" si="13"/>
        <v>14</v>
      </c>
      <c r="F32" s="8">
        <f t="shared" si="13"/>
        <v>100</v>
      </c>
      <c r="G32" s="8">
        <f t="shared" si="13"/>
        <v>10</v>
      </c>
      <c r="H32" s="8">
        <f t="shared" si="13"/>
        <v>10</v>
      </c>
      <c r="I32" s="8">
        <f t="shared" si="1"/>
        <v>84</v>
      </c>
      <c r="J32" s="8">
        <f t="shared" si="1"/>
        <v>260</v>
      </c>
      <c r="K32" s="8">
        <f t="shared" si="13"/>
        <v>8</v>
      </c>
      <c r="L32" s="8">
        <f t="shared" si="13"/>
        <v>30</v>
      </c>
      <c r="M32" s="8">
        <f t="shared" si="13"/>
        <v>5</v>
      </c>
      <c r="N32" s="8">
        <f t="shared" si="13"/>
        <v>10</v>
      </c>
      <c r="O32" s="8">
        <f t="shared" si="2"/>
        <v>97</v>
      </c>
      <c r="P32" s="8">
        <f t="shared" si="2"/>
        <v>300</v>
      </c>
      <c r="Q32" s="8">
        <f t="shared" si="13"/>
        <v>1</v>
      </c>
      <c r="R32" s="8">
        <f t="shared" si="13"/>
        <v>2</v>
      </c>
      <c r="S32" s="8">
        <f t="shared" si="13"/>
        <v>74</v>
      </c>
      <c r="T32" s="8">
        <f t="shared" si="13"/>
        <v>225</v>
      </c>
      <c r="U32" s="8">
        <f t="shared" si="13"/>
        <v>210</v>
      </c>
      <c r="V32" s="8">
        <f t="shared" si="13"/>
        <v>1180</v>
      </c>
      <c r="W32" s="8">
        <f t="shared" si="13"/>
        <v>90</v>
      </c>
      <c r="X32" s="8">
        <f t="shared" si="13"/>
        <v>950</v>
      </c>
      <c r="Y32" s="8">
        <f t="shared" si="13"/>
        <v>30</v>
      </c>
      <c r="Z32" s="8">
        <f t="shared" si="13"/>
        <v>70</v>
      </c>
      <c r="AA32" s="8">
        <f t="shared" si="13"/>
        <v>0</v>
      </c>
      <c r="AB32" s="8">
        <f t="shared" si="13"/>
        <v>0</v>
      </c>
      <c r="AC32" s="8">
        <f t="shared" si="13"/>
        <v>0</v>
      </c>
      <c r="AD32" s="8">
        <f t="shared" si="13"/>
        <v>0</v>
      </c>
      <c r="AE32" s="8">
        <f t="shared" si="3"/>
        <v>330</v>
      </c>
      <c r="AF32" s="8">
        <f t="shared" si="3"/>
        <v>2200</v>
      </c>
      <c r="AG32" s="8">
        <f t="shared" si="13"/>
        <v>10</v>
      </c>
      <c r="AH32" s="8">
        <f t="shared" si="13"/>
        <v>19</v>
      </c>
      <c r="AI32" s="8">
        <f t="shared" si="13"/>
        <v>0</v>
      </c>
      <c r="AJ32" s="8">
        <f t="shared" si="13"/>
        <v>0</v>
      </c>
      <c r="AK32" s="8">
        <f t="shared" si="13"/>
        <v>22</v>
      </c>
      <c r="AL32" s="8">
        <f t="shared" si="13"/>
        <v>52</v>
      </c>
      <c r="AM32" s="8">
        <f t="shared" si="13"/>
        <v>145</v>
      </c>
      <c r="AN32" s="8">
        <f t="shared" si="13"/>
        <v>1658</v>
      </c>
      <c r="AO32" s="8">
        <f t="shared" si="13"/>
        <v>14</v>
      </c>
      <c r="AP32" s="8">
        <f t="shared" si="13"/>
        <v>25</v>
      </c>
      <c r="AQ32" s="8">
        <f t="shared" si="13"/>
        <v>35</v>
      </c>
      <c r="AR32" s="8">
        <f t="shared" si="13"/>
        <v>45</v>
      </c>
      <c r="AS32" s="8">
        <f t="shared" si="13"/>
        <v>4</v>
      </c>
      <c r="AT32" s="8">
        <f t="shared" si="13"/>
        <v>20</v>
      </c>
      <c r="AU32" s="8">
        <f t="shared" si="13"/>
        <v>220</v>
      </c>
      <c r="AV32" s="8">
        <f t="shared" si="13"/>
        <v>1800</v>
      </c>
      <c r="AW32" s="8">
        <f t="shared" si="13"/>
        <v>5</v>
      </c>
      <c r="AX32" s="8">
        <f t="shared" si="13"/>
        <v>5</v>
      </c>
      <c r="AY32" s="9">
        <f t="shared" si="12"/>
        <v>647</v>
      </c>
      <c r="AZ32" s="9">
        <f t="shared" si="12"/>
        <v>4300</v>
      </c>
      <c r="BA32" s="8">
        <f t="shared" si="13"/>
        <v>0</v>
      </c>
      <c r="BB32" s="8">
        <f t="shared" si="13"/>
        <v>0</v>
      </c>
      <c r="BC32" s="8">
        <f t="shared" si="13"/>
        <v>0</v>
      </c>
      <c r="BD32" s="8">
        <f t="shared" si="13"/>
        <v>0</v>
      </c>
      <c r="BE32" s="8">
        <f t="shared" si="13"/>
        <v>0</v>
      </c>
      <c r="BF32" s="8">
        <f t="shared" si="13"/>
        <v>0</v>
      </c>
      <c r="BG32" s="8">
        <f t="shared" si="13"/>
        <v>250</v>
      </c>
      <c r="BH32" s="8">
        <f t="shared" si="13"/>
        <v>520</v>
      </c>
      <c r="BI32" s="8">
        <f t="shared" si="13"/>
        <v>510</v>
      </c>
      <c r="BJ32" s="8">
        <f t="shared" si="13"/>
        <v>1080</v>
      </c>
      <c r="BK32" s="8">
        <f t="shared" si="6"/>
        <v>760</v>
      </c>
      <c r="BL32" s="8">
        <f t="shared" si="6"/>
        <v>1600</v>
      </c>
      <c r="BM32" s="8">
        <f t="shared" si="0"/>
        <v>1407</v>
      </c>
      <c r="BN32" s="8">
        <f t="shared" si="0"/>
        <v>5900</v>
      </c>
      <c r="BO32" s="8">
        <f t="shared" si="13"/>
        <v>150</v>
      </c>
      <c r="BP32" s="8">
        <f t="shared" si="13"/>
        <v>410</v>
      </c>
      <c r="BQ32" s="8">
        <f t="shared" si="13"/>
        <v>12</v>
      </c>
      <c r="BR32" s="8">
        <f t="shared" ref="BR32" si="14">SUM(BR20:BR31)</f>
        <v>12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7">
        <v>0</v>
      </c>
      <c r="D33" s="7">
        <v>0</v>
      </c>
      <c r="E33" s="7">
        <v>325</v>
      </c>
      <c r="F33" s="7">
        <v>1415</v>
      </c>
      <c r="G33" s="7">
        <v>35</v>
      </c>
      <c r="H33" s="7">
        <v>85</v>
      </c>
      <c r="I33" s="8">
        <f t="shared" si="1"/>
        <v>360</v>
      </c>
      <c r="J33" s="8">
        <f t="shared" si="1"/>
        <v>1500</v>
      </c>
      <c r="K33" s="7">
        <v>29</v>
      </c>
      <c r="L33" s="7">
        <v>600</v>
      </c>
      <c r="M33" s="7">
        <v>25</v>
      </c>
      <c r="N33" s="7">
        <v>100</v>
      </c>
      <c r="O33" s="8">
        <f t="shared" si="2"/>
        <v>414</v>
      </c>
      <c r="P33" s="8">
        <f t="shared" si="2"/>
        <v>2200</v>
      </c>
      <c r="Q33" s="7">
        <v>6</v>
      </c>
      <c r="R33" s="7">
        <v>11</v>
      </c>
      <c r="S33" s="7">
        <v>311</v>
      </c>
      <c r="T33" s="7">
        <v>1651</v>
      </c>
      <c r="U33" s="7">
        <v>220</v>
      </c>
      <c r="V33" s="7">
        <v>2950</v>
      </c>
      <c r="W33" s="7">
        <v>150</v>
      </c>
      <c r="X33" s="7">
        <v>1000</v>
      </c>
      <c r="Y33" s="7">
        <v>20</v>
      </c>
      <c r="Z33" s="7">
        <v>50</v>
      </c>
      <c r="AA33" s="7">
        <v>0</v>
      </c>
      <c r="AB33" s="7">
        <v>0</v>
      </c>
      <c r="AC33" s="7">
        <v>10</v>
      </c>
      <c r="AD33" s="7">
        <v>300</v>
      </c>
      <c r="AE33" s="8">
        <f t="shared" si="3"/>
        <v>400</v>
      </c>
      <c r="AF33" s="8">
        <f t="shared" si="3"/>
        <v>4300</v>
      </c>
      <c r="AG33" s="7">
        <v>6</v>
      </c>
      <c r="AH33" s="7">
        <v>14</v>
      </c>
      <c r="AI33" s="7">
        <v>0</v>
      </c>
      <c r="AJ33" s="7">
        <v>0</v>
      </c>
      <c r="AK33" s="7">
        <v>10</v>
      </c>
      <c r="AL33" s="7">
        <v>25</v>
      </c>
      <c r="AM33" s="7">
        <v>170</v>
      </c>
      <c r="AN33" s="7">
        <v>1425</v>
      </c>
      <c r="AO33" s="7">
        <v>5</v>
      </c>
      <c r="AP33" s="7">
        <v>10</v>
      </c>
      <c r="AQ33" s="7">
        <v>10</v>
      </c>
      <c r="AR33" s="7">
        <v>10</v>
      </c>
      <c r="AS33" s="7">
        <v>5</v>
      </c>
      <c r="AT33" s="7">
        <v>30</v>
      </c>
      <c r="AU33" s="7">
        <f t="shared" ref="AU33:AV42" si="15">AI33+AK33+AM33+AO33+AQ33+AS33</f>
        <v>200</v>
      </c>
      <c r="AV33" s="7">
        <f t="shared" si="15"/>
        <v>1500</v>
      </c>
      <c r="AW33" s="7">
        <v>4</v>
      </c>
      <c r="AX33" s="7">
        <v>4</v>
      </c>
      <c r="AY33" s="9">
        <f t="shared" si="12"/>
        <v>1014</v>
      </c>
      <c r="AZ33" s="9">
        <f t="shared" si="12"/>
        <v>8000</v>
      </c>
      <c r="BA33" s="7"/>
      <c r="BB33" s="7"/>
      <c r="BC33" s="7">
        <v>0</v>
      </c>
      <c r="BD33" s="7">
        <v>0</v>
      </c>
      <c r="BE33" s="7">
        <v>6</v>
      </c>
      <c r="BF33" s="7">
        <v>180</v>
      </c>
      <c r="BG33" s="7">
        <v>100</v>
      </c>
      <c r="BH33" s="7">
        <v>430</v>
      </c>
      <c r="BI33" s="7">
        <v>94</v>
      </c>
      <c r="BJ33" s="7">
        <v>590</v>
      </c>
      <c r="BK33" s="8">
        <f t="shared" si="6"/>
        <v>200</v>
      </c>
      <c r="BL33" s="8">
        <f t="shared" si="6"/>
        <v>1200</v>
      </c>
      <c r="BM33" s="8">
        <f t="shared" si="0"/>
        <v>1214</v>
      </c>
      <c r="BN33" s="8">
        <f t="shared" si="0"/>
        <v>9200</v>
      </c>
      <c r="BO33" s="7">
        <v>240</v>
      </c>
      <c r="BP33" s="7">
        <v>520</v>
      </c>
      <c r="BQ33" s="7">
        <v>26</v>
      </c>
      <c r="BR33" s="7">
        <v>26</v>
      </c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7">
        <v>6500</v>
      </c>
      <c r="D34" s="7">
        <v>42500</v>
      </c>
      <c r="E34" s="7">
        <v>3045</v>
      </c>
      <c r="F34" s="7">
        <v>11535</v>
      </c>
      <c r="G34" s="7">
        <v>500</v>
      </c>
      <c r="H34" s="7">
        <v>2000</v>
      </c>
      <c r="I34" s="8">
        <f t="shared" si="1"/>
        <v>10045</v>
      </c>
      <c r="J34" s="8">
        <f t="shared" si="1"/>
        <v>56035</v>
      </c>
      <c r="K34" s="7">
        <v>1020</v>
      </c>
      <c r="L34" s="7">
        <v>11200</v>
      </c>
      <c r="M34" s="7">
        <v>500</v>
      </c>
      <c r="N34" s="7">
        <v>9265</v>
      </c>
      <c r="O34" s="8">
        <f t="shared" si="2"/>
        <v>11565</v>
      </c>
      <c r="P34" s="8">
        <f t="shared" si="2"/>
        <v>76500</v>
      </c>
      <c r="Q34" s="7">
        <v>103</v>
      </c>
      <c r="R34" s="7">
        <v>481</v>
      </c>
      <c r="S34" s="7">
        <v>8692</v>
      </c>
      <c r="T34" s="7">
        <v>57398</v>
      </c>
      <c r="U34" s="7">
        <v>5040</v>
      </c>
      <c r="V34" s="7">
        <v>52500</v>
      </c>
      <c r="W34" s="7">
        <v>2100</v>
      </c>
      <c r="X34" s="7">
        <v>26200</v>
      </c>
      <c r="Y34" s="7">
        <v>310</v>
      </c>
      <c r="Z34" s="7">
        <v>1000</v>
      </c>
      <c r="AA34" s="7">
        <v>0</v>
      </c>
      <c r="AB34" s="7">
        <v>0</v>
      </c>
      <c r="AC34" s="7">
        <v>250</v>
      </c>
      <c r="AD34" s="7">
        <v>16000</v>
      </c>
      <c r="AE34" s="8">
        <f t="shared" si="3"/>
        <v>7700</v>
      </c>
      <c r="AF34" s="8">
        <f t="shared" si="3"/>
        <v>95700</v>
      </c>
      <c r="AG34" s="7">
        <v>111</v>
      </c>
      <c r="AH34" s="7">
        <v>310</v>
      </c>
      <c r="AI34" s="7">
        <v>45</v>
      </c>
      <c r="AJ34" s="7">
        <v>7000</v>
      </c>
      <c r="AK34" s="7">
        <v>60</v>
      </c>
      <c r="AL34" s="7">
        <v>200</v>
      </c>
      <c r="AM34" s="7">
        <v>1775</v>
      </c>
      <c r="AN34" s="7">
        <v>13250</v>
      </c>
      <c r="AO34" s="7">
        <v>100</v>
      </c>
      <c r="AP34" s="7">
        <v>250</v>
      </c>
      <c r="AQ34" s="7">
        <v>200</v>
      </c>
      <c r="AR34" s="7">
        <v>200</v>
      </c>
      <c r="AS34" s="7">
        <v>20</v>
      </c>
      <c r="AT34" s="7">
        <v>100</v>
      </c>
      <c r="AU34" s="7">
        <f t="shared" si="15"/>
        <v>2200</v>
      </c>
      <c r="AV34" s="7">
        <f t="shared" si="15"/>
        <v>21000</v>
      </c>
      <c r="AW34" s="7">
        <v>54</v>
      </c>
      <c r="AX34" s="7">
        <v>54</v>
      </c>
      <c r="AY34" s="9">
        <f t="shared" si="12"/>
        <v>21465</v>
      </c>
      <c r="AZ34" s="9">
        <f t="shared" si="12"/>
        <v>193200</v>
      </c>
      <c r="BA34" s="9"/>
      <c r="BB34" s="9"/>
      <c r="BC34" s="7">
        <v>0</v>
      </c>
      <c r="BD34" s="7">
        <v>0</v>
      </c>
      <c r="BE34" s="7">
        <v>34</v>
      </c>
      <c r="BF34" s="7">
        <v>1022</v>
      </c>
      <c r="BG34" s="7">
        <v>1605</v>
      </c>
      <c r="BH34" s="7">
        <v>27600</v>
      </c>
      <c r="BI34" s="7">
        <v>3161</v>
      </c>
      <c r="BJ34" s="7">
        <v>43578</v>
      </c>
      <c r="BK34" s="8">
        <f t="shared" si="6"/>
        <v>4800</v>
      </c>
      <c r="BL34" s="8">
        <f t="shared" si="6"/>
        <v>72200</v>
      </c>
      <c r="BM34" s="8">
        <f t="shared" si="0"/>
        <v>26265</v>
      </c>
      <c r="BN34" s="8">
        <f t="shared" si="0"/>
        <v>265400</v>
      </c>
      <c r="BO34" s="7">
        <v>3615</v>
      </c>
      <c r="BP34" s="7">
        <v>18200</v>
      </c>
      <c r="BQ34" s="7">
        <v>406</v>
      </c>
      <c r="BR34" s="7">
        <v>406</v>
      </c>
    </row>
    <row r="35" spans="1:95" s="10" customFormat="1" ht="18" customHeight="1" x14ac:dyDescent="0.25">
      <c r="A35" s="39">
        <v>27</v>
      </c>
      <c r="B35" s="12" t="s">
        <v>14</v>
      </c>
      <c r="C35" s="7">
        <v>220</v>
      </c>
      <c r="D35" s="7">
        <v>700</v>
      </c>
      <c r="E35" s="7">
        <v>68</v>
      </c>
      <c r="F35" s="7">
        <v>180</v>
      </c>
      <c r="G35" s="7">
        <v>0</v>
      </c>
      <c r="H35" s="7">
        <v>0</v>
      </c>
      <c r="I35" s="8">
        <f t="shared" si="1"/>
        <v>288</v>
      </c>
      <c r="J35" s="8">
        <f t="shared" si="1"/>
        <v>880</v>
      </c>
      <c r="K35" s="7">
        <v>5</v>
      </c>
      <c r="L35" s="7">
        <v>20</v>
      </c>
      <c r="M35" s="7">
        <v>10</v>
      </c>
      <c r="N35" s="7">
        <v>200</v>
      </c>
      <c r="O35" s="8">
        <f t="shared" si="2"/>
        <v>303</v>
      </c>
      <c r="P35" s="8">
        <f t="shared" si="2"/>
        <v>1100</v>
      </c>
      <c r="Q35" s="7">
        <v>2</v>
      </c>
      <c r="R35" s="7">
        <v>7</v>
      </c>
      <c r="S35" s="7">
        <v>230</v>
      </c>
      <c r="T35" s="7">
        <v>827</v>
      </c>
      <c r="U35" s="7">
        <v>340</v>
      </c>
      <c r="V35" s="7">
        <v>2320</v>
      </c>
      <c r="W35" s="7">
        <v>300</v>
      </c>
      <c r="X35" s="7">
        <v>1800</v>
      </c>
      <c r="Y35" s="7">
        <v>40</v>
      </c>
      <c r="Z35" s="7">
        <v>80</v>
      </c>
      <c r="AA35" s="7">
        <v>0</v>
      </c>
      <c r="AB35" s="7">
        <v>0</v>
      </c>
      <c r="AC35" s="7">
        <v>0</v>
      </c>
      <c r="AD35" s="7">
        <v>0</v>
      </c>
      <c r="AE35" s="8">
        <f>U35+W35+Y35+AA35+AC35</f>
        <v>680</v>
      </c>
      <c r="AF35" s="8">
        <f>V35+X35+Z35+AB35+AD35</f>
        <v>4200</v>
      </c>
      <c r="AG35" s="7">
        <v>12</v>
      </c>
      <c r="AH35" s="7">
        <v>21</v>
      </c>
      <c r="AI35" s="7">
        <v>12</v>
      </c>
      <c r="AJ35" s="7">
        <v>500</v>
      </c>
      <c r="AK35" s="7">
        <v>40</v>
      </c>
      <c r="AL35" s="7">
        <v>90</v>
      </c>
      <c r="AM35" s="7">
        <v>608</v>
      </c>
      <c r="AN35" s="7">
        <v>4287</v>
      </c>
      <c r="AO35" s="7">
        <v>25</v>
      </c>
      <c r="AP35" s="7">
        <v>58</v>
      </c>
      <c r="AQ35" s="7">
        <v>10</v>
      </c>
      <c r="AR35" s="7">
        <v>25</v>
      </c>
      <c r="AS35" s="7">
        <v>5</v>
      </c>
      <c r="AT35" s="7">
        <v>40</v>
      </c>
      <c r="AU35" s="7">
        <f t="shared" si="15"/>
        <v>700</v>
      </c>
      <c r="AV35" s="7">
        <f t="shared" si="15"/>
        <v>5000</v>
      </c>
      <c r="AW35" s="7">
        <v>4</v>
      </c>
      <c r="AX35" s="7">
        <v>5</v>
      </c>
      <c r="AY35" s="9">
        <f t="shared" si="12"/>
        <v>1683</v>
      </c>
      <c r="AZ35" s="9">
        <f t="shared" si="12"/>
        <v>10300</v>
      </c>
      <c r="BA35" s="9"/>
      <c r="BB35" s="9"/>
      <c r="BC35" s="7">
        <v>0</v>
      </c>
      <c r="BD35" s="7">
        <v>0</v>
      </c>
      <c r="BE35" s="7">
        <v>10</v>
      </c>
      <c r="BF35" s="7">
        <v>300</v>
      </c>
      <c r="BG35" s="7">
        <v>170</v>
      </c>
      <c r="BH35" s="7">
        <v>3100</v>
      </c>
      <c r="BI35" s="7">
        <v>320</v>
      </c>
      <c r="BJ35" s="7">
        <v>1100</v>
      </c>
      <c r="BK35" s="8">
        <f t="shared" si="6"/>
        <v>500</v>
      </c>
      <c r="BL35" s="8">
        <f t="shared" si="6"/>
        <v>4500</v>
      </c>
      <c r="BM35" s="8">
        <f t="shared" si="0"/>
        <v>2183</v>
      </c>
      <c r="BN35" s="8">
        <f t="shared" si="0"/>
        <v>14800</v>
      </c>
      <c r="BO35" s="7">
        <v>280</v>
      </c>
      <c r="BP35" s="7">
        <v>600</v>
      </c>
      <c r="BQ35" s="7">
        <v>30</v>
      </c>
      <c r="BR35" s="7">
        <v>30</v>
      </c>
    </row>
    <row r="36" spans="1:95" s="10" customFormat="1" ht="18" customHeight="1" x14ac:dyDescent="0.25">
      <c r="A36" s="37">
        <v>28</v>
      </c>
      <c r="B36" s="6" t="s">
        <v>54</v>
      </c>
      <c r="C36" s="7">
        <v>0</v>
      </c>
      <c r="D36" s="7">
        <v>0</v>
      </c>
      <c r="E36" s="7">
        <v>90</v>
      </c>
      <c r="F36" s="7">
        <v>90</v>
      </c>
      <c r="G36" s="7">
        <v>50</v>
      </c>
      <c r="H36" s="7">
        <v>50</v>
      </c>
      <c r="I36" s="8">
        <f t="shared" si="1"/>
        <v>140</v>
      </c>
      <c r="J36" s="8">
        <f t="shared" si="1"/>
        <v>140</v>
      </c>
      <c r="K36" s="7">
        <v>5</v>
      </c>
      <c r="L36" s="7">
        <v>10</v>
      </c>
      <c r="M36" s="7">
        <v>10</v>
      </c>
      <c r="N36" s="7">
        <v>50</v>
      </c>
      <c r="O36" s="8">
        <f t="shared" si="2"/>
        <v>155</v>
      </c>
      <c r="P36" s="8">
        <f t="shared" si="2"/>
        <v>200</v>
      </c>
      <c r="Q36" s="7">
        <v>2</v>
      </c>
      <c r="R36" s="7">
        <v>4</v>
      </c>
      <c r="S36" s="7">
        <v>117</v>
      </c>
      <c r="T36" s="7">
        <v>150</v>
      </c>
      <c r="U36" s="7">
        <v>25</v>
      </c>
      <c r="V36" s="7">
        <v>40</v>
      </c>
      <c r="W36" s="7">
        <v>10</v>
      </c>
      <c r="X36" s="7">
        <v>50</v>
      </c>
      <c r="Y36" s="7">
        <v>5</v>
      </c>
      <c r="Z36" s="7">
        <v>10</v>
      </c>
      <c r="AA36" s="7">
        <v>0</v>
      </c>
      <c r="AB36" s="7">
        <v>0</v>
      </c>
      <c r="AC36" s="7">
        <v>0</v>
      </c>
      <c r="AD36" s="7">
        <v>0</v>
      </c>
      <c r="AE36" s="8">
        <f t="shared" si="3"/>
        <v>40</v>
      </c>
      <c r="AF36" s="8">
        <f t="shared" si="3"/>
        <v>100</v>
      </c>
      <c r="AG36" s="7">
        <v>2</v>
      </c>
      <c r="AH36" s="7">
        <v>3</v>
      </c>
      <c r="AI36" s="7">
        <v>0</v>
      </c>
      <c r="AJ36" s="7">
        <v>0</v>
      </c>
      <c r="AK36" s="7">
        <v>10</v>
      </c>
      <c r="AL36" s="7">
        <v>60</v>
      </c>
      <c r="AM36" s="7">
        <v>195</v>
      </c>
      <c r="AN36" s="7">
        <v>3785</v>
      </c>
      <c r="AO36" s="7">
        <v>10</v>
      </c>
      <c r="AP36" s="7">
        <v>50</v>
      </c>
      <c r="AQ36" s="7">
        <v>580</v>
      </c>
      <c r="AR36" s="7">
        <v>2755</v>
      </c>
      <c r="AS36" s="7">
        <v>5</v>
      </c>
      <c r="AT36" s="7">
        <v>50</v>
      </c>
      <c r="AU36" s="7">
        <f t="shared" si="15"/>
        <v>800</v>
      </c>
      <c r="AV36" s="7">
        <f t="shared" si="15"/>
        <v>6700</v>
      </c>
      <c r="AW36" s="7">
        <v>58</v>
      </c>
      <c r="AX36" s="7">
        <v>276</v>
      </c>
      <c r="AY36" s="9">
        <f t="shared" si="12"/>
        <v>995</v>
      </c>
      <c r="AZ36" s="9">
        <f t="shared" si="12"/>
        <v>7000</v>
      </c>
      <c r="BA36" s="9"/>
      <c r="BB36" s="9"/>
      <c r="BC36" s="7">
        <v>0</v>
      </c>
      <c r="BD36" s="7">
        <v>0</v>
      </c>
      <c r="BE36" s="7">
        <v>0</v>
      </c>
      <c r="BF36" s="7">
        <v>0</v>
      </c>
      <c r="BG36" s="7">
        <v>110</v>
      </c>
      <c r="BH36" s="7">
        <v>510</v>
      </c>
      <c r="BI36" s="7">
        <v>515</v>
      </c>
      <c r="BJ36" s="7">
        <v>1990</v>
      </c>
      <c r="BK36" s="8">
        <f t="shared" si="6"/>
        <v>625</v>
      </c>
      <c r="BL36" s="8">
        <f t="shared" si="6"/>
        <v>2500</v>
      </c>
      <c r="BM36" s="8">
        <f t="shared" si="0"/>
        <v>1620</v>
      </c>
      <c r="BN36" s="8">
        <f t="shared" si="0"/>
        <v>9500</v>
      </c>
      <c r="BO36" s="7">
        <v>325</v>
      </c>
      <c r="BP36" s="7">
        <v>680</v>
      </c>
      <c r="BQ36" s="7">
        <v>20</v>
      </c>
      <c r="BR36" s="7">
        <v>20</v>
      </c>
    </row>
    <row r="37" spans="1:95" s="10" customFormat="1" ht="18" customHeight="1" x14ac:dyDescent="0.25">
      <c r="A37" s="39">
        <v>29</v>
      </c>
      <c r="B37" s="12" t="s">
        <v>32</v>
      </c>
      <c r="C37" s="7">
        <v>4300</v>
      </c>
      <c r="D37" s="7">
        <v>22000</v>
      </c>
      <c r="E37" s="7">
        <v>2670</v>
      </c>
      <c r="F37" s="7">
        <v>11100</v>
      </c>
      <c r="G37" s="7">
        <v>300</v>
      </c>
      <c r="H37" s="7">
        <v>2000</v>
      </c>
      <c r="I37" s="8">
        <f t="shared" si="1"/>
        <v>7270</v>
      </c>
      <c r="J37" s="8">
        <f t="shared" si="1"/>
        <v>35100</v>
      </c>
      <c r="K37" s="7">
        <v>410</v>
      </c>
      <c r="L37" s="7">
        <v>9500</v>
      </c>
      <c r="M37" s="7">
        <v>950</v>
      </c>
      <c r="N37" s="7">
        <v>15200</v>
      </c>
      <c r="O37" s="8">
        <f t="shared" si="2"/>
        <v>8630</v>
      </c>
      <c r="P37" s="8">
        <f t="shared" si="2"/>
        <v>59800</v>
      </c>
      <c r="Q37" s="7">
        <v>151</v>
      </c>
      <c r="R37" s="7">
        <v>715</v>
      </c>
      <c r="S37" s="7">
        <v>5618</v>
      </c>
      <c r="T37" s="7">
        <v>38878</v>
      </c>
      <c r="U37" s="7">
        <v>2690</v>
      </c>
      <c r="V37" s="7">
        <v>40600</v>
      </c>
      <c r="W37" s="7">
        <v>2050</v>
      </c>
      <c r="X37" s="7">
        <v>26000</v>
      </c>
      <c r="Y37" s="7">
        <v>300</v>
      </c>
      <c r="Z37" s="7">
        <v>1000</v>
      </c>
      <c r="AA37" s="7">
        <v>0</v>
      </c>
      <c r="AB37" s="7">
        <v>0</v>
      </c>
      <c r="AC37" s="7">
        <v>260</v>
      </c>
      <c r="AD37" s="7">
        <v>19500</v>
      </c>
      <c r="AE37" s="8">
        <f t="shared" si="3"/>
        <v>5300</v>
      </c>
      <c r="AF37" s="8">
        <f t="shared" si="3"/>
        <v>87100</v>
      </c>
      <c r="AG37" s="7">
        <v>91</v>
      </c>
      <c r="AH37" s="7">
        <v>257</v>
      </c>
      <c r="AI37" s="7">
        <v>80</v>
      </c>
      <c r="AJ37" s="7">
        <v>9500</v>
      </c>
      <c r="AK37" s="7">
        <v>65</v>
      </c>
      <c r="AL37" s="7">
        <v>200</v>
      </c>
      <c r="AM37" s="7">
        <v>1935</v>
      </c>
      <c r="AN37" s="7">
        <v>11800</v>
      </c>
      <c r="AO37" s="7">
        <v>100</v>
      </c>
      <c r="AP37" s="7">
        <v>200</v>
      </c>
      <c r="AQ37" s="7">
        <v>200</v>
      </c>
      <c r="AR37" s="7">
        <v>200</v>
      </c>
      <c r="AS37" s="7">
        <v>20</v>
      </c>
      <c r="AT37" s="7">
        <v>100</v>
      </c>
      <c r="AU37" s="7">
        <f t="shared" si="15"/>
        <v>2400</v>
      </c>
      <c r="AV37" s="7">
        <f t="shared" si="15"/>
        <v>22000</v>
      </c>
      <c r="AW37" s="7">
        <v>30</v>
      </c>
      <c r="AX37" s="7">
        <v>30</v>
      </c>
      <c r="AY37" s="9">
        <f t="shared" si="12"/>
        <v>16330</v>
      </c>
      <c r="AZ37" s="9">
        <f t="shared" si="12"/>
        <v>168900</v>
      </c>
      <c r="BA37" s="9"/>
      <c r="BB37" s="9"/>
      <c r="BC37" s="7">
        <v>0</v>
      </c>
      <c r="BD37" s="7">
        <v>0</v>
      </c>
      <c r="BE37" s="7">
        <v>71</v>
      </c>
      <c r="BF37" s="7">
        <v>2156</v>
      </c>
      <c r="BG37" s="7">
        <v>2125</v>
      </c>
      <c r="BH37" s="7">
        <v>41320</v>
      </c>
      <c r="BI37" s="7">
        <v>3104</v>
      </c>
      <c r="BJ37" s="7">
        <v>34524</v>
      </c>
      <c r="BK37" s="8">
        <f t="shared" si="6"/>
        <v>5300</v>
      </c>
      <c r="BL37" s="8">
        <f t="shared" si="6"/>
        <v>78000</v>
      </c>
      <c r="BM37" s="8">
        <f t="shared" si="0"/>
        <v>21630</v>
      </c>
      <c r="BN37" s="8">
        <f t="shared" si="0"/>
        <v>246900</v>
      </c>
      <c r="BO37" s="7">
        <v>3180</v>
      </c>
      <c r="BP37" s="7">
        <v>15800</v>
      </c>
      <c r="BQ37" s="7">
        <v>428</v>
      </c>
      <c r="BR37" s="7">
        <v>428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7">
        <v>0</v>
      </c>
      <c r="D38" s="7">
        <v>0</v>
      </c>
      <c r="E38" s="7">
        <v>750</v>
      </c>
      <c r="F38" s="7">
        <v>3700</v>
      </c>
      <c r="G38" s="7">
        <v>100</v>
      </c>
      <c r="H38" s="7">
        <v>500</v>
      </c>
      <c r="I38" s="8">
        <f t="shared" si="1"/>
        <v>850</v>
      </c>
      <c r="J38" s="8">
        <f t="shared" si="1"/>
        <v>4200</v>
      </c>
      <c r="K38" s="7">
        <v>410</v>
      </c>
      <c r="L38" s="7">
        <v>4700</v>
      </c>
      <c r="M38" s="7">
        <v>25</v>
      </c>
      <c r="N38" s="7">
        <v>100</v>
      </c>
      <c r="O38" s="8">
        <f t="shared" si="2"/>
        <v>1285</v>
      </c>
      <c r="P38" s="8">
        <f t="shared" si="2"/>
        <v>9000</v>
      </c>
      <c r="Q38" s="7">
        <v>10</v>
      </c>
      <c r="R38" s="7">
        <v>21</v>
      </c>
      <c r="S38" s="7">
        <v>967</v>
      </c>
      <c r="T38" s="7">
        <v>6754</v>
      </c>
      <c r="U38" s="7">
        <v>1610</v>
      </c>
      <c r="V38" s="7">
        <v>28800</v>
      </c>
      <c r="W38" s="7">
        <v>2840</v>
      </c>
      <c r="X38" s="7">
        <v>27800</v>
      </c>
      <c r="Y38" s="7">
        <v>250</v>
      </c>
      <c r="Z38" s="7">
        <v>500</v>
      </c>
      <c r="AA38" s="7">
        <v>0</v>
      </c>
      <c r="AB38" s="7">
        <v>0</v>
      </c>
      <c r="AC38" s="7">
        <v>0</v>
      </c>
      <c r="AD38" s="7">
        <v>0</v>
      </c>
      <c r="AE38" s="8">
        <f t="shared" si="3"/>
        <v>4700</v>
      </c>
      <c r="AF38" s="8">
        <f t="shared" si="3"/>
        <v>57100</v>
      </c>
      <c r="AG38" s="7">
        <v>70</v>
      </c>
      <c r="AH38" s="7">
        <v>136</v>
      </c>
      <c r="AI38" s="7">
        <v>50</v>
      </c>
      <c r="AJ38" s="7">
        <v>4000</v>
      </c>
      <c r="AK38" s="7">
        <v>25</v>
      </c>
      <c r="AL38" s="7">
        <v>90</v>
      </c>
      <c r="AM38" s="7">
        <v>879</v>
      </c>
      <c r="AN38" s="7">
        <v>4205</v>
      </c>
      <c r="AO38" s="7">
        <v>16</v>
      </c>
      <c r="AP38" s="7">
        <v>30</v>
      </c>
      <c r="AQ38" s="7">
        <v>25</v>
      </c>
      <c r="AR38" s="7">
        <v>25</v>
      </c>
      <c r="AS38" s="7">
        <v>5</v>
      </c>
      <c r="AT38" s="7">
        <v>50</v>
      </c>
      <c r="AU38" s="7">
        <f t="shared" si="15"/>
        <v>1000</v>
      </c>
      <c r="AV38" s="7">
        <f t="shared" si="15"/>
        <v>8400</v>
      </c>
      <c r="AW38" s="7">
        <v>10</v>
      </c>
      <c r="AX38" s="7">
        <v>10</v>
      </c>
      <c r="AY38" s="9">
        <f t="shared" si="12"/>
        <v>6985</v>
      </c>
      <c r="AZ38" s="9">
        <f t="shared" si="12"/>
        <v>74500</v>
      </c>
      <c r="BA38" s="9"/>
      <c r="BB38" s="9"/>
      <c r="BC38" s="7">
        <v>0</v>
      </c>
      <c r="BD38" s="7">
        <v>0</v>
      </c>
      <c r="BE38" s="7">
        <v>12</v>
      </c>
      <c r="BF38" s="7">
        <v>360</v>
      </c>
      <c r="BG38" s="7">
        <v>385</v>
      </c>
      <c r="BH38" s="7">
        <v>8250</v>
      </c>
      <c r="BI38" s="7">
        <v>1003</v>
      </c>
      <c r="BJ38" s="7">
        <v>11590</v>
      </c>
      <c r="BK38" s="8">
        <f t="shared" si="6"/>
        <v>1400</v>
      </c>
      <c r="BL38" s="8">
        <f t="shared" si="6"/>
        <v>20200</v>
      </c>
      <c r="BM38" s="8">
        <f t="shared" si="0"/>
        <v>8385</v>
      </c>
      <c r="BN38" s="8">
        <f t="shared" si="0"/>
        <v>94700</v>
      </c>
      <c r="BO38" s="7">
        <v>1525</v>
      </c>
      <c r="BP38" s="7">
        <v>5800</v>
      </c>
      <c r="BQ38" s="7">
        <v>182</v>
      </c>
      <c r="BR38" s="7">
        <v>182</v>
      </c>
    </row>
    <row r="39" spans="1:95" s="10" customFormat="1" ht="18" customHeight="1" x14ac:dyDescent="0.25">
      <c r="A39" s="39">
        <v>31</v>
      </c>
      <c r="B39" s="12" t="s">
        <v>34</v>
      </c>
      <c r="C39" s="7">
        <v>100</v>
      </c>
      <c r="D39" s="7">
        <v>300</v>
      </c>
      <c r="E39" s="7">
        <v>850</v>
      </c>
      <c r="F39" s="7">
        <v>3530</v>
      </c>
      <c r="G39" s="7">
        <v>100</v>
      </c>
      <c r="H39" s="7">
        <v>500</v>
      </c>
      <c r="I39" s="8">
        <f t="shared" si="1"/>
        <v>1050</v>
      </c>
      <c r="J39" s="8">
        <f t="shared" si="1"/>
        <v>4330</v>
      </c>
      <c r="K39" s="7">
        <v>390</v>
      </c>
      <c r="L39" s="7">
        <v>8500</v>
      </c>
      <c r="M39" s="7">
        <v>1000</v>
      </c>
      <c r="N39" s="7">
        <v>16470</v>
      </c>
      <c r="O39" s="8">
        <f t="shared" si="2"/>
        <v>2440</v>
      </c>
      <c r="P39" s="8">
        <f t="shared" si="2"/>
        <v>29300</v>
      </c>
      <c r="Q39" s="7">
        <v>151</v>
      </c>
      <c r="R39" s="7">
        <v>331</v>
      </c>
      <c r="S39" s="7">
        <v>1344</v>
      </c>
      <c r="T39" s="7">
        <v>19047</v>
      </c>
      <c r="U39" s="7">
        <v>2500</v>
      </c>
      <c r="V39" s="7">
        <v>27500</v>
      </c>
      <c r="W39" s="7">
        <v>850</v>
      </c>
      <c r="X39" s="7">
        <v>14500</v>
      </c>
      <c r="Y39" s="7">
        <v>130</v>
      </c>
      <c r="Z39" s="7">
        <v>500</v>
      </c>
      <c r="AA39" s="7">
        <v>0</v>
      </c>
      <c r="AB39" s="7">
        <v>0</v>
      </c>
      <c r="AC39" s="7">
        <v>120</v>
      </c>
      <c r="AD39" s="7">
        <v>6000</v>
      </c>
      <c r="AE39" s="8">
        <f t="shared" si="3"/>
        <v>3600</v>
      </c>
      <c r="AF39" s="8">
        <f t="shared" si="3"/>
        <v>48500</v>
      </c>
      <c r="AG39" s="7">
        <v>45</v>
      </c>
      <c r="AH39" s="7">
        <v>164</v>
      </c>
      <c r="AI39" s="7">
        <v>0</v>
      </c>
      <c r="AJ39" s="7">
        <v>0</v>
      </c>
      <c r="AK39" s="7">
        <v>5</v>
      </c>
      <c r="AL39" s="7">
        <v>10</v>
      </c>
      <c r="AM39" s="7">
        <v>78</v>
      </c>
      <c r="AN39" s="7">
        <v>913</v>
      </c>
      <c r="AO39" s="7">
        <v>2</v>
      </c>
      <c r="AP39" s="7">
        <v>2</v>
      </c>
      <c r="AQ39" s="7">
        <v>10</v>
      </c>
      <c r="AR39" s="7">
        <v>25</v>
      </c>
      <c r="AS39" s="7">
        <v>5</v>
      </c>
      <c r="AT39" s="7">
        <v>50</v>
      </c>
      <c r="AU39" s="7">
        <f t="shared" si="15"/>
        <v>100</v>
      </c>
      <c r="AV39" s="7">
        <f t="shared" si="15"/>
        <v>1000</v>
      </c>
      <c r="AW39" s="7">
        <v>6</v>
      </c>
      <c r="AX39" s="7">
        <v>6</v>
      </c>
      <c r="AY39" s="9">
        <f t="shared" si="12"/>
        <v>6140</v>
      </c>
      <c r="AZ39" s="9">
        <f t="shared" si="12"/>
        <v>78800</v>
      </c>
      <c r="BA39" s="9"/>
      <c r="BB39" s="9"/>
      <c r="BC39" s="7">
        <v>0</v>
      </c>
      <c r="BD39" s="7">
        <v>0</v>
      </c>
      <c r="BE39" s="7">
        <v>12</v>
      </c>
      <c r="BF39" s="7">
        <v>362</v>
      </c>
      <c r="BG39" s="7">
        <v>215</v>
      </c>
      <c r="BH39" s="7">
        <v>2500</v>
      </c>
      <c r="BI39" s="7">
        <v>373</v>
      </c>
      <c r="BJ39" s="7">
        <v>2138</v>
      </c>
      <c r="BK39" s="8">
        <f t="shared" si="6"/>
        <v>600</v>
      </c>
      <c r="BL39" s="8">
        <f t="shared" si="6"/>
        <v>5000</v>
      </c>
      <c r="BM39" s="8">
        <f t="shared" ref="BM39:BN58" si="16">AY39+BK39</f>
        <v>6740</v>
      </c>
      <c r="BN39" s="8">
        <f t="shared" si="16"/>
        <v>83800</v>
      </c>
      <c r="BO39" s="7">
        <v>1020</v>
      </c>
      <c r="BP39" s="7">
        <v>2850</v>
      </c>
      <c r="BQ39" s="7">
        <v>172</v>
      </c>
      <c r="BR39" s="7">
        <v>172</v>
      </c>
    </row>
    <row r="40" spans="1:95" s="10" customFormat="1" ht="18" customHeight="1" x14ac:dyDescent="0.25">
      <c r="A40" s="37">
        <v>32</v>
      </c>
      <c r="B40" s="12" t="s">
        <v>35</v>
      </c>
      <c r="C40" s="7">
        <v>1600</v>
      </c>
      <c r="D40" s="7">
        <v>5000</v>
      </c>
      <c r="E40" s="7">
        <v>365</v>
      </c>
      <c r="F40" s="7">
        <v>1700</v>
      </c>
      <c r="G40" s="7">
        <v>50</v>
      </c>
      <c r="H40" s="7">
        <v>200</v>
      </c>
      <c r="I40" s="8">
        <f t="shared" si="1"/>
        <v>2015</v>
      </c>
      <c r="J40" s="8">
        <f t="shared" si="1"/>
        <v>6900</v>
      </c>
      <c r="K40" s="7">
        <v>150</v>
      </c>
      <c r="L40" s="7">
        <v>2800</v>
      </c>
      <c r="M40" s="7">
        <v>250</v>
      </c>
      <c r="N40" s="7">
        <v>3000</v>
      </c>
      <c r="O40" s="8">
        <f t="shared" si="2"/>
        <v>2415</v>
      </c>
      <c r="P40" s="8">
        <f t="shared" si="2"/>
        <v>12700</v>
      </c>
      <c r="Q40" s="7">
        <v>43</v>
      </c>
      <c r="R40" s="7">
        <v>153</v>
      </c>
      <c r="S40" s="7">
        <v>1737</v>
      </c>
      <c r="T40" s="7">
        <v>8937</v>
      </c>
      <c r="U40" s="7">
        <v>1003</v>
      </c>
      <c r="V40" s="7">
        <v>10040</v>
      </c>
      <c r="W40" s="7">
        <v>820</v>
      </c>
      <c r="X40" s="7">
        <v>9400</v>
      </c>
      <c r="Y40" s="7">
        <v>55</v>
      </c>
      <c r="Z40" s="7">
        <v>260</v>
      </c>
      <c r="AA40" s="7">
        <v>0</v>
      </c>
      <c r="AB40" s="7">
        <v>0</v>
      </c>
      <c r="AC40" s="7">
        <v>22</v>
      </c>
      <c r="AD40" s="7">
        <v>2500</v>
      </c>
      <c r="AE40" s="8">
        <f t="shared" si="3"/>
        <v>1900</v>
      </c>
      <c r="AF40" s="8">
        <f t="shared" si="3"/>
        <v>22200</v>
      </c>
      <c r="AG40" s="7">
        <v>15</v>
      </c>
      <c r="AH40" s="7">
        <v>67</v>
      </c>
      <c r="AI40" s="7">
        <v>25</v>
      </c>
      <c r="AJ40" s="7">
        <v>1200</v>
      </c>
      <c r="AK40" s="7">
        <v>15</v>
      </c>
      <c r="AL40" s="7">
        <v>70</v>
      </c>
      <c r="AM40" s="7">
        <v>475</v>
      </c>
      <c r="AN40" s="7">
        <v>3780</v>
      </c>
      <c r="AO40" s="7">
        <v>25</v>
      </c>
      <c r="AP40" s="7">
        <v>50</v>
      </c>
      <c r="AQ40" s="7">
        <v>50</v>
      </c>
      <c r="AR40" s="7">
        <v>50</v>
      </c>
      <c r="AS40" s="7">
        <v>10</v>
      </c>
      <c r="AT40" s="7">
        <v>50</v>
      </c>
      <c r="AU40" s="7">
        <f t="shared" si="15"/>
        <v>600</v>
      </c>
      <c r="AV40" s="7">
        <f t="shared" si="15"/>
        <v>5200</v>
      </c>
      <c r="AW40" s="7">
        <v>12</v>
      </c>
      <c r="AX40" s="7">
        <v>12</v>
      </c>
      <c r="AY40" s="9">
        <f t="shared" ref="AY40:AZ43" si="17">O40+AE40+AU40</f>
        <v>4915</v>
      </c>
      <c r="AZ40" s="9">
        <f t="shared" si="17"/>
        <v>40100</v>
      </c>
      <c r="BA40" s="9"/>
      <c r="BB40" s="9"/>
      <c r="BC40" s="7">
        <v>0</v>
      </c>
      <c r="BD40" s="7">
        <v>0</v>
      </c>
      <c r="BE40" s="7">
        <v>14</v>
      </c>
      <c r="BF40" s="7">
        <v>420</v>
      </c>
      <c r="BG40" s="7">
        <v>350</v>
      </c>
      <c r="BH40" s="7">
        <v>3300</v>
      </c>
      <c r="BI40" s="7">
        <v>656</v>
      </c>
      <c r="BJ40" s="7">
        <v>4280</v>
      </c>
      <c r="BK40" s="8">
        <f t="shared" si="6"/>
        <v>1020</v>
      </c>
      <c r="BL40" s="8">
        <f t="shared" si="6"/>
        <v>8000</v>
      </c>
      <c r="BM40" s="8">
        <f t="shared" si="16"/>
        <v>5935</v>
      </c>
      <c r="BN40" s="8">
        <f t="shared" si="16"/>
        <v>48100</v>
      </c>
      <c r="BO40" s="7">
        <v>1320</v>
      </c>
      <c r="BP40" s="7">
        <v>3200</v>
      </c>
      <c r="BQ40" s="7">
        <v>140</v>
      </c>
      <c r="BR40" s="7">
        <v>140</v>
      </c>
    </row>
    <row r="41" spans="1:95" s="10" customFormat="1" ht="18" customHeight="1" x14ac:dyDescent="0.25">
      <c r="A41" s="39">
        <v>33</v>
      </c>
      <c r="B41" s="12" t="s">
        <v>36</v>
      </c>
      <c r="C41" s="7">
        <v>500</v>
      </c>
      <c r="D41" s="7">
        <v>1500</v>
      </c>
      <c r="E41" s="7">
        <v>170</v>
      </c>
      <c r="F41" s="7">
        <v>800</v>
      </c>
      <c r="G41" s="7">
        <v>50</v>
      </c>
      <c r="H41" s="7">
        <v>100</v>
      </c>
      <c r="I41" s="8">
        <f t="shared" si="1"/>
        <v>720</v>
      </c>
      <c r="J41" s="8">
        <f t="shared" si="1"/>
        <v>2400</v>
      </c>
      <c r="K41" s="7">
        <v>40</v>
      </c>
      <c r="L41" s="7">
        <v>600</v>
      </c>
      <c r="M41" s="7">
        <v>100</v>
      </c>
      <c r="N41" s="7">
        <v>1000</v>
      </c>
      <c r="O41" s="8">
        <f t="shared" si="2"/>
        <v>860</v>
      </c>
      <c r="P41" s="8">
        <f t="shared" si="2"/>
        <v>4000</v>
      </c>
      <c r="Q41" s="7">
        <v>17</v>
      </c>
      <c r="R41" s="7">
        <v>42</v>
      </c>
      <c r="S41" s="7">
        <v>647</v>
      </c>
      <c r="T41" s="7">
        <v>3003</v>
      </c>
      <c r="U41" s="7">
        <v>3220</v>
      </c>
      <c r="V41" s="7">
        <v>27200</v>
      </c>
      <c r="W41" s="7">
        <v>790</v>
      </c>
      <c r="X41" s="7">
        <v>22600</v>
      </c>
      <c r="Y41" s="7">
        <v>140</v>
      </c>
      <c r="Z41" s="7">
        <v>500</v>
      </c>
      <c r="AA41" s="7">
        <v>0</v>
      </c>
      <c r="AB41" s="7">
        <v>0</v>
      </c>
      <c r="AC41" s="7">
        <v>50</v>
      </c>
      <c r="AD41" s="7">
        <v>2000</v>
      </c>
      <c r="AE41" s="8">
        <f t="shared" si="3"/>
        <v>4200</v>
      </c>
      <c r="AF41" s="8">
        <f t="shared" si="3"/>
        <v>52300</v>
      </c>
      <c r="AG41" s="7">
        <v>39</v>
      </c>
      <c r="AH41" s="7">
        <v>136</v>
      </c>
      <c r="AI41" s="7">
        <v>80</v>
      </c>
      <c r="AJ41" s="7">
        <v>6000</v>
      </c>
      <c r="AK41" s="7">
        <v>20</v>
      </c>
      <c r="AL41" s="7">
        <v>30</v>
      </c>
      <c r="AM41" s="7">
        <v>820</v>
      </c>
      <c r="AN41" s="7">
        <v>3330</v>
      </c>
      <c r="AO41" s="7">
        <v>40</v>
      </c>
      <c r="AP41" s="7">
        <v>40</v>
      </c>
      <c r="AQ41" s="7">
        <v>50</v>
      </c>
      <c r="AR41" s="7">
        <v>50</v>
      </c>
      <c r="AS41" s="7">
        <v>10</v>
      </c>
      <c r="AT41" s="7">
        <v>50</v>
      </c>
      <c r="AU41" s="7">
        <f t="shared" si="15"/>
        <v>1020</v>
      </c>
      <c r="AV41" s="7">
        <f t="shared" si="15"/>
        <v>9500</v>
      </c>
      <c r="AW41" s="7">
        <v>5</v>
      </c>
      <c r="AX41" s="7">
        <v>5</v>
      </c>
      <c r="AY41" s="9">
        <f t="shared" si="17"/>
        <v>6080</v>
      </c>
      <c r="AZ41" s="9">
        <f t="shared" si="17"/>
        <v>65800</v>
      </c>
      <c r="BA41" s="9"/>
      <c r="BB41" s="9"/>
      <c r="BC41" s="7">
        <v>0</v>
      </c>
      <c r="BD41" s="7">
        <v>0</v>
      </c>
      <c r="BE41" s="7">
        <v>6</v>
      </c>
      <c r="BF41" s="7">
        <v>180</v>
      </c>
      <c r="BG41" s="7">
        <v>65</v>
      </c>
      <c r="BH41" s="7">
        <v>410</v>
      </c>
      <c r="BI41" s="7">
        <v>279</v>
      </c>
      <c r="BJ41" s="7">
        <v>2410</v>
      </c>
      <c r="BK41" s="8">
        <f t="shared" si="6"/>
        <v>350</v>
      </c>
      <c r="BL41" s="8">
        <f t="shared" si="6"/>
        <v>3000</v>
      </c>
      <c r="BM41" s="8">
        <f t="shared" si="16"/>
        <v>6430</v>
      </c>
      <c r="BN41" s="8">
        <f t="shared" si="16"/>
        <v>68800</v>
      </c>
      <c r="BO41" s="7">
        <v>820</v>
      </c>
      <c r="BP41" s="7">
        <v>3500</v>
      </c>
      <c r="BQ41" s="7">
        <v>93</v>
      </c>
      <c r="BR41" s="7">
        <v>93</v>
      </c>
    </row>
    <row r="42" spans="1:95" s="19" customFormat="1" ht="18" customHeight="1" x14ac:dyDescent="0.25">
      <c r="A42" s="37">
        <v>34</v>
      </c>
      <c r="B42" s="6" t="s">
        <v>82</v>
      </c>
      <c r="C42" s="7">
        <v>600</v>
      </c>
      <c r="D42" s="7">
        <v>2200</v>
      </c>
      <c r="E42" s="7">
        <v>85</v>
      </c>
      <c r="F42" s="7">
        <v>170</v>
      </c>
      <c r="G42" s="7">
        <v>0</v>
      </c>
      <c r="H42" s="7">
        <v>0</v>
      </c>
      <c r="I42" s="8">
        <f t="shared" si="1"/>
        <v>685</v>
      </c>
      <c r="J42" s="8">
        <f t="shared" si="1"/>
        <v>2370</v>
      </c>
      <c r="K42" s="7">
        <v>20</v>
      </c>
      <c r="L42" s="7">
        <v>110</v>
      </c>
      <c r="M42" s="7">
        <v>5</v>
      </c>
      <c r="N42" s="7">
        <v>20</v>
      </c>
      <c r="O42" s="8">
        <f t="shared" si="2"/>
        <v>710</v>
      </c>
      <c r="P42" s="8">
        <f t="shared" si="2"/>
        <v>2500</v>
      </c>
      <c r="Q42" s="7">
        <v>2</v>
      </c>
      <c r="R42" s="7">
        <v>4</v>
      </c>
      <c r="S42" s="7">
        <v>533</v>
      </c>
      <c r="T42" s="7">
        <v>1876</v>
      </c>
      <c r="U42" s="7">
        <v>90</v>
      </c>
      <c r="V42" s="7">
        <v>580</v>
      </c>
      <c r="W42" s="7">
        <v>80</v>
      </c>
      <c r="X42" s="7">
        <v>900</v>
      </c>
      <c r="Y42" s="7">
        <v>10</v>
      </c>
      <c r="Z42" s="7">
        <v>20</v>
      </c>
      <c r="AA42" s="7">
        <v>0</v>
      </c>
      <c r="AB42" s="7">
        <v>0</v>
      </c>
      <c r="AC42" s="7">
        <v>0</v>
      </c>
      <c r="AD42" s="7">
        <v>0</v>
      </c>
      <c r="AE42" s="8">
        <f t="shared" si="3"/>
        <v>180</v>
      </c>
      <c r="AF42" s="8">
        <f t="shared" si="3"/>
        <v>1500</v>
      </c>
      <c r="AG42" s="7">
        <v>4</v>
      </c>
      <c r="AH42" s="7">
        <v>6</v>
      </c>
      <c r="AI42" s="7">
        <v>25</v>
      </c>
      <c r="AJ42" s="7">
        <v>1000</v>
      </c>
      <c r="AK42" s="7">
        <v>25</v>
      </c>
      <c r="AL42" s="7">
        <v>200</v>
      </c>
      <c r="AM42" s="7">
        <v>370</v>
      </c>
      <c r="AN42" s="7">
        <v>3180</v>
      </c>
      <c r="AO42" s="7">
        <v>20</v>
      </c>
      <c r="AP42" s="7">
        <v>30</v>
      </c>
      <c r="AQ42" s="7">
        <v>50</v>
      </c>
      <c r="AR42" s="7">
        <v>50</v>
      </c>
      <c r="AS42" s="7">
        <v>10</v>
      </c>
      <c r="AT42" s="7">
        <v>40</v>
      </c>
      <c r="AU42" s="7">
        <f t="shared" si="15"/>
        <v>500</v>
      </c>
      <c r="AV42" s="7">
        <f t="shared" si="15"/>
        <v>4500</v>
      </c>
      <c r="AW42" s="7">
        <v>5</v>
      </c>
      <c r="AX42" s="7">
        <v>5</v>
      </c>
      <c r="AY42" s="9">
        <f t="shared" si="17"/>
        <v>1390</v>
      </c>
      <c r="AZ42" s="9">
        <f t="shared" si="17"/>
        <v>8500</v>
      </c>
      <c r="BA42" s="9"/>
      <c r="BB42" s="9"/>
      <c r="BC42" s="7">
        <v>0</v>
      </c>
      <c r="BD42" s="7">
        <v>0</v>
      </c>
      <c r="BE42" s="7">
        <v>2</v>
      </c>
      <c r="BF42" s="7">
        <v>62</v>
      </c>
      <c r="BG42" s="7">
        <v>70</v>
      </c>
      <c r="BH42" s="7">
        <v>370</v>
      </c>
      <c r="BI42" s="7">
        <v>178</v>
      </c>
      <c r="BJ42" s="7">
        <v>1168</v>
      </c>
      <c r="BK42" s="8">
        <f t="shared" si="6"/>
        <v>250</v>
      </c>
      <c r="BL42" s="8">
        <f t="shared" si="6"/>
        <v>1600</v>
      </c>
      <c r="BM42" s="8">
        <f t="shared" si="16"/>
        <v>1640</v>
      </c>
      <c r="BN42" s="8">
        <f t="shared" si="16"/>
        <v>10100</v>
      </c>
      <c r="BO42" s="7">
        <v>200</v>
      </c>
      <c r="BP42" s="7">
        <v>400</v>
      </c>
      <c r="BQ42" s="7">
        <v>11</v>
      </c>
      <c r="BR42" s="7">
        <v>11</v>
      </c>
    </row>
    <row r="43" spans="1:95" s="16" customFormat="1" ht="18" customHeight="1" x14ac:dyDescent="0.25">
      <c r="A43" s="38" t="s">
        <v>37</v>
      </c>
      <c r="B43" s="13" t="s">
        <v>38</v>
      </c>
      <c r="C43" s="8">
        <f>SUM(C33:C42)</f>
        <v>13820</v>
      </c>
      <c r="D43" s="8">
        <f t="shared" ref="D43:BQ43" si="18">SUM(D33:D42)</f>
        <v>74200</v>
      </c>
      <c r="E43" s="8">
        <f t="shared" si="18"/>
        <v>8418</v>
      </c>
      <c r="F43" s="8">
        <f t="shared" si="18"/>
        <v>34220</v>
      </c>
      <c r="G43" s="8">
        <f t="shared" si="18"/>
        <v>1185</v>
      </c>
      <c r="H43" s="8">
        <f t="shared" si="18"/>
        <v>5435</v>
      </c>
      <c r="I43" s="8">
        <f t="shared" si="1"/>
        <v>23423</v>
      </c>
      <c r="J43" s="8">
        <f t="shared" si="1"/>
        <v>113855</v>
      </c>
      <c r="K43" s="8">
        <f t="shared" si="18"/>
        <v>2479</v>
      </c>
      <c r="L43" s="8">
        <f t="shared" si="18"/>
        <v>38040</v>
      </c>
      <c r="M43" s="8">
        <f t="shared" si="18"/>
        <v>2875</v>
      </c>
      <c r="N43" s="8">
        <f t="shared" si="18"/>
        <v>45405</v>
      </c>
      <c r="O43" s="8">
        <f t="shared" si="2"/>
        <v>28777</v>
      </c>
      <c r="P43" s="8">
        <f t="shared" si="2"/>
        <v>197300</v>
      </c>
      <c r="Q43" s="8">
        <f t="shared" si="18"/>
        <v>487</v>
      </c>
      <c r="R43" s="8">
        <f t="shared" si="18"/>
        <v>1769</v>
      </c>
      <c r="S43" s="8">
        <f t="shared" si="18"/>
        <v>20196</v>
      </c>
      <c r="T43" s="8">
        <f t="shared" si="18"/>
        <v>138521</v>
      </c>
      <c r="U43" s="8">
        <f t="shared" si="18"/>
        <v>16738</v>
      </c>
      <c r="V43" s="8">
        <f t="shared" si="18"/>
        <v>192530</v>
      </c>
      <c r="W43" s="8">
        <f t="shared" si="18"/>
        <v>9990</v>
      </c>
      <c r="X43" s="8">
        <f t="shared" si="18"/>
        <v>130250</v>
      </c>
      <c r="Y43" s="8">
        <f t="shared" si="18"/>
        <v>1260</v>
      </c>
      <c r="Z43" s="8">
        <f t="shared" si="18"/>
        <v>3920</v>
      </c>
      <c r="AA43" s="8">
        <f t="shared" si="18"/>
        <v>0</v>
      </c>
      <c r="AB43" s="8">
        <f t="shared" si="18"/>
        <v>0</v>
      </c>
      <c r="AC43" s="8">
        <f t="shared" si="18"/>
        <v>712</v>
      </c>
      <c r="AD43" s="8">
        <f t="shared" si="18"/>
        <v>46300</v>
      </c>
      <c r="AE43" s="8">
        <f t="shared" si="3"/>
        <v>28700</v>
      </c>
      <c r="AF43" s="8">
        <f t="shared" si="3"/>
        <v>373000</v>
      </c>
      <c r="AG43" s="8">
        <f t="shared" si="18"/>
        <v>395</v>
      </c>
      <c r="AH43" s="8">
        <f t="shared" si="18"/>
        <v>1114</v>
      </c>
      <c r="AI43" s="8">
        <f t="shared" si="18"/>
        <v>317</v>
      </c>
      <c r="AJ43" s="8">
        <f t="shared" si="18"/>
        <v>29200</v>
      </c>
      <c r="AK43" s="8">
        <f t="shared" si="18"/>
        <v>275</v>
      </c>
      <c r="AL43" s="8">
        <f t="shared" si="18"/>
        <v>975</v>
      </c>
      <c r="AM43" s="8">
        <f t="shared" si="18"/>
        <v>7305</v>
      </c>
      <c r="AN43" s="8">
        <f t="shared" si="18"/>
        <v>49955</v>
      </c>
      <c r="AO43" s="8">
        <f t="shared" si="18"/>
        <v>343</v>
      </c>
      <c r="AP43" s="8">
        <f t="shared" si="18"/>
        <v>720</v>
      </c>
      <c r="AQ43" s="8">
        <f t="shared" si="18"/>
        <v>1185</v>
      </c>
      <c r="AR43" s="8">
        <f t="shared" si="18"/>
        <v>3390</v>
      </c>
      <c r="AS43" s="8">
        <f t="shared" si="18"/>
        <v>95</v>
      </c>
      <c r="AT43" s="8">
        <f t="shared" si="18"/>
        <v>560</v>
      </c>
      <c r="AU43" s="8">
        <f t="shared" si="18"/>
        <v>9520</v>
      </c>
      <c r="AV43" s="8">
        <f t="shared" si="18"/>
        <v>84800</v>
      </c>
      <c r="AW43" s="8">
        <f t="shared" si="18"/>
        <v>188</v>
      </c>
      <c r="AX43" s="8">
        <f t="shared" si="18"/>
        <v>407</v>
      </c>
      <c r="AY43" s="9">
        <f t="shared" si="17"/>
        <v>66997</v>
      </c>
      <c r="AZ43" s="9">
        <f t="shared" si="17"/>
        <v>655100</v>
      </c>
      <c r="BA43" s="8">
        <f t="shared" si="18"/>
        <v>0</v>
      </c>
      <c r="BB43" s="8">
        <f t="shared" si="18"/>
        <v>0</v>
      </c>
      <c r="BC43" s="8">
        <f t="shared" si="18"/>
        <v>0</v>
      </c>
      <c r="BD43" s="8">
        <f t="shared" si="18"/>
        <v>0</v>
      </c>
      <c r="BE43" s="8">
        <f t="shared" si="18"/>
        <v>167</v>
      </c>
      <c r="BF43" s="8">
        <f t="shared" si="18"/>
        <v>5042</v>
      </c>
      <c r="BG43" s="8">
        <f t="shared" si="18"/>
        <v>5195</v>
      </c>
      <c r="BH43" s="8">
        <f t="shared" si="18"/>
        <v>87790</v>
      </c>
      <c r="BI43" s="8">
        <f t="shared" si="18"/>
        <v>9683</v>
      </c>
      <c r="BJ43" s="8">
        <f t="shared" si="18"/>
        <v>103368</v>
      </c>
      <c r="BK43" s="8">
        <f t="shared" si="6"/>
        <v>15045</v>
      </c>
      <c r="BL43" s="8">
        <f t="shared" si="6"/>
        <v>196200</v>
      </c>
      <c r="BM43" s="8">
        <f t="shared" si="16"/>
        <v>82042</v>
      </c>
      <c r="BN43" s="8">
        <f t="shared" si="16"/>
        <v>851300</v>
      </c>
      <c r="BO43" s="8">
        <f t="shared" si="18"/>
        <v>12525</v>
      </c>
      <c r="BP43" s="8">
        <f t="shared" si="18"/>
        <v>51550</v>
      </c>
      <c r="BQ43" s="8">
        <f t="shared" si="18"/>
        <v>1508</v>
      </c>
      <c r="BR43" s="8">
        <f t="shared" ref="BR43" si="19">SUM(BR33:BR42)</f>
        <v>1508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8">
        <f>C43+C32+C19</f>
        <v>75250</v>
      </c>
      <c r="D44" s="8">
        <f t="shared" ref="D44:BO44" si="20">D43+D32+D19</f>
        <v>263200</v>
      </c>
      <c r="E44" s="8">
        <f t="shared" si="20"/>
        <v>20810</v>
      </c>
      <c r="F44" s="8">
        <f t="shared" si="20"/>
        <v>67500</v>
      </c>
      <c r="G44" s="8">
        <f t="shared" si="20"/>
        <v>4265</v>
      </c>
      <c r="H44" s="8">
        <f t="shared" si="20"/>
        <v>12715</v>
      </c>
      <c r="I44" s="8">
        <f t="shared" si="20"/>
        <v>100325</v>
      </c>
      <c r="J44" s="8">
        <f t="shared" si="20"/>
        <v>343415</v>
      </c>
      <c r="K44" s="8">
        <f t="shared" si="20"/>
        <v>4792</v>
      </c>
      <c r="L44" s="8">
        <f t="shared" si="20"/>
        <v>56100</v>
      </c>
      <c r="M44" s="8">
        <f t="shared" si="20"/>
        <v>4515</v>
      </c>
      <c r="N44" s="8">
        <f t="shared" si="20"/>
        <v>60985</v>
      </c>
      <c r="O44" s="8">
        <f t="shared" si="20"/>
        <v>109632</v>
      </c>
      <c r="P44" s="8">
        <f t="shared" si="20"/>
        <v>460500</v>
      </c>
      <c r="Q44" s="8">
        <f t="shared" si="20"/>
        <v>818</v>
      </c>
      <c r="R44" s="8">
        <f t="shared" si="20"/>
        <v>2572</v>
      </c>
      <c r="S44" s="8">
        <f t="shared" si="20"/>
        <v>80734</v>
      </c>
      <c r="T44" s="8">
        <f t="shared" si="20"/>
        <v>335266</v>
      </c>
      <c r="U44" s="8">
        <f t="shared" si="20"/>
        <v>32141</v>
      </c>
      <c r="V44" s="8">
        <f t="shared" si="20"/>
        <v>342163</v>
      </c>
      <c r="W44" s="8">
        <f t="shared" si="20"/>
        <v>21301</v>
      </c>
      <c r="X44" s="8">
        <f t="shared" si="20"/>
        <v>236952</v>
      </c>
      <c r="Y44" s="8">
        <f t="shared" si="20"/>
        <v>2868</v>
      </c>
      <c r="Z44" s="8">
        <f t="shared" si="20"/>
        <v>7765</v>
      </c>
      <c r="AA44" s="8">
        <f t="shared" si="20"/>
        <v>655</v>
      </c>
      <c r="AB44" s="8">
        <f t="shared" si="20"/>
        <v>3320</v>
      </c>
      <c r="AC44" s="8">
        <f t="shared" si="20"/>
        <v>1025</v>
      </c>
      <c r="AD44" s="8">
        <f t="shared" si="20"/>
        <v>69600</v>
      </c>
      <c r="AE44" s="8">
        <f t="shared" si="20"/>
        <v>57990</v>
      </c>
      <c r="AF44" s="8">
        <f t="shared" si="20"/>
        <v>659800</v>
      </c>
      <c r="AG44" s="8">
        <f t="shared" si="20"/>
        <v>931</v>
      </c>
      <c r="AH44" s="8">
        <f t="shared" si="20"/>
        <v>2229</v>
      </c>
      <c r="AI44" s="8">
        <f t="shared" si="20"/>
        <v>1341</v>
      </c>
      <c r="AJ44" s="8">
        <f t="shared" si="20"/>
        <v>88900</v>
      </c>
      <c r="AK44" s="8">
        <f t="shared" si="20"/>
        <v>5132</v>
      </c>
      <c r="AL44" s="8">
        <f t="shared" si="20"/>
        <v>15440</v>
      </c>
      <c r="AM44" s="8">
        <f t="shared" si="20"/>
        <v>18513</v>
      </c>
      <c r="AN44" s="8">
        <f t="shared" si="20"/>
        <v>148455</v>
      </c>
      <c r="AO44" s="8">
        <f t="shared" si="20"/>
        <v>2127</v>
      </c>
      <c r="AP44" s="8">
        <f t="shared" si="20"/>
        <v>3330</v>
      </c>
      <c r="AQ44" s="8">
        <f t="shared" si="20"/>
        <v>6300</v>
      </c>
      <c r="AR44" s="8">
        <f t="shared" si="20"/>
        <v>9075</v>
      </c>
      <c r="AS44" s="8">
        <f t="shared" si="20"/>
        <v>347</v>
      </c>
      <c r="AT44" s="8">
        <f t="shared" si="20"/>
        <v>1800</v>
      </c>
      <c r="AU44" s="8">
        <f t="shared" si="20"/>
        <v>33760</v>
      </c>
      <c r="AV44" s="8">
        <f t="shared" si="20"/>
        <v>267000</v>
      </c>
      <c r="AW44" s="8">
        <f t="shared" si="20"/>
        <v>795</v>
      </c>
      <c r="AX44" s="8">
        <f t="shared" si="20"/>
        <v>1079</v>
      </c>
      <c r="AY44" s="8">
        <f t="shared" si="20"/>
        <v>201382</v>
      </c>
      <c r="AZ44" s="8">
        <f t="shared" si="20"/>
        <v>1387300</v>
      </c>
      <c r="BA44" s="8">
        <f t="shared" si="20"/>
        <v>0</v>
      </c>
      <c r="BB44" s="8">
        <f t="shared" si="20"/>
        <v>0</v>
      </c>
      <c r="BC44" s="8">
        <f t="shared" si="20"/>
        <v>57</v>
      </c>
      <c r="BD44" s="8">
        <f t="shared" si="20"/>
        <v>861</v>
      </c>
      <c r="BE44" s="8">
        <f t="shared" si="20"/>
        <v>258</v>
      </c>
      <c r="BF44" s="8">
        <f t="shared" si="20"/>
        <v>7740</v>
      </c>
      <c r="BG44" s="8">
        <f t="shared" si="20"/>
        <v>11930</v>
      </c>
      <c r="BH44" s="8">
        <f t="shared" si="20"/>
        <v>150223</v>
      </c>
      <c r="BI44" s="8">
        <f t="shared" si="20"/>
        <v>21310</v>
      </c>
      <c r="BJ44" s="8">
        <f t="shared" si="20"/>
        <v>157276</v>
      </c>
      <c r="BK44" s="8">
        <f t="shared" si="20"/>
        <v>33555</v>
      </c>
      <c r="BL44" s="8">
        <f t="shared" si="20"/>
        <v>316100</v>
      </c>
      <c r="BM44" s="8">
        <f t="shared" si="20"/>
        <v>234937</v>
      </c>
      <c r="BN44" s="8">
        <f t="shared" si="20"/>
        <v>1703400</v>
      </c>
      <c r="BO44" s="8">
        <f t="shared" si="20"/>
        <v>38190</v>
      </c>
      <c r="BP44" s="8">
        <f t="shared" ref="BP44:BR44" si="21">BP43+BP32+BP19</f>
        <v>121885</v>
      </c>
      <c r="BQ44" s="8">
        <f t="shared" si="21"/>
        <v>3022</v>
      </c>
      <c r="BR44" s="8">
        <f t="shared" si="21"/>
        <v>3022</v>
      </c>
    </row>
    <row r="45" spans="1:95" s="10" customFormat="1" ht="18" customHeight="1" x14ac:dyDescent="0.25">
      <c r="A45" s="37">
        <v>35</v>
      </c>
      <c r="B45" s="12" t="s">
        <v>90</v>
      </c>
      <c r="C45" s="7"/>
      <c r="D45" s="7"/>
      <c r="E45" s="7"/>
      <c r="F45" s="7"/>
      <c r="G45" s="7"/>
      <c r="H45" s="7"/>
      <c r="I45" s="8">
        <f t="shared" ref="I45:J45" si="22">C45+E45+G45</f>
        <v>0</v>
      </c>
      <c r="J45" s="8">
        <f t="shared" si="22"/>
        <v>0</v>
      </c>
      <c r="K45" s="7"/>
      <c r="L45" s="7"/>
      <c r="M45" s="7"/>
      <c r="N45" s="7"/>
      <c r="O45" s="8">
        <f t="shared" ref="O45:P45" si="23">I45+K45+M45</f>
        <v>0</v>
      </c>
      <c r="P45" s="8">
        <f t="shared" si="23"/>
        <v>0</v>
      </c>
      <c r="Q45" s="8"/>
      <c r="R45" s="8"/>
      <c r="S45" s="8"/>
      <c r="T45" s="8"/>
      <c r="U45" s="7"/>
      <c r="V45" s="7"/>
      <c r="W45" s="7"/>
      <c r="X45" s="7"/>
      <c r="Y45" s="7"/>
      <c r="Z45" s="7"/>
      <c r="AA45" s="7"/>
      <c r="AB45" s="7"/>
      <c r="AC45" s="7"/>
      <c r="AD45" s="7"/>
      <c r="AE45" s="8">
        <f t="shared" ref="AE45:AF45" si="24">U45+W45+Y45+AA45+AC45</f>
        <v>0</v>
      </c>
      <c r="AF45" s="8">
        <f t="shared" si="24"/>
        <v>0</v>
      </c>
      <c r="AG45" s="8"/>
      <c r="AH45" s="8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>
        <f t="shared" ref="AU45:AV46" si="25">AI45+AK45+AM45+AO45+AQ45+AS45</f>
        <v>0</v>
      </c>
      <c r="AV45" s="7">
        <f t="shared" si="25"/>
        <v>0</v>
      </c>
      <c r="AW45" s="7"/>
      <c r="AX45" s="7"/>
      <c r="AY45" s="9">
        <f t="shared" ref="AY45:AZ58" si="26">O45+AE45+AU45</f>
        <v>0</v>
      </c>
      <c r="AZ45" s="9">
        <f t="shared" si="26"/>
        <v>0</v>
      </c>
      <c r="BA45" s="9"/>
      <c r="BB45" s="9"/>
      <c r="BC45" s="7"/>
      <c r="BD45" s="7"/>
      <c r="BE45" s="7"/>
      <c r="BF45" s="7"/>
      <c r="BG45" s="7"/>
      <c r="BH45" s="7"/>
      <c r="BI45" s="7"/>
      <c r="BJ45" s="7"/>
      <c r="BK45" s="8">
        <f t="shared" ref="BK45:BL45" si="27">BA45+BC45+BE45+BG45+BI45</f>
        <v>0</v>
      </c>
      <c r="BL45" s="8">
        <f t="shared" si="27"/>
        <v>0</v>
      </c>
      <c r="BM45" s="8">
        <f t="shared" ref="BM45:BN45" si="28">AY45+BK45</f>
        <v>0</v>
      </c>
      <c r="BN45" s="8">
        <f t="shared" si="28"/>
        <v>0</v>
      </c>
      <c r="BO45" s="7"/>
      <c r="BP45" s="7"/>
      <c r="BQ45" s="29"/>
      <c r="BR45" s="29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7">
        <v>20500</v>
      </c>
      <c r="D46" s="7">
        <v>44100</v>
      </c>
      <c r="E46" s="7">
        <v>3520</v>
      </c>
      <c r="F46" s="7">
        <v>7850</v>
      </c>
      <c r="G46" s="7">
        <v>2445</v>
      </c>
      <c r="H46" s="7">
        <v>4885</v>
      </c>
      <c r="I46" s="8">
        <f t="shared" si="1"/>
        <v>26465</v>
      </c>
      <c r="J46" s="8">
        <f t="shared" si="1"/>
        <v>56835</v>
      </c>
      <c r="K46" s="7">
        <v>200</v>
      </c>
      <c r="L46" s="7">
        <v>1700</v>
      </c>
      <c r="M46" s="7">
        <v>50</v>
      </c>
      <c r="N46" s="7">
        <v>265</v>
      </c>
      <c r="O46" s="8">
        <f t="shared" si="2"/>
        <v>26715</v>
      </c>
      <c r="P46" s="8">
        <f t="shared" si="2"/>
        <v>58800</v>
      </c>
      <c r="Q46" s="7">
        <v>21</v>
      </c>
      <c r="R46" s="7">
        <v>24</v>
      </c>
      <c r="S46" s="7">
        <v>20055</v>
      </c>
      <c r="T46" s="7">
        <v>44111</v>
      </c>
      <c r="U46" s="7">
        <v>350</v>
      </c>
      <c r="V46" s="7">
        <v>2960</v>
      </c>
      <c r="W46" s="7">
        <v>225</v>
      </c>
      <c r="X46" s="7">
        <v>2600</v>
      </c>
      <c r="Y46" s="7">
        <v>60</v>
      </c>
      <c r="Z46" s="7">
        <v>40</v>
      </c>
      <c r="AA46" s="7">
        <v>65</v>
      </c>
      <c r="AB46" s="7">
        <v>400</v>
      </c>
      <c r="AC46" s="7">
        <v>0</v>
      </c>
      <c r="AD46" s="7">
        <v>0</v>
      </c>
      <c r="AE46" s="8">
        <f t="shared" si="3"/>
        <v>700</v>
      </c>
      <c r="AF46" s="8">
        <f t="shared" si="3"/>
        <v>6000</v>
      </c>
      <c r="AG46" s="7">
        <v>19</v>
      </c>
      <c r="AH46" s="7">
        <v>19</v>
      </c>
      <c r="AI46" s="7">
        <v>0</v>
      </c>
      <c r="AJ46" s="7">
        <v>0</v>
      </c>
      <c r="AK46" s="7">
        <v>80</v>
      </c>
      <c r="AL46" s="7">
        <v>160</v>
      </c>
      <c r="AM46" s="7">
        <v>220</v>
      </c>
      <c r="AN46" s="7">
        <v>2550</v>
      </c>
      <c r="AO46" s="7">
        <v>20</v>
      </c>
      <c r="AP46" s="7">
        <v>40</v>
      </c>
      <c r="AQ46" s="7">
        <v>70</v>
      </c>
      <c r="AR46" s="7">
        <v>200</v>
      </c>
      <c r="AS46" s="7">
        <v>10</v>
      </c>
      <c r="AT46" s="7">
        <v>50</v>
      </c>
      <c r="AU46" s="7">
        <f t="shared" si="25"/>
        <v>400</v>
      </c>
      <c r="AV46" s="7">
        <f t="shared" si="25"/>
        <v>3000</v>
      </c>
      <c r="AW46" s="7">
        <v>47</v>
      </c>
      <c r="AX46" s="7">
        <v>51</v>
      </c>
      <c r="AY46" s="9">
        <f t="shared" si="26"/>
        <v>27815</v>
      </c>
      <c r="AZ46" s="9">
        <f t="shared" si="26"/>
        <v>67800</v>
      </c>
      <c r="BA46" s="9"/>
      <c r="BB46" s="9"/>
      <c r="BC46" s="7">
        <v>2</v>
      </c>
      <c r="BD46" s="7">
        <v>31</v>
      </c>
      <c r="BE46" s="7">
        <v>4</v>
      </c>
      <c r="BF46" s="7">
        <v>122</v>
      </c>
      <c r="BG46" s="7">
        <v>230</v>
      </c>
      <c r="BH46" s="7">
        <v>850</v>
      </c>
      <c r="BI46" s="7">
        <v>764</v>
      </c>
      <c r="BJ46" s="7">
        <v>1497</v>
      </c>
      <c r="BK46" s="8">
        <f t="shared" si="6"/>
        <v>1000</v>
      </c>
      <c r="BL46" s="8">
        <f t="shared" si="6"/>
        <v>2500</v>
      </c>
      <c r="BM46" s="8">
        <f t="shared" si="16"/>
        <v>28815</v>
      </c>
      <c r="BN46" s="8">
        <f t="shared" si="16"/>
        <v>70300</v>
      </c>
      <c r="BO46" s="7">
        <v>6050</v>
      </c>
      <c r="BP46" s="7">
        <v>11775</v>
      </c>
      <c r="BQ46" s="7">
        <v>338</v>
      </c>
      <c r="BR46" s="7">
        <v>338</v>
      </c>
    </row>
    <row r="47" spans="1:95" s="16" customFormat="1" ht="18" customHeight="1" x14ac:dyDescent="0.25">
      <c r="A47" s="38"/>
      <c r="B47" s="13" t="s">
        <v>40</v>
      </c>
      <c r="C47" s="8">
        <f>SUM(C45:C46)</f>
        <v>20500</v>
      </c>
      <c r="D47" s="8">
        <f t="shared" ref="D47:BQ47" si="29">SUM(D45:D46)</f>
        <v>44100</v>
      </c>
      <c r="E47" s="8">
        <f t="shared" si="29"/>
        <v>3520</v>
      </c>
      <c r="F47" s="8">
        <f t="shared" si="29"/>
        <v>7850</v>
      </c>
      <c r="G47" s="8">
        <f t="shared" si="29"/>
        <v>2445</v>
      </c>
      <c r="H47" s="8">
        <f t="shared" si="29"/>
        <v>4885</v>
      </c>
      <c r="I47" s="8">
        <f t="shared" si="1"/>
        <v>26465</v>
      </c>
      <c r="J47" s="8">
        <f t="shared" si="1"/>
        <v>56835</v>
      </c>
      <c r="K47" s="8">
        <f t="shared" si="29"/>
        <v>200</v>
      </c>
      <c r="L47" s="8">
        <f t="shared" si="29"/>
        <v>1700</v>
      </c>
      <c r="M47" s="8">
        <f t="shared" si="29"/>
        <v>50</v>
      </c>
      <c r="N47" s="8">
        <f t="shared" si="29"/>
        <v>265</v>
      </c>
      <c r="O47" s="8">
        <f t="shared" si="2"/>
        <v>26715</v>
      </c>
      <c r="P47" s="8">
        <f t="shared" si="2"/>
        <v>58800</v>
      </c>
      <c r="Q47" s="8">
        <f t="shared" si="29"/>
        <v>21</v>
      </c>
      <c r="R47" s="8">
        <f t="shared" si="29"/>
        <v>24</v>
      </c>
      <c r="S47" s="8">
        <f t="shared" si="29"/>
        <v>20055</v>
      </c>
      <c r="T47" s="8">
        <f t="shared" si="29"/>
        <v>44111</v>
      </c>
      <c r="U47" s="8">
        <f t="shared" si="29"/>
        <v>350</v>
      </c>
      <c r="V47" s="8">
        <f t="shared" si="29"/>
        <v>2960</v>
      </c>
      <c r="W47" s="8">
        <f t="shared" si="29"/>
        <v>225</v>
      </c>
      <c r="X47" s="8">
        <f t="shared" si="29"/>
        <v>2600</v>
      </c>
      <c r="Y47" s="8">
        <f t="shared" si="29"/>
        <v>60</v>
      </c>
      <c r="Z47" s="8">
        <f t="shared" si="29"/>
        <v>40</v>
      </c>
      <c r="AA47" s="8">
        <f t="shared" si="29"/>
        <v>65</v>
      </c>
      <c r="AB47" s="8">
        <f t="shared" si="29"/>
        <v>400</v>
      </c>
      <c r="AC47" s="8">
        <f t="shared" si="29"/>
        <v>0</v>
      </c>
      <c r="AD47" s="8">
        <f t="shared" si="29"/>
        <v>0</v>
      </c>
      <c r="AE47" s="8">
        <f t="shared" si="3"/>
        <v>700</v>
      </c>
      <c r="AF47" s="8">
        <f t="shared" si="3"/>
        <v>6000</v>
      </c>
      <c r="AG47" s="8">
        <f t="shared" si="29"/>
        <v>19</v>
      </c>
      <c r="AH47" s="8">
        <f t="shared" si="29"/>
        <v>19</v>
      </c>
      <c r="AI47" s="8">
        <f t="shared" si="29"/>
        <v>0</v>
      </c>
      <c r="AJ47" s="8">
        <f t="shared" si="29"/>
        <v>0</v>
      </c>
      <c r="AK47" s="8">
        <f t="shared" si="29"/>
        <v>80</v>
      </c>
      <c r="AL47" s="8">
        <f t="shared" si="29"/>
        <v>160</v>
      </c>
      <c r="AM47" s="8">
        <f t="shared" si="29"/>
        <v>220</v>
      </c>
      <c r="AN47" s="8">
        <f t="shared" si="29"/>
        <v>2550</v>
      </c>
      <c r="AO47" s="8">
        <f t="shared" si="29"/>
        <v>20</v>
      </c>
      <c r="AP47" s="8">
        <f t="shared" si="29"/>
        <v>40</v>
      </c>
      <c r="AQ47" s="8">
        <f t="shared" si="29"/>
        <v>70</v>
      </c>
      <c r="AR47" s="8">
        <f t="shared" si="29"/>
        <v>200</v>
      </c>
      <c r="AS47" s="8">
        <f t="shared" si="29"/>
        <v>10</v>
      </c>
      <c r="AT47" s="8">
        <f t="shared" si="29"/>
        <v>50</v>
      </c>
      <c r="AU47" s="8">
        <f t="shared" si="29"/>
        <v>400</v>
      </c>
      <c r="AV47" s="8">
        <f t="shared" si="29"/>
        <v>3000</v>
      </c>
      <c r="AW47" s="8">
        <f t="shared" si="29"/>
        <v>47</v>
      </c>
      <c r="AX47" s="8">
        <f t="shared" si="29"/>
        <v>51</v>
      </c>
      <c r="AY47" s="9">
        <f t="shared" si="26"/>
        <v>27815</v>
      </c>
      <c r="AZ47" s="9">
        <f t="shared" si="26"/>
        <v>67800</v>
      </c>
      <c r="BA47" s="8">
        <f t="shared" si="29"/>
        <v>0</v>
      </c>
      <c r="BB47" s="8">
        <f t="shared" si="29"/>
        <v>0</v>
      </c>
      <c r="BC47" s="8">
        <f t="shared" si="29"/>
        <v>2</v>
      </c>
      <c r="BD47" s="8">
        <f t="shared" si="29"/>
        <v>31</v>
      </c>
      <c r="BE47" s="8">
        <f t="shared" si="29"/>
        <v>4</v>
      </c>
      <c r="BF47" s="8">
        <f t="shared" si="29"/>
        <v>122</v>
      </c>
      <c r="BG47" s="8">
        <f t="shared" si="29"/>
        <v>230</v>
      </c>
      <c r="BH47" s="8">
        <f t="shared" si="29"/>
        <v>850</v>
      </c>
      <c r="BI47" s="8">
        <f t="shared" si="29"/>
        <v>764</v>
      </c>
      <c r="BJ47" s="8">
        <f t="shared" si="29"/>
        <v>1497</v>
      </c>
      <c r="BK47" s="8">
        <f t="shared" si="6"/>
        <v>1000</v>
      </c>
      <c r="BL47" s="8">
        <f t="shared" si="6"/>
        <v>2500</v>
      </c>
      <c r="BM47" s="8">
        <f t="shared" si="16"/>
        <v>28815</v>
      </c>
      <c r="BN47" s="8">
        <f t="shared" si="16"/>
        <v>70300</v>
      </c>
      <c r="BO47" s="8">
        <f t="shared" si="29"/>
        <v>6050</v>
      </c>
      <c r="BP47" s="8">
        <f t="shared" si="29"/>
        <v>11775</v>
      </c>
      <c r="BQ47" s="8">
        <f t="shared" si="29"/>
        <v>338</v>
      </c>
      <c r="BR47" s="8">
        <f t="shared" ref="BR47" si="30">SUM(BR45:BR46)</f>
        <v>338</v>
      </c>
    </row>
    <row r="48" spans="1:95" s="10" customFormat="1" ht="18" customHeight="1" x14ac:dyDescent="0.25">
      <c r="A48" s="37">
        <v>37</v>
      </c>
      <c r="B48" s="12" t="s">
        <v>80</v>
      </c>
      <c r="C48" s="7">
        <v>163500</v>
      </c>
      <c r="D48" s="7">
        <v>81700</v>
      </c>
      <c r="E48" s="7">
        <v>0</v>
      </c>
      <c r="F48" s="7">
        <v>0</v>
      </c>
      <c r="G48" s="7">
        <v>2400</v>
      </c>
      <c r="H48" s="7">
        <v>2400</v>
      </c>
      <c r="I48" s="8">
        <f t="shared" si="1"/>
        <v>165900</v>
      </c>
      <c r="J48" s="8">
        <f t="shared" si="1"/>
        <v>84100</v>
      </c>
      <c r="K48" s="7">
        <v>0</v>
      </c>
      <c r="L48" s="7">
        <v>0</v>
      </c>
      <c r="M48" s="7">
        <v>0</v>
      </c>
      <c r="N48" s="7">
        <v>0</v>
      </c>
      <c r="O48" s="8">
        <f t="shared" si="2"/>
        <v>165900</v>
      </c>
      <c r="P48" s="8">
        <f t="shared" si="2"/>
        <v>84100</v>
      </c>
      <c r="Q48" s="7">
        <v>0</v>
      </c>
      <c r="R48" s="7">
        <v>0</v>
      </c>
      <c r="S48" s="7">
        <v>122675</v>
      </c>
      <c r="T48" s="7">
        <v>66933</v>
      </c>
      <c r="U48" s="7">
        <v>90</v>
      </c>
      <c r="V48" s="7">
        <v>790</v>
      </c>
      <c r="W48" s="7">
        <v>100</v>
      </c>
      <c r="X48" s="7">
        <v>700</v>
      </c>
      <c r="Y48" s="7">
        <v>10</v>
      </c>
      <c r="Z48" s="7">
        <v>10</v>
      </c>
      <c r="AA48" s="7">
        <v>0</v>
      </c>
      <c r="AB48" s="7">
        <v>0</v>
      </c>
      <c r="AC48" s="7">
        <v>0</v>
      </c>
      <c r="AD48" s="7">
        <v>0</v>
      </c>
      <c r="AE48" s="8">
        <f t="shared" si="3"/>
        <v>200</v>
      </c>
      <c r="AF48" s="8">
        <f t="shared" si="3"/>
        <v>1500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215</v>
      </c>
      <c r="AN48" s="7">
        <v>3040</v>
      </c>
      <c r="AO48" s="7">
        <v>20</v>
      </c>
      <c r="AP48" s="7">
        <v>50</v>
      </c>
      <c r="AQ48" s="7">
        <v>105</v>
      </c>
      <c r="AR48" s="7">
        <v>110</v>
      </c>
      <c r="AS48" s="7">
        <v>0</v>
      </c>
      <c r="AT48" s="7">
        <v>0</v>
      </c>
      <c r="AU48" s="7">
        <f t="shared" ref="AU48:AV49" si="31">AI48+AK48+AM48+AO48+AQ48+AS48</f>
        <v>340</v>
      </c>
      <c r="AV48" s="7">
        <f t="shared" si="31"/>
        <v>3200</v>
      </c>
      <c r="AW48" s="7">
        <v>0</v>
      </c>
      <c r="AX48" s="7">
        <v>0</v>
      </c>
      <c r="AY48" s="9">
        <f t="shared" si="26"/>
        <v>166440</v>
      </c>
      <c r="AZ48" s="9">
        <f t="shared" si="26"/>
        <v>88800</v>
      </c>
      <c r="BA48" s="9"/>
      <c r="BB48" s="9"/>
      <c r="BC48" s="7">
        <v>0</v>
      </c>
      <c r="BD48" s="7">
        <v>0</v>
      </c>
      <c r="BE48" s="7">
        <v>0</v>
      </c>
      <c r="BF48" s="7">
        <v>0</v>
      </c>
      <c r="BG48" s="7">
        <v>100</v>
      </c>
      <c r="BH48" s="7">
        <v>250</v>
      </c>
      <c r="BI48" s="7">
        <v>440</v>
      </c>
      <c r="BJ48" s="7">
        <v>1250</v>
      </c>
      <c r="BK48" s="8">
        <f t="shared" si="6"/>
        <v>540</v>
      </c>
      <c r="BL48" s="8">
        <f t="shared" si="6"/>
        <v>1500</v>
      </c>
      <c r="BM48" s="8">
        <f t="shared" si="16"/>
        <v>166980</v>
      </c>
      <c r="BN48" s="8">
        <f t="shared" si="16"/>
        <v>90300</v>
      </c>
      <c r="BO48" s="7">
        <v>19600</v>
      </c>
      <c r="BP48" s="7">
        <v>9960</v>
      </c>
      <c r="BQ48" s="7">
        <v>368</v>
      </c>
      <c r="BR48" s="7">
        <v>368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8">
        <f t="shared" si="1"/>
        <v>0</v>
      </c>
      <c r="J49" s="8">
        <f t="shared" si="1"/>
        <v>0</v>
      </c>
      <c r="K49" s="7">
        <v>50</v>
      </c>
      <c r="L49" s="7">
        <v>200</v>
      </c>
      <c r="M49" s="7">
        <v>50</v>
      </c>
      <c r="N49" s="7">
        <v>100</v>
      </c>
      <c r="O49" s="8">
        <f t="shared" si="2"/>
        <v>100</v>
      </c>
      <c r="P49" s="8">
        <f t="shared" si="2"/>
        <v>300</v>
      </c>
      <c r="Q49" s="7">
        <v>0</v>
      </c>
      <c r="R49" s="7">
        <v>0</v>
      </c>
      <c r="S49" s="7">
        <v>86</v>
      </c>
      <c r="T49" s="7">
        <v>256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7">
        <v>0</v>
      </c>
      <c r="AE49" s="8">
        <f t="shared" si="3"/>
        <v>0</v>
      </c>
      <c r="AF49" s="8">
        <f t="shared" si="3"/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25</v>
      </c>
      <c r="AN49" s="7">
        <v>175</v>
      </c>
      <c r="AO49" s="7">
        <v>5</v>
      </c>
      <c r="AP49" s="7">
        <v>5</v>
      </c>
      <c r="AQ49" s="7">
        <v>10</v>
      </c>
      <c r="AR49" s="7">
        <v>20</v>
      </c>
      <c r="AS49" s="7">
        <v>0</v>
      </c>
      <c r="AT49" s="7">
        <v>0</v>
      </c>
      <c r="AU49" s="7">
        <f t="shared" si="31"/>
        <v>40</v>
      </c>
      <c r="AV49" s="7">
        <f t="shared" si="31"/>
        <v>200</v>
      </c>
      <c r="AW49" s="7">
        <v>0</v>
      </c>
      <c r="AX49" s="7">
        <v>0</v>
      </c>
      <c r="AY49" s="9">
        <f t="shared" si="26"/>
        <v>140</v>
      </c>
      <c r="AZ49" s="9">
        <f t="shared" si="26"/>
        <v>500</v>
      </c>
      <c r="BA49" s="9"/>
      <c r="BB49" s="9"/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8">
        <f t="shared" si="6"/>
        <v>0</v>
      </c>
      <c r="BL49" s="8">
        <f t="shared" si="6"/>
        <v>0</v>
      </c>
      <c r="BM49" s="8">
        <f t="shared" si="16"/>
        <v>140</v>
      </c>
      <c r="BN49" s="8">
        <f t="shared" si="16"/>
        <v>500</v>
      </c>
      <c r="BO49" s="7">
        <v>65</v>
      </c>
      <c r="BP49" s="7">
        <v>60</v>
      </c>
      <c r="BQ49" s="7">
        <v>7</v>
      </c>
      <c r="BR49" s="7">
        <v>7</v>
      </c>
    </row>
    <row r="50" spans="1:94" s="16" customFormat="1" ht="18" customHeight="1" x14ac:dyDescent="0.25">
      <c r="A50" s="38"/>
      <c r="B50" s="13" t="s">
        <v>42</v>
      </c>
      <c r="C50" s="8">
        <f t="shared" ref="C50:H50" si="32">SUM(C48:C49)</f>
        <v>163500</v>
      </c>
      <c r="D50" s="8">
        <f t="shared" si="32"/>
        <v>81700</v>
      </c>
      <c r="E50" s="8">
        <f t="shared" si="32"/>
        <v>0</v>
      </c>
      <c r="F50" s="8">
        <f t="shared" si="32"/>
        <v>0</v>
      </c>
      <c r="G50" s="8">
        <f t="shared" si="32"/>
        <v>2400</v>
      </c>
      <c r="H50" s="8">
        <f t="shared" si="32"/>
        <v>2400</v>
      </c>
      <c r="I50" s="8">
        <f t="shared" si="1"/>
        <v>165900</v>
      </c>
      <c r="J50" s="8">
        <f t="shared" si="1"/>
        <v>84100</v>
      </c>
      <c r="K50" s="8">
        <f>SUM(K48:K49)</f>
        <v>50</v>
      </c>
      <c r="L50" s="8">
        <f>SUM(L48:L49)</f>
        <v>200</v>
      </c>
      <c r="M50" s="8">
        <f>SUM(M48:M49)</f>
        <v>50</v>
      </c>
      <c r="N50" s="8">
        <f>SUM(N48:N49)</f>
        <v>100</v>
      </c>
      <c r="O50" s="8">
        <f t="shared" si="2"/>
        <v>166000</v>
      </c>
      <c r="P50" s="8">
        <f t="shared" si="2"/>
        <v>84400</v>
      </c>
      <c r="Q50" s="8">
        <f t="shared" ref="Q50:AD50" si="33">SUM(Q48:Q49)</f>
        <v>0</v>
      </c>
      <c r="R50" s="8">
        <f t="shared" si="33"/>
        <v>0</v>
      </c>
      <c r="S50" s="8">
        <f t="shared" si="33"/>
        <v>122761</v>
      </c>
      <c r="T50" s="8">
        <f t="shared" si="33"/>
        <v>67189</v>
      </c>
      <c r="U50" s="8">
        <f t="shared" si="33"/>
        <v>90</v>
      </c>
      <c r="V50" s="8">
        <f t="shared" si="33"/>
        <v>790</v>
      </c>
      <c r="W50" s="8">
        <f t="shared" si="33"/>
        <v>100</v>
      </c>
      <c r="X50" s="8">
        <f t="shared" si="33"/>
        <v>700</v>
      </c>
      <c r="Y50" s="8">
        <f t="shared" si="33"/>
        <v>10</v>
      </c>
      <c r="Z50" s="8">
        <f t="shared" si="33"/>
        <v>10</v>
      </c>
      <c r="AA50" s="8">
        <f t="shared" si="33"/>
        <v>0</v>
      </c>
      <c r="AB50" s="8">
        <f t="shared" si="33"/>
        <v>0</v>
      </c>
      <c r="AC50" s="8">
        <f t="shared" si="33"/>
        <v>0</v>
      </c>
      <c r="AD50" s="8">
        <f t="shared" si="33"/>
        <v>0</v>
      </c>
      <c r="AE50" s="8">
        <f t="shared" si="3"/>
        <v>200</v>
      </c>
      <c r="AF50" s="8">
        <f t="shared" si="3"/>
        <v>1500</v>
      </c>
      <c r="AG50" s="8">
        <f t="shared" ref="AG50:AX50" si="34">SUM(AG48:AG49)</f>
        <v>0</v>
      </c>
      <c r="AH50" s="8">
        <f t="shared" si="34"/>
        <v>0</v>
      </c>
      <c r="AI50" s="8">
        <f t="shared" si="34"/>
        <v>0</v>
      </c>
      <c r="AJ50" s="8">
        <f t="shared" si="34"/>
        <v>0</v>
      </c>
      <c r="AK50" s="8">
        <f t="shared" si="34"/>
        <v>0</v>
      </c>
      <c r="AL50" s="8">
        <f t="shared" si="34"/>
        <v>0</v>
      </c>
      <c r="AM50" s="8">
        <f t="shared" si="34"/>
        <v>240</v>
      </c>
      <c r="AN50" s="8">
        <f t="shared" si="34"/>
        <v>3215</v>
      </c>
      <c r="AO50" s="8">
        <f t="shared" si="34"/>
        <v>25</v>
      </c>
      <c r="AP50" s="8">
        <f t="shared" si="34"/>
        <v>55</v>
      </c>
      <c r="AQ50" s="8">
        <f t="shared" si="34"/>
        <v>115</v>
      </c>
      <c r="AR50" s="8">
        <f t="shared" si="34"/>
        <v>130</v>
      </c>
      <c r="AS50" s="8">
        <f t="shared" si="34"/>
        <v>0</v>
      </c>
      <c r="AT50" s="8">
        <f t="shared" si="34"/>
        <v>0</v>
      </c>
      <c r="AU50" s="8">
        <f t="shared" si="34"/>
        <v>380</v>
      </c>
      <c r="AV50" s="8">
        <f t="shared" si="34"/>
        <v>3400</v>
      </c>
      <c r="AW50" s="8">
        <f t="shared" si="34"/>
        <v>0</v>
      </c>
      <c r="AX50" s="8">
        <f t="shared" si="34"/>
        <v>0</v>
      </c>
      <c r="AY50" s="9">
        <f t="shared" si="26"/>
        <v>166580</v>
      </c>
      <c r="AZ50" s="9">
        <f t="shared" si="26"/>
        <v>89300</v>
      </c>
      <c r="BA50" s="8">
        <f t="shared" ref="BA50:BJ50" si="35">SUM(BA48:BA49)</f>
        <v>0</v>
      </c>
      <c r="BB50" s="8">
        <f t="shared" si="35"/>
        <v>0</v>
      </c>
      <c r="BC50" s="8">
        <f t="shared" si="35"/>
        <v>0</v>
      </c>
      <c r="BD50" s="8">
        <f t="shared" si="35"/>
        <v>0</v>
      </c>
      <c r="BE50" s="8">
        <f t="shared" si="35"/>
        <v>0</v>
      </c>
      <c r="BF50" s="8">
        <f t="shared" si="35"/>
        <v>0</v>
      </c>
      <c r="BG50" s="8">
        <f t="shared" si="35"/>
        <v>100</v>
      </c>
      <c r="BH50" s="8">
        <f t="shared" si="35"/>
        <v>250</v>
      </c>
      <c r="BI50" s="8">
        <f t="shared" si="35"/>
        <v>440</v>
      </c>
      <c r="BJ50" s="8">
        <f t="shared" si="35"/>
        <v>1250</v>
      </c>
      <c r="BK50" s="8">
        <f t="shared" si="6"/>
        <v>540</v>
      </c>
      <c r="BL50" s="8">
        <f t="shared" si="6"/>
        <v>1500</v>
      </c>
      <c r="BM50" s="8">
        <f t="shared" si="16"/>
        <v>167120</v>
      </c>
      <c r="BN50" s="8">
        <f t="shared" si="16"/>
        <v>90800</v>
      </c>
      <c r="BO50" s="8">
        <f>SUM(BO48:BO49)</f>
        <v>19665</v>
      </c>
      <c r="BP50" s="8">
        <f>SUM(BP48:BP49)</f>
        <v>10020</v>
      </c>
      <c r="BQ50" s="8">
        <f>SUM(BQ48:BQ49)</f>
        <v>375</v>
      </c>
      <c r="BR50" s="8">
        <f>SUM(BR48:BR49)</f>
        <v>375</v>
      </c>
    </row>
    <row r="51" spans="1:94" s="22" customFormat="1" ht="18" customHeight="1" x14ac:dyDescent="0.25">
      <c r="A51" s="39">
        <v>39</v>
      </c>
      <c r="B51" s="20" t="s">
        <v>68</v>
      </c>
      <c r="C51" s="7">
        <v>0</v>
      </c>
      <c r="D51" s="7">
        <v>0</v>
      </c>
      <c r="E51" s="7">
        <v>155</v>
      </c>
      <c r="F51" s="7">
        <v>550</v>
      </c>
      <c r="G51" s="7">
        <v>0</v>
      </c>
      <c r="H51" s="7">
        <v>0</v>
      </c>
      <c r="I51" s="8">
        <f t="shared" si="1"/>
        <v>155</v>
      </c>
      <c r="J51" s="8">
        <f t="shared" si="1"/>
        <v>550</v>
      </c>
      <c r="K51" s="7">
        <v>320</v>
      </c>
      <c r="L51" s="7">
        <v>1950</v>
      </c>
      <c r="M51" s="7">
        <v>100</v>
      </c>
      <c r="N51" s="7">
        <v>500</v>
      </c>
      <c r="O51" s="8">
        <f t="shared" si="2"/>
        <v>575</v>
      </c>
      <c r="P51" s="8">
        <f t="shared" si="2"/>
        <v>3000</v>
      </c>
      <c r="Q51" s="7">
        <v>0</v>
      </c>
      <c r="R51" s="7">
        <v>0</v>
      </c>
      <c r="S51" s="7">
        <v>462</v>
      </c>
      <c r="T51" s="7">
        <v>2403</v>
      </c>
      <c r="U51" s="7">
        <v>790</v>
      </c>
      <c r="V51" s="7">
        <v>8400</v>
      </c>
      <c r="W51" s="7">
        <v>500</v>
      </c>
      <c r="X51" s="7">
        <v>2300</v>
      </c>
      <c r="Y51" s="7">
        <v>110</v>
      </c>
      <c r="Z51" s="7">
        <v>300</v>
      </c>
      <c r="AA51" s="7">
        <v>0</v>
      </c>
      <c r="AB51" s="7">
        <v>0</v>
      </c>
      <c r="AC51" s="7">
        <v>0</v>
      </c>
      <c r="AD51" s="7">
        <v>0</v>
      </c>
      <c r="AE51" s="8">
        <f t="shared" si="3"/>
        <v>1400</v>
      </c>
      <c r="AF51" s="8">
        <f t="shared" si="3"/>
        <v>11000</v>
      </c>
      <c r="AG51" s="7">
        <v>31</v>
      </c>
      <c r="AH51" s="7">
        <v>78</v>
      </c>
      <c r="AI51" s="7">
        <v>0</v>
      </c>
      <c r="AJ51" s="7">
        <v>0</v>
      </c>
      <c r="AK51" s="7">
        <v>0</v>
      </c>
      <c r="AL51" s="7">
        <v>0</v>
      </c>
      <c r="AM51" s="7">
        <v>880</v>
      </c>
      <c r="AN51" s="7">
        <v>9500</v>
      </c>
      <c r="AO51" s="7">
        <v>10</v>
      </c>
      <c r="AP51" s="7">
        <v>25</v>
      </c>
      <c r="AQ51" s="7">
        <v>1600</v>
      </c>
      <c r="AR51" s="7">
        <v>1625</v>
      </c>
      <c r="AS51" s="7">
        <v>10</v>
      </c>
      <c r="AT51" s="7">
        <v>50</v>
      </c>
      <c r="AU51" s="7">
        <f t="shared" ref="AU51:AV54" si="36">AI51+AK51+AM51+AO51+AQ51+AS51</f>
        <v>2500</v>
      </c>
      <c r="AV51" s="7">
        <f t="shared" si="36"/>
        <v>11200</v>
      </c>
      <c r="AW51" s="7">
        <v>162</v>
      </c>
      <c r="AX51" s="7">
        <v>222</v>
      </c>
      <c r="AY51" s="9">
        <f t="shared" si="26"/>
        <v>4475</v>
      </c>
      <c r="AZ51" s="9">
        <f t="shared" si="26"/>
        <v>25200</v>
      </c>
      <c r="BA51" s="7"/>
      <c r="BB51" s="7"/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800</v>
      </c>
      <c r="BJ51" s="7">
        <v>4000</v>
      </c>
      <c r="BK51" s="8">
        <f t="shared" si="6"/>
        <v>800</v>
      </c>
      <c r="BL51" s="8">
        <f t="shared" si="6"/>
        <v>4000</v>
      </c>
      <c r="BM51" s="8">
        <f t="shared" si="16"/>
        <v>5275</v>
      </c>
      <c r="BN51" s="8">
        <f t="shared" si="16"/>
        <v>29200</v>
      </c>
      <c r="BO51" s="7">
        <v>680</v>
      </c>
      <c r="BP51" s="7">
        <v>1620</v>
      </c>
      <c r="BQ51" s="7">
        <v>195</v>
      </c>
      <c r="BR51" s="7">
        <v>195</v>
      </c>
    </row>
    <row r="52" spans="1:94" s="16" customFormat="1" ht="18" customHeight="1" x14ac:dyDescent="0.25">
      <c r="A52" s="39">
        <v>40</v>
      </c>
      <c r="B52" s="20" t="s">
        <v>73</v>
      </c>
      <c r="C52" s="7">
        <v>0</v>
      </c>
      <c r="D52" s="7">
        <v>0</v>
      </c>
      <c r="E52" s="7">
        <v>90</v>
      </c>
      <c r="F52" s="7">
        <v>300</v>
      </c>
      <c r="G52" s="7">
        <v>0</v>
      </c>
      <c r="H52" s="7">
        <v>0</v>
      </c>
      <c r="I52" s="8">
        <f t="shared" si="1"/>
        <v>90</v>
      </c>
      <c r="J52" s="8">
        <f t="shared" si="1"/>
        <v>300</v>
      </c>
      <c r="K52" s="7">
        <v>20</v>
      </c>
      <c r="L52" s="7">
        <v>150</v>
      </c>
      <c r="M52" s="7">
        <v>10</v>
      </c>
      <c r="N52" s="7">
        <v>50</v>
      </c>
      <c r="O52" s="8">
        <f t="shared" si="2"/>
        <v>120</v>
      </c>
      <c r="P52" s="8">
        <f t="shared" si="2"/>
        <v>500</v>
      </c>
      <c r="Q52" s="7">
        <v>0</v>
      </c>
      <c r="R52" s="7">
        <v>0</v>
      </c>
      <c r="S52" s="7">
        <v>95</v>
      </c>
      <c r="T52" s="7">
        <v>392</v>
      </c>
      <c r="U52" s="7">
        <v>130</v>
      </c>
      <c r="V52" s="7">
        <v>650</v>
      </c>
      <c r="W52" s="7">
        <v>60</v>
      </c>
      <c r="X52" s="7">
        <v>800</v>
      </c>
      <c r="Y52" s="7">
        <v>10</v>
      </c>
      <c r="Z52" s="7">
        <v>50</v>
      </c>
      <c r="AA52" s="7">
        <v>0</v>
      </c>
      <c r="AB52" s="7">
        <v>0</v>
      </c>
      <c r="AC52" s="7">
        <v>0</v>
      </c>
      <c r="AD52" s="7">
        <v>0</v>
      </c>
      <c r="AE52" s="8">
        <f t="shared" si="3"/>
        <v>200</v>
      </c>
      <c r="AF52" s="8">
        <f t="shared" si="3"/>
        <v>1500</v>
      </c>
      <c r="AG52" s="7">
        <v>3</v>
      </c>
      <c r="AH52" s="7">
        <v>14</v>
      </c>
      <c r="AI52" s="7">
        <v>0</v>
      </c>
      <c r="AJ52" s="7">
        <v>0</v>
      </c>
      <c r="AK52" s="7">
        <v>0</v>
      </c>
      <c r="AL52" s="7">
        <v>0</v>
      </c>
      <c r="AM52" s="7">
        <v>155</v>
      </c>
      <c r="AN52" s="7">
        <v>2100</v>
      </c>
      <c r="AO52" s="7">
        <v>10</v>
      </c>
      <c r="AP52" s="7">
        <v>10</v>
      </c>
      <c r="AQ52" s="7">
        <v>425</v>
      </c>
      <c r="AR52" s="7">
        <v>865</v>
      </c>
      <c r="AS52" s="7">
        <v>10</v>
      </c>
      <c r="AT52" s="7">
        <v>25</v>
      </c>
      <c r="AU52" s="7">
        <f t="shared" si="36"/>
        <v>600</v>
      </c>
      <c r="AV52" s="7">
        <f t="shared" si="36"/>
        <v>3000</v>
      </c>
      <c r="AW52" s="7">
        <v>43</v>
      </c>
      <c r="AX52" s="7">
        <v>88</v>
      </c>
      <c r="AY52" s="9">
        <f t="shared" si="26"/>
        <v>920</v>
      </c>
      <c r="AZ52" s="9">
        <f t="shared" si="26"/>
        <v>5000</v>
      </c>
      <c r="BA52" s="8"/>
      <c r="BB52" s="8"/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250</v>
      </c>
      <c r="BJ52" s="7">
        <v>500</v>
      </c>
      <c r="BK52" s="8">
        <f t="shared" si="6"/>
        <v>250</v>
      </c>
      <c r="BL52" s="8">
        <f t="shared" si="6"/>
        <v>500</v>
      </c>
      <c r="BM52" s="8">
        <f t="shared" si="16"/>
        <v>1170</v>
      </c>
      <c r="BN52" s="8">
        <f t="shared" si="16"/>
        <v>5500</v>
      </c>
      <c r="BO52" s="7">
        <v>260</v>
      </c>
      <c r="BP52" s="7">
        <v>740</v>
      </c>
      <c r="BQ52" s="7">
        <v>55</v>
      </c>
      <c r="BR52" s="7">
        <v>55</v>
      </c>
    </row>
    <row r="53" spans="1:94" s="16" customFormat="1" ht="18" customHeight="1" x14ac:dyDescent="0.25">
      <c r="A53" s="39">
        <v>41</v>
      </c>
      <c r="B53" s="20" t="s">
        <v>74</v>
      </c>
      <c r="C53" s="7">
        <v>0</v>
      </c>
      <c r="D53" s="7">
        <v>0</v>
      </c>
      <c r="E53" s="7">
        <v>45</v>
      </c>
      <c r="F53" s="7">
        <v>100</v>
      </c>
      <c r="G53" s="7">
        <v>0</v>
      </c>
      <c r="H53" s="7">
        <v>0</v>
      </c>
      <c r="I53" s="8">
        <f t="shared" si="1"/>
        <v>45</v>
      </c>
      <c r="J53" s="8">
        <f t="shared" si="1"/>
        <v>100</v>
      </c>
      <c r="K53" s="7">
        <v>38</v>
      </c>
      <c r="L53" s="7">
        <v>300</v>
      </c>
      <c r="M53" s="7">
        <v>15</v>
      </c>
      <c r="N53" s="7">
        <v>100</v>
      </c>
      <c r="O53" s="8">
        <f t="shared" si="2"/>
        <v>98</v>
      </c>
      <c r="P53" s="8">
        <f t="shared" si="2"/>
        <v>500</v>
      </c>
      <c r="Q53" s="7">
        <v>0</v>
      </c>
      <c r="R53" s="7">
        <v>0</v>
      </c>
      <c r="S53" s="7">
        <v>64</v>
      </c>
      <c r="T53" s="7">
        <v>325</v>
      </c>
      <c r="U53" s="7">
        <v>45</v>
      </c>
      <c r="V53" s="7">
        <v>180</v>
      </c>
      <c r="W53" s="7">
        <v>30</v>
      </c>
      <c r="X53" s="7">
        <v>200</v>
      </c>
      <c r="Y53" s="7">
        <v>5</v>
      </c>
      <c r="Z53" s="7">
        <v>20</v>
      </c>
      <c r="AA53" s="7">
        <v>0</v>
      </c>
      <c r="AB53" s="7">
        <v>0</v>
      </c>
      <c r="AC53" s="7">
        <v>0</v>
      </c>
      <c r="AD53" s="7">
        <v>0</v>
      </c>
      <c r="AE53" s="8">
        <f t="shared" si="3"/>
        <v>80</v>
      </c>
      <c r="AF53" s="8">
        <f t="shared" si="3"/>
        <v>400</v>
      </c>
      <c r="AG53" s="7">
        <v>2</v>
      </c>
      <c r="AH53" s="7">
        <v>5</v>
      </c>
      <c r="AI53" s="7">
        <v>0</v>
      </c>
      <c r="AJ53" s="7">
        <v>0</v>
      </c>
      <c r="AK53" s="7">
        <v>0</v>
      </c>
      <c r="AL53" s="7">
        <v>0</v>
      </c>
      <c r="AM53" s="7">
        <v>165</v>
      </c>
      <c r="AN53" s="7">
        <v>2500</v>
      </c>
      <c r="AO53" s="7">
        <v>25</v>
      </c>
      <c r="AP53" s="7">
        <v>25</v>
      </c>
      <c r="AQ53" s="7">
        <v>800</v>
      </c>
      <c r="AR53" s="7">
        <v>1425</v>
      </c>
      <c r="AS53" s="7">
        <v>10</v>
      </c>
      <c r="AT53" s="7">
        <v>50</v>
      </c>
      <c r="AU53" s="7">
        <f t="shared" si="36"/>
        <v>1000</v>
      </c>
      <c r="AV53" s="7">
        <f t="shared" si="36"/>
        <v>4000</v>
      </c>
      <c r="AW53" s="7">
        <v>80</v>
      </c>
      <c r="AX53" s="7">
        <v>114</v>
      </c>
      <c r="AY53" s="9">
        <f t="shared" si="26"/>
        <v>1178</v>
      </c>
      <c r="AZ53" s="9">
        <f t="shared" si="26"/>
        <v>4900</v>
      </c>
      <c r="BA53" s="8"/>
      <c r="BB53" s="8"/>
      <c r="BC53" s="7">
        <v>0</v>
      </c>
      <c r="BD53" s="7">
        <v>0</v>
      </c>
      <c r="BE53" s="7">
        <v>0</v>
      </c>
      <c r="BF53" s="7">
        <v>0</v>
      </c>
      <c r="BG53" s="7">
        <v>20</v>
      </c>
      <c r="BH53" s="7">
        <v>100</v>
      </c>
      <c r="BI53" s="7">
        <v>200</v>
      </c>
      <c r="BJ53" s="7">
        <v>400</v>
      </c>
      <c r="BK53" s="8">
        <f t="shared" si="6"/>
        <v>220</v>
      </c>
      <c r="BL53" s="8">
        <f t="shared" si="6"/>
        <v>500</v>
      </c>
      <c r="BM53" s="8">
        <f t="shared" si="16"/>
        <v>1398</v>
      </c>
      <c r="BN53" s="8">
        <f t="shared" si="16"/>
        <v>5400</v>
      </c>
      <c r="BO53" s="7">
        <v>170</v>
      </c>
      <c r="BP53" s="7">
        <v>410</v>
      </c>
      <c r="BQ53" s="7">
        <v>51</v>
      </c>
      <c r="BR53" s="7">
        <v>51</v>
      </c>
    </row>
    <row r="54" spans="1:94" s="16" customFormat="1" ht="18" customHeight="1" x14ac:dyDescent="0.25">
      <c r="A54" s="39">
        <v>42</v>
      </c>
      <c r="B54" s="20" t="s">
        <v>75</v>
      </c>
      <c r="C54" s="7">
        <v>0</v>
      </c>
      <c r="D54" s="7">
        <v>0</v>
      </c>
      <c r="E54" s="7">
        <v>150</v>
      </c>
      <c r="F54" s="7">
        <v>300</v>
      </c>
      <c r="G54" s="7">
        <v>0</v>
      </c>
      <c r="H54" s="7">
        <v>0</v>
      </c>
      <c r="I54" s="8">
        <f t="shared" si="1"/>
        <v>150</v>
      </c>
      <c r="J54" s="8">
        <f t="shared" si="1"/>
        <v>300</v>
      </c>
      <c r="K54" s="7">
        <v>40</v>
      </c>
      <c r="L54" s="7">
        <v>200</v>
      </c>
      <c r="M54" s="7">
        <v>15</v>
      </c>
      <c r="N54" s="7">
        <v>100</v>
      </c>
      <c r="O54" s="8">
        <f t="shared" si="2"/>
        <v>205</v>
      </c>
      <c r="P54" s="8">
        <f t="shared" si="2"/>
        <v>600</v>
      </c>
      <c r="Q54" s="7">
        <v>0</v>
      </c>
      <c r="R54" s="7">
        <v>0</v>
      </c>
      <c r="S54" s="7">
        <v>124</v>
      </c>
      <c r="T54" s="7">
        <v>360</v>
      </c>
      <c r="U54" s="7">
        <v>40</v>
      </c>
      <c r="V54" s="7">
        <v>165</v>
      </c>
      <c r="W54" s="7">
        <v>30</v>
      </c>
      <c r="X54" s="7">
        <v>200</v>
      </c>
      <c r="Y54" s="7">
        <v>10</v>
      </c>
      <c r="Z54" s="7">
        <v>35</v>
      </c>
      <c r="AA54" s="7">
        <v>0</v>
      </c>
      <c r="AB54" s="7">
        <v>0</v>
      </c>
      <c r="AC54" s="7">
        <v>0</v>
      </c>
      <c r="AD54" s="7">
        <v>0</v>
      </c>
      <c r="AE54" s="8">
        <f t="shared" si="3"/>
        <v>80</v>
      </c>
      <c r="AF54" s="8">
        <f t="shared" si="3"/>
        <v>400</v>
      </c>
      <c r="AG54" s="7">
        <v>4</v>
      </c>
      <c r="AH54" s="7">
        <v>10</v>
      </c>
      <c r="AI54" s="7">
        <v>0</v>
      </c>
      <c r="AJ54" s="7">
        <v>0</v>
      </c>
      <c r="AK54" s="7">
        <v>0</v>
      </c>
      <c r="AL54" s="7">
        <v>0</v>
      </c>
      <c r="AM54" s="7">
        <v>160</v>
      </c>
      <c r="AN54" s="7">
        <v>1850</v>
      </c>
      <c r="AO54" s="7">
        <v>10</v>
      </c>
      <c r="AP54" s="7">
        <v>25</v>
      </c>
      <c r="AQ54" s="7">
        <v>620</v>
      </c>
      <c r="AR54" s="7">
        <v>1600</v>
      </c>
      <c r="AS54" s="7">
        <v>10</v>
      </c>
      <c r="AT54" s="7">
        <v>25</v>
      </c>
      <c r="AU54" s="7">
        <f t="shared" si="36"/>
        <v>800</v>
      </c>
      <c r="AV54" s="7">
        <f t="shared" si="36"/>
        <v>3500</v>
      </c>
      <c r="AW54" s="7">
        <v>31</v>
      </c>
      <c r="AX54" s="7">
        <v>160</v>
      </c>
      <c r="AY54" s="9">
        <f t="shared" si="26"/>
        <v>1085</v>
      </c>
      <c r="AZ54" s="9">
        <f t="shared" si="26"/>
        <v>4500</v>
      </c>
      <c r="BA54" s="8"/>
      <c r="BB54" s="8"/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100</v>
      </c>
      <c r="BJ54" s="7">
        <v>500</v>
      </c>
      <c r="BK54" s="8">
        <f t="shared" si="6"/>
        <v>100</v>
      </c>
      <c r="BL54" s="8">
        <f t="shared" si="6"/>
        <v>500</v>
      </c>
      <c r="BM54" s="8">
        <f t="shared" si="16"/>
        <v>1185</v>
      </c>
      <c r="BN54" s="8">
        <f t="shared" si="16"/>
        <v>5000</v>
      </c>
      <c r="BO54" s="7">
        <v>150</v>
      </c>
      <c r="BP54" s="7">
        <v>350</v>
      </c>
      <c r="BQ54" s="7">
        <v>46</v>
      </c>
      <c r="BR54" s="7">
        <v>46</v>
      </c>
    </row>
    <row r="55" spans="1:94" s="16" customFormat="1" ht="18" customHeight="1" x14ac:dyDescent="0.25">
      <c r="A55" s="38"/>
      <c r="B55" s="13" t="s">
        <v>69</v>
      </c>
      <c r="C55" s="8">
        <f t="shared" ref="C55:H55" si="37">SUM(C51:C54)</f>
        <v>0</v>
      </c>
      <c r="D55" s="8">
        <f t="shared" si="37"/>
        <v>0</v>
      </c>
      <c r="E55" s="8">
        <f t="shared" si="37"/>
        <v>440</v>
      </c>
      <c r="F55" s="8">
        <f t="shared" si="37"/>
        <v>1250</v>
      </c>
      <c r="G55" s="8">
        <f t="shared" si="37"/>
        <v>0</v>
      </c>
      <c r="H55" s="8">
        <f t="shared" si="37"/>
        <v>0</v>
      </c>
      <c r="I55" s="8">
        <f t="shared" si="1"/>
        <v>440</v>
      </c>
      <c r="J55" s="8">
        <f t="shared" si="1"/>
        <v>1250</v>
      </c>
      <c r="K55" s="8">
        <f t="shared" ref="K55:N55" si="38">SUM(K51:K54)</f>
        <v>418</v>
      </c>
      <c r="L55" s="8">
        <f t="shared" si="38"/>
        <v>2600</v>
      </c>
      <c r="M55" s="8">
        <f t="shared" si="38"/>
        <v>140</v>
      </c>
      <c r="N55" s="8">
        <f t="shared" si="38"/>
        <v>750</v>
      </c>
      <c r="O55" s="8">
        <f t="shared" si="2"/>
        <v>998</v>
      </c>
      <c r="P55" s="8">
        <f t="shared" si="2"/>
        <v>4600</v>
      </c>
      <c r="Q55" s="8">
        <f t="shared" ref="Q55:T55" si="39">SUM(Q51:Q54)</f>
        <v>0</v>
      </c>
      <c r="R55" s="8">
        <f t="shared" si="39"/>
        <v>0</v>
      </c>
      <c r="S55" s="8">
        <f t="shared" si="39"/>
        <v>745</v>
      </c>
      <c r="T55" s="8">
        <f t="shared" si="39"/>
        <v>3480</v>
      </c>
      <c r="U55" s="8">
        <f>SUM(U51:U54)</f>
        <v>1005</v>
      </c>
      <c r="V55" s="8">
        <f t="shared" ref="V55:AD55" si="40">SUM(V51:V54)</f>
        <v>9395</v>
      </c>
      <c r="W55" s="8">
        <f t="shared" si="40"/>
        <v>620</v>
      </c>
      <c r="X55" s="8">
        <f t="shared" si="40"/>
        <v>3500</v>
      </c>
      <c r="Y55" s="8">
        <f t="shared" si="40"/>
        <v>135</v>
      </c>
      <c r="Z55" s="8">
        <f t="shared" si="40"/>
        <v>405</v>
      </c>
      <c r="AA55" s="8">
        <f t="shared" si="40"/>
        <v>0</v>
      </c>
      <c r="AB55" s="8">
        <f t="shared" si="40"/>
        <v>0</v>
      </c>
      <c r="AC55" s="8">
        <f t="shared" si="40"/>
        <v>0</v>
      </c>
      <c r="AD55" s="8">
        <f t="shared" si="40"/>
        <v>0</v>
      </c>
      <c r="AE55" s="8">
        <f t="shared" si="3"/>
        <v>1760</v>
      </c>
      <c r="AF55" s="8">
        <f t="shared" si="3"/>
        <v>13300</v>
      </c>
      <c r="AG55" s="8">
        <f t="shared" ref="AG55:AH55" si="41">SUM(AG51:AG54)</f>
        <v>40</v>
      </c>
      <c r="AH55" s="8">
        <f t="shared" si="41"/>
        <v>107</v>
      </c>
      <c r="AI55" s="8">
        <f>SUM(AI51:AI54)</f>
        <v>0</v>
      </c>
      <c r="AJ55" s="8">
        <f t="shared" ref="AJ55:AX55" si="42">SUM(AJ51:AJ54)</f>
        <v>0</v>
      </c>
      <c r="AK55" s="8">
        <f t="shared" si="42"/>
        <v>0</v>
      </c>
      <c r="AL55" s="8">
        <f t="shared" si="42"/>
        <v>0</v>
      </c>
      <c r="AM55" s="8">
        <f t="shared" si="42"/>
        <v>1360</v>
      </c>
      <c r="AN55" s="8">
        <f t="shared" si="42"/>
        <v>15950</v>
      </c>
      <c r="AO55" s="8">
        <f t="shared" si="42"/>
        <v>55</v>
      </c>
      <c r="AP55" s="8">
        <f t="shared" si="42"/>
        <v>85</v>
      </c>
      <c r="AQ55" s="8">
        <f t="shared" si="42"/>
        <v>3445</v>
      </c>
      <c r="AR55" s="8">
        <f t="shared" si="42"/>
        <v>5515</v>
      </c>
      <c r="AS55" s="8">
        <f t="shared" si="42"/>
        <v>40</v>
      </c>
      <c r="AT55" s="8">
        <f t="shared" si="42"/>
        <v>150</v>
      </c>
      <c r="AU55" s="8">
        <f t="shared" si="42"/>
        <v>4900</v>
      </c>
      <c r="AV55" s="8">
        <f t="shared" si="42"/>
        <v>21700</v>
      </c>
      <c r="AW55" s="8">
        <f t="shared" si="42"/>
        <v>316</v>
      </c>
      <c r="AX55" s="8">
        <f t="shared" si="42"/>
        <v>584</v>
      </c>
      <c r="AY55" s="9">
        <f t="shared" si="26"/>
        <v>7658</v>
      </c>
      <c r="AZ55" s="9">
        <f t="shared" si="26"/>
        <v>39600</v>
      </c>
      <c r="BA55" s="8">
        <f>SUM(BA51:BA54)</f>
        <v>0</v>
      </c>
      <c r="BB55" s="8">
        <f t="shared" ref="BB55:BJ55" si="43">SUM(BB51:BB54)</f>
        <v>0</v>
      </c>
      <c r="BC55" s="8">
        <f t="shared" si="43"/>
        <v>0</v>
      </c>
      <c r="BD55" s="8">
        <f t="shared" si="43"/>
        <v>0</v>
      </c>
      <c r="BE55" s="8">
        <f t="shared" si="43"/>
        <v>0</v>
      </c>
      <c r="BF55" s="8">
        <f t="shared" si="43"/>
        <v>0</v>
      </c>
      <c r="BG55" s="8">
        <f t="shared" si="43"/>
        <v>20</v>
      </c>
      <c r="BH55" s="8">
        <f t="shared" si="43"/>
        <v>100</v>
      </c>
      <c r="BI55" s="8">
        <f t="shared" si="43"/>
        <v>1350</v>
      </c>
      <c r="BJ55" s="8">
        <f t="shared" si="43"/>
        <v>5400</v>
      </c>
      <c r="BK55" s="8">
        <f t="shared" si="6"/>
        <v>1370</v>
      </c>
      <c r="BL55" s="8">
        <f t="shared" si="6"/>
        <v>5500</v>
      </c>
      <c r="BM55" s="8">
        <f t="shared" si="16"/>
        <v>9028</v>
      </c>
      <c r="BN55" s="8">
        <f t="shared" si="16"/>
        <v>45100</v>
      </c>
      <c r="BO55" s="8">
        <f>SUM(BO51:BO54)</f>
        <v>1260</v>
      </c>
      <c r="BP55" s="8">
        <f>SUM(BP51:BP54)</f>
        <v>3120</v>
      </c>
      <c r="BQ55" s="8">
        <f>SUM(BQ51:BQ54)</f>
        <v>347</v>
      </c>
      <c r="BR55" s="8">
        <f>SUM(BR51:BR54)</f>
        <v>347</v>
      </c>
    </row>
    <row r="56" spans="1:94" s="10" customFormat="1" ht="18" customHeight="1" x14ac:dyDescent="0.25">
      <c r="A56" s="37">
        <v>43</v>
      </c>
      <c r="B56" s="12" t="s">
        <v>92</v>
      </c>
      <c r="C56" s="7"/>
      <c r="D56" s="7"/>
      <c r="E56" s="7"/>
      <c r="F56" s="7"/>
      <c r="G56" s="7"/>
      <c r="H56" s="7"/>
      <c r="I56" s="8">
        <f t="shared" si="1"/>
        <v>0</v>
      </c>
      <c r="J56" s="8">
        <f t="shared" si="1"/>
        <v>0</v>
      </c>
      <c r="K56" s="7"/>
      <c r="L56" s="7"/>
      <c r="M56" s="7"/>
      <c r="N56" s="7"/>
      <c r="O56" s="8">
        <f t="shared" si="2"/>
        <v>0</v>
      </c>
      <c r="P56" s="8">
        <f t="shared" si="2"/>
        <v>0</v>
      </c>
      <c r="Q56" s="8"/>
      <c r="R56" s="8"/>
      <c r="S56" s="8"/>
      <c r="T56" s="8"/>
      <c r="U56" s="7"/>
      <c r="V56" s="7"/>
      <c r="W56" s="7"/>
      <c r="X56" s="7"/>
      <c r="Y56" s="7"/>
      <c r="Z56" s="7"/>
      <c r="AA56" s="7"/>
      <c r="AB56" s="7"/>
      <c r="AC56" s="7"/>
      <c r="AD56" s="7"/>
      <c r="AE56" s="8">
        <f t="shared" si="3"/>
        <v>0</v>
      </c>
      <c r="AF56" s="8">
        <f t="shared" si="3"/>
        <v>0</v>
      </c>
      <c r="AG56" s="8"/>
      <c r="AH56" s="8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>
        <f t="shared" ref="AU56:AV56" si="44">AI56+AK56+AM56+AO56+AQ56+AS56</f>
        <v>0</v>
      </c>
      <c r="AV56" s="7">
        <f t="shared" si="44"/>
        <v>0</v>
      </c>
      <c r="AW56" s="7"/>
      <c r="AX56" s="7"/>
      <c r="AY56" s="9">
        <f t="shared" si="26"/>
        <v>0</v>
      </c>
      <c r="AZ56" s="9">
        <f t="shared" si="26"/>
        <v>0</v>
      </c>
      <c r="BA56" s="9"/>
      <c r="BB56" s="9"/>
      <c r="BC56" s="7"/>
      <c r="BD56" s="7"/>
      <c r="BE56" s="7"/>
      <c r="BF56" s="7"/>
      <c r="BG56" s="7"/>
      <c r="BH56" s="7"/>
      <c r="BI56" s="7"/>
      <c r="BJ56" s="7"/>
      <c r="BK56" s="8">
        <f t="shared" si="6"/>
        <v>0</v>
      </c>
      <c r="BL56" s="8">
        <f t="shared" si="6"/>
        <v>0</v>
      </c>
      <c r="BM56" s="8">
        <f t="shared" si="16"/>
        <v>0</v>
      </c>
      <c r="BN56" s="8">
        <f t="shared" si="16"/>
        <v>0</v>
      </c>
      <c r="BO56" s="7"/>
      <c r="BP56" s="7"/>
      <c r="BQ56" s="29"/>
      <c r="BR56" s="29"/>
    </row>
    <row r="57" spans="1:94" s="16" customFormat="1" ht="18" customHeight="1" x14ac:dyDescent="0.25">
      <c r="A57" s="38"/>
      <c r="B57" s="13" t="s">
        <v>43</v>
      </c>
      <c r="C57" s="8">
        <f>C56</f>
        <v>0</v>
      </c>
      <c r="D57" s="8">
        <f t="shared" ref="D57:BP57" si="45">D56</f>
        <v>0</v>
      </c>
      <c r="E57" s="8">
        <f t="shared" si="45"/>
        <v>0</v>
      </c>
      <c r="F57" s="8">
        <f t="shared" si="45"/>
        <v>0</v>
      </c>
      <c r="G57" s="8">
        <f t="shared" si="45"/>
        <v>0</v>
      </c>
      <c r="H57" s="8">
        <f t="shared" si="45"/>
        <v>0</v>
      </c>
      <c r="I57" s="8">
        <f t="shared" si="1"/>
        <v>0</v>
      </c>
      <c r="J57" s="8">
        <f t="shared" si="1"/>
        <v>0</v>
      </c>
      <c r="K57" s="8">
        <f t="shared" si="45"/>
        <v>0</v>
      </c>
      <c r="L57" s="8">
        <f t="shared" si="45"/>
        <v>0</v>
      </c>
      <c r="M57" s="8">
        <f t="shared" si="45"/>
        <v>0</v>
      </c>
      <c r="N57" s="8">
        <f t="shared" si="45"/>
        <v>0</v>
      </c>
      <c r="O57" s="8">
        <f t="shared" si="2"/>
        <v>0</v>
      </c>
      <c r="P57" s="8">
        <f t="shared" si="2"/>
        <v>0</v>
      </c>
      <c r="Q57" s="8">
        <f t="shared" ref="Q57:T57" si="46">Q56</f>
        <v>0</v>
      </c>
      <c r="R57" s="8">
        <f t="shared" si="46"/>
        <v>0</v>
      </c>
      <c r="S57" s="8">
        <f t="shared" si="46"/>
        <v>0</v>
      </c>
      <c r="T57" s="8">
        <f t="shared" si="46"/>
        <v>0</v>
      </c>
      <c r="U57" s="8">
        <f t="shared" si="45"/>
        <v>0</v>
      </c>
      <c r="V57" s="8">
        <f t="shared" si="45"/>
        <v>0</v>
      </c>
      <c r="W57" s="8">
        <f t="shared" si="45"/>
        <v>0</v>
      </c>
      <c r="X57" s="8">
        <f t="shared" si="45"/>
        <v>0</v>
      </c>
      <c r="Y57" s="8">
        <f t="shared" si="45"/>
        <v>0</v>
      </c>
      <c r="Z57" s="8">
        <f t="shared" si="45"/>
        <v>0</v>
      </c>
      <c r="AA57" s="8">
        <f t="shared" si="45"/>
        <v>0</v>
      </c>
      <c r="AB57" s="8">
        <f t="shared" si="45"/>
        <v>0</v>
      </c>
      <c r="AC57" s="8">
        <f t="shared" si="45"/>
        <v>0</v>
      </c>
      <c r="AD57" s="8">
        <f t="shared" si="45"/>
        <v>0</v>
      </c>
      <c r="AE57" s="8">
        <f t="shared" si="3"/>
        <v>0</v>
      </c>
      <c r="AF57" s="8">
        <f t="shared" si="3"/>
        <v>0</v>
      </c>
      <c r="AG57" s="8">
        <f t="shared" ref="AG57:AH57" si="47">AG56</f>
        <v>0</v>
      </c>
      <c r="AH57" s="8">
        <f t="shared" si="47"/>
        <v>0</v>
      </c>
      <c r="AI57" s="8">
        <f t="shared" si="45"/>
        <v>0</v>
      </c>
      <c r="AJ57" s="8">
        <f t="shared" si="45"/>
        <v>0</v>
      </c>
      <c r="AK57" s="8">
        <f t="shared" si="45"/>
        <v>0</v>
      </c>
      <c r="AL57" s="8">
        <f t="shared" si="45"/>
        <v>0</v>
      </c>
      <c r="AM57" s="8">
        <f t="shared" si="45"/>
        <v>0</v>
      </c>
      <c r="AN57" s="8">
        <f t="shared" si="45"/>
        <v>0</v>
      </c>
      <c r="AO57" s="8">
        <f t="shared" si="45"/>
        <v>0</v>
      </c>
      <c r="AP57" s="8">
        <f t="shared" si="45"/>
        <v>0</v>
      </c>
      <c r="AQ57" s="8">
        <f t="shared" si="45"/>
        <v>0</v>
      </c>
      <c r="AR57" s="8">
        <f t="shared" si="45"/>
        <v>0</v>
      </c>
      <c r="AS57" s="8">
        <f t="shared" si="45"/>
        <v>0</v>
      </c>
      <c r="AT57" s="8">
        <f t="shared" si="45"/>
        <v>0</v>
      </c>
      <c r="AU57" s="8">
        <f t="shared" si="45"/>
        <v>0</v>
      </c>
      <c r="AV57" s="8">
        <f t="shared" si="45"/>
        <v>0</v>
      </c>
      <c r="AW57" s="8">
        <f t="shared" si="45"/>
        <v>0</v>
      </c>
      <c r="AX57" s="8">
        <f t="shared" si="45"/>
        <v>0</v>
      </c>
      <c r="AY57" s="9">
        <f t="shared" si="26"/>
        <v>0</v>
      </c>
      <c r="AZ57" s="9">
        <f t="shared" si="26"/>
        <v>0</v>
      </c>
      <c r="BA57" s="8">
        <f t="shared" si="45"/>
        <v>0</v>
      </c>
      <c r="BB57" s="8">
        <f t="shared" si="45"/>
        <v>0</v>
      </c>
      <c r="BC57" s="8">
        <f t="shared" si="45"/>
        <v>0</v>
      </c>
      <c r="BD57" s="8">
        <f t="shared" si="45"/>
        <v>0</v>
      </c>
      <c r="BE57" s="8">
        <f t="shared" si="45"/>
        <v>0</v>
      </c>
      <c r="BF57" s="8">
        <f t="shared" si="45"/>
        <v>0</v>
      </c>
      <c r="BG57" s="8">
        <f t="shared" si="45"/>
        <v>0</v>
      </c>
      <c r="BH57" s="8">
        <f t="shared" si="45"/>
        <v>0</v>
      </c>
      <c r="BI57" s="8">
        <f t="shared" si="45"/>
        <v>0</v>
      </c>
      <c r="BJ57" s="8">
        <f t="shared" si="45"/>
        <v>0</v>
      </c>
      <c r="BK57" s="8">
        <f t="shared" si="6"/>
        <v>0</v>
      </c>
      <c r="BL57" s="8">
        <f t="shared" si="6"/>
        <v>0</v>
      </c>
      <c r="BM57" s="8">
        <f t="shared" si="16"/>
        <v>0</v>
      </c>
      <c r="BN57" s="8">
        <f t="shared" si="16"/>
        <v>0</v>
      </c>
      <c r="BO57" s="8">
        <f t="shared" si="45"/>
        <v>0</v>
      </c>
      <c r="BP57" s="8">
        <f t="shared" si="45"/>
        <v>0</v>
      </c>
      <c r="BQ57" s="8">
        <f t="shared" ref="BQ57:BR57" si="48">BQ56</f>
        <v>0</v>
      </c>
      <c r="BR57" s="8">
        <f t="shared" si="48"/>
        <v>0</v>
      </c>
    </row>
    <row r="58" spans="1:94" s="16" customFormat="1" ht="18" customHeight="1" x14ac:dyDescent="0.25">
      <c r="A58" s="38"/>
      <c r="B58" s="13" t="s">
        <v>44</v>
      </c>
      <c r="C58" s="8">
        <f t="shared" ref="C58:H58" si="49">C57+C55+C50+C47+C44</f>
        <v>259250</v>
      </c>
      <c r="D58" s="8">
        <f t="shared" si="49"/>
        <v>389000</v>
      </c>
      <c r="E58" s="8">
        <f t="shared" si="49"/>
        <v>24770</v>
      </c>
      <c r="F58" s="8">
        <f t="shared" si="49"/>
        <v>76600</v>
      </c>
      <c r="G58" s="8">
        <f t="shared" si="49"/>
        <v>9110</v>
      </c>
      <c r="H58" s="8">
        <f t="shared" si="49"/>
        <v>20000</v>
      </c>
      <c r="I58" s="8">
        <f t="shared" si="1"/>
        <v>293130</v>
      </c>
      <c r="J58" s="8">
        <f t="shared" si="1"/>
        <v>485600</v>
      </c>
      <c r="K58" s="8">
        <f>K57+K55+K50+K47+K44</f>
        <v>5460</v>
      </c>
      <c r="L58" s="8">
        <f>L57+L55+L50+L47+L44</f>
        <v>60600</v>
      </c>
      <c r="M58" s="8">
        <f>M57+M55+M50+M47+M44</f>
        <v>4755</v>
      </c>
      <c r="N58" s="8">
        <f>N57+N55+N50+N47+N44</f>
        <v>62100</v>
      </c>
      <c r="O58" s="8">
        <f t="shared" si="2"/>
        <v>303345</v>
      </c>
      <c r="P58" s="8">
        <f t="shared" si="2"/>
        <v>608300</v>
      </c>
      <c r="Q58" s="8">
        <f t="shared" ref="Q58:AD58" si="50">Q57+Q55+Q50+Q47+Q44</f>
        <v>839</v>
      </c>
      <c r="R58" s="8">
        <f t="shared" si="50"/>
        <v>2596</v>
      </c>
      <c r="S58" s="8">
        <f t="shared" si="50"/>
        <v>224295</v>
      </c>
      <c r="T58" s="8">
        <f t="shared" si="50"/>
        <v>450046</v>
      </c>
      <c r="U58" s="8">
        <f t="shared" si="50"/>
        <v>33586</v>
      </c>
      <c r="V58" s="8">
        <f t="shared" si="50"/>
        <v>355308</v>
      </c>
      <c r="W58" s="8">
        <f t="shared" si="50"/>
        <v>22246</v>
      </c>
      <c r="X58" s="8">
        <f t="shared" si="50"/>
        <v>243752</v>
      </c>
      <c r="Y58" s="8">
        <f t="shared" si="50"/>
        <v>3073</v>
      </c>
      <c r="Z58" s="8">
        <f t="shared" si="50"/>
        <v>8220</v>
      </c>
      <c r="AA58" s="8">
        <f t="shared" si="50"/>
        <v>720</v>
      </c>
      <c r="AB58" s="8">
        <f t="shared" si="50"/>
        <v>3720</v>
      </c>
      <c r="AC58" s="8">
        <f t="shared" si="50"/>
        <v>1025</v>
      </c>
      <c r="AD58" s="8">
        <f t="shared" si="50"/>
        <v>69600</v>
      </c>
      <c r="AE58" s="8">
        <f t="shared" si="3"/>
        <v>60650</v>
      </c>
      <c r="AF58" s="8">
        <f t="shared" si="3"/>
        <v>680600</v>
      </c>
      <c r="AG58" s="8">
        <f t="shared" ref="AG58:AX58" si="51">AG57+AG55+AG50+AG47+AG44</f>
        <v>990</v>
      </c>
      <c r="AH58" s="8">
        <f t="shared" si="51"/>
        <v>2355</v>
      </c>
      <c r="AI58" s="8">
        <f t="shared" si="51"/>
        <v>1341</v>
      </c>
      <c r="AJ58" s="8">
        <f t="shared" si="51"/>
        <v>88900</v>
      </c>
      <c r="AK58" s="8">
        <f t="shared" si="51"/>
        <v>5212</v>
      </c>
      <c r="AL58" s="8">
        <f t="shared" si="51"/>
        <v>15600</v>
      </c>
      <c r="AM58" s="8">
        <f t="shared" si="51"/>
        <v>20333</v>
      </c>
      <c r="AN58" s="8">
        <f t="shared" si="51"/>
        <v>170170</v>
      </c>
      <c r="AO58" s="8">
        <f t="shared" si="51"/>
        <v>2227</v>
      </c>
      <c r="AP58" s="8">
        <f t="shared" si="51"/>
        <v>3510</v>
      </c>
      <c r="AQ58" s="8">
        <f t="shared" si="51"/>
        <v>9930</v>
      </c>
      <c r="AR58" s="8">
        <f t="shared" si="51"/>
        <v>14920</v>
      </c>
      <c r="AS58" s="8">
        <f t="shared" si="51"/>
        <v>397</v>
      </c>
      <c r="AT58" s="8">
        <f t="shared" si="51"/>
        <v>2000</v>
      </c>
      <c r="AU58" s="8">
        <f t="shared" si="51"/>
        <v>39440</v>
      </c>
      <c r="AV58" s="8">
        <f t="shared" si="51"/>
        <v>295100</v>
      </c>
      <c r="AW58" s="8">
        <f t="shared" si="51"/>
        <v>1158</v>
      </c>
      <c r="AX58" s="8">
        <f t="shared" si="51"/>
        <v>1714</v>
      </c>
      <c r="AY58" s="9">
        <f t="shared" si="26"/>
        <v>403435</v>
      </c>
      <c r="AZ58" s="9">
        <f t="shared" si="26"/>
        <v>1584000</v>
      </c>
      <c r="BA58" s="8">
        <f t="shared" ref="BA58:BJ58" si="52">BA57+BA55+BA50+BA47+BA44</f>
        <v>0</v>
      </c>
      <c r="BB58" s="8">
        <f t="shared" si="52"/>
        <v>0</v>
      </c>
      <c r="BC58" s="8">
        <f t="shared" si="52"/>
        <v>59</v>
      </c>
      <c r="BD58" s="8">
        <f t="shared" si="52"/>
        <v>892</v>
      </c>
      <c r="BE58" s="8">
        <f t="shared" si="52"/>
        <v>262</v>
      </c>
      <c r="BF58" s="8">
        <f t="shared" si="52"/>
        <v>7862</v>
      </c>
      <c r="BG58" s="8">
        <f t="shared" si="52"/>
        <v>12280</v>
      </c>
      <c r="BH58" s="8">
        <f t="shared" si="52"/>
        <v>151423</v>
      </c>
      <c r="BI58" s="8">
        <f t="shared" si="52"/>
        <v>23864</v>
      </c>
      <c r="BJ58" s="8">
        <f t="shared" si="52"/>
        <v>165423</v>
      </c>
      <c r="BK58" s="8">
        <f t="shared" si="6"/>
        <v>36465</v>
      </c>
      <c r="BL58" s="8">
        <f t="shared" si="6"/>
        <v>325600</v>
      </c>
      <c r="BM58" s="8">
        <f t="shared" si="16"/>
        <v>439900</v>
      </c>
      <c r="BN58" s="8">
        <f t="shared" si="16"/>
        <v>1909600</v>
      </c>
      <c r="BO58" s="8">
        <f>BO57+BO55+BO50+BO47+BO44</f>
        <v>65165</v>
      </c>
      <c r="BP58" s="8">
        <f>BP57+BP55+BP50+BP47+BP44</f>
        <v>146800</v>
      </c>
      <c r="BQ58" s="8">
        <f>BQ57+BQ55+BQ50+BQ47+BQ44</f>
        <v>4082</v>
      </c>
      <c r="BR58" s="8">
        <f>BR57+BR55+BR50+BR47+BR44</f>
        <v>4082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60" spans="1:94" x14ac:dyDescent="0.25">
      <c r="C60" s="26">
        <v>259250</v>
      </c>
      <c r="D60" s="26">
        <v>389000</v>
      </c>
      <c r="E60" s="26">
        <v>24770</v>
      </c>
      <c r="F60" s="26">
        <v>76600</v>
      </c>
      <c r="G60" s="26">
        <v>9110</v>
      </c>
      <c r="H60" s="26">
        <v>20000</v>
      </c>
      <c r="I60" s="26">
        <v>293130</v>
      </c>
      <c r="J60" s="26">
        <v>485600</v>
      </c>
      <c r="K60" s="26">
        <v>5460</v>
      </c>
      <c r="L60" s="26">
        <v>60600</v>
      </c>
      <c r="M60" s="26">
        <v>4755</v>
      </c>
      <c r="N60" s="26">
        <v>62100</v>
      </c>
      <c r="O60" s="27">
        <v>303345</v>
      </c>
      <c r="P60" s="27">
        <v>608300</v>
      </c>
      <c r="Q60" s="27">
        <v>839</v>
      </c>
      <c r="R60" s="27">
        <v>2596</v>
      </c>
      <c r="S60" s="27">
        <v>224295</v>
      </c>
      <c r="T60" s="27">
        <v>450046</v>
      </c>
      <c r="U60" s="27">
        <v>33586</v>
      </c>
      <c r="V60" s="27">
        <v>355308</v>
      </c>
      <c r="W60" s="27">
        <v>22246</v>
      </c>
      <c r="X60" s="27">
        <v>243752</v>
      </c>
      <c r="Y60" s="27">
        <v>3073</v>
      </c>
      <c r="Z60" s="27">
        <v>8220</v>
      </c>
      <c r="AA60" s="27">
        <v>720</v>
      </c>
      <c r="AB60" s="27">
        <v>3720</v>
      </c>
      <c r="AC60" s="27">
        <v>1025</v>
      </c>
      <c r="AD60" s="27">
        <v>69600</v>
      </c>
      <c r="AE60" s="26">
        <v>60650</v>
      </c>
      <c r="AF60" s="26">
        <v>680600</v>
      </c>
      <c r="AG60" s="26">
        <v>990</v>
      </c>
      <c r="AH60" s="26">
        <v>2355</v>
      </c>
      <c r="AI60" s="26">
        <v>1341</v>
      </c>
      <c r="AJ60" s="26">
        <v>88900</v>
      </c>
      <c r="AK60" s="26">
        <v>5212</v>
      </c>
      <c r="AL60" s="26">
        <v>15600</v>
      </c>
      <c r="AM60" s="26">
        <v>20333</v>
      </c>
      <c r="AN60" s="26">
        <v>170170</v>
      </c>
      <c r="AO60" s="26">
        <v>2227</v>
      </c>
      <c r="AP60" s="26">
        <v>3510</v>
      </c>
      <c r="AQ60" s="26">
        <v>9930</v>
      </c>
      <c r="AR60" s="26">
        <v>14920</v>
      </c>
      <c r="AS60" s="26">
        <v>397</v>
      </c>
      <c r="AT60" s="26">
        <v>2000</v>
      </c>
      <c r="AU60" s="26">
        <v>39440</v>
      </c>
      <c r="AV60" s="26">
        <v>295100</v>
      </c>
      <c r="AW60" s="26">
        <v>1158</v>
      </c>
      <c r="AX60" s="26">
        <v>1714</v>
      </c>
      <c r="AY60" s="27">
        <v>403435</v>
      </c>
      <c r="AZ60" s="27">
        <v>1584000</v>
      </c>
      <c r="BA60" s="27">
        <v>0</v>
      </c>
      <c r="BB60" s="27">
        <v>0</v>
      </c>
      <c r="BC60" s="26">
        <v>59</v>
      </c>
      <c r="BD60" s="26">
        <v>892</v>
      </c>
      <c r="BE60" s="26">
        <v>262</v>
      </c>
      <c r="BF60" s="26">
        <v>7862</v>
      </c>
      <c r="BG60" s="26">
        <v>12280</v>
      </c>
      <c r="BH60" s="26">
        <v>151423</v>
      </c>
      <c r="BI60" s="26">
        <v>23864</v>
      </c>
      <c r="BJ60" s="26">
        <v>165423</v>
      </c>
      <c r="BK60" s="26">
        <v>36465</v>
      </c>
      <c r="BL60" s="26">
        <v>325600</v>
      </c>
      <c r="BM60" s="27">
        <v>439900</v>
      </c>
      <c r="BN60" s="27">
        <v>1909600</v>
      </c>
      <c r="BO60" s="24">
        <v>65165</v>
      </c>
      <c r="BP60" s="24">
        <v>146800</v>
      </c>
      <c r="BQ60" s="24">
        <v>4082</v>
      </c>
      <c r="BR60" s="24">
        <v>4082</v>
      </c>
    </row>
    <row r="62" spans="1:94" x14ac:dyDescent="0.25">
      <c r="C62" s="26">
        <f>C60-C58</f>
        <v>0</v>
      </c>
      <c r="D62" s="26">
        <f t="shared" ref="D62:BO62" si="53">D60-D58</f>
        <v>0</v>
      </c>
      <c r="E62" s="26">
        <f t="shared" si="53"/>
        <v>0</v>
      </c>
      <c r="F62" s="26">
        <f t="shared" si="53"/>
        <v>0</v>
      </c>
      <c r="G62" s="26">
        <f t="shared" si="53"/>
        <v>0</v>
      </c>
      <c r="H62" s="26">
        <f t="shared" si="53"/>
        <v>0</v>
      </c>
      <c r="I62" s="26">
        <f t="shared" si="53"/>
        <v>0</v>
      </c>
      <c r="J62" s="26">
        <f t="shared" si="53"/>
        <v>0</v>
      </c>
      <c r="K62" s="26">
        <f t="shared" si="53"/>
        <v>0</v>
      </c>
      <c r="L62" s="26">
        <f t="shared" si="53"/>
        <v>0</v>
      </c>
      <c r="M62" s="26">
        <f t="shared" si="53"/>
        <v>0</v>
      </c>
      <c r="N62" s="26">
        <f t="shared" si="53"/>
        <v>0</v>
      </c>
      <c r="O62" s="26">
        <f t="shared" si="53"/>
        <v>0</v>
      </c>
      <c r="P62" s="26">
        <f t="shared" si="53"/>
        <v>0</v>
      </c>
      <c r="Q62" s="26">
        <f t="shared" si="53"/>
        <v>0</v>
      </c>
      <c r="R62" s="26">
        <f t="shared" si="53"/>
        <v>0</v>
      </c>
      <c r="S62" s="26">
        <f t="shared" si="53"/>
        <v>0</v>
      </c>
      <c r="T62" s="26">
        <f t="shared" si="53"/>
        <v>0</v>
      </c>
      <c r="U62" s="26">
        <f t="shared" si="53"/>
        <v>0</v>
      </c>
      <c r="V62" s="26">
        <f t="shared" si="53"/>
        <v>0</v>
      </c>
      <c r="W62" s="26">
        <f t="shared" si="53"/>
        <v>0</v>
      </c>
      <c r="X62" s="26">
        <f t="shared" si="53"/>
        <v>0</v>
      </c>
      <c r="Y62" s="26">
        <f t="shared" si="53"/>
        <v>0</v>
      </c>
      <c r="Z62" s="26">
        <f t="shared" si="53"/>
        <v>0</v>
      </c>
      <c r="AA62" s="26">
        <f t="shared" si="53"/>
        <v>0</v>
      </c>
      <c r="AB62" s="26">
        <f t="shared" si="53"/>
        <v>0</v>
      </c>
      <c r="AC62" s="26">
        <f t="shared" si="53"/>
        <v>0</v>
      </c>
      <c r="AD62" s="26">
        <f t="shared" si="53"/>
        <v>0</v>
      </c>
      <c r="AE62" s="26">
        <f t="shared" si="53"/>
        <v>0</v>
      </c>
      <c r="AF62" s="26">
        <f t="shared" si="53"/>
        <v>0</v>
      </c>
      <c r="AG62" s="26">
        <f t="shared" si="53"/>
        <v>0</v>
      </c>
      <c r="AH62" s="26">
        <f t="shared" si="53"/>
        <v>0</v>
      </c>
      <c r="AI62" s="26">
        <f t="shared" si="53"/>
        <v>0</v>
      </c>
      <c r="AJ62" s="26">
        <f t="shared" si="53"/>
        <v>0</v>
      </c>
      <c r="AK62" s="26">
        <f t="shared" si="53"/>
        <v>0</v>
      </c>
      <c r="AL62" s="26">
        <f t="shared" si="53"/>
        <v>0</v>
      </c>
      <c r="AM62" s="26">
        <f t="shared" si="53"/>
        <v>0</v>
      </c>
      <c r="AN62" s="26">
        <f t="shared" si="53"/>
        <v>0</v>
      </c>
      <c r="AO62" s="26">
        <f t="shared" si="53"/>
        <v>0</v>
      </c>
      <c r="AP62" s="26">
        <f t="shared" si="53"/>
        <v>0</v>
      </c>
      <c r="AQ62" s="26">
        <f t="shared" si="53"/>
        <v>0</v>
      </c>
      <c r="AR62" s="26">
        <f t="shared" si="53"/>
        <v>0</v>
      </c>
      <c r="AS62" s="26">
        <f t="shared" si="53"/>
        <v>0</v>
      </c>
      <c r="AT62" s="26">
        <f t="shared" si="53"/>
        <v>0</v>
      </c>
      <c r="AU62" s="26">
        <f t="shared" si="53"/>
        <v>0</v>
      </c>
      <c r="AV62" s="26">
        <f t="shared" si="53"/>
        <v>0</v>
      </c>
      <c r="AW62" s="26">
        <f t="shared" si="53"/>
        <v>0</v>
      </c>
      <c r="AX62" s="26">
        <f t="shared" si="53"/>
        <v>0</v>
      </c>
      <c r="AY62" s="26">
        <f t="shared" si="53"/>
        <v>0</v>
      </c>
      <c r="AZ62" s="26">
        <f t="shared" si="53"/>
        <v>0</v>
      </c>
      <c r="BA62" s="26">
        <f t="shared" si="53"/>
        <v>0</v>
      </c>
      <c r="BB62" s="26">
        <f t="shared" si="53"/>
        <v>0</v>
      </c>
      <c r="BC62" s="26">
        <f t="shared" si="53"/>
        <v>0</v>
      </c>
      <c r="BD62" s="26">
        <f t="shared" si="53"/>
        <v>0</v>
      </c>
      <c r="BE62" s="26">
        <f t="shared" si="53"/>
        <v>0</v>
      </c>
      <c r="BF62" s="26">
        <f t="shared" si="53"/>
        <v>0</v>
      </c>
      <c r="BG62" s="26">
        <f t="shared" si="53"/>
        <v>0</v>
      </c>
      <c r="BH62" s="26">
        <f t="shared" si="53"/>
        <v>0</v>
      </c>
      <c r="BI62" s="26">
        <f t="shared" si="53"/>
        <v>0</v>
      </c>
      <c r="BJ62" s="26">
        <f t="shared" si="53"/>
        <v>0</v>
      </c>
      <c r="BK62" s="26">
        <f t="shared" si="53"/>
        <v>0</v>
      </c>
      <c r="BL62" s="26">
        <f t="shared" si="53"/>
        <v>0</v>
      </c>
      <c r="BM62" s="26">
        <f t="shared" si="53"/>
        <v>0</v>
      </c>
      <c r="BN62" s="26">
        <f t="shared" si="53"/>
        <v>0</v>
      </c>
      <c r="BO62" s="26">
        <f t="shared" si="53"/>
        <v>0</v>
      </c>
      <c r="BP62" s="26">
        <f t="shared" ref="BP62:BR62" si="54">BP60-BP58</f>
        <v>0</v>
      </c>
      <c r="BQ62" s="26">
        <f t="shared" si="54"/>
        <v>0</v>
      </c>
      <c r="BR62" s="26">
        <f t="shared" si="54"/>
        <v>0</v>
      </c>
    </row>
  </sheetData>
  <protectedRanges>
    <protectedRange sqref="B48:B49" name="Range7_2"/>
    <protectedRange sqref="B56" name="Range8_1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L60"/>
  <sheetViews>
    <sheetView view="pageBreakPreview" zoomScale="70" zoomScaleNormal="85" zoomScaleSheetLayoutView="70" workbookViewId="0">
      <pane xSplit="2" ySplit="6" topLeftCell="C7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8" width="8.4257812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256" width="9.140625" style="24"/>
    <col min="257" max="257" width="5.42578125" style="24" customWidth="1"/>
    <col min="258" max="258" width="38.140625" style="24" customWidth="1"/>
    <col min="259" max="259" width="10" style="24" customWidth="1"/>
    <col min="260" max="260" width="10.7109375" style="24" customWidth="1"/>
    <col min="261" max="261" width="9" style="24" customWidth="1"/>
    <col min="262" max="264" width="9.85546875" style="24" customWidth="1"/>
    <col min="265" max="265" width="11.28515625" style="24" customWidth="1"/>
    <col min="266" max="266" width="11.5703125" style="24" customWidth="1"/>
    <col min="267" max="267" width="9" style="24" customWidth="1"/>
    <col min="268" max="268" width="9.42578125" style="24" customWidth="1"/>
    <col min="269" max="269" width="9" style="24" customWidth="1"/>
    <col min="270" max="270" width="9.28515625" style="24" customWidth="1"/>
    <col min="271" max="271" width="12.7109375" style="24" customWidth="1"/>
    <col min="272" max="276" width="12.85546875" style="24" customWidth="1"/>
    <col min="277" max="277" width="11" style="24" customWidth="1"/>
    <col min="278" max="278" width="10.85546875" style="24" customWidth="1"/>
    <col min="279" max="279" width="10.5703125" style="24" customWidth="1"/>
    <col min="280" max="281" width="10.85546875" style="24" customWidth="1"/>
    <col min="282" max="282" width="10" style="24" customWidth="1"/>
    <col min="283" max="283" width="9.5703125" style="24" customWidth="1"/>
    <col min="284" max="284" width="9.28515625" style="24" customWidth="1"/>
    <col min="285" max="285" width="9" style="24" customWidth="1"/>
    <col min="286" max="286" width="9.7109375" style="24" customWidth="1"/>
    <col min="287" max="287" width="11.5703125" style="24" customWidth="1"/>
    <col min="288" max="290" width="13.28515625" style="24" customWidth="1"/>
    <col min="291" max="291" width="9" style="24" customWidth="1"/>
    <col min="292" max="292" width="7.7109375" style="24" customWidth="1"/>
    <col min="293" max="293" width="8.28515625" style="24" customWidth="1"/>
    <col min="294" max="294" width="7.7109375" style="24" customWidth="1"/>
    <col min="295" max="295" width="8.28515625" style="24" customWidth="1"/>
    <col min="296" max="296" width="7.7109375" style="24" customWidth="1"/>
    <col min="297" max="297" width="7.140625" style="24" customWidth="1"/>
    <col min="298" max="298" width="7.7109375" style="24" customWidth="1"/>
    <col min="299" max="299" width="7.140625" style="24" customWidth="1"/>
    <col min="300" max="300" width="7.5703125" style="24" customWidth="1"/>
    <col min="301" max="301" width="7.140625" style="24" customWidth="1"/>
    <col min="302" max="304" width="8.42578125" style="24" customWidth="1"/>
    <col min="305" max="305" width="10.7109375" style="24" customWidth="1"/>
    <col min="306" max="306" width="10" style="24" customWidth="1"/>
    <col min="307" max="307" width="14.140625" style="24" customWidth="1"/>
    <col min="308" max="308" width="13.85546875" style="24" customWidth="1"/>
    <col min="309" max="310" width="9.5703125" style="24" customWidth="1"/>
    <col min="311" max="318" width="8.7109375" style="24" customWidth="1"/>
    <col min="319" max="319" width="19.28515625" style="24" customWidth="1"/>
    <col min="320" max="320" width="17.7109375" style="24" customWidth="1"/>
    <col min="321" max="321" width="19" style="24" customWidth="1"/>
    <col min="322" max="322" width="20" style="24" customWidth="1"/>
    <col min="323" max="323" width="12.140625" style="24" customWidth="1"/>
    <col min="324" max="324" width="11.85546875" style="24" customWidth="1"/>
    <col min="325" max="325" width="13" style="24" customWidth="1"/>
    <col min="326" max="326" width="13.5703125" style="24" customWidth="1"/>
    <col min="327" max="512" width="9.140625" style="24"/>
    <col min="513" max="513" width="5.42578125" style="24" customWidth="1"/>
    <col min="514" max="514" width="38.140625" style="24" customWidth="1"/>
    <col min="515" max="515" width="10" style="24" customWidth="1"/>
    <col min="516" max="516" width="10.7109375" style="24" customWidth="1"/>
    <col min="517" max="517" width="9" style="24" customWidth="1"/>
    <col min="518" max="520" width="9.85546875" style="24" customWidth="1"/>
    <col min="521" max="521" width="11.28515625" style="24" customWidth="1"/>
    <col min="522" max="522" width="11.5703125" style="24" customWidth="1"/>
    <col min="523" max="523" width="9" style="24" customWidth="1"/>
    <col min="524" max="524" width="9.42578125" style="24" customWidth="1"/>
    <col min="525" max="525" width="9" style="24" customWidth="1"/>
    <col min="526" max="526" width="9.28515625" style="24" customWidth="1"/>
    <col min="527" max="527" width="12.7109375" style="24" customWidth="1"/>
    <col min="528" max="532" width="12.85546875" style="24" customWidth="1"/>
    <col min="533" max="533" width="11" style="24" customWidth="1"/>
    <col min="534" max="534" width="10.85546875" style="24" customWidth="1"/>
    <col min="535" max="535" width="10.5703125" style="24" customWidth="1"/>
    <col min="536" max="537" width="10.85546875" style="24" customWidth="1"/>
    <col min="538" max="538" width="10" style="24" customWidth="1"/>
    <col min="539" max="539" width="9.5703125" style="24" customWidth="1"/>
    <col min="540" max="540" width="9.28515625" style="24" customWidth="1"/>
    <col min="541" max="541" width="9" style="24" customWidth="1"/>
    <col min="542" max="542" width="9.7109375" style="24" customWidth="1"/>
    <col min="543" max="543" width="11.5703125" style="24" customWidth="1"/>
    <col min="544" max="546" width="13.28515625" style="24" customWidth="1"/>
    <col min="547" max="547" width="9" style="24" customWidth="1"/>
    <col min="548" max="548" width="7.7109375" style="24" customWidth="1"/>
    <col min="549" max="549" width="8.28515625" style="24" customWidth="1"/>
    <col min="550" max="550" width="7.7109375" style="24" customWidth="1"/>
    <col min="551" max="551" width="8.28515625" style="24" customWidth="1"/>
    <col min="552" max="552" width="7.7109375" style="24" customWidth="1"/>
    <col min="553" max="553" width="7.140625" style="24" customWidth="1"/>
    <col min="554" max="554" width="7.7109375" style="24" customWidth="1"/>
    <col min="555" max="555" width="7.140625" style="24" customWidth="1"/>
    <col min="556" max="556" width="7.5703125" style="24" customWidth="1"/>
    <col min="557" max="557" width="7.140625" style="24" customWidth="1"/>
    <col min="558" max="560" width="8.42578125" style="24" customWidth="1"/>
    <col min="561" max="561" width="10.7109375" style="24" customWidth="1"/>
    <col min="562" max="562" width="10" style="24" customWidth="1"/>
    <col min="563" max="563" width="14.140625" style="24" customWidth="1"/>
    <col min="564" max="564" width="13.85546875" style="24" customWidth="1"/>
    <col min="565" max="566" width="9.5703125" style="24" customWidth="1"/>
    <col min="567" max="574" width="8.7109375" style="24" customWidth="1"/>
    <col min="575" max="575" width="19.28515625" style="24" customWidth="1"/>
    <col min="576" max="576" width="17.7109375" style="24" customWidth="1"/>
    <col min="577" max="577" width="19" style="24" customWidth="1"/>
    <col min="578" max="578" width="20" style="24" customWidth="1"/>
    <col min="579" max="579" width="12.140625" style="24" customWidth="1"/>
    <col min="580" max="580" width="11.85546875" style="24" customWidth="1"/>
    <col min="581" max="581" width="13" style="24" customWidth="1"/>
    <col min="582" max="582" width="13.5703125" style="24" customWidth="1"/>
    <col min="583" max="768" width="9.140625" style="24"/>
    <col min="769" max="769" width="5.42578125" style="24" customWidth="1"/>
    <col min="770" max="770" width="38.140625" style="24" customWidth="1"/>
    <col min="771" max="771" width="10" style="24" customWidth="1"/>
    <col min="772" max="772" width="10.7109375" style="24" customWidth="1"/>
    <col min="773" max="773" width="9" style="24" customWidth="1"/>
    <col min="774" max="776" width="9.85546875" style="24" customWidth="1"/>
    <col min="777" max="777" width="11.28515625" style="24" customWidth="1"/>
    <col min="778" max="778" width="11.5703125" style="24" customWidth="1"/>
    <col min="779" max="779" width="9" style="24" customWidth="1"/>
    <col min="780" max="780" width="9.42578125" style="24" customWidth="1"/>
    <col min="781" max="781" width="9" style="24" customWidth="1"/>
    <col min="782" max="782" width="9.28515625" style="24" customWidth="1"/>
    <col min="783" max="783" width="12.7109375" style="24" customWidth="1"/>
    <col min="784" max="788" width="12.85546875" style="24" customWidth="1"/>
    <col min="789" max="789" width="11" style="24" customWidth="1"/>
    <col min="790" max="790" width="10.85546875" style="24" customWidth="1"/>
    <col min="791" max="791" width="10.5703125" style="24" customWidth="1"/>
    <col min="792" max="793" width="10.85546875" style="24" customWidth="1"/>
    <col min="794" max="794" width="10" style="24" customWidth="1"/>
    <col min="795" max="795" width="9.5703125" style="24" customWidth="1"/>
    <col min="796" max="796" width="9.28515625" style="24" customWidth="1"/>
    <col min="797" max="797" width="9" style="24" customWidth="1"/>
    <col min="798" max="798" width="9.7109375" style="24" customWidth="1"/>
    <col min="799" max="799" width="11.5703125" style="24" customWidth="1"/>
    <col min="800" max="802" width="13.28515625" style="24" customWidth="1"/>
    <col min="803" max="803" width="9" style="24" customWidth="1"/>
    <col min="804" max="804" width="7.7109375" style="24" customWidth="1"/>
    <col min="805" max="805" width="8.28515625" style="24" customWidth="1"/>
    <col min="806" max="806" width="7.7109375" style="24" customWidth="1"/>
    <col min="807" max="807" width="8.28515625" style="24" customWidth="1"/>
    <col min="808" max="808" width="7.7109375" style="24" customWidth="1"/>
    <col min="809" max="809" width="7.140625" style="24" customWidth="1"/>
    <col min="810" max="810" width="7.7109375" style="24" customWidth="1"/>
    <col min="811" max="811" width="7.140625" style="24" customWidth="1"/>
    <col min="812" max="812" width="7.5703125" style="24" customWidth="1"/>
    <col min="813" max="813" width="7.140625" style="24" customWidth="1"/>
    <col min="814" max="816" width="8.42578125" style="24" customWidth="1"/>
    <col min="817" max="817" width="10.7109375" style="24" customWidth="1"/>
    <col min="818" max="818" width="10" style="24" customWidth="1"/>
    <col min="819" max="819" width="14.140625" style="24" customWidth="1"/>
    <col min="820" max="820" width="13.85546875" style="24" customWidth="1"/>
    <col min="821" max="822" width="9.5703125" style="24" customWidth="1"/>
    <col min="823" max="830" width="8.7109375" style="24" customWidth="1"/>
    <col min="831" max="831" width="19.28515625" style="24" customWidth="1"/>
    <col min="832" max="832" width="17.7109375" style="24" customWidth="1"/>
    <col min="833" max="833" width="19" style="24" customWidth="1"/>
    <col min="834" max="834" width="20" style="24" customWidth="1"/>
    <col min="835" max="835" width="12.140625" style="24" customWidth="1"/>
    <col min="836" max="836" width="11.85546875" style="24" customWidth="1"/>
    <col min="837" max="837" width="13" style="24" customWidth="1"/>
    <col min="838" max="838" width="13.5703125" style="24" customWidth="1"/>
    <col min="839" max="1024" width="9.140625" style="24"/>
    <col min="1025" max="1025" width="5.42578125" style="24" customWidth="1"/>
    <col min="1026" max="1026" width="38.140625" style="24" customWidth="1"/>
    <col min="1027" max="1027" width="10" style="24" customWidth="1"/>
    <col min="1028" max="1028" width="10.7109375" style="24" customWidth="1"/>
    <col min="1029" max="1029" width="9" style="24" customWidth="1"/>
    <col min="1030" max="1032" width="9.85546875" style="24" customWidth="1"/>
    <col min="1033" max="1033" width="11.28515625" style="24" customWidth="1"/>
    <col min="1034" max="1034" width="11.5703125" style="24" customWidth="1"/>
    <col min="1035" max="1035" width="9" style="24" customWidth="1"/>
    <col min="1036" max="1036" width="9.42578125" style="24" customWidth="1"/>
    <col min="1037" max="1037" width="9" style="24" customWidth="1"/>
    <col min="1038" max="1038" width="9.28515625" style="24" customWidth="1"/>
    <col min="1039" max="1039" width="12.7109375" style="24" customWidth="1"/>
    <col min="1040" max="1044" width="12.85546875" style="24" customWidth="1"/>
    <col min="1045" max="1045" width="11" style="24" customWidth="1"/>
    <col min="1046" max="1046" width="10.85546875" style="24" customWidth="1"/>
    <col min="1047" max="1047" width="10.5703125" style="24" customWidth="1"/>
    <col min="1048" max="1049" width="10.85546875" style="24" customWidth="1"/>
    <col min="1050" max="1050" width="10" style="24" customWidth="1"/>
    <col min="1051" max="1051" width="9.5703125" style="24" customWidth="1"/>
    <col min="1052" max="1052" width="9.28515625" style="24" customWidth="1"/>
    <col min="1053" max="1053" width="9" style="24" customWidth="1"/>
    <col min="1054" max="1054" width="9.7109375" style="24" customWidth="1"/>
    <col min="1055" max="1055" width="11.5703125" style="24" customWidth="1"/>
    <col min="1056" max="1058" width="13.28515625" style="24" customWidth="1"/>
    <col min="1059" max="1059" width="9" style="24" customWidth="1"/>
    <col min="1060" max="1060" width="7.7109375" style="24" customWidth="1"/>
    <col min="1061" max="1061" width="8.28515625" style="24" customWidth="1"/>
    <col min="1062" max="1062" width="7.7109375" style="24" customWidth="1"/>
    <col min="1063" max="1063" width="8.28515625" style="24" customWidth="1"/>
    <col min="1064" max="1064" width="7.7109375" style="24" customWidth="1"/>
    <col min="1065" max="1065" width="7.140625" style="24" customWidth="1"/>
    <col min="1066" max="1066" width="7.7109375" style="24" customWidth="1"/>
    <col min="1067" max="1067" width="7.140625" style="24" customWidth="1"/>
    <col min="1068" max="1068" width="7.5703125" style="24" customWidth="1"/>
    <col min="1069" max="1069" width="7.140625" style="24" customWidth="1"/>
    <col min="1070" max="1072" width="8.42578125" style="24" customWidth="1"/>
    <col min="1073" max="1073" width="10.7109375" style="24" customWidth="1"/>
    <col min="1074" max="1074" width="10" style="24" customWidth="1"/>
    <col min="1075" max="1075" width="14.140625" style="24" customWidth="1"/>
    <col min="1076" max="1076" width="13.85546875" style="24" customWidth="1"/>
    <col min="1077" max="1078" width="9.5703125" style="24" customWidth="1"/>
    <col min="1079" max="1086" width="8.7109375" style="24" customWidth="1"/>
    <col min="1087" max="1087" width="19.28515625" style="24" customWidth="1"/>
    <col min="1088" max="1088" width="17.7109375" style="24" customWidth="1"/>
    <col min="1089" max="1089" width="19" style="24" customWidth="1"/>
    <col min="1090" max="1090" width="20" style="24" customWidth="1"/>
    <col min="1091" max="1091" width="12.140625" style="24" customWidth="1"/>
    <col min="1092" max="1092" width="11.85546875" style="24" customWidth="1"/>
    <col min="1093" max="1093" width="13" style="24" customWidth="1"/>
    <col min="1094" max="1094" width="13.5703125" style="24" customWidth="1"/>
    <col min="1095" max="1280" width="9.140625" style="24"/>
    <col min="1281" max="1281" width="5.42578125" style="24" customWidth="1"/>
    <col min="1282" max="1282" width="38.140625" style="24" customWidth="1"/>
    <col min="1283" max="1283" width="10" style="24" customWidth="1"/>
    <col min="1284" max="1284" width="10.7109375" style="24" customWidth="1"/>
    <col min="1285" max="1285" width="9" style="24" customWidth="1"/>
    <col min="1286" max="1288" width="9.85546875" style="24" customWidth="1"/>
    <col min="1289" max="1289" width="11.28515625" style="24" customWidth="1"/>
    <col min="1290" max="1290" width="11.5703125" style="24" customWidth="1"/>
    <col min="1291" max="1291" width="9" style="24" customWidth="1"/>
    <col min="1292" max="1292" width="9.42578125" style="24" customWidth="1"/>
    <col min="1293" max="1293" width="9" style="24" customWidth="1"/>
    <col min="1294" max="1294" width="9.28515625" style="24" customWidth="1"/>
    <col min="1295" max="1295" width="12.7109375" style="24" customWidth="1"/>
    <col min="1296" max="1300" width="12.85546875" style="24" customWidth="1"/>
    <col min="1301" max="1301" width="11" style="24" customWidth="1"/>
    <col min="1302" max="1302" width="10.85546875" style="24" customWidth="1"/>
    <col min="1303" max="1303" width="10.5703125" style="24" customWidth="1"/>
    <col min="1304" max="1305" width="10.85546875" style="24" customWidth="1"/>
    <col min="1306" max="1306" width="10" style="24" customWidth="1"/>
    <col min="1307" max="1307" width="9.5703125" style="24" customWidth="1"/>
    <col min="1308" max="1308" width="9.28515625" style="24" customWidth="1"/>
    <col min="1309" max="1309" width="9" style="24" customWidth="1"/>
    <col min="1310" max="1310" width="9.7109375" style="24" customWidth="1"/>
    <col min="1311" max="1311" width="11.5703125" style="24" customWidth="1"/>
    <col min="1312" max="1314" width="13.28515625" style="24" customWidth="1"/>
    <col min="1315" max="1315" width="9" style="24" customWidth="1"/>
    <col min="1316" max="1316" width="7.7109375" style="24" customWidth="1"/>
    <col min="1317" max="1317" width="8.28515625" style="24" customWidth="1"/>
    <col min="1318" max="1318" width="7.7109375" style="24" customWidth="1"/>
    <col min="1319" max="1319" width="8.28515625" style="24" customWidth="1"/>
    <col min="1320" max="1320" width="7.7109375" style="24" customWidth="1"/>
    <col min="1321" max="1321" width="7.140625" style="24" customWidth="1"/>
    <col min="1322" max="1322" width="7.7109375" style="24" customWidth="1"/>
    <col min="1323" max="1323" width="7.140625" style="24" customWidth="1"/>
    <col min="1324" max="1324" width="7.5703125" style="24" customWidth="1"/>
    <col min="1325" max="1325" width="7.140625" style="24" customWidth="1"/>
    <col min="1326" max="1328" width="8.42578125" style="24" customWidth="1"/>
    <col min="1329" max="1329" width="10.7109375" style="24" customWidth="1"/>
    <col min="1330" max="1330" width="10" style="24" customWidth="1"/>
    <col min="1331" max="1331" width="14.140625" style="24" customWidth="1"/>
    <col min="1332" max="1332" width="13.85546875" style="24" customWidth="1"/>
    <col min="1333" max="1334" width="9.5703125" style="24" customWidth="1"/>
    <col min="1335" max="1342" width="8.7109375" style="24" customWidth="1"/>
    <col min="1343" max="1343" width="19.28515625" style="24" customWidth="1"/>
    <col min="1344" max="1344" width="17.7109375" style="24" customWidth="1"/>
    <col min="1345" max="1345" width="19" style="24" customWidth="1"/>
    <col min="1346" max="1346" width="20" style="24" customWidth="1"/>
    <col min="1347" max="1347" width="12.140625" style="24" customWidth="1"/>
    <col min="1348" max="1348" width="11.85546875" style="24" customWidth="1"/>
    <col min="1349" max="1349" width="13" style="24" customWidth="1"/>
    <col min="1350" max="1350" width="13.5703125" style="24" customWidth="1"/>
    <col min="1351" max="1536" width="9.140625" style="24"/>
    <col min="1537" max="1537" width="5.42578125" style="24" customWidth="1"/>
    <col min="1538" max="1538" width="38.140625" style="24" customWidth="1"/>
    <col min="1539" max="1539" width="10" style="24" customWidth="1"/>
    <col min="1540" max="1540" width="10.7109375" style="24" customWidth="1"/>
    <col min="1541" max="1541" width="9" style="24" customWidth="1"/>
    <col min="1542" max="1544" width="9.85546875" style="24" customWidth="1"/>
    <col min="1545" max="1545" width="11.28515625" style="24" customWidth="1"/>
    <col min="1546" max="1546" width="11.5703125" style="24" customWidth="1"/>
    <col min="1547" max="1547" width="9" style="24" customWidth="1"/>
    <col min="1548" max="1548" width="9.42578125" style="24" customWidth="1"/>
    <col min="1549" max="1549" width="9" style="24" customWidth="1"/>
    <col min="1550" max="1550" width="9.28515625" style="24" customWidth="1"/>
    <col min="1551" max="1551" width="12.7109375" style="24" customWidth="1"/>
    <col min="1552" max="1556" width="12.85546875" style="24" customWidth="1"/>
    <col min="1557" max="1557" width="11" style="24" customWidth="1"/>
    <col min="1558" max="1558" width="10.85546875" style="24" customWidth="1"/>
    <col min="1559" max="1559" width="10.5703125" style="24" customWidth="1"/>
    <col min="1560" max="1561" width="10.85546875" style="24" customWidth="1"/>
    <col min="1562" max="1562" width="10" style="24" customWidth="1"/>
    <col min="1563" max="1563" width="9.5703125" style="24" customWidth="1"/>
    <col min="1564" max="1564" width="9.28515625" style="24" customWidth="1"/>
    <col min="1565" max="1565" width="9" style="24" customWidth="1"/>
    <col min="1566" max="1566" width="9.7109375" style="24" customWidth="1"/>
    <col min="1567" max="1567" width="11.5703125" style="24" customWidth="1"/>
    <col min="1568" max="1570" width="13.28515625" style="24" customWidth="1"/>
    <col min="1571" max="1571" width="9" style="24" customWidth="1"/>
    <col min="1572" max="1572" width="7.7109375" style="24" customWidth="1"/>
    <col min="1573" max="1573" width="8.28515625" style="24" customWidth="1"/>
    <col min="1574" max="1574" width="7.7109375" style="24" customWidth="1"/>
    <col min="1575" max="1575" width="8.28515625" style="24" customWidth="1"/>
    <col min="1576" max="1576" width="7.7109375" style="24" customWidth="1"/>
    <col min="1577" max="1577" width="7.140625" style="24" customWidth="1"/>
    <col min="1578" max="1578" width="7.7109375" style="24" customWidth="1"/>
    <col min="1579" max="1579" width="7.140625" style="24" customWidth="1"/>
    <col min="1580" max="1580" width="7.5703125" style="24" customWidth="1"/>
    <col min="1581" max="1581" width="7.140625" style="24" customWidth="1"/>
    <col min="1582" max="1584" width="8.42578125" style="24" customWidth="1"/>
    <col min="1585" max="1585" width="10.7109375" style="24" customWidth="1"/>
    <col min="1586" max="1586" width="10" style="24" customWidth="1"/>
    <col min="1587" max="1587" width="14.140625" style="24" customWidth="1"/>
    <col min="1588" max="1588" width="13.85546875" style="24" customWidth="1"/>
    <col min="1589" max="1590" width="9.5703125" style="24" customWidth="1"/>
    <col min="1591" max="1598" width="8.7109375" style="24" customWidth="1"/>
    <col min="1599" max="1599" width="19.28515625" style="24" customWidth="1"/>
    <col min="1600" max="1600" width="17.7109375" style="24" customWidth="1"/>
    <col min="1601" max="1601" width="19" style="24" customWidth="1"/>
    <col min="1602" max="1602" width="20" style="24" customWidth="1"/>
    <col min="1603" max="1603" width="12.140625" style="24" customWidth="1"/>
    <col min="1604" max="1604" width="11.85546875" style="24" customWidth="1"/>
    <col min="1605" max="1605" width="13" style="24" customWidth="1"/>
    <col min="1606" max="1606" width="13.5703125" style="24" customWidth="1"/>
    <col min="1607" max="1792" width="9.140625" style="24"/>
    <col min="1793" max="1793" width="5.42578125" style="24" customWidth="1"/>
    <col min="1794" max="1794" width="38.140625" style="24" customWidth="1"/>
    <col min="1795" max="1795" width="10" style="24" customWidth="1"/>
    <col min="1796" max="1796" width="10.7109375" style="24" customWidth="1"/>
    <col min="1797" max="1797" width="9" style="24" customWidth="1"/>
    <col min="1798" max="1800" width="9.85546875" style="24" customWidth="1"/>
    <col min="1801" max="1801" width="11.28515625" style="24" customWidth="1"/>
    <col min="1802" max="1802" width="11.5703125" style="24" customWidth="1"/>
    <col min="1803" max="1803" width="9" style="24" customWidth="1"/>
    <col min="1804" max="1804" width="9.42578125" style="24" customWidth="1"/>
    <col min="1805" max="1805" width="9" style="24" customWidth="1"/>
    <col min="1806" max="1806" width="9.28515625" style="24" customWidth="1"/>
    <col min="1807" max="1807" width="12.7109375" style="24" customWidth="1"/>
    <col min="1808" max="1812" width="12.85546875" style="24" customWidth="1"/>
    <col min="1813" max="1813" width="11" style="24" customWidth="1"/>
    <col min="1814" max="1814" width="10.85546875" style="24" customWidth="1"/>
    <col min="1815" max="1815" width="10.5703125" style="24" customWidth="1"/>
    <col min="1816" max="1817" width="10.85546875" style="24" customWidth="1"/>
    <col min="1818" max="1818" width="10" style="24" customWidth="1"/>
    <col min="1819" max="1819" width="9.5703125" style="24" customWidth="1"/>
    <col min="1820" max="1820" width="9.28515625" style="24" customWidth="1"/>
    <col min="1821" max="1821" width="9" style="24" customWidth="1"/>
    <col min="1822" max="1822" width="9.7109375" style="24" customWidth="1"/>
    <col min="1823" max="1823" width="11.5703125" style="24" customWidth="1"/>
    <col min="1824" max="1826" width="13.28515625" style="24" customWidth="1"/>
    <col min="1827" max="1827" width="9" style="24" customWidth="1"/>
    <col min="1828" max="1828" width="7.7109375" style="24" customWidth="1"/>
    <col min="1829" max="1829" width="8.28515625" style="24" customWidth="1"/>
    <col min="1830" max="1830" width="7.7109375" style="24" customWidth="1"/>
    <col min="1831" max="1831" width="8.28515625" style="24" customWidth="1"/>
    <col min="1832" max="1832" width="7.7109375" style="24" customWidth="1"/>
    <col min="1833" max="1833" width="7.140625" style="24" customWidth="1"/>
    <col min="1834" max="1834" width="7.7109375" style="24" customWidth="1"/>
    <col min="1835" max="1835" width="7.140625" style="24" customWidth="1"/>
    <col min="1836" max="1836" width="7.5703125" style="24" customWidth="1"/>
    <col min="1837" max="1837" width="7.140625" style="24" customWidth="1"/>
    <col min="1838" max="1840" width="8.42578125" style="24" customWidth="1"/>
    <col min="1841" max="1841" width="10.7109375" style="24" customWidth="1"/>
    <col min="1842" max="1842" width="10" style="24" customWidth="1"/>
    <col min="1843" max="1843" width="14.140625" style="24" customWidth="1"/>
    <col min="1844" max="1844" width="13.85546875" style="24" customWidth="1"/>
    <col min="1845" max="1846" width="9.5703125" style="24" customWidth="1"/>
    <col min="1847" max="1854" width="8.7109375" style="24" customWidth="1"/>
    <col min="1855" max="1855" width="19.28515625" style="24" customWidth="1"/>
    <col min="1856" max="1856" width="17.7109375" style="24" customWidth="1"/>
    <col min="1857" max="1857" width="19" style="24" customWidth="1"/>
    <col min="1858" max="1858" width="20" style="24" customWidth="1"/>
    <col min="1859" max="1859" width="12.140625" style="24" customWidth="1"/>
    <col min="1860" max="1860" width="11.85546875" style="24" customWidth="1"/>
    <col min="1861" max="1861" width="13" style="24" customWidth="1"/>
    <col min="1862" max="1862" width="13.5703125" style="24" customWidth="1"/>
    <col min="1863" max="2048" width="9.140625" style="24"/>
    <col min="2049" max="2049" width="5.42578125" style="24" customWidth="1"/>
    <col min="2050" max="2050" width="38.140625" style="24" customWidth="1"/>
    <col min="2051" max="2051" width="10" style="24" customWidth="1"/>
    <col min="2052" max="2052" width="10.7109375" style="24" customWidth="1"/>
    <col min="2053" max="2053" width="9" style="24" customWidth="1"/>
    <col min="2054" max="2056" width="9.85546875" style="24" customWidth="1"/>
    <col min="2057" max="2057" width="11.28515625" style="24" customWidth="1"/>
    <col min="2058" max="2058" width="11.5703125" style="24" customWidth="1"/>
    <col min="2059" max="2059" width="9" style="24" customWidth="1"/>
    <col min="2060" max="2060" width="9.42578125" style="24" customWidth="1"/>
    <col min="2061" max="2061" width="9" style="24" customWidth="1"/>
    <col min="2062" max="2062" width="9.28515625" style="24" customWidth="1"/>
    <col min="2063" max="2063" width="12.7109375" style="24" customWidth="1"/>
    <col min="2064" max="2068" width="12.85546875" style="24" customWidth="1"/>
    <col min="2069" max="2069" width="11" style="24" customWidth="1"/>
    <col min="2070" max="2070" width="10.85546875" style="24" customWidth="1"/>
    <col min="2071" max="2071" width="10.5703125" style="24" customWidth="1"/>
    <col min="2072" max="2073" width="10.85546875" style="24" customWidth="1"/>
    <col min="2074" max="2074" width="10" style="24" customWidth="1"/>
    <col min="2075" max="2075" width="9.5703125" style="24" customWidth="1"/>
    <col min="2076" max="2076" width="9.28515625" style="24" customWidth="1"/>
    <col min="2077" max="2077" width="9" style="24" customWidth="1"/>
    <col min="2078" max="2078" width="9.7109375" style="24" customWidth="1"/>
    <col min="2079" max="2079" width="11.5703125" style="24" customWidth="1"/>
    <col min="2080" max="2082" width="13.28515625" style="24" customWidth="1"/>
    <col min="2083" max="2083" width="9" style="24" customWidth="1"/>
    <col min="2084" max="2084" width="7.7109375" style="24" customWidth="1"/>
    <col min="2085" max="2085" width="8.28515625" style="24" customWidth="1"/>
    <col min="2086" max="2086" width="7.7109375" style="24" customWidth="1"/>
    <col min="2087" max="2087" width="8.28515625" style="24" customWidth="1"/>
    <col min="2088" max="2088" width="7.7109375" style="24" customWidth="1"/>
    <col min="2089" max="2089" width="7.140625" style="24" customWidth="1"/>
    <col min="2090" max="2090" width="7.7109375" style="24" customWidth="1"/>
    <col min="2091" max="2091" width="7.140625" style="24" customWidth="1"/>
    <col min="2092" max="2092" width="7.5703125" style="24" customWidth="1"/>
    <col min="2093" max="2093" width="7.140625" style="24" customWidth="1"/>
    <col min="2094" max="2096" width="8.42578125" style="24" customWidth="1"/>
    <col min="2097" max="2097" width="10.7109375" style="24" customWidth="1"/>
    <col min="2098" max="2098" width="10" style="24" customWidth="1"/>
    <col min="2099" max="2099" width="14.140625" style="24" customWidth="1"/>
    <col min="2100" max="2100" width="13.85546875" style="24" customWidth="1"/>
    <col min="2101" max="2102" width="9.5703125" style="24" customWidth="1"/>
    <col min="2103" max="2110" width="8.7109375" style="24" customWidth="1"/>
    <col min="2111" max="2111" width="19.28515625" style="24" customWidth="1"/>
    <col min="2112" max="2112" width="17.7109375" style="24" customWidth="1"/>
    <col min="2113" max="2113" width="19" style="24" customWidth="1"/>
    <col min="2114" max="2114" width="20" style="24" customWidth="1"/>
    <col min="2115" max="2115" width="12.140625" style="24" customWidth="1"/>
    <col min="2116" max="2116" width="11.85546875" style="24" customWidth="1"/>
    <col min="2117" max="2117" width="13" style="24" customWidth="1"/>
    <col min="2118" max="2118" width="13.5703125" style="24" customWidth="1"/>
    <col min="2119" max="2304" width="9.140625" style="24"/>
    <col min="2305" max="2305" width="5.42578125" style="24" customWidth="1"/>
    <col min="2306" max="2306" width="38.140625" style="24" customWidth="1"/>
    <col min="2307" max="2307" width="10" style="24" customWidth="1"/>
    <col min="2308" max="2308" width="10.7109375" style="24" customWidth="1"/>
    <col min="2309" max="2309" width="9" style="24" customWidth="1"/>
    <col min="2310" max="2312" width="9.85546875" style="24" customWidth="1"/>
    <col min="2313" max="2313" width="11.28515625" style="24" customWidth="1"/>
    <col min="2314" max="2314" width="11.5703125" style="24" customWidth="1"/>
    <col min="2315" max="2315" width="9" style="24" customWidth="1"/>
    <col min="2316" max="2316" width="9.42578125" style="24" customWidth="1"/>
    <col min="2317" max="2317" width="9" style="24" customWidth="1"/>
    <col min="2318" max="2318" width="9.28515625" style="24" customWidth="1"/>
    <col min="2319" max="2319" width="12.7109375" style="24" customWidth="1"/>
    <col min="2320" max="2324" width="12.85546875" style="24" customWidth="1"/>
    <col min="2325" max="2325" width="11" style="24" customWidth="1"/>
    <col min="2326" max="2326" width="10.85546875" style="24" customWidth="1"/>
    <col min="2327" max="2327" width="10.5703125" style="24" customWidth="1"/>
    <col min="2328" max="2329" width="10.85546875" style="24" customWidth="1"/>
    <col min="2330" max="2330" width="10" style="24" customWidth="1"/>
    <col min="2331" max="2331" width="9.5703125" style="24" customWidth="1"/>
    <col min="2332" max="2332" width="9.28515625" style="24" customWidth="1"/>
    <col min="2333" max="2333" width="9" style="24" customWidth="1"/>
    <col min="2334" max="2334" width="9.7109375" style="24" customWidth="1"/>
    <col min="2335" max="2335" width="11.5703125" style="24" customWidth="1"/>
    <col min="2336" max="2338" width="13.28515625" style="24" customWidth="1"/>
    <col min="2339" max="2339" width="9" style="24" customWidth="1"/>
    <col min="2340" max="2340" width="7.7109375" style="24" customWidth="1"/>
    <col min="2341" max="2341" width="8.28515625" style="24" customWidth="1"/>
    <col min="2342" max="2342" width="7.7109375" style="24" customWidth="1"/>
    <col min="2343" max="2343" width="8.28515625" style="24" customWidth="1"/>
    <col min="2344" max="2344" width="7.7109375" style="24" customWidth="1"/>
    <col min="2345" max="2345" width="7.140625" style="24" customWidth="1"/>
    <col min="2346" max="2346" width="7.7109375" style="24" customWidth="1"/>
    <col min="2347" max="2347" width="7.140625" style="24" customWidth="1"/>
    <col min="2348" max="2348" width="7.5703125" style="24" customWidth="1"/>
    <col min="2349" max="2349" width="7.140625" style="24" customWidth="1"/>
    <col min="2350" max="2352" width="8.42578125" style="24" customWidth="1"/>
    <col min="2353" max="2353" width="10.7109375" style="24" customWidth="1"/>
    <col min="2354" max="2354" width="10" style="24" customWidth="1"/>
    <col min="2355" max="2355" width="14.140625" style="24" customWidth="1"/>
    <col min="2356" max="2356" width="13.85546875" style="24" customWidth="1"/>
    <col min="2357" max="2358" width="9.5703125" style="24" customWidth="1"/>
    <col min="2359" max="2366" width="8.7109375" style="24" customWidth="1"/>
    <col min="2367" max="2367" width="19.28515625" style="24" customWidth="1"/>
    <col min="2368" max="2368" width="17.7109375" style="24" customWidth="1"/>
    <col min="2369" max="2369" width="19" style="24" customWidth="1"/>
    <col min="2370" max="2370" width="20" style="24" customWidth="1"/>
    <col min="2371" max="2371" width="12.140625" style="24" customWidth="1"/>
    <col min="2372" max="2372" width="11.85546875" style="24" customWidth="1"/>
    <col min="2373" max="2373" width="13" style="24" customWidth="1"/>
    <col min="2374" max="2374" width="13.5703125" style="24" customWidth="1"/>
    <col min="2375" max="2560" width="9.140625" style="24"/>
    <col min="2561" max="2561" width="5.42578125" style="24" customWidth="1"/>
    <col min="2562" max="2562" width="38.140625" style="24" customWidth="1"/>
    <col min="2563" max="2563" width="10" style="24" customWidth="1"/>
    <col min="2564" max="2564" width="10.7109375" style="24" customWidth="1"/>
    <col min="2565" max="2565" width="9" style="24" customWidth="1"/>
    <col min="2566" max="2568" width="9.85546875" style="24" customWidth="1"/>
    <col min="2569" max="2569" width="11.28515625" style="24" customWidth="1"/>
    <col min="2570" max="2570" width="11.5703125" style="24" customWidth="1"/>
    <col min="2571" max="2571" width="9" style="24" customWidth="1"/>
    <col min="2572" max="2572" width="9.42578125" style="24" customWidth="1"/>
    <col min="2573" max="2573" width="9" style="24" customWidth="1"/>
    <col min="2574" max="2574" width="9.28515625" style="24" customWidth="1"/>
    <col min="2575" max="2575" width="12.7109375" style="24" customWidth="1"/>
    <col min="2576" max="2580" width="12.85546875" style="24" customWidth="1"/>
    <col min="2581" max="2581" width="11" style="24" customWidth="1"/>
    <col min="2582" max="2582" width="10.85546875" style="24" customWidth="1"/>
    <col min="2583" max="2583" width="10.5703125" style="24" customWidth="1"/>
    <col min="2584" max="2585" width="10.85546875" style="24" customWidth="1"/>
    <col min="2586" max="2586" width="10" style="24" customWidth="1"/>
    <col min="2587" max="2587" width="9.5703125" style="24" customWidth="1"/>
    <col min="2588" max="2588" width="9.28515625" style="24" customWidth="1"/>
    <col min="2589" max="2589" width="9" style="24" customWidth="1"/>
    <col min="2590" max="2590" width="9.7109375" style="24" customWidth="1"/>
    <col min="2591" max="2591" width="11.5703125" style="24" customWidth="1"/>
    <col min="2592" max="2594" width="13.28515625" style="24" customWidth="1"/>
    <col min="2595" max="2595" width="9" style="24" customWidth="1"/>
    <col min="2596" max="2596" width="7.7109375" style="24" customWidth="1"/>
    <col min="2597" max="2597" width="8.28515625" style="24" customWidth="1"/>
    <col min="2598" max="2598" width="7.7109375" style="24" customWidth="1"/>
    <col min="2599" max="2599" width="8.28515625" style="24" customWidth="1"/>
    <col min="2600" max="2600" width="7.7109375" style="24" customWidth="1"/>
    <col min="2601" max="2601" width="7.140625" style="24" customWidth="1"/>
    <col min="2602" max="2602" width="7.7109375" style="24" customWidth="1"/>
    <col min="2603" max="2603" width="7.140625" style="24" customWidth="1"/>
    <col min="2604" max="2604" width="7.5703125" style="24" customWidth="1"/>
    <col min="2605" max="2605" width="7.140625" style="24" customWidth="1"/>
    <col min="2606" max="2608" width="8.42578125" style="24" customWidth="1"/>
    <col min="2609" max="2609" width="10.7109375" style="24" customWidth="1"/>
    <col min="2610" max="2610" width="10" style="24" customWidth="1"/>
    <col min="2611" max="2611" width="14.140625" style="24" customWidth="1"/>
    <col min="2612" max="2612" width="13.85546875" style="24" customWidth="1"/>
    <col min="2613" max="2614" width="9.5703125" style="24" customWidth="1"/>
    <col min="2615" max="2622" width="8.7109375" style="24" customWidth="1"/>
    <col min="2623" max="2623" width="19.28515625" style="24" customWidth="1"/>
    <col min="2624" max="2624" width="17.7109375" style="24" customWidth="1"/>
    <col min="2625" max="2625" width="19" style="24" customWidth="1"/>
    <col min="2626" max="2626" width="20" style="24" customWidth="1"/>
    <col min="2627" max="2627" width="12.140625" style="24" customWidth="1"/>
    <col min="2628" max="2628" width="11.85546875" style="24" customWidth="1"/>
    <col min="2629" max="2629" width="13" style="24" customWidth="1"/>
    <col min="2630" max="2630" width="13.5703125" style="24" customWidth="1"/>
    <col min="2631" max="2816" width="9.140625" style="24"/>
    <col min="2817" max="2817" width="5.42578125" style="24" customWidth="1"/>
    <col min="2818" max="2818" width="38.140625" style="24" customWidth="1"/>
    <col min="2819" max="2819" width="10" style="24" customWidth="1"/>
    <col min="2820" max="2820" width="10.7109375" style="24" customWidth="1"/>
    <col min="2821" max="2821" width="9" style="24" customWidth="1"/>
    <col min="2822" max="2824" width="9.85546875" style="24" customWidth="1"/>
    <col min="2825" max="2825" width="11.28515625" style="24" customWidth="1"/>
    <col min="2826" max="2826" width="11.5703125" style="24" customWidth="1"/>
    <col min="2827" max="2827" width="9" style="24" customWidth="1"/>
    <col min="2828" max="2828" width="9.42578125" style="24" customWidth="1"/>
    <col min="2829" max="2829" width="9" style="24" customWidth="1"/>
    <col min="2830" max="2830" width="9.28515625" style="24" customWidth="1"/>
    <col min="2831" max="2831" width="12.7109375" style="24" customWidth="1"/>
    <col min="2832" max="2836" width="12.85546875" style="24" customWidth="1"/>
    <col min="2837" max="2837" width="11" style="24" customWidth="1"/>
    <col min="2838" max="2838" width="10.85546875" style="24" customWidth="1"/>
    <col min="2839" max="2839" width="10.5703125" style="24" customWidth="1"/>
    <col min="2840" max="2841" width="10.85546875" style="24" customWidth="1"/>
    <col min="2842" max="2842" width="10" style="24" customWidth="1"/>
    <col min="2843" max="2843" width="9.5703125" style="24" customWidth="1"/>
    <col min="2844" max="2844" width="9.28515625" style="24" customWidth="1"/>
    <col min="2845" max="2845" width="9" style="24" customWidth="1"/>
    <col min="2846" max="2846" width="9.7109375" style="24" customWidth="1"/>
    <col min="2847" max="2847" width="11.5703125" style="24" customWidth="1"/>
    <col min="2848" max="2850" width="13.28515625" style="24" customWidth="1"/>
    <col min="2851" max="2851" width="9" style="24" customWidth="1"/>
    <col min="2852" max="2852" width="7.7109375" style="24" customWidth="1"/>
    <col min="2853" max="2853" width="8.28515625" style="24" customWidth="1"/>
    <col min="2854" max="2854" width="7.7109375" style="24" customWidth="1"/>
    <col min="2855" max="2855" width="8.28515625" style="24" customWidth="1"/>
    <col min="2856" max="2856" width="7.7109375" style="24" customWidth="1"/>
    <col min="2857" max="2857" width="7.140625" style="24" customWidth="1"/>
    <col min="2858" max="2858" width="7.7109375" style="24" customWidth="1"/>
    <col min="2859" max="2859" width="7.140625" style="24" customWidth="1"/>
    <col min="2860" max="2860" width="7.5703125" style="24" customWidth="1"/>
    <col min="2861" max="2861" width="7.140625" style="24" customWidth="1"/>
    <col min="2862" max="2864" width="8.42578125" style="24" customWidth="1"/>
    <col min="2865" max="2865" width="10.7109375" style="24" customWidth="1"/>
    <col min="2866" max="2866" width="10" style="24" customWidth="1"/>
    <col min="2867" max="2867" width="14.140625" style="24" customWidth="1"/>
    <col min="2868" max="2868" width="13.85546875" style="24" customWidth="1"/>
    <col min="2869" max="2870" width="9.5703125" style="24" customWidth="1"/>
    <col min="2871" max="2878" width="8.7109375" style="24" customWidth="1"/>
    <col min="2879" max="2879" width="19.28515625" style="24" customWidth="1"/>
    <col min="2880" max="2880" width="17.7109375" style="24" customWidth="1"/>
    <col min="2881" max="2881" width="19" style="24" customWidth="1"/>
    <col min="2882" max="2882" width="20" style="24" customWidth="1"/>
    <col min="2883" max="2883" width="12.140625" style="24" customWidth="1"/>
    <col min="2884" max="2884" width="11.85546875" style="24" customWidth="1"/>
    <col min="2885" max="2885" width="13" style="24" customWidth="1"/>
    <col min="2886" max="2886" width="13.5703125" style="24" customWidth="1"/>
    <col min="2887" max="3072" width="9.140625" style="24"/>
    <col min="3073" max="3073" width="5.42578125" style="24" customWidth="1"/>
    <col min="3074" max="3074" width="38.140625" style="24" customWidth="1"/>
    <col min="3075" max="3075" width="10" style="24" customWidth="1"/>
    <col min="3076" max="3076" width="10.7109375" style="24" customWidth="1"/>
    <col min="3077" max="3077" width="9" style="24" customWidth="1"/>
    <col min="3078" max="3080" width="9.85546875" style="24" customWidth="1"/>
    <col min="3081" max="3081" width="11.28515625" style="24" customWidth="1"/>
    <col min="3082" max="3082" width="11.5703125" style="24" customWidth="1"/>
    <col min="3083" max="3083" width="9" style="24" customWidth="1"/>
    <col min="3084" max="3084" width="9.42578125" style="24" customWidth="1"/>
    <col min="3085" max="3085" width="9" style="24" customWidth="1"/>
    <col min="3086" max="3086" width="9.28515625" style="24" customWidth="1"/>
    <col min="3087" max="3087" width="12.7109375" style="24" customWidth="1"/>
    <col min="3088" max="3092" width="12.85546875" style="24" customWidth="1"/>
    <col min="3093" max="3093" width="11" style="24" customWidth="1"/>
    <col min="3094" max="3094" width="10.85546875" style="24" customWidth="1"/>
    <col min="3095" max="3095" width="10.5703125" style="24" customWidth="1"/>
    <col min="3096" max="3097" width="10.85546875" style="24" customWidth="1"/>
    <col min="3098" max="3098" width="10" style="24" customWidth="1"/>
    <col min="3099" max="3099" width="9.5703125" style="24" customWidth="1"/>
    <col min="3100" max="3100" width="9.28515625" style="24" customWidth="1"/>
    <col min="3101" max="3101" width="9" style="24" customWidth="1"/>
    <col min="3102" max="3102" width="9.7109375" style="24" customWidth="1"/>
    <col min="3103" max="3103" width="11.5703125" style="24" customWidth="1"/>
    <col min="3104" max="3106" width="13.28515625" style="24" customWidth="1"/>
    <col min="3107" max="3107" width="9" style="24" customWidth="1"/>
    <col min="3108" max="3108" width="7.7109375" style="24" customWidth="1"/>
    <col min="3109" max="3109" width="8.28515625" style="24" customWidth="1"/>
    <col min="3110" max="3110" width="7.7109375" style="24" customWidth="1"/>
    <col min="3111" max="3111" width="8.28515625" style="24" customWidth="1"/>
    <col min="3112" max="3112" width="7.7109375" style="24" customWidth="1"/>
    <col min="3113" max="3113" width="7.140625" style="24" customWidth="1"/>
    <col min="3114" max="3114" width="7.7109375" style="24" customWidth="1"/>
    <col min="3115" max="3115" width="7.140625" style="24" customWidth="1"/>
    <col min="3116" max="3116" width="7.5703125" style="24" customWidth="1"/>
    <col min="3117" max="3117" width="7.140625" style="24" customWidth="1"/>
    <col min="3118" max="3120" width="8.42578125" style="24" customWidth="1"/>
    <col min="3121" max="3121" width="10.7109375" style="24" customWidth="1"/>
    <col min="3122" max="3122" width="10" style="24" customWidth="1"/>
    <col min="3123" max="3123" width="14.140625" style="24" customWidth="1"/>
    <col min="3124" max="3124" width="13.85546875" style="24" customWidth="1"/>
    <col min="3125" max="3126" width="9.5703125" style="24" customWidth="1"/>
    <col min="3127" max="3134" width="8.7109375" style="24" customWidth="1"/>
    <col min="3135" max="3135" width="19.28515625" style="24" customWidth="1"/>
    <col min="3136" max="3136" width="17.7109375" style="24" customWidth="1"/>
    <col min="3137" max="3137" width="19" style="24" customWidth="1"/>
    <col min="3138" max="3138" width="20" style="24" customWidth="1"/>
    <col min="3139" max="3139" width="12.140625" style="24" customWidth="1"/>
    <col min="3140" max="3140" width="11.85546875" style="24" customWidth="1"/>
    <col min="3141" max="3141" width="13" style="24" customWidth="1"/>
    <col min="3142" max="3142" width="13.5703125" style="24" customWidth="1"/>
    <col min="3143" max="3328" width="9.140625" style="24"/>
    <col min="3329" max="3329" width="5.42578125" style="24" customWidth="1"/>
    <col min="3330" max="3330" width="38.140625" style="24" customWidth="1"/>
    <col min="3331" max="3331" width="10" style="24" customWidth="1"/>
    <col min="3332" max="3332" width="10.7109375" style="24" customWidth="1"/>
    <col min="3333" max="3333" width="9" style="24" customWidth="1"/>
    <col min="3334" max="3336" width="9.85546875" style="24" customWidth="1"/>
    <col min="3337" max="3337" width="11.28515625" style="24" customWidth="1"/>
    <col min="3338" max="3338" width="11.5703125" style="24" customWidth="1"/>
    <col min="3339" max="3339" width="9" style="24" customWidth="1"/>
    <col min="3340" max="3340" width="9.42578125" style="24" customWidth="1"/>
    <col min="3341" max="3341" width="9" style="24" customWidth="1"/>
    <col min="3342" max="3342" width="9.28515625" style="24" customWidth="1"/>
    <col min="3343" max="3343" width="12.7109375" style="24" customWidth="1"/>
    <col min="3344" max="3348" width="12.85546875" style="24" customWidth="1"/>
    <col min="3349" max="3349" width="11" style="24" customWidth="1"/>
    <col min="3350" max="3350" width="10.85546875" style="24" customWidth="1"/>
    <col min="3351" max="3351" width="10.5703125" style="24" customWidth="1"/>
    <col min="3352" max="3353" width="10.85546875" style="24" customWidth="1"/>
    <col min="3354" max="3354" width="10" style="24" customWidth="1"/>
    <col min="3355" max="3355" width="9.5703125" style="24" customWidth="1"/>
    <col min="3356" max="3356" width="9.28515625" style="24" customWidth="1"/>
    <col min="3357" max="3357" width="9" style="24" customWidth="1"/>
    <col min="3358" max="3358" width="9.7109375" style="24" customWidth="1"/>
    <col min="3359" max="3359" width="11.5703125" style="24" customWidth="1"/>
    <col min="3360" max="3362" width="13.28515625" style="24" customWidth="1"/>
    <col min="3363" max="3363" width="9" style="24" customWidth="1"/>
    <col min="3364" max="3364" width="7.7109375" style="24" customWidth="1"/>
    <col min="3365" max="3365" width="8.28515625" style="24" customWidth="1"/>
    <col min="3366" max="3366" width="7.7109375" style="24" customWidth="1"/>
    <col min="3367" max="3367" width="8.28515625" style="24" customWidth="1"/>
    <col min="3368" max="3368" width="7.7109375" style="24" customWidth="1"/>
    <col min="3369" max="3369" width="7.140625" style="24" customWidth="1"/>
    <col min="3370" max="3370" width="7.7109375" style="24" customWidth="1"/>
    <col min="3371" max="3371" width="7.140625" style="24" customWidth="1"/>
    <col min="3372" max="3372" width="7.5703125" style="24" customWidth="1"/>
    <col min="3373" max="3373" width="7.140625" style="24" customWidth="1"/>
    <col min="3374" max="3376" width="8.42578125" style="24" customWidth="1"/>
    <col min="3377" max="3377" width="10.7109375" style="24" customWidth="1"/>
    <col min="3378" max="3378" width="10" style="24" customWidth="1"/>
    <col min="3379" max="3379" width="14.140625" style="24" customWidth="1"/>
    <col min="3380" max="3380" width="13.85546875" style="24" customWidth="1"/>
    <col min="3381" max="3382" width="9.5703125" style="24" customWidth="1"/>
    <col min="3383" max="3390" width="8.7109375" style="24" customWidth="1"/>
    <col min="3391" max="3391" width="19.28515625" style="24" customWidth="1"/>
    <col min="3392" max="3392" width="17.7109375" style="24" customWidth="1"/>
    <col min="3393" max="3393" width="19" style="24" customWidth="1"/>
    <col min="3394" max="3394" width="20" style="24" customWidth="1"/>
    <col min="3395" max="3395" width="12.140625" style="24" customWidth="1"/>
    <col min="3396" max="3396" width="11.85546875" style="24" customWidth="1"/>
    <col min="3397" max="3397" width="13" style="24" customWidth="1"/>
    <col min="3398" max="3398" width="13.5703125" style="24" customWidth="1"/>
    <col min="3399" max="3584" width="9.140625" style="24"/>
    <col min="3585" max="3585" width="5.42578125" style="24" customWidth="1"/>
    <col min="3586" max="3586" width="38.140625" style="24" customWidth="1"/>
    <col min="3587" max="3587" width="10" style="24" customWidth="1"/>
    <col min="3588" max="3588" width="10.7109375" style="24" customWidth="1"/>
    <col min="3589" max="3589" width="9" style="24" customWidth="1"/>
    <col min="3590" max="3592" width="9.85546875" style="24" customWidth="1"/>
    <col min="3593" max="3593" width="11.28515625" style="24" customWidth="1"/>
    <col min="3594" max="3594" width="11.5703125" style="24" customWidth="1"/>
    <col min="3595" max="3595" width="9" style="24" customWidth="1"/>
    <col min="3596" max="3596" width="9.42578125" style="24" customWidth="1"/>
    <col min="3597" max="3597" width="9" style="24" customWidth="1"/>
    <col min="3598" max="3598" width="9.28515625" style="24" customWidth="1"/>
    <col min="3599" max="3599" width="12.7109375" style="24" customWidth="1"/>
    <col min="3600" max="3604" width="12.85546875" style="24" customWidth="1"/>
    <col min="3605" max="3605" width="11" style="24" customWidth="1"/>
    <col min="3606" max="3606" width="10.85546875" style="24" customWidth="1"/>
    <col min="3607" max="3607" width="10.5703125" style="24" customWidth="1"/>
    <col min="3608" max="3609" width="10.85546875" style="24" customWidth="1"/>
    <col min="3610" max="3610" width="10" style="24" customWidth="1"/>
    <col min="3611" max="3611" width="9.5703125" style="24" customWidth="1"/>
    <col min="3612" max="3612" width="9.28515625" style="24" customWidth="1"/>
    <col min="3613" max="3613" width="9" style="24" customWidth="1"/>
    <col min="3614" max="3614" width="9.7109375" style="24" customWidth="1"/>
    <col min="3615" max="3615" width="11.5703125" style="24" customWidth="1"/>
    <col min="3616" max="3618" width="13.28515625" style="24" customWidth="1"/>
    <col min="3619" max="3619" width="9" style="24" customWidth="1"/>
    <col min="3620" max="3620" width="7.7109375" style="24" customWidth="1"/>
    <col min="3621" max="3621" width="8.28515625" style="24" customWidth="1"/>
    <col min="3622" max="3622" width="7.7109375" style="24" customWidth="1"/>
    <col min="3623" max="3623" width="8.28515625" style="24" customWidth="1"/>
    <col min="3624" max="3624" width="7.7109375" style="24" customWidth="1"/>
    <col min="3625" max="3625" width="7.140625" style="24" customWidth="1"/>
    <col min="3626" max="3626" width="7.7109375" style="24" customWidth="1"/>
    <col min="3627" max="3627" width="7.140625" style="24" customWidth="1"/>
    <col min="3628" max="3628" width="7.5703125" style="24" customWidth="1"/>
    <col min="3629" max="3629" width="7.140625" style="24" customWidth="1"/>
    <col min="3630" max="3632" width="8.42578125" style="24" customWidth="1"/>
    <col min="3633" max="3633" width="10.7109375" style="24" customWidth="1"/>
    <col min="3634" max="3634" width="10" style="24" customWidth="1"/>
    <col min="3635" max="3635" width="14.140625" style="24" customWidth="1"/>
    <col min="3636" max="3636" width="13.85546875" style="24" customWidth="1"/>
    <col min="3637" max="3638" width="9.5703125" style="24" customWidth="1"/>
    <col min="3639" max="3646" width="8.7109375" style="24" customWidth="1"/>
    <col min="3647" max="3647" width="19.28515625" style="24" customWidth="1"/>
    <col min="3648" max="3648" width="17.7109375" style="24" customWidth="1"/>
    <col min="3649" max="3649" width="19" style="24" customWidth="1"/>
    <col min="3650" max="3650" width="20" style="24" customWidth="1"/>
    <col min="3651" max="3651" width="12.140625" style="24" customWidth="1"/>
    <col min="3652" max="3652" width="11.85546875" style="24" customWidth="1"/>
    <col min="3653" max="3653" width="13" style="24" customWidth="1"/>
    <col min="3654" max="3654" width="13.5703125" style="24" customWidth="1"/>
    <col min="3655" max="3840" width="9.140625" style="24"/>
    <col min="3841" max="3841" width="5.42578125" style="24" customWidth="1"/>
    <col min="3842" max="3842" width="38.140625" style="24" customWidth="1"/>
    <col min="3843" max="3843" width="10" style="24" customWidth="1"/>
    <col min="3844" max="3844" width="10.7109375" style="24" customWidth="1"/>
    <col min="3845" max="3845" width="9" style="24" customWidth="1"/>
    <col min="3846" max="3848" width="9.85546875" style="24" customWidth="1"/>
    <col min="3849" max="3849" width="11.28515625" style="24" customWidth="1"/>
    <col min="3850" max="3850" width="11.5703125" style="24" customWidth="1"/>
    <col min="3851" max="3851" width="9" style="24" customWidth="1"/>
    <col min="3852" max="3852" width="9.42578125" style="24" customWidth="1"/>
    <col min="3853" max="3853" width="9" style="24" customWidth="1"/>
    <col min="3854" max="3854" width="9.28515625" style="24" customWidth="1"/>
    <col min="3855" max="3855" width="12.7109375" style="24" customWidth="1"/>
    <col min="3856" max="3860" width="12.85546875" style="24" customWidth="1"/>
    <col min="3861" max="3861" width="11" style="24" customWidth="1"/>
    <col min="3862" max="3862" width="10.85546875" style="24" customWidth="1"/>
    <col min="3863" max="3863" width="10.5703125" style="24" customWidth="1"/>
    <col min="3864" max="3865" width="10.85546875" style="24" customWidth="1"/>
    <col min="3866" max="3866" width="10" style="24" customWidth="1"/>
    <col min="3867" max="3867" width="9.5703125" style="24" customWidth="1"/>
    <col min="3868" max="3868" width="9.28515625" style="24" customWidth="1"/>
    <col min="3869" max="3869" width="9" style="24" customWidth="1"/>
    <col min="3870" max="3870" width="9.7109375" style="24" customWidth="1"/>
    <col min="3871" max="3871" width="11.5703125" style="24" customWidth="1"/>
    <col min="3872" max="3874" width="13.28515625" style="24" customWidth="1"/>
    <col min="3875" max="3875" width="9" style="24" customWidth="1"/>
    <col min="3876" max="3876" width="7.7109375" style="24" customWidth="1"/>
    <col min="3877" max="3877" width="8.28515625" style="24" customWidth="1"/>
    <col min="3878" max="3878" width="7.7109375" style="24" customWidth="1"/>
    <col min="3879" max="3879" width="8.28515625" style="24" customWidth="1"/>
    <col min="3880" max="3880" width="7.7109375" style="24" customWidth="1"/>
    <col min="3881" max="3881" width="7.140625" style="24" customWidth="1"/>
    <col min="3882" max="3882" width="7.7109375" style="24" customWidth="1"/>
    <col min="3883" max="3883" width="7.140625" style="24" customWidth="1"/>
    <col min="3884" max="3884" width="7.5703125" style="24" customWidth="1"/>
    <col min="3885" max="3885" width="7.140625" style="24" customWidth="1"/>
    <col min="3886" max="3888" width="8.42578125" style="24" customWidth="1"/>
    <col min="3889" max="3889" width="10.7109375" style="24" customWidth="1"/>
    <col min="3890" max="3890" width="10" style="24" customWidth="1"/>
    <col min="3891" max="3891" width="14.140625" style="24" customWidth="1"/>
    <col min="3892" max="3892" width="13.85546875" style="24" customWidth="1"/>
    <col min="3893" max="3894" width="9.5703125" style="24" customWidth="1"/>
    <col min="3895" max="3902" width="8.7109375" style="24" customWidth="1"/>
    <col min="3903" max="3903" width="19.28515625" style="24" customWidth="1"/>
    <col min="3904" max="3904" width="17.7109375" style="24" customWidth="1"/>
    <col min="3905" max="3905" width="19" style="24" customWidth="1"/>
    <col min="3906" max="3906" width="20" style="24" customWidth="1"/>
    <col min="3907" max="3907" width="12.140625" style="24" customWidth="1"/>
    <col min="3908" max="3908" width="11.85546875" style="24" customWidth="1"/>
    <col min="3909" max="3909" width="13" style="24" customWidth="1"/>
    <col min="3910" max="3910" width="13.5703125" style="24" customWidth="1"/>
    <col min="3911" max="4096" width="9.140625" style="24"/>
    <col min="4097" max="4097" width="5.42578125" style="24" customWidth="1"/>
    <col min="4098" max="4098" width="38.140625" style="24" customWidth="1"/>
    <col min="4099" max="4099" width="10" style="24" customWidth="1"/>
    <col min="4100" max="4100" width="10.7109375" style="24" customWidth="1"/>
    <col min="4101" max="4101" width="9" style="24" customWidth="1"/>
    <col min="4102" max="4104" width="9.85546875" style="24" customWidth="1"/>
    <col min="4105" max="4105" width="11.28515625" style="24" customWidth="1"/>
    <col min="4106" max="4106" width="11.5703125" style="24" customWidth="1"/>
    <col min="4107" max="4107" width="9" style="24" customWidth="1"/>
    <col min="4108" max="4108" width="9.42578125" style="24" customWidth="1"/>
    <col min="4109" max="4109" width="9" style="24" customWidth="1"/>
    <col min="4110" max="4110" width="9.28515625" style="24" customWidth="1"/>
    <col min="4111" max="4111" width="12.7109375" style="24" customWidth="1"/>
    <col min="4112" max="4116" width="12.85546875" style="24" customWidth="1"/>
    <col min="4117" max="4117" width="11" style="24" customWidth="1"/>
    <col min="4118" max="4118" width="10.85546875" style="24" customWidth="1"/>
    <col min="4119" max="4119" width="10.5703125" style="24" customWidth="1"/>
    <col min="4120" max="4121" width="10.85546875" style="24" customWidth="1"/>
    <col min="4122" max="4122" width="10" style="24" customWidth="1"/>
    <col min="4123" max="4123" width="9.5703125" style="24" customWidth="1"/>
    <col min="4124" max="4124" width="9.28515625" style="24" customWidth="1"/>
    <col min="4125" max="4125" width="9" style="24" customWidth="1"/>
    <col min="4126" max="4126" width="9.7109375" style="24" customWidth="1"/>
    <col min="4127" max="4127" width="11.5703125" style="24" customWidth="1"/>
    <col min="4128" max="4130" width="13.28515625" style="24" customWidth="1"/>
    <col min="4131" max="4131" width="9" style="24" customWidth="1"/>
    <col min="4132" max="4132" width="7.7109375" style="24" customWidth="1"/>
    <col min="4133" max="4133" width="8.28515625" style="24" customWidth="1"/>
    <col min="4134" max="4134" width="7.7109375" style="24" customWidth="1"/>
    <col min="4135" max="4135" width="8.28515625" style="24" customWidth="1"/>
    <col min="4136" max="4136" width="7.7109375" style="24" customWidth="1"/>
    <col min="4137" max="4137" width="7.140625" style="24" customWidth="1"/>
    <col min="4138" max="4138" width="7.7109375" style="24" customWidth="1"/>
    <col min="4139" max="4139" width="7.140625" style="24" customWidth="1"/>
    <col min="4140" max="4140" width="7.5703125" style="24" customWidth="1"/>
    <col min="4141" max="4141" width="7.140625" style="24" customWidth="1"/>
    <col min="4142" max="4144" width="8.42578125" style="24" customWidth="1"/>
    <col min="4145" max="4145" width="10.7109375" style="24" customWidth="1"/>
    <col min="4146" max="4146" width="10" style="24" customWidth="1"/>
    <col min="4147" max="4147" width="14.140625" style="24" customWidth="1"/>
    <col min="4148" max="4148" width="13.85546875" style="24" customWidth="1"/>
    <col min="4149" max="4150" width="9.5703125" style="24" customWidth="1"/>
    <col min="4151" max="4158" width="8.7109375" style="24" customWidth="1"/>
    <col min="4159" max="4159" width="19.28515625" style="24" customWidth="1"/>
    <col min="4160" max="4160" width="17.7109375" style="24" customWidth="1"/>
    <col min="4161" max="4161" width="19" style="24" customWidth="1"/>
    <col min="4162" max="4162" width="20" style="24" customWidth="1"/>
    <col min="4163" max="4163" width="12.140625" style="24" customWidth="1"/>
    <col min="4164" max="4164" width="11.85546875" style="24" customWidth="1"/>
    <col min="4165" max="4165" width="13" style="24" customWidth="1"/>
    <col min="4166" max="4166" width="13.5703125" style="24" customWidth="1"/>
    <col min="4167" max="4352" width="9.140625" style="24"/>
    <col min="4353" max="4353" width="5.42578125" style="24" customWidth="1"/>
    <col min="4354" max="4354" width="38.140625" style="24" customWidth="1"/>
    <col min="4355" max="4355" width="10" style="24" customWidth="1"/>
    <col min="4356" max="4356" width="10.7109375" style="24" customWidth="1"/>
    <col min="4357" max="4357" width="9" style="24" customWidth="1"/>
    <col min="4358" max="4360" width="9.85546875" style="24" customWidth="1"/>
    <col min="4361" max="4361" width="11.28515625" style="24" customWidth="1"/>
    <col min="4362" max="4362" width="11.5703125" style="24" customWidth="1"/>
    <col min="4363" max="4363" width="9" style="24" customWidth="1"/>
    <col min="4364" max="4364" width="9.42578125" style="24" customWidth="1"/>
    <col min="4365" max="4365" width="9" style="24" customWidth="1"/>
    <col min="4366" max="4366" width="9.28515625" style="24" customWidth="1"/>
    <col min="4367" max="4367" width="12.7109375" style="24" customWidth="1"/>
    <col min="4368" max="4372" width="12.85546875" style="24" customWidth="1"/>
    <col min="4373" max="4373" width="11" style="24" customWidth="1"/>
    <col min="4374" max="4374" width="10.85546875" style="24" customWidth="1"/>
    <col min="4375" max="4375" width="10.5703125" style="24" customWidth="1"/>
    <col min="4376" max="4377" width="10.85546875" style="24" customWidth="1"/>
    <col min="4378" max="4378" width="10" style="24" customWidth="1"/>
    <col min="4379" max="4379" width="9.5703125" style="24" customWidth="1"/>
    <col min="4380" max="4380" width="9.28515625" style="24" customWidth="1"/>
    <col min="4381" max="4381" width="9" style="24" customWidth="1"/>
    <col min="4382" max="4382" width="9.7109375" style="24" customWidth="1"/>
    <col min="4383" max="4383" width="11.5703125" style="24" customWidth="1"/>
    <col min="4384" max="4386" width="13.28515625" style="24" customWidth="1"/>
    <col min="4387" max="4387" width="9" style="24" customWidth="1"/>
    <col min="4388" max="4388" width="7.7109375" style="24" customWidth="1"/>
    <col min="4389" max="4389" width="8.28515625" style="24" customWidth="1"/>
    <col min="4390" max="4390" width="7.7109375" style="24" customWidth="1"/>
    <col min="4391" max="4391" width="8.28515625" style="24" customWidth="1"/>
    <col min="4392" max="4392" width="7.7109375" style="24" customWidth="1"/>
    <col min="4393" max="4393" width="7.140625" style="24" customWidth="1"/>
    <col min="4394" max="4394" width="7.7109375" style="24" customWidth="1"/>
    <col min="4395" max="4395" width="7.140625" style="24" customWidth="1"/>
    <col min="4396" max="4396" width="7.5703125" style="24" customWidth="1"/>
    <col min="4397" max="4397" width="7.140625" style="24" customWidth="1"/>
    <col min="4398" max="4400" width="8.42578125" style="24" customWidth="1"/>
    <col min="4401" max="4401" width="10.7109375" style="24" customWidth="1"/>
    <col min="4402" max="4402" width="10" style="24" customWidth="1"/>
    <col min="4403" max="4403" width="14.140625" style="24" customWidth="1"/>
    <col min="4404" max="4404" width="13.85546875" style="24" customWidth="1"/>
    <col min="4405" max="4406" width="9.5703125" style="24" customWidth="1"/>
    <col min="4407" max="4414" width="8.7109375" style="24" customWidth="1"/>
    <col min="4415" max="4415" width="19.28515625" style="24" customWidth="1"/>
    <col min="4416" max="4416" width="17.7109375" style="24" customWidth="1"/>
    <col min="4417" max="4417" width="19" style="24" customWidth="1"/>
    <col min="4418" max="4418" width="20" style="24" customWidth="1"/>
    <col min="4419" max="4419" width="12.140625" style="24" customWidth="1"/>
    <col min="4420" max="4420" width="11.85546875" style="24" customWidth="1"/>
    <col min="4421" max="4421" width="13" style="24" customWidth="1"/>
    <col min="4422" max="4422" width="13.5703125" style="24" customWidth="1"/>
    <col min="4423" max="4608" width="9.140625" style="24"/>
    <col min="4609" max="4609" width="5.42578125" style="24" customWidth="1"/>
    <col min="4610" max="4610" width="38.140625" style="24" customWidth="1"/>
    <col min="4611" max="4611" width="10" style="24" customWidth="1"/>
    <col min="4612" max="4612" width="10.7109375" style="24" customWidth="1"/>
    <col min="4613" max="4613" width="9" style="24" customWidth="1"/>
    <col min="4614" max="4616" width="9.85546875" style="24" customWidth="1"/>
    <col min="4617" max="4617" width="11.28515625" style="24" customWidth="1"/>
    <col min="4618" max="4618" width="11.5703125" style="24" customWidth="1"/>
    <col min="4619" max="4619" width="9" style="24" customWidth="1"/>
    <col min="4620" max="4620" width="9.42578125" style="24" customWidth="1"/>
    <col min="4621" max="4621" width="9" style="24" customWidth="1"/>
    <col min="4622" max="4622" width="9.28515625" style="24" customWidth="1"/>
    <col min="4623" max="4623" width="12.7109375" style="24" customWidth="1"/>
    <col min="4624" max="4628" width="12.85546875" style="24" customWidth="1"/>
    <col min="4629" max="4629" width="11" style="24" customWidth="1"/>
    <col min="4630" max="4630" width="10.85546875" style="24" customWidth="1"/>
    <col min="4631" max="4631" width="10.5703125" style="24" customWidth="1"/>
    <col min="4632" max="4633" width="10.85546875" style="24" customWidth="1"/>
    <col min="4634" max="4634" width="10" style="24" customWidth="1"/>
    <col min="4635" max="4635" width="9.5703125" style="24" customWidth="1"/>
    <col min="4636" max="4636" width="9.28515625" style="24" customWidth="1"/>
    <col min="4637" max="4637" width="9" style="24" customWidth="1"/>
    <col min="4638" max="4638" width="9.7109375" style="24" customWidth="1"/>
    <col min="4639" max="4639" width="11.5703125" style="24" customWidth="1"/>
    <col min="4640" max="4642" width="13.28515625" style="24" customWidth="1"/>
    <col min="4643" max="4643" width="9" style="24" customWidth="1"/>
    <col min="4644" max="4644" width="7.7109375" style="24" customWidth="1"/>
    <col min="4645" max="4645" width="8.28515625" style="24" customWidth="1"/>
    <col min="4646" max="4646" width="7.7109375" style="24" customWidth="1"/>
    <col min="4647" max="4647" width="8.28515625" style="24" customWidth="1"/>
    <col min="4648" max="4648" width="7.7109375" style="24" customWidth="1"/>
    <col min="4649" max="4649" width="7.140625" style="24" customWidth="1"/>
    <col min="4650" max="4650" width="7.7109375" style="24" customWidth="1"/>
    <col min="4651" max="4651" width="7.140625" style="24" customWidth="1"/>
    <col min="4652" max="4652" width="7.5703125" style="24" customWidth="1"/>
    <col min="4653" max="4653" width="7.140625" style="24" customWidth="1"/>
    <col min="4654" max="4656" width="8.42578125" style="24" customWidth="1"/>
    <col min="4657" max="4657" width="10.7109375" style="24" customWidth="1"/>
    <col min="4658" max="4658" width="10" style="24" customWidth="1"/>
    <col min="4659" max="4659" width="14.140625" style="24" customWidth="1"/>
    <col min="4660" max="4660" width="13.85546875" style="24" customWidth="1"/>
    <col min="4661" max="4662" width="9.5703125" style="24" customWidth="1"/>
    <col min="4663" max="4670" width="8.7109375" style="24" customWidth="1"/>
    <col min="4671" max="4671" width="19.28515625" style="24" customWidth="1"/>
    <col min="4672" max="4672" width="17.7109375" style="24" customWidth="1"/>
    <col min="4673" max="4673" width="19" style="24" customWidth="1"/>
    <col min="4674" max="4674" width="20" style="24" customWidth="1"/>
    <col min="4675" max="4675" width="12.140625" style="24" customWidth="1"/>
    <col min="4676" max="4676" width="11.85546875" style="24" customWidth="1"/>
    <col min="4677" max="4677" width="13" style="24" customWidth="1"/>
    <col min="4678" max="4678" width="13.5703125" style="24" customWidth="1"/>
    <col min="4679" max="4864" width="9.140625" style="24"/>
    <col min="4865" max="4865" width="5.42578125" style="24" customWidth="1"/>
    <col min="4866" max="4866" width="38.140625" style="24" customWidth="1"/>
    <col min="4867" max="4867" width="10" style="24" customWidth="1"/>
    <col min="4868" max="4868" width="10.7109375" style="24" customWidth="1"/>
    <col min="4869" max="4869" width="9" style="24" customWidth="1"/>
    <col min="4870" max="4872" width="9.85546875" style="24" customWidth="1"/>
    <col min="4873" max="4873" width="11.28515625" style="24" customWidth="1"/>
    <col min="4874" max="4874" width="11.5703125" style="24" customWidth="1"/>
    <col min="4875" max="4875" width="9" style="24" customWidth="1"/>
    <col min="4876" max="4876" width="9.42578125" style="24" customWidth="1"/>
    <col min="4877" max="4877" width="9" style="24" customWidth="1"/>
    <col min="4878" max="4878" width="9.28515625" style="24" customWidth="1"/>
    <col min="4879" max="4879" width="12.7109375" style="24" customWidth="1"/>
    <col min="4880" max="4884" width="12.85546875" style="24" customWidth="1"/>
    <col min="4885" max="4885" width="11" style="24" customWidth="1"/>
    <col min="4886" max="4886" width="10.85546875" style="24" customWidth="1"/>
    <col min="4887" max="4887" width="10.5703125" style="24" customWidth="1"/>
    <col min="4888" max="4889" width="10.85546875" style="24" customWidth="1"/>
    <col min="4890" max="4890" width="10" style="24" customWidth="1"/>
    <col min="4891" max="4891" width="9.5703125" style="24" customWidth="1"/>
    <col min="4892" max="4892" width="9.28515625" style="24" customWidth="1"/>
    <col min="4893" max="4893" width="9" style="24" customWidth="1"/>
    <col min="4894" max="4894" width="9.7109375" style="24" customWidth="1"/>
    <col min="4895" max="4895" width="11.5703125" style="24" customWidth="1"/>
    <col min="4896" max="4898" width="13.28515625" style="24" customWidth="1"/>
    <col min="4899" max="4899" width="9" style="24" customWidth="1"/>
    <col min="4900" max="4900" width="7.7109375" style="24" customWidth="1"/>
    <col min="4901" max="4901" width="8.28515625" style="24" customWidth="1"/>
    <col min="4902" max="4902" width="7.7109375" style="24" customWidth="1"/>
    <col min="4903" max="4903" width="8.28515625" style="24" customWidth="1"/>
    <col min="4904" max="4904" width="7.7109375" style="24" customWidth="1"/>
    <col min="4905" max="4905" width="7.140625" style="24" customWidth="1"/>
    <col min="4906" max="4906" width="7.7109375" style="24" customWidth="1"/>
    <col min="4907" max="4907" width="7.140625" style="24" customWidth="1"/>
    <col min="4908" max="4908" width="7.5703125" style="24" customWidth="1"/>
    <col min="4909" max="4909" width="7.140625" style="24" customWidth="1"/>
    <col min="4910" max="4912" width="8.42578125" style="24" customWidth="1"/>
    <col min="4913" max="4913" width="10.7109375" style="24" customWidth="1"/>
    <col min="4914" max="4914" width="10" style="24" customWidth="1"/>
    <col min="4915" max="4915" width="14.140625" style="24" customWidth="1"/>
    <col min="4916" max="4916" width="13.85546875" style="24" customWidth="1"/>
    <col min="4917" max="4918" width="9.5703125" style="24" customWidth="1"/>
    <col min="4919" max="4926" width="8.7109375" style="24" customWidth="1"/>
    <col min="4927" max="4927" width="19.28515625" style="24" customWidth="1"/>
    <col min="4928" max="4928" width="17.7109375" style="24" customWidth="1"/>
    <col min="4929" max="4929" width="19" style="24" customWidth="1"/>
    <col min="4930" max="4930" width="20" style="24" customWidth="1"/>
    <col min="4931" max="4931" width="12.140625" style="24" customWidth="1"/>
    <col min="4932" max="4932" width="11.85546875" style="24" customWidth="1"/>
    <col min="4933" max="4933" width="13" style="24" customWidth="1"/>
    <col min="4934" max="4934" width="13.5703125" style="24" customWidth="1"/>
    <col min="4935" max="5120" width="9.140625" style="24"/>
    <col min="5121" max="5121" width="5.42578125" style="24" customWidth="1"/>
    <col min="5122" max="5122" width="38.140625" style="24" customWidth="1"/>
    <col min="5123" max="5123" width="10" style="24" customWidth="1"/>
    <col min="5124" max="5124" width="10.7109375" style="24" customWidth="1"/>
    <col min="5125" max="5125" width="9" style="24" customWidth="1"/>
    <col min="5126" max="5128" width="9.85546875" style="24" customWidth="1"/>
    <col min="5129" max="5129" width="11.28515625" style="24" customWidth="1"/>
    <col min="5130" max="5130" width="11.5703125" style="24" customWidth="1"/>
    <col min="5131" max="5131" width="9" style="24" customWidth="1"/>
    <col min="5132" max="5132" width="9.42578125" style="24" customWidth="1"/>
    <col min="5133" max="5133" width="9" style="24" customWidth="1"/>
    <col min="5134" max="5134" width="9.28515625" style="24" customWidth="1"/>
    <col min="5135" max="5135" width="12.7109375" style="24" customWidth="1"/>
    <col min="5136" max="5140" width="12.85546875" style="24" customWidth="1"/>
    <col min="5141" max="5141" width="11" style="24" customWidth="1"/>
    <col min="5142" max="5142" width="10.85546875" style="24" customWidth="1"/>
    <col min="5143" max="5143" width="10.5703125" style="24" customWidth="1"/>
    <col min="5144" max="5145" width="10.85546875" style="24" customWidth="1"/>
    <col min="5146" max="5146" width="10" style="24" customWidth="1"/>
    <col min="5147" max="5147" width="9.5703125" style="24" customWidth="1"/>
    <col min="5148" max="5148" width="9.28515625" style="24" customWidth="1"/>
    <col min="5149" max="5149" width="9" style="24" customWidth="1"/>
    <col min="5150" max="5150" width="9.7109375" style="24" customWidth="1"/>
    <col min="5151" max="5151" width="11.5703125" style="24" customWidth="1"/>
    <col min="5152" max="5154" width="13.28515625" style="24" customWidth="1"/>
    <col min="5155" max="5155" width="9" style="24" customWidth="1"/>
    <col min="5156" max="5156" width="7.7109375" style="24" customWidth="1"/>
    <col min="5157" max="5157" width="8.28515625" style="24" customWidth="1"/>
    <col min="5158" max="5158" width="7.7109375" style="24" customWidth="1"/>
    <col min="5159" max="5159" width="8.28515625" style="24" customWidth="1"/>
    <col min="5160" max="5160" width="7.7109375" style="24" customWidth="1"/>
    <col min="5161" max="5161" width="7.140625" style="24" customWidth="1"/>
    <col min="5162" max="5162" width="7.7109375" style="24" customWidth="1"/>
    <col min="5163" max="5163" width="7.140625" style="24" customWidth="1"/>
    <col min="5164" max="5164" width="7.5703125" style="24" customWidth="1"/>
    <col min="5165" max="5165" width="7.140625" style="24" customWidth="1"/>
    <col min="5166" max="5168" width="8.42578125" style="24" customWidth="1"/>
    <col min="5169" max="5169" width="10.7109375" style="24" customWidth="1"/>
    <col min="5170" max="5170" width="10" style="24" customWidth="1"/>
    <col min="5171" max="5171" width="14.140625" style="24" customWidth="1"/>
    <col min="5172" max="5172" width="13.85546875" style="24" customWidth="1"/>
    <col min="5173" max="5174" width="9.5703125" style="24" customWidth="1"/>
    <col min="5175" max="5182" width="8.7109375" style="24" customWidth="1"/>
    <col min="5183" max="5183" width="19.28515625" style="24" customWidth="1"/>
    <col min="5184" max="5184" width="17.7109375" style="24" customWidth="1"/>
    <col min="5185" max="5185" width="19" style="24" customWidth="1"/>
    <col min="5186" max="5186" width="20" style="24" customWidth="1"/>
    <col min="5187" max="5187" width="12.140625" style="24" customWidth="1"/>
    <col min="5188" max="5188" width="11.85546875" style="24" customWidth="1"/>
    <col min="5189" max="5189" width="13" style="24" customWidth="1"/>
    <col min="5190" max="5190" width="13.5703125" style="24" customWidth="1"/>
    <col min="5191" max="5376" width="9.140625" style="24"/>
    <col min="5377" max="5377" width="5.42578125" style="24" customWidth="1"/>
    <col min="5378" max="5378" width="38.140625" style="24" customWidth="1"/>
    <col min="5379" max="5379" width="10" style="24" customWidth="1"/>
    <col min="5380" max="5380" width="10.7109375" style="24" customWidth="1"/>
    <col min="5381" max="5381" width="9" style="24" customWidth="1"/>
    <col min="5382" max="5384" width="9.85546875" style="24" customWidth="1"/>
    <col min="5385" max="5385" width="11.28515625" style="24" customWidth="1"/>
    <col min="5386" max="5386" width="11.5703125" style="24" customWidth="1"/>
    <col min="5387" max="5387" width="9" style="24" customWidth="1"/>
    <col min="5388" max="5388" width="9.42578125" style="24" customWidth="1"/>
    <col min="5389" max="5389" width="9" style="24" customWidth="1"/>
    <col min="5390" max="5390" width="9.28515625" style="24" customWidth="1"/>
    <col min="5391" max="5391" width="12.7109375" style="24" customWidth="1"/>
    <col min="5392" max="5396" width="12.85546875" style="24" customWidth="1"/>
    <col min="5397" max="5397" width="11" style="24" customWidth="1"/>
    <col min="5398" max="5398" width="10.85546875" style="24" customWidth="1"/>
    <col min="5399" max="5399" width="10.5703125" style="24" customWidth="1"/>
    <col min="5400" max="5401" width="10.85546875" style="24" customWidth="1"/>
    <col min="5402" max="5402" width="10" style="24" customWidth="1"/>
    <col min="5403" max="5403" width="9.5703125" style="24" customWidth="1"/>
    <col min="5404" max="5404" width="9.28515625" style="24" customWidth="1"/>
    <col min="5405" max="5405" width="9" style="24" customWidth="1"/>
    <col min="5406" max="5406" width="9.7109375" style="24" customWidth="1"/>
    <col min="5407" max="5407" width="11.5703125" style="24" customWidth="1"/>
    <col min="5408" max="5410" width="13.28515625" style="24" customWidth="1"/>
    <col min="5411" max="5411" width="9" style="24" customWidth="1"/>
    <col min="5412" max="5412" width="7.7109375" style="24" customWidth="1"/>
    <col min="5413" max="5413" width="8.28515625" style="24" customWidth="1"/>
    <col min="5414" max="5414" width="7.7109375" style="24" customWidth="1"/>
    <col min="5415" max="5415" width="8.28515625" style="24" customWidth="1"/>
    <col min="5416" max="5416" width="7.7109375" style="24" customWidth="1"/>
    <col min="5417" max="5417" width="7.140625" style="24" customWidth="1"/>
    <col min="5418" max="5418" width="7.7109375" style="24" customWidth="1"/>
    <col min="5419" max="5419" width="7.140625" style="24" customWidth="1"/>
    <col min="5420" max="5420" width="7.5703125" style="24" customWidth="1"/>
    <col min="5421" max="5421" width="7.140625" style="24" customWidth="1"/>
    <col min="5422" max="5424" width="8.42578125" style="24" customWidth="1"/>
    <col min="5425" max="5425" width="10.7109375" style="24" customWidth="1"/>
    <col min="5426" max="5426" width="10" style="24" customWidth="1"/>
    <col min="5427" max="5427" width="14.140625" style="24" customWidth="1"/>
    <col min="5428" max="5428" width="13.85546875" style="24" customWidth="1"/>
    <col min="5429" max="5430" width="9.5703125" style="24" customWidth="1"/>
    <col min="5431" max="5438" width="8.7109375" style="24" customWidth="1"/>
    <col min="5439" max="5439" width="19.28515625" style="24" customWidth="1"/>
    <col min="5440" max="5440" width="17.7109375" style="24" customWidth="1"/>
    <col min="5441" max="5441" width="19" style="24" customWidth="1"/>
    <col min="5442" max="5442" width="20" style="24" customWidth="1"/>
    <col min="5443" max="5443" width="12.140625" style="24" customWidth="1"/>
    <col min="5444" max="5444" width="11.85546875" style="24" customWidth="1"/>
    <col min="5445" max="5445" width="13" style="24" customWidth="1"/>
    <col min="5446" max="5446" width="13.5703125" style="24" customWidth="1"/>
    <col min="5447" max="5632" width="9.140625" style="24"/>
    <col min="5633" max="5633" width="5.42578125" style="24" customWidth="1"/>
    <col min="5634" max="5634" width="38.140625" style="24" customWidth="1"/>
    <col min="5635" max="5635" width="10" style="24" customWidth="1"/>
    <col min="5636" max="5636" width="10.7109375" style="24" customWidth="1"/>
    <col min="5637" max="5637" width="9" style="24" customWidth="1"/>
    <col min="5638" max="5640" width="9.85546875" style="24" customWidth="1"/>
    <col min="5641" max="5641" width="11.28515625" style="24" customWidth="1"/>
    <col min="5642" max="5642" width="11.5703125" style="24" customWidth="1"/>
    <col min="5643" max="5643" width="9" style="24" customWidth="1"/>
    <col min="5644" max="5644" width="9.42578125" style="24" customWidth="1"/>
    <col min="5645" max="5645" width="9" style="24" customWidth="1"/>
    <col min="5646" max="5646" width="9.28515625" style="24" customWidth="1"/>
    <col min="5647" max="5647" width="12.7109375" style="24" customWidth="1"/>
    <col min="5648" max="5652" width="12.85546875" style="24" customWidth="1"/>
    <col min="5653" max="5653" width="11" style="24" customWidth="1"/>
    <col min="5654" max="5654" width="10.85546875" style="24" customWidth="1"/>
    <col min="5655" max="5655" width="10.5703125" style="24" customWidth="1"/>
    <col min="5656" max="5657" width="10.85546875" style="24" customWidth="1"/>
    <col min="5658" max="5658" width="10" style="24" customWidth="1"/>
    <col min="5659" max="5659" width="9.5703125" style="24" customWidth="1"/>
    <col min="5660" max="5660" width="9.28515625" style="24" customWidth="1"/>
    <col min="5661" max="5661" width="9" style="24" customWidth="1"/>
    <col min="5662" max="5662" width="9.7109375" style="24" customWidth="1"/>
    <col min="5663" max="5663" width="11.5703125" style="24" customWidth="1"/>
    <col min="5664" max="5666" width="13.28515625" style="24" customWidth="1"/>
    <col min="5667" max="5667" width="9" style="24" customWidth="1"/>
    <col min="5668" max="5668" width="7.7109375" style="24" customWidth="1"/>
    <col min="5669" max="5669" width="8.28515625" style="24" customWidth="1"/>
    <col min="5670" max="5670" width="7.7109375" style="24" customWidth="1"/>
    <col min="5671" max="5671" width="8.28515625" style="24" customWidth="1"/>
    <col min="5672" max="5672" width="7.7109375" style="24" customWidth="1"/>
    <col min="5673" max="5673" width="7.140625" style="24" customWidth="1"/>
    <col min="5674" max="5674" width="7.7109375" style="24" customWidth="1"/>
    <col min="5675" max="5675" width="7.140625" style="24" customWidth="1"/>
    <col min="5676" max="5676" width="7.5703125" style="24" customWidth="1"/>
    <col min="5677" max="5677" width="7.140625" style="24" customWidth="1"/>
    <col min="5678" max="5680" width="8.42578125" style="24" customWidth="1"/>
    <col min="5681" max="5681" width="10.7109375" style="24" customWidth="1"/>
    <col min="5682" max="5682" width="10" style="24" customWidth="1"/>
    <col min="5683" max="5683" width="14.140625" style="24" customWidth="1"/>
    <col min="5684" max="5684" width="13.85546875" style="24" customWidth="1"/>
    <col min="5685" max="5686" width="9.5703125" style="24" customWidth="1"/>
    <col min="5687" max="5694" width="8.7109375" style="24" customWidth="1"/>
    <col min="5695" max="5695" width="19.28515625" style="24" customWidth="1"/>
    <col min="5696" max="5696" width="17.7109375" style="24" customWidth="1"/>
    <col min="5697" max="5697" width="19" style="24" customWidth="1"/>
    <col min="5698" max="5698" width="20" style="24" customWidth="1"/>
    <col min="5699" max="5699" width="12.140625" style="24" customWidth="1"/>
    <col min="5700" max="5700" width="11.85546875" style="24" customWidth="1"/>
    <col min="5701" max="5701" width="13" style="24" customWidth="1"/>
    <col min="5702" max="5702" width="13.5703125" style="24" customWidth="1"/>
    <col min="5703" max="5888" width="9.140625" style="24"/>
    <col min="5889" max="5889" width="5.42578125" style="24" customWidth="1"/>
    <col min="5890" max="5890" width="38.140625" style="24" customWidth="1"/>
    <col min="5891" max="5891" width="10" style="24" customWidth="1"/>
    <col min="5892" max="5892" width="10.7109375" style="24" customWidth="1"/>
    <col min="5893" max="5893" width="9" style="24" customWidth="1"/>
    <col min="5894" max="5896" width="9.85546875" style="24" customWidth="1"/>
    <col min="5897" max="5897" width="11.28515625" style="24" customWidth="1"/>
    <col min="5898" max="5898" width="11.5703125" style="24" customWidth="1"/>
    <col min="5899" max="5899" width="9" style="24" customWidth="1"/>
    <col min="5900" max="5900" width="9.42578125" style="24" customWidth="1"/>
    <col min="5901" max="5901" width="9" style="24" customWidth="1"/>
    <col min="5902" max="5902" width="9.28515625" style="24" customWidth="1"/>
    <col min="5903" max="5903" width="12.7109375" style="24" customWidth="1"/>
    <col min="5904" max="5908" width="12.85546875" style="24" customWidth="1"/>
    <col min="5909" max="5909" width="11" style="24" customWidth="1"/>
    <col min="5910" max="5910" width="10.85546875" style="24" customWidth="1"/>
    <col min="5911" max="5911" width="10.5703125" style="24" customWidth="1"/>
    <col min="5912" max="5913" width="10.85546875" style="24" customWidth="1"/>
    <col min="5914" max="5914" width="10" style="24" customWidth="1"/>
    <col min="5915" max="5915" width="9.5703125" style="24" customWidth="1"/>
    <col min="5916" max="5916" width="9.28515625" style="24" customWidth="1"/>
    <col min="5917" max="5917" width="9" style="24" customWidth="1"/>
    <col min="5918" max="5918" width="9.7109375" style="24" customWidth="1"/>
    <col min="5919" max="5919" width="11.5703125" style="24" customWidth="1"/>
    <col min="5920" max="5922" width="13.28515625" style="24" customWidth="1"/>
    <col min="5923" max="5923" width="9" style="24" customWidth="1"/>
    <col min="5924" max="5924" width="7.7109375" style="24" customWidth="1"/>
    <col min="5925" max="5925" width="8.28515625" style="24" customWidth="1"/>
    <col min="5926" max="5926" width="7.7109375" style="24" customWidth="1"/>
    <col min="5927" max="5927" width="8.28515625" style="24" customWidth="1"/>
    <col min="5928" max="5928" width="7.7109375" style="24" customWidth="1"/>
    <col min="5929" max="5929" width="7.140625" style="24" customWidth="1"/>
    <col min="5930" max="5930" width="7.7109375" style="24" customWidth="1"/>
    <col min="5931" max="5931" width="7.140625" style="24" customWidth="1"/>
    <col min="5932" max="5932" width="7.5703125" style="24" customWidth="1"/>
    <col min="5933" max="5933" width="7.140625" style="24" customWidth="1"/>
    <col min="5934" max="5936" width="8.42578125" style="24" customWidth="1"/>
    <col min="5937" max="5937" width="10.7109375" style="24" customWidth="1"/>
    <col min="5938" max="5938" width="10" style="24" customWidth="1"/>
    <col min="5939" max="5939" width="14.140625" style="24" customWidth="1"/>
    <col min="5940" max="5940" width="13.85546875" style="24" customWidth="1"/>
    <col min="5941" max="5942" width="9.5703125" style="24" customWidth="1"/>
    <col min="5943" max="5950" width="8.7109375" style="24" customWidth="1"/>
    <col min="5951" max="5951" width="19.28515625" style="24" customWidth="1"/>
    <col min="5952" max="5952" width="17.7109375" style="24" customWidth="1"/>
    <col min="5953" max="5953" width="19" style="24" customWidth="1"/>
    <col min="5954" max="5954" width="20" style="24" customWidth="1"/>
    <col min="5955" max="5955" width="12.140625" style="24" customWidth="1"/>
    <col min="5956" max="5956" width="11.85546875" style="24" customWidth="1"/>
    <col min="5957" max="5957" width="13" style="24" customWidth="1"/>
    <col min="5958" max="5958" width="13.5703125" style="24" customWidth="1"/>
    <col min="5959" max="6144" width="9.140625" style="24"/>
    <col min="6145" max="6145" width="5.42578125" style="24" customWidth="1"/>
    <col min="6146" max="6146" width="38.140625" style="24" customWidth="1"/>
    <col min="6147" max="6147" width="10" style="24" customWidth="1"/>
    <col min="6148" max="6148" width="10.7109375" style="24" customWidth="1"/>
    <col min="6149" max="6149" width="9" style="24" customWidth="1"/>
    <col min="6150" max="6152" width="9.85546875" style="24" customWidth="1"/>
    <col min="6153" max="6153" width="11.28515625" style="24" customWidth="1"/>
    <col min="6154" max="6154" width="11.5703125" style="24" customWidth="1"/>
    <col min="6155" max="6155" width="9" style="24" customWidth="1"/>
    <col min="6156" max="6156" width="9.42578125" style="24" customWidth="1"/>
    <col min="6157" max="6157" width="9" style="24" customWidth="1"/>
    <col min="6158" max="6158" width="9.28515625" style="24" customWidth="1"/>
    <col min="6159" max="6159" width="12.7109375" style="24" customWidth="1"/>
    <col min="6160" max="6164" width="12.85546875" style="24" customWidth="1"/>
    <col min="6165" max="6165" width="11" style="24" customWidth="1"/>
    <col min="6166" max="6166" width="10.85546875" style="24" customWidth="1"/>
    <col min="6167" max="6167" width="10.5703125" style="24" customWidth="1"/>
    <col min="6168" max="6169" width="10.85546875" style="24" customWidth="1"/>
    <col min="6170" max="6170" width="10" style="24" customWidth="1"/>
    <col min="6171" max="6171" width="9.5703125" style="24" customWidth="1"/>
    <col min="6172" max="6172" width="9.28515625" style="24" customWidth="1"/>
    <col min="6173" max="6173" width="9" style="24" customWidth="1"/>
    <col min="6174" max="6174" width="9.7109375" style="24" customWidth="1"/>
    <col min="6175" max="6175" width="11.5703125" style="24" customWidth="1"/>
    <col min="6176" max="6178" width="13.28515625" style="24" customWidth="1"/>
    <col min="6179" max="6179" width="9" style="24" customWidth="1"/>
    <col min="6180" max="6180" width="7.7109375" style="24" customWidth="1"/>
    <col min="6181" max="6181" width="8.28515625" style="24" customWidth="1"/>
    <col min="6182" max="6182" width="7.7109375" style="24" customWidth="1"/>
    <col min="6183" max="6183" width="8.28515625" style="24" customWidth="1"/>
    <col min="6184" max="6184" width="7.7109375" style="24" customWidth="1"/>
    <col min="6185" max="6185" width="7.140625" style="24" customWidth="1"/>
    <col min="6186" max="6186" width="7.7109375" style="24" customWidth="1"/>
    <col min="6187" max="6187" width="7.140625" style="24" customWidth="1"/>
    <col min="6188" max="6188" width="7.5703125" style="24" customWidth="1"/>
    <col min="6189" max="6189" width="7.140625" style="24" customWidth="1"/>
    <col min="6190" max="6192" width="8.42578125" style="24" customWidth="1"/>
    <col min="6193" max="6193" width="10.7109375" style="24" customWidth="1"/>
    <col min="6194" max="6194" width="10" style="24" customWidth="1"/>
    <col min="6195" max="6195" width="14.140625" style="24" customWidth="1"/>
    <col min="6196" max="6196" width="13.85546875" style="24" customWidth="1"/>
    <col min="6197" max="6198" width="9.5703125" style="24" customWidth="1"/>
    <col min="6199" max="6206" width="8.7109375" style="24" customWidth="1"/>
    <col min="6207" max="6207" width="19.28515625" style="24" customWidth="1"/>
    <col min="6208" max="6208" width="17.7109375" style="24" customWidth="1"/>
    <col min="6209" max="6209" width="19" style="24" customWidth="1"/>
    <col min="6210" max="6210" width="20" style="24" customWidth="1"/>
    <col min="6211" max="6211" width="12.140625" style="24" customWidth="1"/>
    <col min="6212" max="6212" width="11.85546875" style="24" customWidth="1"/>
    <col min="6213" max="6213" width="13" style="24" customWidth="1"/>
    <col min="6214" max="6214" width="13.5703125" style="24" customWidth="1"/>
    <col min="6215" max="6400" width="9.140625" style="24"/>
    <col min="6401" max="6401" width="5.42578125" style="24" customWidth="1"/>
    <col min="6402" max="6402" width="38.140625" style="24" customWidth="1"/>
    <col min="6403" max="6403" width="10" style="24" customWidth="1"/>
    <col min="6404" max="6404" width="10.7109375" style="24" customWidth="1"/>
    <col min="6405" max="6405" width="9" style="24" customWidth="1"/>
    <col min="6406" max="6408" width="9.85546875" style="24" customWidth="1"/>
    <col min="6409" max="6409" width="11.28515625" style="24" customWidth="1"/>
    <col min="6410" max="6410" width="11.5703125" style="24" customWidth="1"/>
    <col min="6411" max="6411" width="9" style="24" customWidth="1"/>
    <col min="6412" max="6412" width="9.42578125" style="24" customWidth="1"/>
    <col min="6413" max="6413" width="9" style="24" customWidth="1"/>
    <col min="6414" max="6414" width="9.28515625" style="24" customWidth="1"/>
    <col min="6415" max="6415" width="12.7109375" style="24" customWidth="1"/>
    <col min="6416" max="6420" width="12.85546875" style="24" customWidth="1"/>
    <col min="6421" max="6421" width="11" style="24" customWidth="1"/>
    <col min="6422" max="6422" width="10.85546875" style="24" customWidth="1"/>
    <col min="6423" max="6423" width="10.5703125" style="24" customWidth="1"/>
    <col min="6424" max="6425" width="10.85546875" style="24" customWidth="1"/>
    <col min="6426" max="6426" width="10" style="24" customWidth="1"/>
    <col min="6427" max="6427" width="9.5703125" style="24" customWidth="1"/>
    <col min="6428" max="6428" width="9.28515625" style="24" customWidth="1"/>
    <col min="6429" max="6429" width="9" style="24" customWidth="1"/>
    <col min="6430" max="6430" width="9.7109375" style="24" customWidth="1"/>
    <col min="6431" max="6431" width="11.5703125" style="24" customWidth="1"/>
    <col min="6432" max="6434" width="13.28515625" style="24" customWidth="1"/>
    <col min="6435" max="6435" width="9" style="24" customWidth="1"/>
    <col min="6436" max="6436" width="7.7109375" style="24" customWidth="1"/>
    <col min="6437" max="6437" width="8.28515625" style="24" customWidth="1"/>
    <col min="6438" max="6438" width="7.7109375" style="24" customWidth="1"/>
    <col min="6439" max="6439" width="8.28515625" style="24" customWidth="1"/>
    <col min="6440" max="6440" width="7.7109375" style="24" customWidth="1"/>
    <col min="6441" max="6441" width="7.140625" style="24" customWidth="1"/>
    <col min="6442" max="6442" width="7.7109375" style="24" customWidth="1"/>
    <col min="6443" max="6443" width="7.140625" style="24" customWidth="1"/>
    <col min="6444" max="6444" width="7.5703125" style="24" customWidth="1"/>
    <col min="6445" max="6445" width="7.140625" style="24" customWidth="1"/>
    <col min="6446" max="6448" width="8.42578125" style="24" customWidth="1"/>
    <col min="6449" max="6449" width="10.7109375" style="24" customWidth="1"/>
    <col min="6450" max="6450" width="10" style="24" customWidth="1"/>
    <col min="6451" max="6451" width="14.140625" style="24" customWidth="1"/>
    <col min="6452" max="6452" width="13.85546875" style="24" customWidth="1"/>
    <col min="6453" max="6454" width="9.5703125" style="24" customWidth="1"/>
    <col min="6455" max="6462" width="8.7109375" style="24" customWidth="1"/>
    <col min="6463" max="6463" width="19.28515625" style="24" customWidth="1"/>
    <col min="6464" max="6464" width="17.7109375" style="24" customWidth="1"/>
    <col min="6465" max="6465" width="19" style="24" customWidth="1"/>
    <col min="6466" max="6466" width="20" style="24" customWidth="1"/>
    <col min="6467" max="6467" width="12.140625" style="24" customWidth="1"/>
    <col min="6468" max="6468" width="11.85546875" style="24" customWidth="1"/>
    <col min="6469" max="6469" width="13" style="24" customWidth="1"/>
    <col min="6470" max="6470" width="13.5703125" style="24" customWidth="1"/>
    <col min="6471" max="6656" width="9.140625" style="24"/>
    <col min="6657" max="6657" width="5.42578125" style="24" customWidth="1"/>
    <col min="6658" max="6658" width="38.140625" style="24" customWidth="1"/>
    <col min="6659" max="6659" width="10" style="24" customWidth="1"/>
    <col min="6660" max="6660" width="10.7109375" style="24" customWidth="1"/>
    <col min="6661" max="6661" width="9" style="24" customWidth="1"/>
    <col min="6662" max="6664" width="9.85546875" style="24" customWidth="1"/>
    <col min="6665" max="6665" width="11.28515625" style="24" customWidth="1"/>
    <col min="6666" max="6666" width="11.5703125" style="24" customWidth="1"/>
    <col min="6667" max="6667" width="9" style="24" customWidth="1"/>
    <col min="6668" max="6668" width="9.42578125" style="24" customWidth="1"/>
    <col min="6669" max="6669" width="9" style="24" customWidth="1"/>
    <col min="6670" max="6670" width="9.28515625" style="24" customWidth="1"/>
    <col min="6671" max="6671" width="12.7109375" style="24" customWidth="1"/>
    <col min="6672" max="6676" width="12.85546875" style="24" customWidth="1"/>
    <col min="6677" max="6677" width="11" style="24" customWidth="1"/>
    <col min="6678" max="6678" width="10.85546875" style="24" customWidth="1"/>
    <col min="6679" max="6679" width="10.5703125" style="24" customWidth="1"/>
    <col min="6680" max="6681" width="10.85546875" style="24" customWidth="1"/>
    <col min="6682" max="6682" width="10" style="24" customWidth="1"/>
    <col min="6683" max="6683" width="9.5703125" style="24" customWidth="1"/>
    <col min="6684" max="6684" width="9.28515625" style="24" customWidth="1"/>
    <col min="6685" max="6685" width="9" style="24" customWidth="1"/>
    <col min="6686" max="6686" width="9.7109375" style="24" customWidth="1"/>
    <col min="6687" max="6687" width="11.5703125" style="24" customWidth="1"/>
    <col min="6688" max="6690" width="13.28515625" style="24" customWidth="1"/>
    <col min="6691" max="6691" width="9" style="24" customWidth="1"/>
    <col min="6692" max="6692" width="7.7109375" style="24" customWidth="1"/>
    <col min="6693" max="6693" width="8.28515625" style="24" customWidth="1"/>
    <col min="6694" max="6694" width="7.7109375" style="24" customWidth="1"/>
    <col min="6695" max="6695" width="8.28515625" style="24" customWidth="1"/>
    <col min="6696" max="6696" width="7.7109375" style="24" customWidth="1"/>
    <col min="6697" max="6697" width="7.140625" style="24" customWidth="1"/>
    <col min="6698" max="6698" width="7.7109375" style="24" customWidth="1"/>
    <col min="6699" max="6699" width="7.140625" style="24" customWidth="1"/>
    <col min="6700" max="6700" width="7.5703125" style="24" customWidth="1"/>
    <col min="6701" max="6701" width="7.140625" style="24" customWidth="1"/>
    <col min="6702" max="6704" width="8.42578125" style="24" customWidth="1"/>
    <col min="6705" max="6705" width="10.7109375" style="24" customWidth="1"/>
    <col min="6706" max="6706" width="10" style="24" customWidth="1"/>
    <col min="6707" max="6707" width="14.140625" style="24" customWidth="1"/>
    <col min="6708" max="6708" width="13.85546875" style="24" customWidth="1"/>
    <col min="6709" max="6710" width="9.5703125" style="24" customWidth="1"/>
    <col min="6711" max="6718" width="8.7109375" style="24" customWidth="1"/>
    <col min="6719" max="6719" width="19.28515625" style="24" customWidth="1"/>
    <col min="6720" max="6720" width="17.7109375" style="24" customWidth="1"/>
    <col min="6721" max="6721" width="19" style="24" customWidth="1"/>
    <col min="6722" max="6722" width="20" style="24" customWidth="1"/>
    <col min="6723" max="6723" width="12.140625" style="24" customWidth="1"/>
    <col min="6724" max="6724" width="11.85546875" style="24" customWidth="1"/>
    <col min="6725" max="6725" width="13" style="24" customWidth="1"/>
    <col min="6726" max="6726" width="13.5703125" style="24" customWidth="1"/>
    <col min="6727" max="6912" width="9.140625" style="24"/>
    <col min="6913" max="6913" width="5.42578125" style="24" customWidth="1"/>
    <col min="6914" max="6914" width="38.140625" style="24" customWidth="1"/>
    <col min="6915" max="6915" width="10" style="24" customWidth="1"/>
    <col min="6916" max="6916" width="10.7109375" style="24" customWidth="1"/>
    <col min="6917" max="6917" width="9" style="24" customWidth="1"/>
    <col min="6918" max="6920" width="9.85546875" style="24" customWidth="1"/>
    <col min="6921" max="6921" width="11.28515625" style="24" customWidth="1"/>
    <col min="6922" max="6922" width="11.5703125" style="24" customWidth="1"/>
    <col min="6923" max="6923" width="9" style="24" customWidth="1"/>
    <col min="6924" max="6924" width="9.42578125" style="24" customWidth="1"/>
    <col min="6925" max="6925" width="9" style="24" customWidth="1"/>
    <col min="6926" max="6926" width="9.28515625" style="24" customWidth="1"/>
    <col min="6927" max="6927" width="12.7109375" style="24" customWidth="1"/>
    <col min="6928" max="6932" width="12.85546875" style="24" customWidth="1"/>
    <col min="6933" max="6933" width="11" style="24" customWidth="1"/>
    <col min="6934" max="6934" width="10.85546875" style="24" customWidth="1"/>
    <col min="6935" max="6935" width="10.5703125" style="24" customWidth="1"/>
    <col min="6936" max="6937" width="10.85546875" style="24" customWidth="1"/>
    <col min="6938" max="6938" width="10" style="24" customWidth="1"/>
    <col min="6939" max="6939" width="9.5703125" style="24" customWidth="1"/>
    <col min="6940" max="6940" width="9.28515625" style="24" customWidth="1"/>
    <col min="6941" max="6941" width="9" style="24" customWidth="1"/>
    <col min="6942" max="6942" width="9.7109375" style="24" customWidth="1"/>
    <col min="6943" max="6943" width="11.5703125" style="24" customWidth="1"/>
    <col min="6944" max="6946" width="13.28515625" style="24" customWidth="1"/>
    <col min="6947" max="6947" width="9" style="24" customWidth="1"/>
    <col min="6948" max="6948" width="7.7109375" style="24" customWidth="1"/>
    <col min="6949" max="6949" width="8.28515625" style="24" customWidth="1"/>
    <col min="6950" max="6950" width="7.7109375" style="24" customWidth="1"/>
    <col min="6951" max="6951" width="8.28515625" style="24" customWidth="1"/>
    <col min="6952" max="6952" width="7.7109375" style="24" customWidth="1"/>
    <col min="6953" max="6953" width="7.140625" style="24" customWidth="1"/>
    <col min="6954" max="6954" width="7.7109375" style="24" customWidth="1"/>
    <col min="6955" max="6955" width="7.140625" style="24" customWidth="1"/>
    <col min="6956" max="6956" width="7.5703125" style="24" customWidth="1"/>
    <col min="6957" max="6957" width="7.140625" style="24" customWidth="1"/>
    <col min="6958" max="6960" width="8.42578125" style="24" customWidth="1"/>
    <col min="6961" max="6961" width="10.7109375" style="24" customWidth="1"/>
    <col min="6962" max="6962" width="10" style="24" customWidth="1"/>
    <col min="6963" max="6963" width="14.140625" style="24" customWidth="1"/>
    <col min="6964" max="6964" width="13.85546875" style="24" customWidth="1"/>
    <col min="6965" max="6966" width="9.5703125" style="24" customWidth="1"/>
    <col min="6967" max="6974" width="8.7109375" style="24" customWidth="1"/>
    <col min="6975" max="6975" width="19.28515625" style="24" customWidth="1"/>
    <col min="6976" max="6976" width="17.7109375" style="24" customWidth="1"/>
    <col min="6977" max="6977" width="19" style="24" customWidth="1"/>
    <col min="6978" max="6978" width="20" style="24" customWidth="1"/>
    <col min="6979" max="6979" width="12.140625" style="24" customWidth="1"/>
    <col min="6980" max="6980" width="11.85546875" style="24" customWidth="1"/>
    <col min="6981" max="6981" width="13" style="24" customWidth="1"/>
    <col min="6982" max="6982" width="13.5703125" style="24" customWidth="1"/>
    <col min="6983" max="7168" width="9.140625" style="24"/>
    <col min="7169" max="7169" width="5.42578125" style="24" customWidth="1"/>
    <col min="7170" max="7170" width="38.140625" style="24" customWidth="1"/>
    <col min="7171" max="7171" width="10" style="24" customWidth="1"/>
    <col min="7172" max="7172" width="10.7109375" style="24" customWidth="1"/>
    <col min="7173" max="7173" width="9" style="24" customWidth="1"/>
    <col min="7174" max="7176" width="9.85546875" style="24" customWidth="1"/>
    <col min="7177" max="7177" width="11.28515625" style="24" customWidth="1"/>
    <col min="7178" max="7178" width="11.5703125" style="24" customWidth="1"/>
    <col min="7179" max="7179" width="9" style="24" customWidth="1"/>
    <col min="7180" max="7180" width="9.42578125" style="24" customWidth="1"/>
    <col min="7181" max="7181" width="9" style="24" customWidth="1"/>
    <col min="7182" max="7182" width="9.28515625" style="24" customWidth="1"/>
    <col min="7183" max="7183" width="12.7109375" style="24" customWidth="1"/>
    <col min="7184" max="7188" width="12.85546875" style="24" customWidth="1"/>
    <col min="7189" max="7189" width="11" style="24" customWidth="1"/>
    <col min="7190" max="7190" width="10.85546875" style="24" customWidth="1"/>
    <col min="7191" max="7191" width="10.5703125" style="24" customWidth="1"/>
    <col min="7192" max="7193" width="10.85546875" style="24" customWidth="1"/>
    <col min="7194" max="7194" width="10" style="24" customWidth="1"/>
    <col min="7195" max="7195" width="9.5703125" style="24" customWidth="1"/>
    <col min="7196" max="7196" width="9.28515625" style="24" customWidth="1"/>
    <col min="7197" max="7197" width="9" style="24" customWidth="1"/>
    <col min="7198" max="7198" width="9.7109375" style="24" customWidth="1"/>
    <col min="7199" max="7199" width="11.5703125" style="24" customWidth="1"/>
    <col min="7200" max="7202" width="13.28515625" style="24" customWidth="1"/>
    <col min="7203" max="7203" width="9" style="24" customWidth="1"/>
    <col min="7204" max="7204" width="7.7109375" style="24" customWidth="1"/>
    <col min="7205" max="7205" width="8.28515625" style="24" customWidth="1"/>
    <col min="7206" max="7206" width="7.7109375" style="24" customWidth="1"/>
    <col min="7207" max="7207" width="8.28515625" style="24" customWidth="1"/>
    <col min="7208" max="7208" width="7.7109375" style="24" customWidth="1"/>
    <col min="7209" max="7209" width="7.140625" style="24" customWidth="1"/>
    <col min="7210" max="7210" width="7.7109375" style="24" customWidth="1"/>
    <col min="7211" max="7211" width="7.140625" style="24" customWidth="1"/>
    <col min="7212" max="7212" width="7.5703125" style="24" customWidth="1"/>
    <col min="7213" max="7213" width="7.140625" style="24" customWidth="1"/>
    <col min="7214" max="7216" width="8.42578125" style="24" customWidth="1"/>
    <col min="7217" max="7217" width="10.7109375" style="24" customWidth="1"/>
    <col min="7218" max="7218" width="10" style="24" customWidth="1"/>
    <col min="7219" max="7219" width="14.140625" style="24" customWidth="1"/>
    <col min="7220" max="7220" width="13.85546875" style="24" customWidth="1"/>
    <col min="7221" max="7222" width="9.5703125" style="24" customWidth="1"/>
    <col min="7223" max="7230" width="8.7109375" style="24" customWidth="1"/>
    <col min="7231" max="7231" width="19.28515625" style="24" customWidth="1"/>
    <col min="7232" max="7232" width="17.7109375" style="24" customWidth="1"/>
    <col min="7233" max="7233" width="19" style="24" customWidth="1"/>
    <col min="7234" max="7234" width="20" style="24" customWidth="1"/>
    <col min="7235" max="7235" width="12.140625" style="24" customWidth="1"/>
    <col min="7236" max="7236" width="11.85546875" style="24" customWidth="1"/>
    <col min="7237" max="7237" width="13" style="24" customWidth="1"/>
    <col min="7238" max="7238" width="13.5703125" style="24" customWidth="1"/>
    <col min="7239" max="7424" width="9.140625" style="24"/>
    <col min="7425" max="7425" width="5.42578125" style="24" customWidth="1"/>
    <col min="7426" max="7426" width="38.140625" style="24" customWidth="1"/>
    <col min="7427" max="7427" width="10" style="24" customWidth="1"/>
    <col min="7428" max="7428" width="10.7109375" style="24" customWidth="1"/>
    <col min="7429" max="7429" width="9" style="24" customWidth="1"/>
    <col min="7430" max="7432" width="9.85546875" style="24" customWidth="1"/>
    <col min="7433" max="7433" width="11.28515625" style="24" customWidth="1"/>
    <col min="7434" max="7434" width="11.5703125" style="24" customWidth="1"/>
    <col min="7435" max="7435" width="9" style="24" customWidth="1"/>
    <col min="7436" max="7436" width="9.42578125" style="24" customWidth="1"/>
    <col min="7437" max="7437" width="9" style="24" customWidth="1"/>
    <col min="7438" max="7438" width="9.28515625" style="24" customWidth="1"/>
    <col min="7439" max="7439" width="12.7109375" style="24" customWidth="1"/>
    <col min="7440" max="7444" width="12.85546875" style="24" customWidth="1"/>
    <col min="7445" max="7445" width="11" style="24" customWidth="1"/>
    <col min="7446" max="7446" width="10.85546875" style="24" customWidth="1"/>
    <col min="7447" max="7447" width="10.5703125" style="24" customWidth="1"/>
    <col min="7448" max="7449" width="10.85546875" style="24" customWidth="1"/>
    <col min="7450" max="7450" width="10" style="24" customWidth="1"/>
    <col min="7451" max="7451" width="9.5703125" style="24" customWidth="1"/>
    <col min="7452" max="7452" width="9.28515625" style="24" customWidth="1"/>
    <col min="7453" max="7453" width="9" style="24" customWidth="1"/>
    <col min="7454" max="7454" width="9.7109375" style="24" customWidth="1"/>
    <col min="7455" max="7455" width="11.5703125" style="24" customWidth="1"/>
    <col min="7456" max="7458" width="13.28515625" style="24" customWidth="1"/>
    <col min="7459" max="7459" width="9" style="24" customWidth="1"/>
    <col min="7460" max="7460" width="7.7109375" style="24" customWidth="1"/>
    <col min="7461" max="7461" width="8.28515625" style="24" customWidth="1"/>
    <col min="7462" max="7462" width="7.7109375" style="24" customWidth="1"/>
    <col min="7463" max="7463" width="8.28515625" style="24" customWidth="1"/>
    <col min="7464" max="7464" width="7.7109375" style="24" customWidth="1"/>
    <col min="7465" max="7465" width="7.140625" style="24" customWidth="1"/>
    <col min="7466" max="7466" width="7.7109375" style="24" customWidth="1"/>
    <col min="7467" max="7467" width="7.140625" style="24" customWidth="1"/>
    <col min="7468" max="7468" width="7.5703125" style="24" customWidth="1"/>
    <col min="7469" max="7469" width="7.140625" style="24" customWidth="1"/>
    <col min="7470" max="7472" width="8.42578125" style="24" customWidth="1"/>
    <col min="7473" max="7473" width="10.7109375" style="24" customWidth="1"/>
    <col min="7474" max="7474" width="10" style="24" customWidth="1"/>
    <col min="7475" max="7475" width="14.140625" style="24" customWidth="1"/>
    <col min="7476" max="7476" width="13.85546875" style="24" customWidth="1"/>
    <col min="7477" max="7478" width="9.5703125" style="24" customWidth="1"/>
    <col min="7479" max="7486" width="8.7109375" style="24" customWidth="1"/>
    <col min="7487" max="7487" width="19.28515625" style="24" customWidth="1"/>
    <col min="7488" max="7488" width="17.7109375" style="24" customWidth="1"/>
    <col min="7489" max="7489" width="19" style="24" customWidth="1"/>
    <col min="7490" max="7490" width="20" style="24" customWidth="1"/>
    <col min="7491" max="7491" width="12.140625" style="24" customWidth="1"/>
    <col min="7492" max="7492" width="11.85546875" style="24" customWidth="1"/>
    <col min="7493" max="7493" width="13" style="24" customWidth="1"/>
    <col min="7494" max="7494" width="13.5703125" style="24" customWidth="1"/>
    <col min="7495" max="7680" width="9.140625" style="24"/>
    <col min="7681" max="7681" width="5.42578125" style="24" customWidth="1"/>
    <col min="7682" max="7682" width="38.140625" style="24" customWidth="1"/>
    <col min="7683" max="7683" width="10" style="24" customWidth="1"/>
    <col min="7684" max="7684" width="10.7109375" style="24" customWidth="1"/>
    <col min="7685" max="7685" width="9" style="24" customWidth="1"/>
    <col min="7686" max="7688" width="9.85546875" style="24" customWidth="1"/>
    <col min="7689" max="7689" width="11.28515625" style="24" customWidth="1"/>
    <col min="7690" max="7690" width="11.5703125" style="24" customWidth="1"/>
    <col min="7691" max="7691" width="9" style="24" customWidth="1"/>
    <col min="7692" max="7692" width="9.42578125" style="24" customWidth="1"/>
    <col min="7693" max="7693" width="9" style="24" customWidth="1"/>
    <col min="7694" max="7694" width="9.28515625" style="24" customWidth="1"/>
    <col min="7695" max="7695" width="12.7109375" style="24" customWidth="1"/>
    <col min="7696" max="7700" width="12.85546875" style="24" customWidth="1"/>
    <col min="7701" max="7701" width="11" style="24" customWidth="1"/>
    <col min="7702" max="7702" width="10.85546875" style="24" customWidth="1"/>
    <col min="7703" max="7703" width="10.5703125" style="24" customWidth="1"/>
    <col min="7704" max="7705" width="10.85546875" style="24" customWidth="1"/>
    <col min="7706" max="7706" width="10" style="24" customWidth="1"/>
    <col min="7707" max="7707" width="9.5703125" style="24" customWidth="1"/>
    <col min="7708" max="7708" width="9.28515625" style="24" customWidth="1"/>
    <col min="7709" max="7709" width="9" style="24" customWidth="1"/>
    <col min="7710" max="7710" width="9.7109375" style="24" customWidth="1"/>
    <col min="7711" max="7711" width="11.5703125" style="24" customWidth="1"/>
    <col min="7712" max="7714" width="13.28515625" style="24" customWidth="1"/>
    <col min="7715" max="7715" width="9" style="24" customWidth="1"/>
    <col min="7716" max="7716" width="7.7109375" style="24" customWidth="1"/>
    <col min="7717" max="7717" width="8.28515625" style="24" customWidth="1"/>
    <col min="7718" max="7718" width="7.7109375" style="24" customWidth="1"/>
    <col min="7719" max="7719" width="8.28515625" style="24" customWidth="1"/>
    <col min="7720" max="7720" width="7.7109375" style="24" customWidth="1"/>
    <col min="7721" max="7721" width="7.140625" style="24" customWidth="1"/>
    <col min="7722" max="7722" width="7.7109375" style="24" customWidth="1"/>
    <col min="7723" max="7723" width="7.140625" style="24" customWidth="1"/>
    <col min="7724" max="7724" width="7.5703125" style="24" customWidth="1"/>
    <col min="7725" max="7725" width="7.140625" style="24" customWidth="1"/>
    <col min="7726" max="7728" width="8.42578125" style="24" customWidth="1"/>
    <col min="7729" max="7729" width="10.7109375" style="24" customWidth="1"/>
    <col min="7730" max="7730" width="10" style="24" customWidth="1"/>
    <col min="7731" max="7731" width="14.140625" style="24" customWidth="1"/>
    <col min="7732" max="7732" width="13.85546875" style="24" customWidth="1"/>
    <col min="7733" max="7734" width="9.5703125" style="24" customWidth="1"/>
    <col min="7735" max="7742" width="8.7109375" style="24" customWidth="1"/>
    <col min="7743" max="7743" width="19.28515625" style="24" customWidth="1"/>
    <col min="7744" max="7744" width="17.7109375" style="24" customWidth="1"/>
    <col min="7745" max="7745" width="19" style="24" customWidth="1"/>
    <col min="7746" max="7746" width="20" style="24" customWidth="1"/>
    <col min="7747" max="7747" width="12.140625" style="24" customWidth="1"/>
    <col min="7748" max="7748" width="11.85546875" style="24" customWidth="1"/>
    <col min="7749" max="7749" width="13" style="24" customWidth="1"/>
    <col min="7750" max="7750" width="13.5703125" style="24" customWidth="1"/>
    <col min="7751" max="7936" width="9.140625" style="24"/>
    <col min="7937" max="7937" width="5.42578125" style="24" customWidth="1"/>
    <col min="7938" max="7938" width="38.140625" style="24" customWidth="1"/>
    <col min="7939" max="7939" width="10" style="24" customWidth="1"/>
    <col min="7940" max="7940" width="10.7109375" style="24" customWidth="1"/>
    <col min="7941" max="7941" width="9" style="24" customWidth="1"/>
    <col min="7942" max="7944" width="9.85546875" style="24" customWidth="1"/>
    <col min="7945" max="7945" width="11.28515625" style="24" customWidth="1"/>
    <col min="7946" max="7946" width="11.5703125" style="24" customWidth="1"/>
    <col min="7947" max="7947" width="9" style="24" customWidth="1"/>
    <col min="7948" max="7948" width="9.42578125" style="24" customWidth="1"/>
    <col min="7949" max="7949" width="9" style="24" customWidth="1"/>
    <col min="7950" max="7950" width="9.28515625" style="24" customWidth="1"/>
    <col min="7951" max="7951" width="12.7109375" style="24" customWidth="1"/>
    <col min="7952" max="7956" width="12.85546875" style="24" customWidth="1"/>
    <col min="7957" max="7957" width="11" style="24" customWidth="1"/>
    <col min="7958" max="7958" width="10.85546875" style="24" customWidth="1"/>
    <col min="7959" max="7959" width="10.5703125" style="24" customWidth="1"/>
    <col min="7960" max="7961" width="10.85546875" style="24" customWidth="1"/>
    <col min="7962" max="7962" width="10" style="24" customWidth="1"/>
    <col min="7963" max="7963" width="9.5703125" style="24" customWidth="1"/>
    <col min="7964" max="7964" width="9.28515625" style="24" customWidth="1"/>
    <col min="7965" max="7965" width="9" style="24" customWidth="1"/>
    <col min="7966" max="7966" width="9.7109375" style="24" customWidth="1"/>
    <col min="7967" max="7967" width="11.5703125" style="24" customWidth="1"/>
    <col min="7968" max="7970" width="13.28515625" style="24" customWidth="1"/>
    <col min="7971" max="7971" width="9" style="24" customWidth="1"/>
    <col min="7972" max="7972" width="7.7109375" style="24" customWidth="1"/>
    <col min="7973" max="7973" width="8.28515625" style="24" customWidth="1"/>
    <col min="7974" max="7974" width="7.7109375" style="24" customWidth="1"/>
    <col min="7975" max="7975" width="8.28515625" style="24" customWidth="1"/>
    <col min="7976" max="7976" width="7.7109375" style="24" customWidth="1"/>
    <col min="7977" max="7977" width="7.140625" style="24" customWidth="1"/>
    <col min="7978" max="7978" width="7.7109375" style="24" customWidth="1"/>
    <col min="7979" max="7979" width="7.140625" style="24" customWidth="1"/>
    <col min="7980" max="7980" width="7.5703125" style="24" customWidth="1"/>
    <col min="7981" max="7981" width="7.140625" style="24" customWidth="1"/>
    <col min="7982" max="7984" width="8.42578125" style="24" customWidth="1"/>
    <col min="7985" max="7985" width="10.7109375" style="24" customWidth="1"/>
    <col min="7986" max="7986" width="10" style="24" customWidth="1"/>
    <col min="7987" max="7987" width="14.140625" style="24" customWidth="1"/>
    <col min="7988" max="7988" width="13.85546875" style="24" customWidth="1"/>
    <col min="7989" max="7990" width="9.5703125" style="24" customWidth="1"/>
    <col min="7991" max="7998" width="8.7109375" style="24" customWidth="1"/>
    <col min="7999" max="7999" width="19.28515625" style="24" customWidth="1"/>
    <col min="8000" max="8000" width="17.7109375" style="24" customWidth="1"/>
    <col min="8001" max="8001" width="19" style="24" customWidth="1"/>
    <col min="8002" max="8002" width="20" style="24" customWidth="1"/>
    <col min="8003" max="8003" width="12.140625" style="24" customWidth="1"/>
    <col min="8004" max="8004" width="11.85546875" style="24" customWidth="1"/>
    <col min="8005" max="8005" width="13" style="24" customWidth="1"/>
    <col min="8006" max="8006" width="13.5703125" style="24" customWidth="1"/>
    <col min="8007" max="8192" width="9.140625" style="24"/>
    <col min="8193" max="8193" width="5.42578125" style="24" customWidth="1"/>
    <col min="8194" max="8194" width="38.140625" style="24" customWidth="1"/>
    <col min="8195" max="8195" width="10" style="24" customWidth="1"/>
    <col min="8196" max="8196" width="10.7109375" style="24" customWidth="1"/>
    <col min="8197" max="8197" width="9" style="24" customWidth="1"/>
    <col min="8198" max="8200" width="9.85546875" style="24" customWidth="1"/>
    <col min="8201" max="8201" width="11.28515625" style="24" customWidth="1"/>
    <col min="8202" max="8202" width="11.5703125" style="24" customWidth="1"/>
    <col min="8203" max="8203" width="9" style="24" customWidth="1"/>
    <col min="8204" max="8204" width="9.42578125" style="24" customWidth="1"/>
    <col min="8205" max="8205" width="9" style="24" customWidth="1"/>
    <col min="8206" max="8206" width="9.28515625" style="24" customWidth="1"/>
    <col min="8207" max="8207" width="12.7109375" style="24" customWidth="1"/>
    <col min="8208" max="8212" width="12.85546875" style="24" customWidth="1"/>
    <col min="8213" max="8213" width="11" style="24" customWidth="1"/>
    <col min="8214" max="8214" width="10.85546875" style="24" customWidth="1"/>
    <col min="8215" max="8215" width="10.5703125" style="24" customWidth="1"/>
    <col min="8216" max="8217" width="10.85546875" style="24" customWidth="1"/>
    <col min="8218" max="8218" width="10" style="24" customWidth="1"/>
    <col min="8219" max="8219" width="9.5703125" style="24" customWidth="1"/>
    <col min="8220" max="8220" width="9.28515625" style="24" customWidth="1"/>
    <col min="8221" max="8221" width="9" style="24" customWidth="1"/>
    <col min="8222" max="8222" width="9.7109375" style="24" customWidth="1"/>
    <col min="8223" max="8223" width="11.5703125" style="24" customWidth="1"/>
    <col min="8224" max="8226" width="13.28515625" style="24" customWidth="1"/>
    <col min="8227" max="8227" width="9" style="24" customWidth="1"/>
    <col min="8228" max="8228" width="7.7109375" style="24" customWidth="1"/>
    <col min="8229" max="8229" width="8.28515625" style="24" customWidth="1"/>
    <col min="8230" max="8230" width="7.7109375" style="24" customWidth="1"/>
    <col min="8231" max="8231" width="8.28515625" style="24" customWidth="1"/>
    <col min="8232" max="8232" width="7.7109375" style="24" customWidth="1"/>
    <col min="8233" max="8233" width="7.140625" style="24" customWidth="1"/>
    <col min="8234" max="8234" width="7.7109375" style="24" customWidth="1"/>
    <col min="8235" max="8235" width="7.140625" style="24" customWidth="1"/>
    <col min="8236" max="8236" width="7.5703125" style="24" customWidth="1"/>
    <col min="8237" max="8237" width="7.140625" style="24" customWidth="1"/>
    <col min="8238" max="8240" width="8.42578125" style="24" customWidth="1"/>
    <col min="8241" max="8241" width="10.7109375" style="24" customWidth="1"/>
    <col min="8242" max="8242" width="10" style="24" customWidth="1"/>
    <col min="8243" max="8243" width="14.140625" style="24" customWidth="1"/>
    <col min="8244" max="8244" width="13.85546875" style="24" customWidth="1"/>
    <col min="8245" max="8246" width="9.5703125" style="24" customWidth="1"/>
    <col min="8247" max="8254" width="8.7109375" style="24" customWidth="1"/>
    <col min="8255" max="8255" width="19.28515625" style="24" customWidth="1"/>
    <col min="8256" max="8256" width="17.7109375" style="24" customWidth="1"/>
    <col min="8257" max="8257" width="19" style="24" customWidth="1"/>
    <col min="8258" max="8258" width="20" style="24" customWidth="1"/>
    <col min="8259" max="8259" width="12.140625" style="24" customWidth="1"/>
    <col min="8260" max="8260" width="11.85546875" style="24" customWidth="1"/>
    <col min="8261" max="8261" width="13" style="24" customWidth="1"/>
    <col min="8262" max="8262" width="13.5703125" style="24" customWidth="1"/>
    <col min="8263" max="8448" width="9.140625" style="24"/>
    <col min="8449" max="8449" width="5.42578125" style="24" customWidth="1"/>
    <col min="8450" max="8450" width="38.140625" style="24" customWidth="1"/>
    <col min="8451" max="8451" width="10" style="24" customWidth="1"/>
    <col min="8452" max="8452" width="10.7109375" style="24" customWidth="1"/>
    <col min="8453" max="8453" width="9" style="24" customWidth="1"/>
    <col min="8454" max="8456" width="9.85546875" style="24" customWidth="1"/>
    <col min="8457" max="8457" width="11.28515625" style="24" customWidth="1"/>
    <col min="8458" max="8458" width="11.5703125" style="24" customWidth="1"/>
    <col min="8459" max="8459" width="9" style="24" customWidth="1"/>
    <col min="8460" max="8460" width="9.42578125" style="24" customWidth="1"/>
    <col min="8461" max="8461" width="9" style="24" customWidth="1"/>
    <col min="8462" max="8462" width="9.28515625" style="24" customWidth="1"/>
    <col min="8463" max="8463" width="12.7109375" style="24" customWidth="1"/>
    <col min="8464" max="8468" width="12.85546875" style="24" customWidth="1"/>
    <col min="8469" max="8469" width="11" style="24" customWidth="1"/>
    <col min="8470" max="8470" width="10.85546875" style="24" customWidth="1"/>
    <col min="8471" max="8471" width="10.5703125" style="24" customWidth="1"/>
    <col min="8472" max="8473" width="10.85546875" style="24" customWidth="1"/>
    <col min="8474" max="8474" width="10" style="24" customWidth="1"/>
    <col min="8475" max="8475" width="9.5703125" style="24" customWidth="1"/>
    <col min="8476" max="8476" width="9.28515625" style="24" customWidth="1"/>
    <col min="8477" max="8477" width="9" style="24" customWidth="1"/>
    <col min="8478" max="8478" width="9.7109375" style="24" customWidth="1"/>
    <col min="8479" max="8479" width="11.5703125" style="24" customWidth="1"/>
    <col min="8480" max="8482" width="13.28515625" style="24" customWidth="1"/>
    <col min="8483" max="8483" width="9" style="24" customWidth="1"/>
    <col min="8484" max="8484" width="7.7109375" style="24" customWidth="1"/>
    <col min="8485" max="8485" width="8.28515625" style="24" customWidth="1"/>
    <col min="8486" max="8486" width="7.7109375" style="24" customWidth="1"/>
    <col min="8487" max="8487" width="8.28515625" style="24" customWidth="1"/>
    <col min="8488" max="8488" width="7.7109375" style="24" customWidth="1"/>
    <col min="8489" max="8489" width="7.140625" style="24" customWidth="1"/>
    <col min="8490" max="8490" width="7.7109375" style="24" customWidth="1"/>
    <col min="8491" max="8491" width="7.140625" style="24" customWidth="1"/>
    <col min="8492" max="8492" width="7.5703125" style="24" customWidth="1"/>
    <col min="8493" max="8493" width="7.140625" style="24" customWidth="1"/>
    <col min="8494" max="8496" width="8.42578125" style="24" customWidth="1"/>
    <col min="8497" max="8497" width="10.7109375" style="24" customWidth="1"/>
    <col min="8498" max="8498" width="10" style="24" customWidth="1"/>
    <col min="8499" max="8499" width="14.140625" style="24" customWidth="1"/>
    <col min="8500" max="8500" width="13.85546875" style="24" customWidth="1"/>
    <col min="8501" max="8502" width="9.5703125" style="24" customWidth="1"/>
    <col min="8503" max="8510" width="8.7109375" style="24" customWidth="1"/>
    <col min="8511" max="8511" width="19.28515625" style="24" customWidth="1"/>
    <col min="8512" max="8512" width="17.7109375" style="24" customWidth="1"/>
    <col min="8513" max="8513" width="19" style="24" customWidth="1"/>
    <col min="8514" max="8514" width="20" style="24" customWidth="1"/>
    <col min="8515" max="8515" width="12.140625" style="24" customWidth="1"/>
    <col min="8516" max="8516" width="11.85546875" style="24" customWidth="1"/>
    <col min="8517" max="8517" width="13" style="24" customWidth="1"/>
    <col min="8518" max="8518" width="13.5703125" style="24" customWidth="1"/>
    <col min="8519" max="8704" width="9.140625" style="24"/>
    <col min="8705" max="8705" width="5.42578125" style="24" customWidth="1"/>
    <col min="8706" max="8706" width="38.140625" style="24" customWidth="1"/>
    <col min="8707" max="8707" width="10" style="24" customWidth="1"/>
    <col min="8708" max="8708" width="10.7109375" style="24" customWidth="1"/>
    <col min="8709" max="8709" width="9" style="24" customWidth="1"/>
    <col min="8710" max="8712" width="9.85546875" style="24" customWidth="1"/>
    <col min="8713" max="8713" width="11.28515625" style="24" customWidth="1"/>
    <col min="8714" max="8714" width="11.5703125" style="24" customWidth="1"/>
    <col min="8715" max="8715" width="9" style="24" customWidth="1"/>
    <col min="8716" max="8716" width="9.42578125" style="24" customWidth="1"/>
    <col min="8717" max="8717" width="9" style="24" customWidth="1"/>
    <col min="8718" max="8718" width="9.28515625" style="24" customWidth="1"/>
    <col min="8719" max="8719" width="12.7109375" style="24" customWidth="1"/>
    <col min="8720" max="8724" width="12.85546875" style="24" customWidth="1"/>
    <col min="8725" max="8725" width="11" style="24" customWidth="1"/>
    <col min="8726" max="8726" width="10.85546875" style="24" customWidth="1"/>
    <col min="8727" max="8727" width="10.5703125" style="24" customWidth="1"/>
    <col min="8728" max="8729" width="10.85546875" style="24" customWidth="1"/>
    <col min="8730" max="8730" width="10" style="24" customWidth="1"/>
    <col min="8731" max="8731" width="9.5703125" style="24" customWidth="1"/>
    <col min="8732" max="8732" width="9.28515625" style="24" customWidth="1"/>
    <col min="8733" max="8733" width="9" style="24" customWidth="1"/>
    <col min="8734" max="8734" width="9.7109375" style="24" customWidth="1"/>
    <col min="8735" max="8735" width="11.5703125" style="24" customWidth="1"/>
    <col min="8736" max="8738" width="13.28515625" style="24" customWidth="1"/>
    <col min="8739" max="8739" width="9" style="24" customWidth="1"/>
    <col min="8740" max="8740" width="7.7109375" style="24" customWidth="1"/>
    <col min="8741" max="8741" width="8.28515625" style="24" customWidth="1"/>
    <col min="8742" max="8742" width="7.7109375" style="24" customWidth="1"/>
    <col min="8743" max="8743" width="8.28515625" style="24" customWidth="1"/>
    <col min="8744" max="8744" width="7.7109375" style="24" customWidth="1"/>
    <col min="8745" max="8745" width="7.140625" style="24" customWidth="1"/>
    <col min="8746" max="8746" width="7.7109375" style="24" customWidth="1"/>
    <col min="8747" max="8747" width="7.140625" style="24" customWidth="1"/>
    <col min="8748" max="8748" width="7.5703125" style="24" customWidth="1"/>
    <col min="8749" max="8749" width="7.140625" style="24" customWidth="1"/>
    <col min="8750" max="8752" width="8.42578125" style="24" customWidth="1"/>
    <col min="8753" max="8753" width="10.7109375" style="24" customWidth="1"/>
    <col min="8754" max="8754" width="10" style="24" customWidth="1"/>
    <col min="8755" max="8755" width="14.140625" style="24" customWidth="1"/>
    <col min="8756" max="8756" width="13.85546875" style="24" customWidth="1"/>
    <col min="8757" max="8758" width="9.5703125" style="24" customWidth="1"/>
    <col min="8759" max="8766" width="8.7109375" style="24" customWidth="1"/>
    <col min="8767" max="8767" width="19.28515625" style="24" customWidth="1"/>
    <col min="8768" max="8768" width="17.7109375" style="24" customWidth="1"/>
    <col min="8769" max="8769" width="19" style="24" customWidth="1"/>
    <col min="8770" max="8770" width="20" style="24" customWidth="1"/>
    <col min="8771" max="8771" width="12.140625" style="24" customWidth="1"/>
    <col min="8772" max="8772" width="11.85546875" style="24" customWidth="1"/>
    <col min="8773" max="8773" width="13" style="24" customWidth="1"/>
    <col min="8774" max="8774" width="13.5703125" style="24" customWidth="1"/>
    <col min="8775" max="8960" width="9.140625" style="24"/>
    <col min="8961" max="8961" width="5.42578125" style="24" customWidth="1"/>
    <col min="8962" max="8962" width="38.140625" style="24" customWidth="1"/>
    <col min="8963" max="8963" width="10" style="24" customWidth="1"/>
    <col min="8964" max="8964" width="10.7109375" style="24" customWidth="1"/>
    <col min="8965" max="8965" width="9" style="24" customWidth="1"/>
    <col min="8966" max="8968" width="9.85546875" style="24" customWidth="1"/>
    <col min="8969" max="8969" width="11.28515625" style="24" customWidth="1"/>
    <col min="8970" max="8970" width="11.5703125" style="24" customWidth="1"/>
    <col min="8971" max="8971" width="9" style="24" customWidth="1"/>
    <col min="8972" max="8972" width="9.42578125" style="24" customWidth="1"/>
    <col min="8973" max="8973" width="9" style="24" customWidth="1"/>
    <col min="8974" max="8974" width="9.28515625" style="24" customWidth="1"/>
    <col min="8975" max="8975" width="12.7109375" style="24" customWidth="1"/>
    <col min="8976" max="8980" width="12.85546875" style="24" customWidth="1"/>
    <col min="8981" max="8981" width="11" style="24" customWidth="1"/>
    <col min="8982" max="8982" width="10.85546875" style="24" customWidth="1"/>
    <col min="8983" max="8983" width="10.5703125" style="24" customWidth="1"/>
    <col min="8984" max="8985" width="10.85546875" style="24" customWidth="1"/>
    <col min="8986" max="8986" width="10" style="24" customWidth="1"/>
    <col min="8987" max="8987" width="9.5703125" style="24" customWidth="1"/>
    <col min="8988" max="8988" width="9.28515625" style="24" customWidth="1"/>
    <col min="8989" max="8989" width="9" style="24" customWidth="1"/>
    <col min="8990" max="8990" width="9.7109375" style="24" customWidth="1"/>
    <col min="8991" max="8991" width="11.5703125" style="24" customWidth="1"/>
    <col min="8992" max="8994" width="13.28515625" style="24" customWidth="1"/>
    <col min="8995" max="8995" width="9" style="24" customWidth="1"/>
    <col min="8996" max="8996" width="7.7109375" style="24" customWidth="1"/>
    <col min="8997" max="8997" width="8.28515625" style="24" customWidth="1"/>
    <col min="8998" max="8998" width="7.7109375" style="24" customWidth="1"/>
    <col min="8999" max="8999" width="8.28515625" style="24" customWidth="1"/>
    <col min="9000" max="9000" width="7.7109375" style="24" customWidth="1"/>
    <col min="9001" max="9001" width="7.140625" style="24" customWidth="1"/>
    <col min="9002" max="9002" width="7.7109375" style="24" customWidth="1"/>
    <col min="9003" max="9003" width="7.140625" style="24" customWidth="1"/>
    <col min="9004" max="9004" width="7.5703125" style="24" customWidth="1"/>
    <col min="9005" max="9005" width="7.140625" style="24" customWidth="1"/>
    <col min="9006" max="9008" width="8.42578125" style="24" customWidth="1"/>
    <col min="9009" max="9009" width="10.7109375" style="24" customWidth="1"/>
    <col min="9010" max="9010" width="10" style="24" customWidth="1"/>
    <col min="9011" max="9011" width="14.140625" style="24" customWidth="1"/>
    <col min="9012" max="9012" width="13.85546875" style="24" customWidth="1"/>
    <col min="9013" max="9014" width="9.5703125" style="24" customWidth="1"/>
    <col min="9015" max="9022" width="8.7109375" style="24" customWidth="1"/>
    <col min="9023" max="9023" width="19.28515625" style="24" customWidth="1"/>
    <col min="9024" max="9024" width="17.7109375" style="24" customWidth="1"/>
    <col min="9025" max="9025" width="19" style="24" customWidth="1"/>
    <col min="9026" max="9026" width="20" style="24" customWidth="1"/>
    <col min="9027" max="9027" width="12.140625" style="24" customWidth="1"/>
    <col min="9028" max="9028" width="11.85546875" style="24" customWidth="1"/>
    <col min="9029" max="9029" width="13" style="24" customWidth="1"/>
    <col min="9030" max="9030" width="13.5703125" style="24" customWidth="1"/>
    <col min="9031" max="9216" width="9.140625" style="24"/>
    <col min="9217" max="9217" width="5.42578125" style="24" customWidth="1"/>
    <col min="9218" max="9218" width="38.140625" style="24" customWidth="1"/>
    <col min="9219" max="9219" width="10" style="24" customWidth="1"/>
    <col min="9220" max="9220" width="10.7109375" style="24" customWidth="1"/>
    <col min="9221" max="9221" width="9" style="24" customWidth="1"/>
    <col min="9222" max="9224" width="9.85546875" style="24" customWidth="1"/>
    <col min="9225" max="9225" width="11.28515625" style="24" customWidth="1"/>
    <col min="9226" max="9226" width="11.5703125" style="24" customWidth="1"/>
    <col min="9227" max="9227" width="9" style="24" customWidth="1"/>
    <col min="9228" max="9228" width="9.42578125" style="24" customWidth="1"/>
    <col min="9229" max="9229" width="9" style="24" customWidth="1"/>
    <col min="9230" max="9230" width="9.28515625" style="24" customWidth="1"/>
    <col min="9231" max="9231" width="12.7109375" style="24" customWidth="1"/>
    <col min="9232" max="9236" width="12.85546875" style="24" customWidth="1"/>
    <col min="9237" max="9237" width="11" style="24" customWidth="1"/>
    <col min="9238" max="9238" width="10.85546875" style="24" customWidth="1"/>
    <col min="9239" max="9239" width="10.5703125" style="24" customWidth="1"/>
    <col min="9240" max="9241" width="10.85546875" style="24" customWidth="1"/>
    <col min="9242" max="9242" width="10" style="24" customWidth="1"/>
    <col min="9243" max="9243" width="9.5703125" style="24" customWidth="1"/>
    <col min="9244" max="9244" width="9.28515625" style="24" customWidth="1"/>
    <col min="9245" max="9245" width="9" style="24" customWidth="1"/>
    <col min="9246" max="9246" width="9.7109375" style="24" customWidth="1"/>
    <col min="9247" max="9247" width="11.5703125" style="24" customWidth="1"/>
    <col min="9248" max="9250" width="13.28515625" style="24" customWidth="1"/>
    <col min="9251" max="9251" width="9" style="24" customWidth="1"/>
    <col min="9252" max="9252" width="7.7109375" style="24" customWidth="1"/>
    <col min="9253" max="9253" width="8.28515625" style="24" customWidth="1"/>
    <col min="9254" max="9254" width="7.7109375" style="24" customWidth="1"/>
    <col min="9255" max="9255" width="8.28515625" style="24" customWidth="1"/>
    <col min="9256" max="9256" width="7.7109375" style="24" customWidth="1"/>
    <col min="9257" max="9257" width="7.140625" style="24" customWidth="1"/>
    <col min="9258" max="9258" width="7.7109375" style="24" customWidth="1"/>
    <col min="9259" max="9259" width="7.140625" style="24" customWidth="1"/>
    <col min="9260" max="9260" width="7.5703125" style="24" customWidth="1"/>
    <col min="9261" max="9261" width="7.140625" style="24" customWidth="1"/>
    <col min="9262" max="9264" width="8.42578125" style="24" customWidth="1"/>
    <col min="9265" max="9265" width="10.7109375" style="24" customWidth="1"/>
    <col min="9266" max="9266" width="10" style="24" customWidth="1"/>
    <col min="9267" max="9267" width="14.140625" style="24" customWidth="1"/>
    <col min="9268" max="9268" width="13.85546875" style="24" customWidth="1"/>
    <col min="9269" max="9270" width="9.5703125" style="24" customWidth="1"/>
    <col min="9271" max="9278" width="8.7109375" style="24" customWidth="1"/>
    <col min="9279" max="9279" width="19.28515625" style="24" customWidth="1"/>
    <col min="9280" max="9280" width="17.7109375" style="24" customWidth="1"/>
    <col min="9281" max="9281" width="19" style="24" customWidth="1"/>
    <col min="9282" max="9282" width="20" style="24" customWidth="1"/>
    <col min="9283" max="9283" width="12.140625" style="24" customWidth="1"/>
    <col min="9284" max="9284" width="11.85546875" style="24" customWidth="1"/>
    <col min="9285" max="9285" width="13" style="24" customWidth="1"/>
    <col min="9286" max="9286" width="13.5703125" style="24" customWidth="1"/>
    <col min="9287" max="9472" width="9.140625" style="24"/>
    <col min="9473" max="9473" width="5.42578125" style="24" customWidth="1"/>
    <col min="9474" max="9474" width="38.140625" style="24" customWidth="1"/>
    <col min="9475" max="9475" width="10" style="24" customWidth="1"/>
    <col min="9476" max="9476" width="10.7109375" style="24" customWidth="1"/>
    <col min="9477" max="9477" width="9" style="24" customWidth="1"/>
    <col min="9478" max="9480" width="9.85546875" style="24" customWidth="1"/>
    <col min="9481" max="9481" width="11.28515625" style="24" customWidth="1"/>
    <col min="9482" max="9482" width="11.5703125" style="24" customWidth="1"/>
    <col min="9483" max="9483" width="9" style="24" customWidth="1"/>
    <col min="9484" max="9484" width="9.42578125" style="24" customWidth="1"/>
    <col min="9485" max="9485" width="9" style="24" customWidth="1"/>
    <col min="9486" max="9486" width="9.28515625" style="24" customWidth="1"/>
    <col min="9487" max="9487" width="12.7109375" style="24" customWidth="1"/>
    <col min="9488" max="9492" width="12.85546875" style="24" customWidth="1"/>
    <col min="9493" max="9493" width="11" style="24" customWidth="1"/>
    <col min="9494" max="9494" width="10.85546875" style="24" customWidth="1"/>
    <col min="9495" max="9495" width="10.5703125" style="24" customWidth="1"/>
    <col min="9496" max="9497" width="10.85546875" style="24" customWidth="1"/>
    <col min="9498" max="9498" width="10" style="24" customWidth="1"/>
    <col min="9499" max="9499" width="9.5703125" style="24" customWidth="1"/>
    <col min="9500" max="9500" width="9.28515625" style="24" customWidth="1"/>
    <col min="9501" max="9501" width="9" style="24" customWidth="1"/>
    <col min="9502" max="9502" width="9.7109375" style="24" customWidth="1"/>
    <col min="9503" max="9503" width="11.5703125" style="24" customWidth="1"/>
    <col min="9504" max="9506" width="13.28515625" style="24" customWidth="1"/>
    <col min="9507" max="9507" width="9" style="24" customWidth="1"/>
    <col min="9508" max="9508" width="7.7109375" style="24" customWidth="1"/>
    <col min="9509" max="9509" width="8.28515625" style="24" customWidth="1"/>
    <col min="9510" max="9510" width="7.7109375" style="24" customWidth="1"/>
    <col min="9511" max="9511" width="8.28515625" style="24" customWidth="1"/>
    <col min="9512" max="9512" width="7.7109375" style="24" customWidth="1"/>
    <col min="9513" max="9513" width="7.140625" style="24" customWidth="1"/>
    <col min="9514" max="9514" width="7.7109375" style="24" customWidth="1"/>
    <col min="9515" max="9515" width="7.140625" style="24" customWidth="1"/>
    <col min="9516" max="9516" width="7.5703125" style="24" customWidth="1"/>
    <col min="9517" max="9517" width="7.140625" style="24" customWidth="1"/>
    <col min="9518" max="9520" width="8.42578125" style="24" customWidth="1"/>
    <col min="9521" max="9521" width="10.7109375" style="24" customWidth="1"/>
    <col min="9522" max="9522" width="10" style="24" customWidth="1"/>
    <col min="9523" max="9523" width="14.140625" style="24" customWidth="1"/>
    <col min="9524" max="9524" width="13.85546875" style="24" customWidth="1"/>
    <col min="9525" max="9526" width="9.5703125" style="24" customWidth="1"/>
    <col min="9527" max="9534" width="8.7109375" style="24" customWidth="1"/>
    <col min="9535" max="9535" width="19.28515625" style="24" customWidth="1"/>
    <col min="9536" max="9536" width="17.7109375" style="24" customWidth="1"/>
    <col min="9537" max="9537" width="19" style="24" customWidth="1"/>
    <col min="9538" max="9538" width="20" style="24" customWidth="1"/>
    <col min="9539" max="9539" width="12.140625" style="24" customWidth="1"/>
    <col min="9540" max="9540" width="11.85546875" style="24" customWidth="1"/>
    <col min="9541" max="9541" width="13" style="24" customWidth="1"/>
    <col min="9542" max="9542" width="13.5703125" style="24" customWidth="1"/>
    <col min="9543" max="9728" width="9.140625" style="24"/>
    <col min="9729" max="9729" width="5.42578125" style="24" customWidth="1"/>
    <col min="9730" max="9730" width="38.140625" style="24" customWidth="1"/>
    <col min="9731" max="9731" width="10" style="24" customWidth="1"/>
    <col min="9732" max="9732" width="10.7109375" style="24" customWidth="1"/>
    <col min="9733" max="9733" width="9" style="24" customWidth="1"/>
    <col min="9734" max="9736" width="9.85546875" style="24" customWidth="1"/>
    <col min="9737" max="9737" width="11.28515625" style="24" customWidth="1"/>
    <col min="9738" max="9738" width="11.5703125" style="24" customWidth="1"/>
    <col min="9739" max="9739" width="9" style="24" customWidth="1"/>
    <col min="9740" max="9740" width="9.42578125" style="24" customWidth="1"/>
    <col min="9741" max="9741" width="9" style="24" customWidth="1"/>
    <col min="9742" max="9742" width="9.28515625" style="24" customWidth="1"/>
    <col min="9743" max="9743" width="12.7109375" style="24" customWidth="1"/>
    <col min="9744" max="9748" width="12.85546875" style="24" customWidth="1"/>
    <col min="9749" max="9749" width="11" style="24" customWidth="1"/>
    <col min="9750" max="9750" width="10.85546875" style="24" customWidth="1"/>
    <col min="9751" max="9751" width="10.5703125" style="24" customWidth="1"/>
    <col min="9752" max="9753" width="10.85546875" style="24" customWidth="1"/>
    <col min="9754" max="9754" width="10" style="24" customWidth="1"/>
    <col min="9755" max="9755" width="9.5703125" style="24" customWidth="1"/>
    <col min="9756" max="9756" width="9.28515625" style="24" customWidth="1"/>
    <col min="9757" max="9757" width="9" style="24" customWidth="1"/>
    <col min="9758" max="9758" width="9.7109375" style="24" customWidth="1"/>
    <col min="9759" max="9759" width="11.5703125" style="24" customWidth="1"/>
    <col min="9760" max="9762" width="13.28515625" style="24" customWidth="1"/>
    <col min="9763" max="9763" width="9" style="24" customWidth="1"/>
    <col min="9764" max="9764" width="7.7109375" style="24" customWidth="1"/>
    <col min="9765" max="9765" width="8.28515625" style="24" customWidth="1"/>
    <col min="9766" max="9766" width="7.7109375" style="24" customWidth="1"/>
    <col min="9767" max="9767" width="8.28515625" style="24" customWidth="1"/>
    <col min="9768" max="9768" width="7.7109375" style="24" customWidth="1"/>
    <col min="9769" max="9769" width="7.140625" style="24" customWidth="1"/>
    <col min="9770" max="9770" width="7.7109375" style="24" customWidth="1"/>
    <col min="9771" max="9771" width="7.140625" style="24" customWidth="1"/>
    <col min="9772" max="9772" width="7.5703125" style="24" customWidth="1"/>
    <col min="9773" max="9773" width="7.140625" style="24" customWidth="1"/>
    <col min="9774" max="9776" width="8.42578125" style="24" customWidth="1"/>
    <col min="9777" max="9777" width="10.7109375" style="24" customWidth="1"/>
    <col min="9778" max="9778" width="10" style="24" customWidth="1"/>
    <col min="9779" max="9779" width="14.140625" style="24" customWidth="1"/>
    <col min="9780" max="9780" width="13.85546875" style="24" customWidth="1"/>
    <col min="9781" max="9782" width="9.5703125" style="24" customWidth="1"/>
    <col min="9783" max="9790" width="8.7109375" style="24" customWidth="1"/>
    <col min="9791" max="9791" width="19.28515625" style="24" customWidth="1"/>
    <col min="9792" max="9792" width="17.7109375" style="24" customWidth="1"/>
    <col min="9793" max="9793" width="19" style="24" customWidth="1"/>
    <col min="9794" max="9794" width="20" style="24" customWidth="1"/>
    <col min="9795" max="9795" width="12.140625" style="24" customWidth="1"/>
    <col min="9796" max="9796" width="11.85546875" style="24" customWidth="1"/>
    <col min="9797" max="9797" width="13" style="24" customWidth="1"/>
    <col min="9798" max="9798" width="13.5703125" style="24" customWidth="1"/>
    <col min="9799" max="9984" width="9.140625" style="24"/>
    <col min="9985" max="9985" width="5.42578125" style="24" customWidth="1"/>
    <col min="9986" max="9986" width="38.140625" style="24" customWidth="1"/>
    <col min="9987" max="9987" width="10" style="24" customWidth="1"/>
    <col min="9988" max="9988" width="10.7109375" style="24" customWidth="1"/>
    <col min="9989" max="9989" width="9" style="24" customWidth="1"/>
    <col min="9990" max="9992" width="9.85546875" style="24" customWidth="1"/>
    <col min="9993" max="9993" width="11.28515625" style="24" customWidth="1"/>
    <col min="9994" max="9994" width="11.5703125" style="24" customWidth="1"/>
    <col min="9995" max="9995" width="9" style="24" customWidth="1"/>
    <col min="9996" max="9996" width="9.42578125" style="24" customWidth="1"/>
    <col min="9997" max="9997" width="9" style="24" customWidth="1"/>
    <col min="9998" max="9998" width="9.28515625" style="24" customWidth="1"/>
    <col min="9999" max="9999" width="12.7109375" style="24" customWidth="1"/>
    <col min="10000" max="10004" width="12.85546875" style="24" customWidth="1"/>
    <col min="10005" max="10005" width="11" style="24" customWidth="1"/>
    <col min="10006" max="10006" width="10.85546875" style="24" customWidth="1"/>
    <col min="10007" max="10007" width="10.5703125" style="24" customWidth="1"/>
    <col min="10008" max="10009" width="10.85546875" style="24" customWidth="1"/>
    <col min="10010" max="10010" width="10" style="24" customWidth="1"/>
    <col min="10011" max="10011" width="9.5703125" style="24" customWidth="1"/>
    <col min="10012" max="10012" width="9.28515625" style="24" customWidth="1"/>
    <col min="10013" max="10013" width="9" style="24" customWidth="1"/>
    <col min="10014" max="10014" width="9.7109375" style="24" customWidth="1"/>
    <col min="10015" max="10015" width="11.5703125" style="24" customWidth="1"/>
    <col min="10016" max="10018" width="13.28515625" style="24" customWidth="1"/>
    <col min="10019" max="10019" width="9" style="24" customWidth="1"/>
    <col min="10020" max="10020" width="7.7109375" style="24" customWidth="1"/>
    <col min="10021" max="10021" width="8.28515625" style="24" customWidth="1"/>
    <col min="10022" max="10022" width="7.7109375" style="24" customWidth="1"/>
    <col min="10023" max="10023" width="8.28515625" style="24" customWidth="1"/>
    <col min="10024" max="10024" width="7.7109375" style="24" customWidth="1"/>
    <col min="10025" max="10025" width="7.140625" style="24" customWidth="1"/>
    <col min="10026" max="10026" width="7.7109375" style="24" customWidth="1"/>
    <col min="10027" max="10027" width="7.140625" style="24" customWidth="1"/>
    <col min="10028" max="10028" width="7.5703125" style="24" customWidth="1"/>
    <col min="10029" max="10029" width="7.140625" style="24" customWidth="1"/>
    <col min="10030" max="10032" width="8.42578125" style="24" customWidth="1"/>
    <col min="10033" max="10033" width="10.7109375" style="24" customWidth="1"/>
    <col min="10034" max="10034" width="10" style="24" customWidth="1"/>
    <col min="10035" max="10035" width="14.140625" style="24" customWidth="1"/>
    <col min="10036" max="10036" width="13.85546875" style="24" customWidth="1"/>
    <col min="10037" max="10038" width="9.5703125" style="24" customWidth="1"/>
    <col min="10039" max="10046" width="8.7109375" style="24" customWidth="1"/>
    <col min="10047" max="10047" width="19.28515625" style="24" customWidth="1"/>
    <col min="10048" max="10048" width="17.7109375" style="24" customWidth="1"/>
    <col min="10049" max="10049" width="19" style="24" customWidth="1"/>
    <col min="10050" max="10050" width="20" style="24" customWidth="1"/>
    <col min="10051" max="10051" width="12.140625" style="24" customWidth="1"/>
    <col min="10052" max="10052" width="11.85546875" style="24" customWidth="1"/>
    <col min="10053" max="10053" width="13" style="24" customWidth="1"/>
    <col min="10054" max="10054" width="13.5703125" style="24" customWidth="1"/>
    <col min="10055" max="10240" width="9.140625" style="24"/>
    <col min="10241" max="10241" width="5.42578125" style="24" customWidth="1"/>
    <col min="10242" max="10242" width="38.140625" style="24" customWidth="1"/>
    <col min="10243" max="10243" width="10" style="24" customWidth="1"/>
    <col min="10244" max="10244" width="10.7109375" style="24" customWidth="1"/>
    <col min="10245" max="10245" width="9" style="24" customWidth="1"/>
    <col min="10246" max="10248" width="9.85546875" style="24" customWidth="1"/>
    <col min="10249" max="10249" width="11.28515625" style="24" customWidth="1"/>
    <col min="10250" max="10250" width="11.5703125" style="24" customWidth="1"/>
    <col min="10251" max="10251" width="9" style="24" customWidth="1"/>
    <col min="10252" max="10252" width="9.42578125" style="24" customWidth="1"/>
    <col min="10253" max="10253" width="9" style="24" customWidth="1"/>
    <col min="10254" max="10254" width="9.28515625" style="24" customWidth="1"/>
    <col min="10255" max="10255" width="12.7109375" style="24" customWidth="1"/>
    <col min="10256" max="10260" width="12.85546875" style="24" customWidth="1"/>
    <col min="10261" max="10261" width="11" style="24" customWidth="1"/>
    <col min="10262" max="10262" width="10.85546875" style="24" customWidth="1"/>
    <col min="10263" max="10263" width="10.5703125" style="24" customWidth="1"/>
    <col min="10264" max="10265" width="10.85546875" style="24" customWidth="1"/>
    <col min="10266" max="10266" width="10" style="24" customWidth="1"/>
    <col min="10267" max="10267" width="9.5703125" style="24" customWidth="1"/>
    <col min="10268" max="10268" width="9.28515625" style="24" customWidth="1"/>
    <col min="10269" max="10269" width="9" style="24" customWidth="1"/>
    <col min="10270" max="10270" width="9.7109375" style="24" customWidth="1"/>
    <col min="10271" max="10271" width="11.5703125" style="24" customWidth="1"/>
    <col min="10272" max="10274" width="13.28515625" style="24" customWidth="1"/>
    <col min="10275" max="10275" width="9" style="24" customWidth="1"/>
    <col min="10276" max="10276" width="7.7109375" style="24" customWidth="1"/>
    <col min="10277" max="10277" width="8.28515625" style="24" customWidth="1"/>
    <col min="10278" max="10278" width="7.7109375" style="24" customWidth="1"/>
    <col min="10279" max="10279" width="8.28515625" style="24" customWidth="1"/>
    <col min="10280" max="10280" width="7.7109375" style="24" customWidth="1"/>
    <col min="10281" max="10281" width="7.140625" style="24" customWidth="1"/>
    <col min="10282" max="10282" width="7.7109375" style="24" customWidth="1"/>
    <col min="10283" max="10283" width="7.140625" style="24" customWidth="1"/>
    <col min="10284" max="10284" width="7.5703125" style="24" customWidth="1"/>
    <col min="10285" max="10285" width="7.140625" style="24" customWidth="1"/>
    <col min="10286" max="10288" width="8.42578125" style="24" customWidth="1"/>
    <col min="10289" max="10289" width="10.7109375" style="24" customWidth="1"/>
    <col min="10290" max="10290" width="10" style="24" customWidth="1"/>
    <col min="10291" max="10291" width="14.140625" style="24" customWidth="1"/>
    <col min="10292" max="10292" width="13.85546875" style="24" customWidth="1"/>
    <col min="10293" max="10294" width="9.5703125" style="24" customWidth="1"/>
    <col min="10295" max="10302" width="8.7109375" style="24" customWidth="1"/>
    <col min="10303" max="10303" width="19.28515625" style="24" customWidth="1"/>
    <col min="10304" max="10304" width="17.7109375" style="24" customWidth="1"/>
    <col min="10305" max="10305" width="19" style="24" customWidth="1"/>
    <col min="10306" max="10306" width="20" style="24" customWidth="1"/>
    <col min="10307" max="10307" width="12.140625" style="24" customWidth="1"/>
    <col min="10308" max="10308" width="11.85546875" style="24" customWidth="1"/>
    <col min="10309" max="10309" width="13" style="24" customWidth="1"/>
    <col min="10310" max="10310" width="13.5703125" style="24" customWidth="1"/>
    <col min="10311" max="10496" width="9.140625" style="24"/>
    <col min="10497" max="10497" width="5.42578125" style="24" customWidth="1"/>
    <col min="10498" max="10498" width="38.140625" style="24" customWidth="1"/>
    <col min="10499" max="10499" width="10" style="24" customWidth="1"/>
    <col min="10500" max="10500" width="10.7109375" style="24" customWidth="1"/>
    <col min="10501" max="10501" width="9" style="24" customWidth="1"/>
    <col min="10502" max="10504" width="9.85546875" style="24" customWidth="1"/>
    <col min="10505" max="10505" width="11.28515625" style="24" customWidth="1"/>
    <col min="10506" max="10506" width="11.5703125" style="24" customWidth="1"/>
    <col min="10507" max="10507" width="9" style="24" customWidth="1"/>
    <col min="10508" max="10508" width="9.42578125" style="24" customWidth="1"/>
    <col min="10509" max="10509" width="9" style="24" customWidth="1"/>
    <col min="10510" max="10510" width="9.28515625" style="24" customWidth="1"/>
    <col min="10511" max="10511" width="12.7109375" style="24" customWidth="1"/>
    <col min="10512" max="10516" width="12.85546875" style="24" customWidth="1"/>
    <col min="10517" max="10517" width="11" style="24" customWidth="1"/>
    <col min="10518" max="10518" width="10.85546875" style="24" customWidth="1"/>
    <col min="10519" max="10519" width="10.5703125" style="24" customWidth="1"/>
    <col min="10520" max="10521" width="10.85546875" style="24" customWidth="1"/>
    <col min="10522" max="10522" width="10" style="24" customWidth="1"/>
    <col min="10523" max="10523" width="9.5703125" style="24" customWidth="1"/>
    <col min="10524" max="10524" width="9.28515625" style="24" customWidth="1"/>
    <col min="10525" max="10525" width="9" style="24" customWidth="1"/>
    <col min="10526" max="10526" width="9.7109375" style="24" customWidth="1"/>
    <col min="10527" max="10527" width="11.5703125" style="24" customWidth="1"/>
    <col min="10528" max="10530" width="13.28515625" style="24" customWidth="1"/>
    <col min="10531" max="10531" width="9" style="24" customWidth="1"/>
    <col min="10532" max="10532" width="7.7109375" style="24" customWidth="1"/>
    <col min="10533" max="10533" width="8.28515625" style="24" customWidth="1"/>
    <col min="10534" max="10534" width="7.7109375" style="24" customWidth="1"/>
    <col min="10535" max="10535" width="8.28515625" style="24" customWidth="1"/>
    <col min="10536" max="10536" width="7.7109375" style="24" customWidth="1"/>
    <col min="10537" max="10537" width="7.140625" style="24" customWidth="1"/>
    <col min="10538" max="10538" width="7.7109375" style="24" customWidth="1"/>
    <col min="10539" max="10539" width="7.140625" style="24" customWidth="1"/>
    <col min="10540" max="10540" width="7.5703125" style="24" customWidth="1"/>
    <col min="10541" max="10541" width="7.140625" style="24" customWidth="1"/>
    <col min="10542" max="10544" width="8.42578125" style="24" customWidth="1"/>
    <col min="10545" max="10545" width="10.7109375" style="24" customWidth="1"/>
    <col min="10546" max="10546" width="10" style="24" customWidth="1"/>
    <col min="10547" max="10547" width="14.140625" style="24" customWidth="1"/>
    <col min="10548" max="10548" width="13.85546875" style="24" customWidth="1"/>
    <col min="10549" max="10550" width="9.5703125" style="24" customWidth="1"/>
    <col min="10551" max="10558" width="8.7109375" style="24" customWidth="1"/>
    <col min="10559" max="10559" width="19.28515625" style="24" customWidth="1"/>
    <col min="10560" max="10560" width="17.7109375" style="24" customWidth="1"/>
    <col min="10561" max="10561" width="19" style="24" customWidth="1"/>
    <col min="10562" max="10562" width="20" style="24" customWidth="1"/>
    <col min="10563" max="10563" width="12.140625" style="24" customWidth="1"/>
    <col min="10564" max="10564" width="11.85546875" style="24" customWidth="1"/>
    <col min="10565" max="10565" width="13" style="24" customWidth="1"/>
    <col min="10566" max="10566" width="13.5703125" style="24" customWidth="1"/>
    <col min="10567" max="10752" width="9.140625" style="24"/>
    <col min="10753" max="10753" width="5.42578125" style="24" customWidth="1"/>
    <col min="10754" max="10754" width="38.140625" style="24" customWidth="1"/>
    <col min="10755" max="10755" width="10" style="24" customWidth="1"/>
    <col min="10756" max="10756" width="10.7109375" style="24" customWidth="1"/>
    <col min="10757" max="10757" width="9" style="24" customWidth="1"/>
    <col min="10758" max="10760" width="9.85546875" style="24" customWidth="1"/>
    <col min="10761" max="10761" width="11.28515625" style="24" customWidth="1"/>
    <col min="10762" max="10762" width="11.5703125" style="24" customWidth="1"/>
    <col min="10763" max="10763" width="9" style="24" customWidth="1"/>
    <col min="10764" max="10764" width="9.42578125" style="24" customWidth="1"/>
    <col min="10765" max="10765" width="9" style="24" customWidth="1"/>
    <col min="10766" max="10766" width="9.28515625" style="24" customWidth="1"/>
    <col min="10767" max="10767" width="12.7109375" style="24" customWidth="1"/>
    <col min="10768" max="10772" width="12.85546875" style="24" customWidth="1"/>
    <col min="10773" max="10773" width="11" style="24" customWidth="1"/>
    <col min="10774" max="10774" width="10.85546875" style="24" customWidth="1"/>
    <col min="10775" max="10775" width="10.5703125" style="24" customWidth="1"/>
    <col min="10776" max="10777" width="10.85546875" style="24" customWidth="1"/>
    <col min="10778" max="10778" width="10" style="24" customWidth="1"/>
    <col min="10779" max="10779" width="9.5703125" style="24" customWidth="1"/>
    <col min="10780" max="10780" width="9.28515625" style="24" customWidth="1"/>
    <col min="10781" max="10781" width="9" style="24" customWidth="1"/>
    <col min="10782" max="10782" width="9.7109375" style="24" customWidth="1"/>
    <col min="10783" max="10783" width="11.5703125" style="24" customWidth="1"/>
    <col min="10784" max="10786" width="13.28515625" style="24" customWidth="1"/>
    <col min="10787" max="10787" width="9" style="24" customWidth="1"/>
    <col min="10788" max="10788" width="7.7109375" style="24" customWidth="1"/>
    <col min="10789" max="10789" width="8.28515625" style="24" customWidth="1"/>
    <col min="10790" max="10790" width="7.7109375" style="24" customWidth="1"/>
    <col min="10791" max="10791" width="8.28515625" style="24" customWidth="1"/>
    <col min="10792" max="10792" width="7.7109375" style="24" customWidth="1"/>
    <col min="10793" max="10793" width="7.140625" style="24" customWidth="1"/>
    <col min="10794" max="10794" width="7.7109375" style="24" customWidth="1"/>
    <col min="10795" max="10795" width="7.140625" style="24" customWidth="1"/>
    <col min="10796" max="10796" width="7.5703125" style="24" customWidth="1"/>
    <col min="10797" max="10797" width="7.140625" style="24" customWidth="1"/>
    <col min="10798" max="10800" width="8.42578125" style="24" customWidth="1"/>
    <col min="10801" max="10801" width="10.7109375" style="24" customWidth="1"/>
    <col min="10802" max="10802" width="10" style="24" customWidth="1"/>
    <col min="10803" max="10803" width="14.140625" style="24" customWidth="1"/>
    <col min="10804" max="10804" width="13.85546875" style="24" customWidth="1"/>
    <col min="10805" max="10806" width="9.5703125" style="24" customWidth="1"/>
    <col min="10807" max="10814" width="8.7109375" style="24" customWidth="1"/>
    <col min="10815" max="10815" width="19.28515625" style="24" customWidth="1"/>
    <col min="10816" max="10816" width="17.7109375" style="24" customWidth="1"/>
    <col min="10817" max="10817" width="19" style="24" customWidth="1"/>
    <col min="10818" max="10818" width="20" style="24" customWidth="1"/>
    <col min="10819" max="10819" width="12.140625" style="24" customWidth="1"/>
    <col min="10820" max="10820" width="11.85546875" style="24" customWidth="1"/>
    <col min="10821" max="10821" width="13" style="24" customWidth="1"/>
    <col min="10822" max="10822" width="13.5703125" style="24" customWidth="1"/>
    <col min="10823" max="11008" width="9.140625" style="24"/>
    <col min="11009" max="11009" width="5.42578125" style="24" customWidth="1"/>
    <col min="11010" max="11010" width="38.140625" style="24" customWidth="1"/>
    <col min="11011" max="11011" width="10" style="24" customWidth="1"/>
    <col min="11012" max="11012" width="10.7109375" style="24" customWidth="1"/>
    <col min="11013" max="11013" width="9" style="24" customWidth="1"/>
    <col min="11014" max="11016" width="9.85546875" style="24" customWidth="1"/>
    <col min="11017" max="11017" width="11.28515625" style="24" customWidth="1"/>
    <col min="11018" max="11018" width="11.5703125" style="24" customWidth="1"/>
    <col min="11019" max="11019" width="9" style="24" customWidth="1"/>
    <col min="11020" max="11020" width="9.42578125" style="24" customWidth="1"/>
    <col min="11021" max="11021" width="9" style="24" customWidth="1"/>
    <col min="11022" max="11022" width="9.28515625" style="24" customWidth="1"/>
    <col min="11023" max="11023" width="12.7109375" style="24" customWidth="1"/>
    <col min="11024" max="11028" width="12.85546875" style="24" customWidth="1"/>
    <col min="11029" max="11029" width="11" style="24" customWidth="1"/>
    <col min="11030" max="11030" width="10.85546875" style="24" customWidth="1"/>
    <col min="11031" max="11031" width="10.5703125" style="24" customWidth="1"/>
    <col min="11032" max="11033" width="10.85546875" style="24" customWidth="1"/>
    <col min="11034" max="11034" width="10" style="24" customWidth="1"/>
    <col min="11035" max="11035" width="9.5703125" style="24" customWidth="1"/>
    <col min="11036" max="11036" width="9.28515625" style="24" customWidth="1"/>
    <col min="11037" max="11037" width="9" style="24" customWidth="1"/>
    <col min="11038" max="11038" width="9.7109375" style="24" customWidth="1"/>
    <col min="11039" max="11039" width="11.5703125" style="24" customWidth="1"/>
    <col min="11040" max="11042" width="13.28515625" style="24" customWidth="1"/>
    <col min="11043" max="11043" width="9" style="24" customWidth="1"/>
    <col min="11044" max="11044" width="7.7109375" style="24" customWidth="1"/>
    <col min="11045" max="11045" width="8.28515625" style="24" customWidth="1"/>
    <col min="11046" max="11046" width="7.7109375" style="24" customWidth="1"/>
    <col min="11047" max="11047" width="8.28515625" style="24" customWidth="1"/>
    <col min="11048" max="11048" width="7.7109375" style="24" customWidth="1"/>
    <col min="11049" max="11049" width="7.140625" style="24" customWidth="1"/>
    <col min="11050" max="11050" width="7.7109375" style="24" customWidth="1"/>
    <col min="11051" max="11051" width="7.140625" style="24" customWidth="1"/>
    <col min="11052" max="11052" width="7.5703125" style="24" customWidth="1"/>
    <col min="11053" max="11053" width="7.140625" style="24" customWidth="1"/>
    <col min="11054" max="11056" width="8.42578125" style="24" customWidth="1"/>
    <col min="11057" max="11057" width="10.7109375" style="24" customWidth="1"/>
    <col min="11058" max="11058" width="10" style="24" customWidth="1"/>
    <col min="11059" max="11059" width="14.140625" style="24" customWidth="1"/>
    <col min="11060" max="11060" width="13.85546875" style="24" customWidth="1"/>
    <col min="11061" max="11062" width="9.5703125" style="24" customWidth="1"/>
    <col min="11063" max="11070" width="8.7109375" style="24" customWidth="1"/>
    <col min="11071" max="11071" width="19.28515625" style="24" customWidth="1"/>
    <col min="11072" max="11072" width="17.7109375" style="24" customWidth="1"/>
    <col min="11073" max="11073" width="19" style="24" customWidth="1"/>
    <col min="11074" max="11074" width="20" style="24" customWidth="1"/>
    <col min="11075" max="11075" width="12.140625" style="24" customWidth="1"/>
    <col min="11076" max="11076" width="11.85546875" style="24" customWidth="1"/>
    <col min="11077" max="11077" width="13" style="24" customWidth="1"/>
    <col min="11078" max="11078" width="13.5703125" style="24" customWidth="1"/>
    <col min="11079" max="11264" width="9.140625" style="24"/>
    <col min="11265" max="11265" width="5.42578125" style="24" customWidth="1"/>
    <col min="11266" max="11266" width="38.140625" style="24" customWidth="1"/>
    <col min="11267" max="11267" width="10" style="24" customWidth="1"/>
    <col min="11268" max="11268" width="10.7109375" style="24" customWidth="1"/>
    <col min="11269" max="11269" width="9" style="24" customWidth="1"/>
    <col min="11270" max="11272" width="9.85546875" style="24" customWidth="1"/>
    <col min="11273" max="11273" width="11.28515625" style="24" customWidth="1"/>
    <col min="11274" max="11274" width="11.5703125" style="24" customWidth="1"/>
    <col min="11275" max="11275" width="9" style="24" customWidth="1"/>
    <col min="11276" max="11276" width="9.42578125" style="24" customWidth="1"/>
    <col min="11277" max="11277" width="9" style="24" customWidth="1"/>
    <col min="11278" max="11278" width="9.28515625" style="24" customWidth="1"/>
    <col min="11279" max="11279" width="12.7109375" style="24" customWidth="1"/>
    <col min="11280" max="11284" width="12.85546875" style="24" customWidth="1"/>
    <col min="11285" max="11285" width="11" style="24" customWidth="1"/>
    <col min="11286" max="11286" width="10.85546875" style="24" customWidth="1"/>
    <col min="11287" max="11287" width="10.5703125" style="24" customWidth="1"/>
    <col min="11288" max="11289" width="10.85546875" style="24" customWidth="1"/>
    <col min="11290" max="11290" width="10" style="24" customWidth="1"/>
    <col min="11291" max="11291" width="9.5703125" style="24" customWidth="1"/>
    <col min="11292" max="11292" width="9.28515625" style="24" customWidth="1"/>
    <col min="11293" max="11293" width="9" style="24" customWidth="1"/>
    <col min="11294" max="11294" width="9.7109375" style="24" customWidth="1"/>
    <col min="11295" max="11295" width="11.5703125" style="24" customWidth="1"/>
    <col min="11296" max="11298" width="13.28515625" style="24" customWidth="1"/>
    <col min="11299" max="11299" width="9" style="24" customWidth="1"/>
    <col min="11300" max="11300" width="7.7109375" style="24" customWidth="1"/>
    <col min="11301" max="11301" width="8.28515625" style="24" customWidth="1"/>
    <col min="11302" max="11302" width="7.7109375" style="24" customWidth="1"/>
    <col min="11303" max="11303" width="8.28515625" style="24" customWidth="1"/>
    <col min="11304" max="11304" width="7.7109375" style="24" customWidth="1"/>
    <col min="11305" max="11305" width="7.140625" style="24" customWidth="1"/>
    <col min="11306" max="11306" width="7.7109375" style="24" customWidth="1"/>
    <col min="11307" max="11307" width="7.140625" style="24" customWidth="1"/>
    <col min="11308" max="11308" width="7.5703125" style="24" customWidth="1"/>
    <col min="11309" max="11309" width="7.140625" style="24" customWidth="1"/>
    <col min="11310" max="11312" width="8.42578125" style="24" customWidth="1"/>
    <col min="11313" max="11313" width="10.7109375" style="24" customWidth="1"/>
    <col min="11314" max="11314" width="10" style="24" customWidth="1"/>
    <col min="11315" max="11315" width="14.140625" style="24" customWidth="1"/>
    <col min="11316" max="11316" width="13.85546875" style="24" customWidth="1"/>
    <col min="11317" max="11318" width="9.5703125" style="24" customWidth="1"/>
    <col min="11319" max="11326" width="8.7109375" style="24" customWidth="1"/>
    <col min="11327" max="11327" width="19.28515625" style="24" customWidth="1"/>
    <col min="11328" max="11328" width="17.7109375" style="24" customWidth="1"/>
    <col min="11329" max="11329" width="19" style="24" customWidth="1"/>
    <col min="11330" max="11330" width="20" style="24" customWidth="1"/>
    <col min="11331" max="11331" width="12.140625" style="24" customWidth="1"/>
    <col min="11332" max="11332" width="11.85546875" style="24" customWidth="1"/>
    <col min="11333" max="11333" width="13" style="24" customWidth="1"/>
    <col min="11334" max="11334" width="13.5703125" style="24" customWidth="1"/>
    <col min="11335" max="11520" width="9.140625" style="24"/>
    <col min="11521" max="11521" width="5.42578125" style="24" customWidth="1"/>
    <col min="11522" max="11522" width="38.140625" style="24" customWidth="1"/>
    <col min="11523" max="11523" width="10" style="24" customWidth="1"/>
    <col min="11524" max="11524" width="10.7109375" style="24" customWidth="1"/>
    <col min="11525" max="11525" width="9" style="24" customWidth="1"/>
    <col min="11526" max="11528" width="9.85546875" style="24" customWidth="1"/>
    <col min="11529" max="11529" width="11.28515625" style="24" customWidth="1"/>
    <col min="11530" max="11530" width="11.5703125" style="24" customWidth="1"/>
    <col min="11531" max="11531" width="9" style="24" customWidth="1"/>
    <col min="11532" max="11532" width="9.42578125" style="24" customWidth="1"/>
    <col min="11533" max="11533" width="9" style="24" customWidth="1"/>
    <col min="11534" max="11534" width="9.28515625" style="24" customWidth="1"/>
    <col min="11535" max="11535" width="12.7109375" style="24" customWidth="1"/>
    <col min="11536" max="11540" width="12.85546875" style="24" customWidth="1"/>
    <col min="11541" max="11541" width="11" style="24" customWidth="1"/>
    <col min="11542" max="11542" width="10.85546875" style="24" customWidth="1"/>
    <col min="11543" max="11543" width="10.5703125" style="24" customWidth="1"/>
    <col min="11544" max="11545" width="10.85546875" style="24" customWidth="1"/>
    <col min="11546" max="11546" width="10" style="24" customWidth="1"/>
    <col min="11547" max="11547" width="9.5703125" style="24" customWidth="1"/>
    <col min="11548" max="11548" width="9.28515625" style="24" customWidth="1"/>
    <col min="11549" max="11549" width="9" style="24" customWidth="1"/>
    <col min="11550" max="11550" width="9.7109375" style="24" customWidth="1"/>
    <col min="11551" max="11551" width="11.5703125" style="24" customWidth="1"/>
    <col min="11552" max="11554" width="13.28515625" style="24" customWidth="1"/>
    <col min="11555" max="11555" width="9" style="24" customWidth="1"/>
    <col min="11556" max="11556" width="7.7109375" style="24" customWidth="1"/>
    <col min="11557" max="11557" width="8.28515625" style="24" customWidth="1"/>
    <col min="11558" max="11558" width="7.7109375" style="24" customWidth="1"/>
    <col min="11559" max="11559" width="8.28515625" style="24" customWidth="1"/>
    <col min="11560" max="11560" width="7.7109375" style="24" customWidth="1"/>
    <col min="11561" max="11561" width="7.140625" style="24" customWidth="1"/>
    <col min="11562" max="11562" width="7.7109375" style="24" customWidth="1"/>
    <col min="11563" max="11563" width="7.140625" style="24" customWidth="1"/>
    <col min="11564" max="11564" width="7.5703125" style="24" customWidth="1"/>
    <col min="11565" max="11565" width="7.140625" style="24" customWidth="1"/>
    <col min="11566" max="11568" width="8.42578125" style="24" customWidth="1"/>
    <col min="11569" max="11569" width="10.7109375" style="24" customWidth="1"/>
    <col min="11570" max="11570" width="10" style="24" customWidth="1"/>
    <col min="11571" max="11571" width="14.140625" style="24" customWidth="1"/>
    <col min="11572" max="11572" width="13.85546875" style="24" customWidth="1"/>
    <col min="11573" max="11574" width="9.5703125" style="24" customWidth="1"/>
    <col min="11575" max="11582" width="8.7109375" style="24" customWidth="1"/>
    <col min="11583" max="11583" width="19.28515625" style="24" customWidth="1"/>
    <col min="11584" max="11584" width="17.7109375" style="24" customWidth="1"/>
    <col min="11585" max="11585" width="19" style="24" customWidth="1"/>
    <col min="11586" max="11586" width="20" style="24" customWidth="1"/>
    <col min="11587" max="11587" width="12.140625" style="24" customWidth="1"/>
    <col min="11588" max="11588" width="11.85546875" style="24" customWidth="1"/>
    <col min="11589" max="11589" width="13" style="24" customWidth="1"/>
    <col min="11590" max="11590" width="13.5703125" style="24" customWidth="1"/>
    <col min="11591" max="11776" width="9.140625" style="24"/>
    <col min="11777" max="11777" width="5.42578125" style="24" customWidth="1"/>
    <col min="11778" max="11778" width="38.140625" style="24" customWidth="1"/>
    <col min="11779" max="11779" width="10" style="24" customWidth="1"/>
    <col min="11780" max="11780" width="10.7109375" style="24" customWidth="1"/>
    <col min="11781" max="11781" width="9" style="24" customWidth="1"/>
    <col min="11782" max="11784" width="9.85546875" style="24" customWidth="1"/>
    <col min="11785" max="11785" width="11.28515625" style="24" customWidth="1"/>
    <col min="11786" max="11786" width="11.5703125" style="24" customWidth="1"/>
    <col min="11787" max="11787" width="9" style="24" customWidth="1"/>
    <col min="11788" max="11788" width="9.42578125" style="24" customWidth="1"/>
    <col min="11789" max="11789" width="9" style="24" customWidth="1"/>
    <col min="11790" max="11790" width="9.28515625" style="24" customWidth="1"/>
    <col min="11791" max="11791" width="12.7109375" style="24" customWidth="1"/>
    <col min="11792" max="11796" width="12.85546875" style="24" customWidth="1"/>
    <col min="11797" max="11797" width="11" style="24" customWidth="1"/>
    <col min="11798" max="11798" width="10.85546875" style="24" customWidth="1"/>
    <col min="11799" max="11799" width="10.5703125" style="24" customWidth="1"/>
    <col min="11800" max="11801" width="10.85546875" style="24" customWidth="1"/>
    <col min="11802" max="11802" width="10" style="24" customWidth="1"/>
    <col min="11803" max="11803" width="9.5703125" style="24" customWidth="1"/>
    <col min="11804" max="11804" width="9.28515625" style="24" customWidth="1"/>
    <col min="11805" max="11805" width="9" style="24" customWidth="1"/>
    <col min="11806" max="11806" width="9.7109375" style="24" customWidth="1"/>
    <col min="11807" max="11807" width="11.5703125" style="24" customWidth="1"/>
    <col min="11808" max="11810" width="13.28515625" style="24" customWidth="1"/>
    <col min="11811" max="11811" width="9" style="24" customWidth="1"/>
    <col min="11812" max="11812" width="7.7109375" style="24" customWidth="1"/>
    <col min="11813" max="11813" width="8.28515625" style="24" customWidth="1"/>
    <col min="11814" max="11814" width="7.7109375" style="24" customWidth="1"/>
    <col min="11815" max="11815" width="8.28515625" style="24" customWidth="1"/>
    <col min="11816" max="11816" width="7.7109375" style="24" customWidth="1"/>
    <col min="11817" max="11817" width="7.140625" style="24" customWidth="1"/>
    <col min="11818" max="11818" width="7.7109375" style="24" customWidth="1"/>
    <col min="11819" max="11819" width="7.140625" style="24" customWidth="1"/>
    <col min="11820" max="11820" width="7.5703125" style="24" customWidth="1"/>
    <col min="11821" max="11821" width="7.140625" style="24" customWidth="1"/>
    <col min="11822" max="11824" width="8.42578125" style="24" customWidth="1"/>
    <col min="11825" max="11825" width="10.7109375" style="24" customWidth="1"/>
    <col min="11826" max="11826" width="10" style="24" customWidth="1"/>
    <col min="11827" max="11827" width="14.140625" style="24" customWidth="1"/>
    <col min="11828" max="11828" width="13.85546875" style="24" customWidth="1"/>
    <col min="11829" max="11830" width="9.5703125" style="24" customWidth="1"/>
    <col min="11831" max="11838" width="8.7109375" style="24" customWidth="1"/>
    <col min="11839" max="11839" width="19.28515625" style="24" customWidth="1"/>
    <col min="11840" max="11840" width="17.7109375" style="24" customWidth="1"/>
    <col min="11841" max="11841" width="19" style="24" customWidth="1"/>
    <col min="11842" max="11842" width="20" style="24" customWidth="1"/>
    <col min="11843" max="11843" width="12.140625" style="24" customWidth="1"/>
    <col min="11844" max="11844" width="11.85546875" style="24" customWidth="1"/>
    <col min="11845" max="11845" width="13" style="24" customWidth="1"/>
    <col min="11846" max="11846" width="13.5703125" style="24" customWidth="1"/>
    <col min="11847" max="12032" width="9.140625" style="24"/>
    <col min="12033" max="12033" width="5.42578125" style="24" customWidth="1"/>
    <col min="12034" max="12034" width="38.140625" style="24" customWidth="1"/>
    <col min="12035" max="12035" width="10" style="24" customWidth="1"/>
    <col min="12036" max="12036" width="10.7109375" style="24" customWidth="1"/>
    <col min="12037" max="12037" width="9" style="24" customWidth="1"/>
    <col min="12038" max="12040" width="9.85546875" style="24" customWidth="1"/>
    <col min="12041" max="12041" width="11.28515625" style="24" customWidth="1"/>
    <col min="12042" max="12042" width="11.5703125" style="24" customWidth="1"/>
    <col min="12043" max="12043" width="9" style="24" customWidth="1"/>
    <col min="12044" max="12044" width="9.42578125" style="24" customWidth="1"/>
    <col min="12045" max="12045" width="9" style="24" customWidth="1"/>
    <col min="12046" max="12046" width="9.28515625" style="24" customWidth="1"/>
    <col min="12047" max="12047" width="12.7109375" style="24" customWidth="1"/>
    <col min="12048" max="12052" width="12.85546875" style="24" customWidth="1"/>
    <col min="12053" max="12053" width="11" style="24" customWidth="1"/>
    <col min="12054" max="12054" width="10.85546875" style="24" customWidth="1"/>
    <col min="12055" max="12055" width="10.5703125" style="24" customWidth="1"/>
    <col min="12056" max="12057" width="10.85546875" style="24" customWidth="1"/>
    <col min="12058" max="12058" width="10" style="24" customWidth="1"/>
    <col min="12059" max="12059" width="9.5703125" style="24" customWidth="1"/>
    <col min="12060" max="12060" width="9.28515625" style="24" customWidth="1"/>
    <col min="12061" max="12061" width="9" style="24" customWidth="1"/>
    <col min="12062" max="12062" width="9.7109375" style="24" customWidth="1"/>
    <col min="12063" max="12063" width="11.5703125" style="24" customWidth="1"/>
    <col min="12064" max="12066" width="13.28515625" style="24" customWidth="1"/>
    <col min="12067" max="12067" width="9" style="24" customWidth="1"/>
    <col min="12068" max="12068" width="7.7109375" style="24" customWidth="1"/>
    <col min="12069" max="12069" width="8.28515625" style="24" customWidth="1"/>
    <col min="12070" max="12070" width="7.7109375" style="24" customWidth="1"/>
    <col min="12071" max="12071" width="8.28515625" style="24" customWidth="1"/>
    <col min="12072" max="12072" width="7.7109375" style="24" customWidth="1"/>
    <col min="12073" max="12073" width="7.140625" style="24" customWidth="1"/>
    <col min="12074" max="12074" width="7.7109375" style="24" customWidth="1"/>
    <col min="12075" max="12075" width="7.140625" style="24" customWidth="1"/>
    <col min="12076" max="12076" width="7.5703125" style="24" customWidth="1"/>
    <col min="12077" max="12077" width="7.140625" style="24" customWidth="1"/>
    <col min="12078" max="12080" width="8.42578125" style="24" customWidth="1"/>
    <col min="12081" max="12081" width="10.7109375" style="24" customWidth="1"/>
    <col min="12082" max="12082" width="10" style="24" customWidth="1"/>
    <col min="12083" max="12083" width="14.140625" style="24" customWidth="1"/>
    <col min="12084" max="12084" width="13.85546875" style="24" customWidth="1"/>
    <col min="12085" max="12086" width="9.5703125" style="24" customWidth="1"/>
    <col min="12087" max="12094" width="8.7109375" style="24" customWidth="1"/>
    <col min="12095" max="12095" width="19.28515625" style="24" customWidth="1"/>
    <col min="12096" max="12096" width="17.7109375" style="24" customWidth="1"/>
    <col min="12097" max="12097" width="19" style="24" customWidth="1"/>
    <col min="12098" max="12098" width="20" style="24" customWidth="1"/>
    <col min="12099" max="12099" width="12.140625" style="24" customWidth="1"/>
    <col min="12100" max="12100" width="11.85546875" style="24" customWidth="1"/>
    <col min="12101" max="12101" width="13" style="24" customWidth="1"/>
    <col min="12102" max="12102" width="13.5703125" style="24" customWidth="1"/>
    <col min="12103" max="12288" width="9.140625" style="24"/>
    <col min="12289" max="12289" width="5.42578125" style="24" customWidth="1"/>
    <col min="12290" max="12290" width="38.140625" style="24" customWidth="1"/>
    <col min="12291" max="12291" width="10" style="24" customWidth="1"/>
    <col min="12292" max="12292" width="10.7109375" style="24" customWidth="1"/>
    <col min="12293" max="12293" width="9" style="24" customWidth="1"/>
    <col min="12294" max="12296" width="9.85546875" style="24" customWidth="1"/>
    <col min="12297" max="12297" width="11.28515625" style="24" customWidth="1"/>
    <col min="12298" max="12298" width="11.5703125" style="24" customWidth="1"/>
    <col min="12299" max="12299" width="9" style="24" customWidth="1"/>
    <col min="12300" max="12300" width="9.42578125" style="24" customWidth="1"/>
    <col min="12301" max="12301" width="9" style="24" customWidth="1"/>
    <col min="12302" max="12302" width="9.28515625" style="24" customWidth="1"/>
    <col min="12303" max="12303" width="12.7109375" style="24" customWidth="1"/>
    <col min="12304" max="12308" width="12.85546875" style="24" customWidth="1"/>
    <col min="12309" max="12309" width="11" style="24" customWidth="1"/>
    <col min="12310" max="12310" width="10.85546875" style="24" customWidth="1"/>
    <col min="12311" max="12311" width="10.5703125" style="24" customWidth="1"/>
    <col min="12312" max="12313" width="10.85546875" style="24" customWidth="1"/>
    <col min="12314" max="12314" width="10" style="24" customWidth="1"/>
    <col min="12315" max="12315" width="9.5703125" style="24" customWidth="1"/>
    <col min="12316" max="12316" width="9.28515625" style="24" customWidth="1"/>
    <col min="12317" max="12317" width="9" style="24" customWidth="1"/>
    <col min="12318" max="12318" width="9.7109375" style="24" customWidth="1"/>
    <col min="12319" max="12319" width="11.5703125" style="24" customWidth="1"/>
    <col min="12320" max="12322" width="13.28515625" style="24" customWidth="1"/>
    <col min="12323" max="12323" width="9" style="24" customWidth="1"/>
    <col min="12324" max="12324" width="7.7109375" style="24" customWidth="1"/>
    <col min="12325" max="12325" width="8.28515625" style="24" customWidth="1"/>
    <col min="12326" max="12326" width="7.7109375" style="24" customWidth="1"/>
    <col min="12327" max="12327" width="8.28515625" style="24" customWidth="1"/>
    <col min="12328" max="12328" width="7.7109375" style="24" customWidth="1"/>
    <col min="12329" max="12329" width="7.140625" style="24" customWidth="1"/>
    <col min="12330" max="12330" width="7.7109375" style="24" customWidth="1"/>
    <col min="12331" max="12331" width="7.140625" style="24" customWidth="1"/>
    <col min="12332" max="12332" width="7.5703125" style="24" customWidth="1"/>
    <col min="12333" max="12333" width="7.140625" style="24" customWidth="1"/>
    <col min="12334" max="12336" width="8.42578125" style="24" customWidth="1"/>
    <col min="12337" max="12337" width="10.7109375" style="24" customWidth="1"/>
    <col min="12338" max="12338" width="10" style="24" customWidth="1"/>
    <col min="12339" max="12339" width="14.140625" style="24" customWidth="1"/>
    <col min="12340" max="12340" width="13.85546875" style="24" customWidth="1"/>
    <col min="12341" max="12342" width="9.5703125" style="24" customWidth="1"/>
    <col min="12343" max="12350" width="8.7109375" style="24" customWidth="1"/>
    <col min="12351" max="12351" width="19.28515625" style="24" customWidth="1"/>
    <col min="12352" max="12352" width="17.7109375" style="24" customWidth="1"/>
    <col min="12353" max="12353" width="19" style="24" customWidth="1"/>
    <col min="12354" max="12354" width="20" style="24" customWidth="1"/>
    <col min="12355" max="12355" width="12.140625" style="24" customWidth="1"/>
    <col min="12356" max="12356" width="11.85546875" style="24" customWidth="1"/>
    <col min="12357" max="12357" width="13" style="24" customWidth="1"/>
    <col min="12358" max="12358" width="13.5703125" style="24" customWidth="1"/>
    <col min="12359" max="12544" width="9.140625" style="24"/>
    <col min="12545" max="12545" width="5.42578125" style="24" customWidth="1"/>
    <col min="12546" max="12546" width="38.140625" style="24" customWidth="1"/>
    <col min="12547" max="12547" width="10" style="24" customWidth="1"/>
    <col min="12548" max="12548" width="10.7109375" style="24" customWidth="1"/>
    <col min="12549" max="12549" width="9" style="24" customWidth="1"/>
    <col min="12550" max="12552" width="9.85546875" style="24" customWidth="1"/>
    <col min="12553" max="12553" width="11.28515625" style="24" customWidth="1"/>
    <col min="12554" max="12554" width="11.5703125" style="24" customWidth="1"/>
    <col min="12555" max="12555" width="9" style="24" customWidth="1"/>
    <col min="12556" max="12556" width="9.42578125" style="24" customWidth="1"/>
    <col min="12557" max="12557" width="9" style="24" customWidth="1"/>
    <col min="12558" max="12558" width="9.28515625" style="24" customWidth="1"/>
    <col min="12559" max="12559" width="12.7109375" style="24" customWidth="1"/>
    <col min="12560" max="12564" width="12.85546875" style="24" customWidth="1"/>
    <col min="12565" max="12565" width="11" style="24" customWidth="1"/>
    <col min="12566" max="12566" width="10.85546875" style="24" customWidth="1"/>
    <col min="12567" max="12567" width="10.5703125" style="24" customWidth="1"/>
    <col min="12568" max="12569" width="10.85546875" style="24" customWidth="1"/>
    <col min="12570" max="12570" width="10" style="24" customWidth="1"/>
    <col min="12571" max="12571" width="9.5703125" style="24" customWidth="1"/>
    <col min="12572" max="12572" width="9.28515625" style="24" customWidth="1"/>
    <col min="12573" max="12573" width="9" style="24" customWidth="1"/>
    <col min="12574" max="12574" width="9.7109375" style="24" customWidth="1"/>
    <col min="12575" max="12575" width="11.5703125" style="24" customWidth="1"/>
    <col min="12576" max="12578" width="13.28515625" style="24" customWidth="1"/>
    <col min="12579" max="12579" width="9" style="24" customWidth="1"/>
    <col min="12580" max="12580" width="7.7109375" style="24" customWidth="1"/>
    <col min="12581" max="12581" width="8.28515625" style="24" customWidth="1"/>
    <col min="12582" max="12582" width="7.7109375" style="24" customWidth="1"/>
    <col min="12583" max="12583" width="8.28515625" style="24" customWidth="1"/>
    <col min="12584" max="12584" width="7.7109375" style="24" customWidth="1"/>
    <col min="12585" max="12585" width="7.140625" style="24" customWidth="1"/>
    <col min="12586" max="12586" width="7.7109375" style="24" customWidth="1"/>
    <col min="12587" max="12587" width="7.140625" style="24" customWidth="1"/>
    <col min="12588" max="12588" width="7.5703125" style="24" customWidth="1"/>
    <col min="12589" max="12589" width="7.140625" style="24" customWidth="1"/>
    <col min="12590" max="12592" width="8.42578125" style="24" customWidth="1"/>
    <col min="12593" max="12593" width="10.7109375" style="24" customWidth="1"/>
    <col min="12594" max="12594" width="10" style="24" customWidth="1"/>
    <col min="12595" max="12595" width="14.140625" style="24" customWidth="1"/>
    <col min="12596" max="12596" width="13.85546875" style="24" customWidth="1"/>
    <col min="12597" max="12598" width="9.5703125" style="24" customWidth="1"/>
    <col min="12599" max="12606" width="8.7109375" style="24" customWidth="1"/>
    <col min="12607" max="12607" width="19.28515625" style="24" customWidth="1"/>
    <col min="12608" max="12608" width="17.7109375" style="24" customWidth="1"/>
    <col min="12609" max="12609" width="19" style="24" customWidth="1"/>
    <col min="12610" max="12610" width="20" style="24" customWidth="1"/>
    <col min="12611" max="12611" width="12.140625" style="24" customWidth="1"/>
    <col min="12612" max="12612" width="11.85546875" style="24" customWidth="1"/>
    <col min="12613" max="12613" width="13" style="24" customWidth="1"/>
    <col min="12614" max="12614" width="13.5703125" style="24" customWidth="1"/>
    <col min="12615" max="12800" width="9.140625" style="24"/>
    <col min="12801" max="12801" width="5.42578125" style="24" customWidth="1"/>
    <col min="12802" max="12802" width="38.140625" style="24" customWidth="1"/>
    <col min="12803" max="12803" width="10" style="24" customWidth="1"/>
    <col min="12804" max="12804" width="10.7109375" style="24" customWidth="1"/>
    <col min="12805" max="12805" width="9" style="24" customWidth="1"/>
    <col min="12806" max="12808" width="9.85546875" style="24" customWidth="1"/>
    <col min="12809" max="12809" width="11.28515625" style="24" customWidth="1"/>
    <col min="12810" max="12810" width="11.5703125" style="24" customWidth="1"/>
    <col min="12811" max="12811" width="9" style="24" customWidth="1"/>
    <col min="12812" max="12812" width="9.42578125" style="24" customWidth="1"/>
    <col min="12813" max="12813" width="9" style="24" customWidth="1"/>
    <col min="12814" max="12814" width="9.28515625" style="24" customWidth="1"/>
    <col min="12815" max="12815" width="12.7109375" style="24" customWidth="1"/>
    <col min="12816" max="12820" width="12.85546875" style="24" customWidth="1"/>
    <col min="12821" max="12821" width="11" style="24" customWidth="1"/>
    <col min="12822" max="12822" width="10.85546875" style="24" customWidth="1"/>
    <col min="12823" max="12823" width="10.5703125" style="24" customWidth="1"/>
    <col min="12824" max="12825" width="10.85546875" style="24" customWidth="1"/>
    <col min="12826" max="12826" width="10" style="24" customWidth="1"/>
    <col min="12827" max="12827" width="9.5703125" style="24" customWidth="1"/>
    <col min="12828" max="12828" width="9.28515625" style="24" customWidth="1"/>
    <col min="12829" max="12829" width="9" style="24" customWidth="1"/>
    <col min="12830" max="12830" width="9.7109375" style="24" customWidth="1"/>
    <col min="12831" max="12831" width="11.5703125" style="24" customWidth="1"/>
    <col min="12832" max="12834" width="13.28515625" style="24" customWidth="1"/>
    <col min="12835" max="12835" width="9" style="24" customWidth="1"/>
    <col min="12836" max="12836" width="7.7109375" style="24" customWidth="1"/>
    <col min="12837" max="12837" width="8.28515625" style="24" customWidth="1"/>
    <col min="12838" max="12838" width="7.7109375" style="24" customWidth="1"/>
    <col min="12839" max="12839" width="8.28515625" style="24" customWidth="1"/>
    <col min="12840" max="12840" width="7.7109375" style="24" customWidth="1"/>
    <col min="12841" max="12841" width="7.140625" style="24" customWidth="1"/>
    <col min="12842" max="12842" width="7.7109375" style="24" customWidth="1"/>
    <col min="12843" max="12843" width="7.140625" style="24" customWidth="1"/>
    <col min="12844" max="12844" width="7.5703125" style="24" customWidth="1"/>
    <col min="12845" max="12845" width="7.140625" style="24" customWidth="1"/>
    <col min="12846" max="12848" width="8.42578125" style="24" customWidth="1"/>
    <col min="12849" max="12849" width="10.7109375" style="24" customWidth="1"/>
    <col min="12850" max="12850" width="10" style="24" customWidth="1"/>
    <col min="12851" max="12851" width="14.140625" style="24" customWidth="1"/>
    <col min="12852" max="12852" width="13.85546875" style="24" customWidth="1"/>
    <col min="12853" max="12854" width="9.5703125" style="24" customWidth="1"/>
    <col min="12855" max="12862" width="8.7109375" style="24" customWidth="1"/>
    <col min="12863" max="12863" width="19.28515625" style="24" customWidth="1"/>
    <col min="12864" max="12864" width="17.7109375" style="24" customWidth="1"/>
    <col min="12865" max="12865" width="19" style="24" customWidth="1"/>
    <col min="12866" max="12866" width="20" style="24" customWidth="1"/>
    <col min="12867" max="12867" width="12.140625" style="24" customWidth="1"/>
    <col min="12868" max="12868" width="11.85546875" style="24" customWidth="1"/>
    <col min="12869" max="12869" width="13" style="24" customWidth="1"/>
    <col min="12870" max="12870" width="13.5703125" style="24" customWidth="1"/>
    <col min="12871" max="13056" width="9.140625" style="24"/>
    <col min="13057" max="13057" width="5.42578125" style="24" customWidth="1"/>
    <col min="13058" max="13058" width="38.140625" style="24" customWidth="1"/>
    <col min="13059" max="13059" width="10" style="24" customWidth="1"/>
    <col min="13060" max="13060" width="10.7109375" style="24" customWidth="1"/>
    <col min="13061" max="13061" width="9" style="24" customWidth="1"/>
    <col min="13062" max="13064" width="9.85546875" style="24" customWidth="1"/>
    <col min="13065" max="13065" width="11.28515625" style="24" customWidth="1"/>
    <col min="13066" max="13066" width="11.5703125" style="24" customWidth="1"/>
    <col min="13067" max="13067" width="9" style="24" customWidth="1"/>
    <col min="13068" max="13068" width="9.42578125" style="24" customWidth="1"/>
    <col min="13069" max="13069" width="9" style="24" customWidth="1"/>
    <col min="13070" max="13070" width="9.28515625" style="24" customWidth="1"/>
    <col min="13071" max="13071" width="12.7109375" style="24" customWidth="1"/>
    <col min="13072" max="13076" width="12.85546875" style="24" customWidth="1"/>
    <col min="13077" max="13077" width="11" style="24" customWidth="1"/>
    <col min="13078" max="13078" width="10.85546875" style="24" customWidth="1"/>
    <col min="13079" max="13079" width="10.5703125" style="24" customWidth="1"/>
    <col min="13080" max="13081" width="10.85546875" style="24" customWidth="1"/>
    <col min="13082" max="13082" width="10" style="24" customWidth="1"/>
    <col min="13083" max="13083" width="9.5703125" style="24" customWidth="1"/>
    <col min="13084" max="13084" width="9.28515625" style="24" customWidth="1"/>
    <col min="13085" max="13085" width="9" style="24" customWidth="1"/>
    <col min="13086" max="13086" width="9.7109375" style="24" customWidth="1"/>
    <col min="13087" max="13087" width="11.5703125" style="24" customWidth="1"/>
    <col min="13088" max="13090" width="13.28515625" style="24" customWidth="1"/>
    <col min="13091" max="13091" width="9" style="24" customWidth="1"/>
    <col min="13092" max="13092" width="7.7109375" style="24" customWidth="1"/>
    <col min="13093" max="13093" width="8.28515625" style="24" customWidth="1"/>
    <col min="13094" max="13094" width="7.7109375" style="24" customWidth="1"/>
    <col min="13095" max="13095" width="8.28515625" style="24" customWidth="1"/>
    <col min="13096" max="13096" width="7.7109375" style="24" customWidth="1"/>
    <col min="13097" max="13097" width="7.140625" style="24" customWidth="1"/>
    <col min="13098" max="13098" width="7.7109375" style="24" customWidth="1"/>
    <col min="13099" max="13099" width="7.140625" style="24" customWidth="1"/>
    <col min="13100" max="13100" width="7.5703125" style="24" customWidth="1"/>
    <col min="13101" max="13101" width="7.140625" style="24" customWidth="1"/>
    <col min="13102" max="13104" width="8.42578125" style="24" customWidth="1"/>
    <col min="13105" max="13105" width="10.7109375" style="24" customWidth="1"/>
    <col min="13106" max="13106" width="10" style="24" customWidth="1"/>
    <col min="13107" max="13107" width="14.140625" style="24" customWidth="1"/>
    <col min="13108" max="13108" width="13.85546875" style="24" customWidth="1"/>
    <col min="13109" max="13110" width="9.5703125" style="24" customWidth="1"/>
    <col min="13111" max="13118" width="8.7109375" style="24" customWidth="1"/>
    <col min="13119" max="13119" width="19.28515625" style="24" customWidth="1"/>
    <col min="13120" max="13120" width="17.7109375" style="24" customWidth="1"/>
    <col min="13121" max="13121" width="19" style="24" customWidth="1"/>
    <col min="13122" max="13122" width="20" style="24" customWidth="1"/>
    <col min="13123" max="13123" width="12.140625" style="24" customWidth="1"/>
    <col min="13124" max="13124" width="11.85546875" style="24" customWidth="1"/>
    <col min="13125" max="13125" width="13" style="24" customWidth="1"/>
    <col min="13126" max="13126" width="13.5703125" style="24" customWidth="1"/>
    <col min="13127" max="13312" width="9.140625" style="24"/>
    <col min="13313" max="13313" width="5.42578125" style="24" customWidth="1"/>
    <col min="13314" max="13314" width="38.140625" style="24" customWidth="1"/>
    <col min="13315" max="13315" width="10" style="24" customWidth="1"/>
    <col min="13316" max="13316" width="10.7109375" style="24" customWidth="1"/>
    <col min="13317" max="13317" width="9" style="24" customWidth="1"/>
    <col min="13318" max="13320" width="9.85546875" style="24" customWidth="1"/>
    <col min="13321" max="13321" width="11.28515625" style="24" customWidth="1"/>
    <col min="13322" max="13322" width="11.5703125" style="24" customWidth="1"/>
    <col min="13323" max="13323" width="9" style="24" customWidth="1"/>
    <col min="13324" max="13324" width="9.42578125" style="24" customWidth="1"/>
    <col min="13325" max="13325" width="9" style="24" customWidth="1"/>
    <col min="13326" max="13326" width="9.28515625" style="24" customWidth="1"/>
    <col min="13327" max="13327" width="12.7109375" style="24" customWidth="1"/>
    <col min="13328" max="13332" width="12.85546875" style="24" customWidth="1"/>
    <col min="13333" max="13333" width="11" style="24" customWidth="1"/>
    <col min="13334" max="13334" width="10.85546875" style="24" customWidth="1"/>
    <col min="13335" max="13335" width="10.5703125" style="24" customWidth="1"/>
    <col min="13336" max="13337" width="10.85546875" style="24" customWidth="1"/>
    <col min="13338" max="13338" width="10" style="24" customWidth="1"/>
    <col min="13339" max="13339" width="9.5703125" style="24" customWidth="1"/>
    <col min="13340" max="13340" width="9.28515625" style="24" customWidth="1"/>
    <col min="13341" max="13341" width="9" style="24" customWidth="1"/>
    <col min="13342" max="13342" width="9.7109375" style="24" customWidth="1"/>
    <col min="13343" max="13343" width="11.5703125" style="24" customWidth="1"/>
    <col min="13344" max="13346" width="13.28515625" style="24" customWidth="1"/>
    <col min="13347" max="13347" width="9" style="24" customWidth="1"/>
    <col min="13348" max="13348" width="7.7109375" style="24" customWidth="1"/>
    <col min="13349" max="13349" width="8.28515625" style="24" customWidth="1"/>
    <col min="13350" max="13350" width="7.7109375" style="24" customWidth="1"/>
    <col min="13351" max="13351" width="8.28515625" style="24" customWidth="1"/>
    <col min="13352" max="13352" width="7.7109375" style="24" customWidth="1"/>
    <col min="13353" max="13353" width="7.140625" style="24" customWidth="1"/>
    <col min="13354" max="13354" width="7.7109375" style="24" customWidth="1"/>
    <col min="13355" max="13355" width="7.140625" style="24" customWidth="1"/>
    <col min="13356" max="13356" width="7.5703125" style="24" customWidth="1"/>
    <col min="13357" max="13357" width="7.140625" style="24" customWidth="1"/>
    <col min="13358" max="13360" width="8.42578125" style="24" customWidth="1"/>
    <col min="13361" max="13361" width="10.7109375" style="24" customWidth="1"/>
    <col min="13362" max="13362" width="10" style="24" customWidth="1"/>
    <col min="13363" max="13363" width="14.140625" style="24" customWidth="1"/>
    <col min="13364" max="13364" width="13.85546875" style="24" customWidth="1"/>
    <col min="13365" max="13366" width="9.5703125" style="24" customWidth="1"/>
    <col min="13367" max="13374" width="8.7109375" style="24" customWidth="1"/>
    <col min="13375" max="13375" width="19.28515625" style="24" customWidth="1"/>
    <col min="13376" max="13376" width="17.7109375" style="24" customWidth="1"/>
    <col min="13377" max="13377" width="19" style="24" customWidth="1"/>
    <col min="13378" max="13378" width="20" style="24" customWidth="1"/>
    <col min="13379" max="13379" width="12.140625" style="24" customWidth="1"/>
    <col min="13380" max="13380" width="11.85546875" style="24" customWidth="1"/>
    <col min="13381" max="13381" width="13" style="24" customWidth="1"/>
    <col min="13382" max="13382" width="13.5703125" style="24" customWidth="1"/>
    <col min="13383" max="13568" width="9.140625" style="24"/>
    <col min="13569" max="13569" width="5.42578125" style="24" customWidth="1"/>
    <col min="13570" max="13570" width="38.140625" style="24" customWidth="1"/>
    <col min="13571" max="13571" width="10" style="24" customWidth="1"/>
    <col min="13572" max="13572" width="10.7109375" style="24" customWidth="1"/>
    <col min="13573" max="13573" width="9" style="24" customWidth="1"/>
    <col min="13574" max="13576" width="9.85546875" style="24" customWidth="1"/>
    <col min="13577" max="13577" width="11.28515625" style="24" customWidth="1"/>
    <col min="13578" max="13578" width="11.5703125" style="24" customWidth="1"/>
    <col min="13579" max="13579" width="9" style="24" customWidth="1"/>
    <col min="13580" max="13580" width="9.42578125" style="24" customWidth="1"/>
    <col min="13581" max="13581" width="9" style="24" customWidth="1"/>
    <col min="13582" max="13582" width="9.28515625" style="24" customWidth="1"/>
    <col min="13583" max="13583" width="12.7109375" style="24" customWidth="1"/>
    <col min="13584" max="13588" width="12.85546875" style="24" customWidth="1"/>
    <col min="13589" max="13589" width="11" style="24" customWidth="1"/>
    <col min="13590" max="13590" width="10.85546875" style="24" customWidth="1"/>
    <col min="13591" max="13591" width="10.5703125" style="24" customWidth="1"/>
    <col min="13592" max="13593" width="10.85546875" style="24" customWidth="1"/>
    <col min="13594" max="13594" width="10" style="24" customWidth="1"/>
    <col min="13595" max="13595" width="9.5703125" style="24" customWidth="1"/>
    <col min="13596" max="13596" width="9.28515625" style="24" customWidth="1"/>
    <col min="13597" max="13597" width="9" style="24" customWidth="1"/>
    <col min="13598" max="13598" width="9.7109375" style="24" customWidth="1"/>
    <col min="13599" max="13599" width="11.5703125" style="24" customWidth="1"/>
    <col min="13600" max="13602" width="13.28515625" style="24" customWidth="1"/>
    <col min="13603" max="13603" width="9" style="24" customWidth="1"/>
    <col min="13604" max="13604" width="7.7109375" style="24" customWidth="1"/>
    <col min="13605" max="13605" width="8.28515625" style="24" customWidth="1"/>
    <col min="13606" max="13606" width="7.7109375" style="24" customWidth="1"/>
    <col min="13607" max="13607" width="8.28515625" style="24" customWidth="1"/>
    <col min="13608" max="13608" width="7.7109375" style="24" customWidth="1"/>
    <col min="13609" max="13609" width="7.140625" style="24" customWidth="1"/>
    <col min="13610" max="13610" width="7.7109375" style="24" customWidth="1"/>
    <col min="13611" max="13611" width="7.140625" style="24" customWidth="1"/>
    <col min="13612" max="13612" width="7.5703125" style="24" customWidth="1"/>
    <col min="13613" max="13613" width="7.140625" style="24" customWidth="1"/>
    <col min="13614" max="13616" width="8.42578125" style="24" customWidth="1"/>
    <col min="13617" max="13617" width="10.7109375" style="24" customWidth="1"/>
    <col min="13618" max="13618" width="10" style="24" customWidth="1"/>
    <col min="13619" max="13619" width="14.140625" style="24" customWidth="1"/>
    <col min="13620" max="13620" width="13.85546875" style="24" customWidth="1"/>
    <col min="13621" max="13622" width="9.5703125" style="24" customWidth="1"/>
    <col min="13623" max="13630" width="8.7109375" style="24" customWidth="1"/>
    <col min="13631" max="13631" width="19.28515625" style="24" customWidth="1"/>
    <col min="13632" max="13632" width="17.7109375" style="24" customWidth="1"/>
    <col min="13633" max="13633" width="19" style="24" customWidth="1"/>
    <col min="13634" max="13634" width="20" style="24" customWidth="1"/>
    <col min="13635" max="13635" width="12.140625" style="24" customWidth="1"/>
    <col min="13636" max="13636" width="11.85546875" style="24" customWidth="1"/>
    <col min="13637" max="13637" width="13" style="24" customWidth="1"/>
    <col min="13638" max="13638" width="13.5703125" style="24" customWidth="1"/>
    <col min="13639" max="13824" width="9.140625" style="24"/>
    <col min="13825" max="13825" width="5.42578125" style="24" customWidth="1"/>
    <col min="13826" max="13826" width="38.140625" style="24" customWidth="1"/>
    <col min="13827" max="13827" width="10" style="24" customWidth="1"/>
    <col min="13828" max="13828" width="10.7109375" style="24" customWidth="1"/>
    <col min="13829" max="13829" width="9" style="24" customWidth="1"/>
    <col min="13830" max="13832" width="9.85546875" style="24" customWidth="1"/>
    <col min="13833" max="13833" width="11.28515625" style="24" customWidth="1"/>
    <col min="13834" max="13834" width="11.5703125" style="24" customWidth="1"/>
    <col min="13835" max="13835" width="9" style="24" customWidth="1"/>
    <col min="13836" max="13836" width="9.42578125" style="24" customWidth="1"/>
    <col min="13837" max="13837" width="9" style="24" customWidth="1"/>
    <col min="13838" max="13838" width="9.28515625" style="24" customWidth="1"/>
    <col min="13839" max="13839" width="12.7109375" style="24" customWidth="1"/>
    <col min="13840" max="13844" width="12.85546875" style="24" customWidth="1"/>
    <col min="13845" max="13845" width="11" style="24" customWidth="1"/>
    <col min="13846" max="13846" width="10.85546875" style="24" customWidth="1"/>
    <col min="13847" max="13847" width="10.5703125" style="24" customWidth="1"/>
    <col min="13848" max="13849" width="10.85546875" style="24" customWidth="1"/>
    <col min="13850" max="13850" width="10" style="24" customWidth="1"/>
    <col min="13851" max="13851" width="9.5703125" style="24" customWidth="1"/>
    <col min="13852" max="13852" width="9.28515625" style="24" customWidth="1"/>
    <col min="13853" max="13853" width="9" style="24" customWidth="1"/>
    <col min="13854" max="13854" width="9.7109375" style="24" customWidth="1"/>
    <col min="13855" max="13855" width="11.5703125" style="24" customWidth="1"/>
    <col min="13856" max="13858" width="13.28515625" style="24" customWidth="1"/>
    <col min="13859" max="13859" width="9" style="24" customWidth="1"/>
    <col min="13860" max="13860" width="7.7109375" style="24" customWidth="1"/>
    <col min="13861" max="13861" width="8.28515625" style="24" customWidth="1"/>
    <col min="13862" max="13862" width="7.7109375" style="24" customWidth="1"/>
    <col min="13863" max="13863" width="8.28515625" style="24" customWidth="1"/>
    <col min="13864" max="13864" width="7.7109375" style="24" customWidth="1"/>
    <col min="13865" max="13865" width="7.140625" style="24" customWidth="1"/>
    <col min="13866" max="13866" width="7.7109375" style="24" customWidth="1"/>
    <col min="13867" max="13867" width="7.140625" style="24" customWidth="1"/>
    <col min="13868" max="13868" width="7.5703125" style="24" customWidth="1"/>
    <col min="13869" max="13869" width="7.140625" style="24" customWidth="1"/>
    <col min="13870" max="13872" width="8.42578125" style="24" customWidth="1"/>
    <col min="13873" max="13873" width="10.7109375" style="24" customWidth="1"/>
    <col min="13874" max="13874" width="10" style="24" customWidth="1"/>
    <col min="13875" max="13875" width="14.140625" style="24" customWidth="1"/>
    <col min="13876" max="13876" width="13.85546875" style="24" customWidth="1"/>
    <col min="13877" max="13878" width="9.5703125" style="24" customWidth="1"/>
    <col min="13879" max="13886" width="8.7109375" style="24" customWidth="1"/>
    <col min="13887" max="13887" width="19.28515625" style="24" customWidth="1"/>
    <col min="13888" max="13888" width="17.7109375" style="24" customWidth="1"/>
    <col min="13889" max="13889" width="19" style="24" customWidth="1"/>
    <col min="13890" max="13890" width="20" style="24" customWidth="1"/>
    <col min="13891" max="13891" width="12.140625" style="24" customWidth="1"/>
    <col min="13892" max="13892" width="11.85546875" style="24" customWidth="1"/>
    <col min="13893" max="13893" width="13" style="24" customWidth="1"/>
    <col min="13894" max="13894" width="13.5703125" style="24" customWidth="1"/>
    <col min="13895" max="14080" width="9.140625" style="24"/>
    <col min="14081" max="14081" width="5.42578125" style="24" customWidth="1"/>
    <col min="14082" max="14082" width="38.140625" style="24" customWidth="1"/>
    <col min="14083" max="14083" width="10" style="24" customWidth="1"/>
    <col min="14084" max="14084" width="10.7109375" style="24" customWidth="1"/>
    <col min="14085" max="14085" width="9" style="24" customWidth="1"/>
    <col min="14086" max="14088" width="9.85546875" style="24" customWidth="1"/>
    <col min="14089" max="14089" width="11.28515625" style="24" customWidth="1"/>
    <col min="14090" max="14090" width="11.5703125" style="24" customWidth="1"/>
    <col min="14091" max="14091" width="9" style="24" customWidth="1"/>
    <col min="14092" max="14092" width="9.42578125" style="24" customWidth="1"/>
    <col min="14093" max="14093" width="9" style="24" customWidth="1"/>
    <col min="14094" max="14094" width="9.28515625" style="24" customWidth="1"/>
    <col min="14095" max="14095" width="12.7109375" style="24" customWidth="1"/>
    <col min="14096" max="14100" width="12.85546875" style="24" customWidth="1"/>
    <col min="14101" max="14101" width="11" style="24" customWidth="1"/>
    <col min="14102" max="14102" width="10.85546875" style="24" customWidth="1"/>
    <col min="14103" max="14103" width="10.5703125" style="24" customWidth="1"/>
    <col min="14104" max="14105" width="10.85546875" style="24" customWidth="1"/>
    <col min="14106" max="14106" width="10" style="24" customWidth="1"/>
    <col min="14107" max="14107" width="9.5703125" style="24" customWidth="1"/>
    <col min="14108" max="14108" width="9.28515625" style="24" customWidth="1"/>
    <col min="14109" max="14109" width="9" style="24" customWidth="1"/>
    <col min="14110" max="14110" width="9.7109375" style="24" customWidth="1"/>
    <col min="14111" max="14111" width="11.5703125" style="24" customWidth="1"/>
    <col min="14112" max="14114" width="13.28515625" style="24" customWidth="1"/>
    <col min="14115" max="14115" width="9" style="24" customWidth="1"/>
    <col min="14116" max="14116" width="7.7109375" style="24" customWidth="1"/>
    <col min="14117" max="14117" width="8.28515625" style="24" customWidth="1"/>
    <col min="14118" max="14118" width="7.7109375" style="24" customWidth="1"/>
    <col min="14119" max="14119" width="8.28515625" style="24" customWidth="1"/>
    <col min="14120" max="14120" width="7.7109375" style="24" customWidth="1"/>
    <col min="14121" max="14121" width="7.140625" style="24" customWidth="1"/>
    <col min="14122" max="14122" width="7.7109375" style="24" customWidth="1"/>
    <col min="14123" max="14123" width="7.140625" style="24" customWidth="1"/>
    <col min="14124" max="14124" width="7.5703125" style="24" customWidth="1"/>
    <col min="14125" max="14125" width="7.140625" style="24" customWidth="1"/>
    <col min="14126" max="14128" width="8.42578125" style="24" customWidth="1"/>
    <col min="14129" max="14129" width="10.7109375" style="24" customWidth="1"/>
    <col min="14130" max="14130" width="10" style="24" customWidth="1"/>
    <col min="14131" max="14131" width="14.140625" style="24" customWidth="1"/>
    <col min="14132" max="14132" width="13.85546875" style="24" customWidth="1"/>
    <col min="14133" max="14134" width="9.5703125" style="24" customWidth="1"/>
    <col min="14135" max="14142" width="8.7109375" style="24" customWidth="1"/>
    <col min="14143" max="14143" width="19.28515625" style="24" customWidth="1"/>
    <col min="14144" max="14144" width="17.7109375" style="24" customWidth="1"/>
    <col min="14145" max="14145" width="19" style="24" customWidth="1"/>
    <col min="14146" max="14146" width="20" style="24" customWidth="1"/>
    <col min="14147" max="14147" width="12.140625" style="24" customWidth="1"/>
    <col min="14148" max="14148" width="11.85546875" style="24" customWidth="1"/>
    <col min="14149" max="14149" width="13" style="24" customWidth="1"/>
    <col min="14150" max="14150" width="13.5703125" style="24" customWidth="1"/>
    <col min="14151" max="14336" width="9.140625" style="24"/>
    <col min="14337" max="14337" width="5.42578125" style="24" customWidth="1"/>
    <col min="14338" max="14338" width="38.140625" style="24" customWidth="1"/>
    <col min="14339" max="14339" width="10" style="24" customWidth="1"/>
    <col min="14340" max="14340" width="10.7109375" style="24" customWidth="1"/>
    <col min="14341" max="14341" width="9" style="24" customWidth="1"/>
    <col min="14342" max="14344" width="9.85546875" style="24" customWidth="1"/>
    <col min="14345" max="14345" width="11.28515625" style="24" customWidth="1"/>
    <col min="14346" max="14346" width="11.5703125" style="24" customWidth="1"/>
    <col min="14347" max="14347" width="9" style="24" customWidth="1"/>
    <col min="14348" max="14348" width="9.42578125" style="24" customWidth="1"/>
    <col min="14349" max="14349" width="9" style="24" customWidth="1"/>
    <col min="14350" max="14350" width="9.28515625" style="24" customWidth="1"/>
    <col min="14351" max="14351" width="12.7109375" style="24" customWidth="1"/>
    <col min="14352" max="14356" width="12.85546875" style="24" customWidth="1"/>
    <col min="14357" max="14357" width="11" style="24" customWidth="1"/>
    <col min="14358" max="14358" width="10.85546875" style="24" customWidth="1"/>
    <col min="14359" max="14359" width="10.5703125" style="24" customWidth="1"/>
    <col min="14360" max="14361" width="10.85546875" style="24" customWidth="1"/>
    <col min="14362" max="14362" width="10" style="24" customWidth="1"/>
    <col min="14363" max="14363" width="9.5703125" style="24" customWidth="1"/>
    <col min="14364" max="14364" width="9.28515625" style="24" customWidth="1"/>
    <col min="14365" max="14365" width="9" style="24" customWidth="1"/>
    <col min="14366" max="14366" width="9.7109375" style="24" customWidth="1"/>
    <col min="14367" max="14367" width="11.5703125" style="24" customWidth="1"/>
    <col min="14368" max="14370" width="13.28515625" style="24" customWidth="1"/>
    <col min="14371" max="14371" width="9" style="24" customWidth="1"/>
    <col min="14372" max="14372" width="7.7109375" style="24" customWidth="1"/>
    <col min="14373" max="14373" width="8.28515625" style="24" customWidth="1"/>
    <col min="14374" max="14374" width="7.7109375" style="24" customWidth="1"/>
    <col min="14375" max="14375" width="8.28515625" style="24" customWidth="1"/>
    <col min="14376" max="14376" width="7.7109375" style="24" customWidth="1"/>
    <col min="14377" max="14377" width="7.140625" style="24" customWidth="1"/>
    <col min="14378" max="14378" width="7.7109375" style="24" customWidth="1"/>
    <col min="14379" max="14379" width="7.140625" style="24" customWidth="1"/>
    <col min="14380" max="14380" width="7.5703125" style="24" customWidth="1"/>
    <col min="14381" max="14381" width="7.140625" style="24" customWidth="1"/>
    <col min="14382" max="14384" width="8.42578125" style="24" customWidth="1"/>
    <col min="14385" max="14385" width="10.7109375" style="24" customWidth="1"/>
    <col min="14386" max="14386" width="10" style="24" customWidth="1"/>
    <col min="14387" max="14387" width="14.140625" style="24" customWidth="1"/>
    <col min="14388" max="14388" width="13.85546875" style="24" customWidth="1"/>
    <col min="14389" max="14390" width="9.5703125" style="24" customWidth="1"/>
    <col min="14391" max="14398" width="8.7109375" style="24" customWidth="1"/>
    <col min="14399" max="14399" width="19.28515625" style="24" customWidth="1"/>
    <col min="14400" max="14400" width="17.7109375" style="24" customWidth="1"/>
    <col min="14401" max="14401" width="19" style="24" customWidth="1"/>
    <col min="14402" max="14402" width="20" style="24" customWidth="1"/>
    <col min="14403" max="14403" width="12.140625" style="24" customWidth="1"/>
    <col min="14404" max="14404" width="11.85546875" style="24" customWidth="1"/>
    <col min="14405" max="14405" width="13" style="24" customWidth="1"/>
    <col min="14406" max="14406" width="13.5703125" style="24" customWidth="1"/>
    <col min="14407" max="14592" width="9.140625" style="24"/>
    <col min="14593" max="14593" width="5.42578125" style="24" customWidth="1"/>
    <col min="14594" max="14594" width="38.140625" style="24" customWidth="1"/>
    <col min="14595" max="14595" width="10" style="24" customWidth="1"/>
    <col min="14596" max="14596" width="10.7109375" style="24" customWidth="1"/>
    <col min="14597" max="14597" width="9" style="24" customWidth="1"/>
    <col min="14598" max="14600" width="9.85546875" style="24" customWidth="1"/>
    <col min="14601" max="14601" width="11.28515625" style="24" customWidth="1"/>
    <col min="14602" max="14602" width="11.5703125" style="24" customWidth="1"/>
    <col min="14603" max="14603" width="9" style="24" customWidth="1"/>
    <col min="14604" max="14604" width="9.42578125" style="24" customWidth="1"/>
    <col min="14605" max="14605" width="9" style="24" customWidth="1"/>
    <col min="14606" max="14606" width="9.28515625" style="24" customWidth="1"/>
    <col min="14607" max="14607" width="12.7109375" style="24" customWidth="1"/>
    <col min="14608" max="14612" width="12.85546875" style="24" customWidth="1"/>
    <col min="14613" max="14613" width="11" style="24" customWidth="1"/>
    <col min="14614" max="14614" width="10.85546875" style="24" customWidth="1"/>
    <col min="14615" max="14615" width="10.5703125" style="24" customWidth="1"/>
    <col min="14616" max="14617" width="10.85546875" style="24" customWidth="1"/>
    <col min="14618" max="14618" width="10" style="24" customWidth="1"/>
    <col min="14619" max="14619" width="9.5703125" style="24" customWidth="1"/>
    <col min="14620" max="14620" width="9.28515625" style="24" customWidth="1"/>
    <col min="14621" max="14621" width="9" style="24" customWidth="1"/>
    <col min="14622" max="14622" width="9.7109375" style="24" customWidth="1"/>
    <col min="14623" max="14623" width="11.5703125" style="24" customWidth="1"/>
    <col min="14624" max="14626" width="13.28515625" style="24" customWidth="1"/>
    <col min="14627" max="14627" width="9" style="24" customWidth="1"/>
    <col min="14628" max="14628" width="7.7109375" style="24" customWidth="1"/>
    <col min="14629" max="14629" width="8.28515625" style="24" customWidth="1"/>
    <col min="14630" max="14630" width="7.7109375" style="24" customWidth="1"/>
    <col min="14631" max="14631" width="8.28515625" style="24" customWidth="1"/>
    <col min="14632" max="14632" width="7.7109375" style="24" customWidth="1"/>
    <col min="14633" max="14633" width="7.140625" style="24" customWidth="1"/>
    <col min="14634" max="14634" width="7.7109375" style="24" customWidth="1"/>
    <col min="14635" max="14635" width="7.140625" style="24" customWidth="1"/>
    <col min="14636" max="14636" width="7.5703125" style="24" customWidth="1"/>
    <col min="14637" max="14637" width="7.140625" style="24" customWidth="1"/>
    <col min="14638" max="14640" width="8.42578125" style="24" customWidth="1"/>
    <col min="14641" max="14641" width="10.7109375" style="24" customWidth="1"/>
    <col min="14642" max="14642" width="10" style="24" customWidth="1"/>
    <col min="14643" max="14643" width="14.140625" style="24" customWidth="1"/>
    <col min="14644" max="14644" width="13.85546875" style="24" customWidth="1"/>
    <col min="14645" max="14646" width="9.5703125" style="24" customWidth="1"/>
    <col min="14647" max="14654" width="8.7109375" style="24" customWidth="1"/>
    <col min="14655" max="14655" width="19.28515625" style="24" customWidth="1"/>
    <col min="14656" max="14656" width="17.7109375" style="24" customWidth="1"/>
    <col min="14657" max="14657" width="19" style="24" customWidth="1"/>
    <col min="14658" max="14658" width="20" style="24" customWidth="1"/>
    <col min="14659" max="14659" width="12.140625" style="24" customWidth="1"/>
    <col min="14660" max="14660" width="11.85546875" style="24" customWidth="1"/>
    <col min="14661" max="14661" width="13" style="24" customWidth="1"/>
    <col min="14662" max="14662" width="13.5703125" style="24" customWidth="1"/>
    <col min="14663" max="14848" width="9.140625" style="24"/>
    <col min="14849" max="14849" width="5.42578125" style="24" customWidth="1"/>
    <col min="14850" max="14850" width="38.140625" style="24" customWidth="1"/>
    <col min="14851" max="14851" width="10" style="24" customWidth="1"/>
    <col min="14852" max="14852" width="10.7109375" style="24" customWidth="1"/>
    <col min="14853" max="14853" width="9" style="24" customWidth="1"/>
    <col min="14854" max="14856" width="9.85546875" style="24" customWidth="1"/>
    <col min="14857" max="14857" width="11.28515625" style="24" customWidth="1"/>
    <col min="14858" max="14858" width="11.5703125" style="24" customWidth="1"/>
    <col min="14859" max="14859" width="9" style="24" customWidth="1"/>
    <col min="14860" max="14860" width="9.42578125" style="24" customWidth="1"/>
    <col min="14861" max="14861" width="9" style="24" customWidth="1"/>
    <col min="14862" max="14862" width="9.28515625" style="24" customWidth="1"/>
    <col min="14863" max="14863" width="12.7109375" style="24" customWidth="1"/>
    <col min="14864" max="14868" width="12.85546875" style="24" customWidth="1"/>
    <col min="14869" max="14869" width="11" style="24" customWidth="1"/>
    <col min="14870" max="14870" width="10.85546875" style="24" customWidth="1"/>
    <col min="14871" max="14871" width="10.5703125" style="24" customWidth="1"/>
    <col min="14872" max="14873" width="10.85546875" style="24" customWidth="1"/>
    <col min="14874" max="14874" width="10" style="24" customWidth="1"/>
    <col min="14875" max="14875" width="9.5703125" style="24" customWidth="1"/>
    <col min="14876" max="14876" width="9.28515625" style="24" customWidth="1"/>
    <col min="14877" max="14877" width="9" style="24" customWidth="1"/>
    <col min="14878" max="14878" width="9.7109375" style="24" customWidth="1"/>
    <col min="14879" max="14879" width="11.5703125" style="24" customWidth="1"/>
    <col min="14880" max="14882" width="13.28515625" style="24" customWidth="1"/>
    <col min="14883" max="14883" width="9" style="24" customWidth="1"/>
    <col min="14884" max="14884" width="7.7109375" style="24" customWidth="1"/>
    <col min="14885" max="14885" width="8.28515625" style="24" customWidth="1"/>
    <col min="14886" max="14886" width="7.7109375" style="24" customWidth="1"/>
    <col min="14887" max="14887" width="8.28515625" style="24" customWidth="1"/>
    <col min="14888" max="14888" width="7.7109375" style="24" customWidth="1"/>
    <col min="14889" max="14889" width="7.140625" style="24" customWidth="1"/>
    <col min="14890" max="14890" width="7.7109375" style="24" customWidth="1"/>
    <col min="14891" max="14891" width="7.140625" style="24" customWidth="1"/>
    <col min="14892" max="14892" width="7.5703125" style="24" customWidth="1"/>
    <col min="14893" max="14893" width="7.140625" style="24" customWidth="1"/>
    <col min="14894" max="14896" width="8.42578125" style="24" customWidth="1"/>
    <col min="14897" max="14897" width="10.7109375" style="24" customWidth="1"/>
    <col min="14898" max="14898" width="10" style="24" customWidth="1"/>
    <col min="14899" max="14899" width="14.140625" style="24" customWidth="1"/>
    <col min="14900" max="14900" width="13.85546875" style="24" customWidth="1"/>
    <col min="14901" max="14902" width="9.5703125" style="24" customWidth="1"/>
    <col min="14903" max="14910" width="8.7109375" style="24" customWidth="1"/>
    <col min="14911" max="14911" width="19.28515625" style="24" customWidth="1"/>
    <col min="14912" max="14912" width="17.7109375" style="24" customWidth="1"/>
    <col min="14913" max="14913" width="19" style="24" customWidth="1"/>
    <col min="14914" max="14914" width="20" style="24" customWidth="1"/>
    <col min="14915" max="14915" width="12.140625" style="24" customWidth="1"/>
    <col min="14916" max="14916" width="11.85546875" style="24" customWidth="1"/>
    <col min="14917" max="14917" width="13" style="24" customWidth="1"/>
    <col min="14918" max="14918" width="13.5703125" style="24" customWidth="1"/>
    <col min="14919" max="15104" width="9.140625" style="24"/>
    <col min="15105" max="15105" width="5.42578125" style="24" customWidth="1"/>
    <col min="15106" max="15106" width="38.140625" style="24" customWidth="1"/>
    <col min="15107" max="15107" width="10" style="24" customWidth="1"/>
    <col min="15108" max="15108" width="10.7109375" style="24" customWidth="1"/>
    <col min="15109" max="15109" width="9" style="24" customWidth="1"/>
    <col min="15110" max="15112" width="9.85546875" style="24" customWidth="1"/>
    <col min="15113" max="15113" width="11.28515625" style="24" customWidth="1"/>
    <col min="15114" max="15114" width="11.5703125" style="24" customWidth="1"/>
    <col min="15115" max="15115" width="9" style="24" customWidth="1"/>
    <col min="15116" max="15116" width="9.42578125" style="24" customWidth="1"/>
    <col min="15117" max="15117" width="9" style="24" customWidth="1"/>
    <col min="15118" max="15118" width="9.28515625" style="24" customWidth="1"/>
    <col min="15119" max="15119" width="12.7109375" style="24" customWidth="1"/>
    <col min="15120" max="15124" width="12.85546875" style="24" customWidth="1"/>
    <col min="15125" max="15125" width="11" style="24" customWidth="1"/>
    <col min="15126" max="15126" width="10.85546875" style="24" customWidth="1"/>
    <col min="15127" max="15127" width="10.5703125" style="24" customWidth="1"/>
    <col min="15128" max="15129" width="10.85546875" style="24" customWidth="1"/>
    <col min="15130" max="15130" width="10" style="24" customWidth="1"/>
    <col min="15131" max="15131" width="9.5703125" style="24" customWidth="1"/>
    <col min="15132" max="15132" width="9.28515625" style="24" customWidth="1"/>
    <col min="15133" max="15133" width="9" style="24" customWidth="1"/>
    <col min="15134" max="15134" width="9.7109375" style="24" customWidth="1"/>
    <col min="15135" max="15135" width="11.5703125" style="24" customWidth="1"/>
    <col min="15136" max="15138" width="13.28515625" style="24" customWidth="1"/>
    <col min="15139" max="15139" width="9" style="24" customWidth="1"/>
    <col min="15140" max="15140" width="7.7109375" style="24" customWidth="1"/>
    <col min="15141" max="15141" width="8.28515625" style="24" customWidth="1"/>
    <col min="15142" max="15142" width="7.7109375" style="24" customWidth="1"/>
    <col min="15143" max="15143" width="8.28515625" style="24" customWidth="1"/>
    <col min="15144" max="15144" width="7.7109375" style="24" customWidth="1"/>
    <col min="15145" max="15145" width="7.140625" style="24" customWidth="1"/>
    <col min="15146" max="15146" width="7.7109375" style="24" customWidth="1"/>
    <col min="15147" max="15147" width="7.140625" style="24" customWidth="1"/>
    <col min="15148" max="15148" width="7.5703125" style="24" customWidth="1"/>
    <col min="15149" max="15149" width="7.140625" style="24" customWidth="1"/>
    <col min="15150" max="15152" width="8.42578125" style="24" customWidth="1"/>
    <col min="15153" max="15153" width="10.7109375" style="24" customWidth="1"/>
    <col min="15154" max="15154" width="10" style="24" customWidth="1"/>
    <col min="15155" max="15155" width="14.140625" style="24" customWidth="1"/>
    <col min="15156" max="15156" width="13.85546875" style="24" customWidth="1"/>
    <col min="15157" max="15158" width="9.5703125" style="24" customWidth="1"/>
    <col min="15159" max="15166" width="8.7109375" style="24" customWidth="1"/>
    <col min="15167" max="15167" width="19.28515625" style="24" customWidth="1"/>
    <col min="15168" max="15168" width="17.7109375" style="24" customWidth="1"/>
    <col min="15169" max="15169" width="19" style="24" customWidth="1"/>
    <col min="15170" max="15170" width="20" style="24" customWidth="1"/>
    <col min="15171" max="15171" width="12.140625" style="24" customWidth="1"/>
    <col min="15172" max="15172" width="11.85546875" style="24" customWidth="1"/>
    <col min="15173" max="15173" width="13" style="24" customWidth="1"/>
    <col min="15174" max="15174" width="13.5703125" style="24" customWidth="1"/>
    <col min="15175" max="15360" width="9.140625" style="24"/>
    <col min="15361" max="15361" width="5.42578125" style="24" customWidth="1"/>
    <col min="15362" max="15362" width="38.140625" style="24" customWidth="1"/>
    <col min="15363" max="15363" width="10" style="24" customWidth="1"/>
    <col min="15364" max="15364" width="10.7109375" style="24" customWidth="1"/>
    <col min="15365" max="15365" width="9" style="24" customWidth="1"/>
    <col min="15366" max="15368" width="9.85546875" style="24" customWidth="1"/>
    <col min="15369" max="15369" width="11.28515625" style="24" customWidth="1"/>
    <col min="15370" max="15370" width="11.5703125" style="24" customWidth="1"/>
    <col min="15371" max="15371" width="9" style="24" customWidth="1"/>
    <col min="15372" max="15372" width="9.42578125" style="24" customWidth="1"/>
    <col min="15373" max="15373" width="9" style="24" customWidth="1"/>
    <col min="15374" max="15374" width="9.28515625" style="24" customWidth="1"/>
    <col min="15375" max="15375" width="12.7109375" style="24" customWidth="1"/>
    <col min="15376" max="15380" width="12.85546875" style="24" customWidth="1"/>
    <col min="15381" max="15381" width="11" style="24" customWidth="1"/>
    <col min="15382" max="15382" width="10.85546875" style="24" customWidth="1"/>
    <col min="15383" max="15383" width="10.5703125" style="24" customWidth="1"/>
    <col min="15384" max="15385" width="10.85546875" style="24" customWidth="1"/>
    <col min="15386" max="15386" width="10" style="24" customWidth="1"/>
    <col min="15387" max="15387" width="9.5703125" style="24" customWidth="1"/>
    <col min="15388" max="15388" width="9.28515625" style="24" customWidth="1"/>
    <col min="15389" max="15389" width="9" style="24" customWidth="1"/>
    <col min="15390" max="15390" width="9.7109375" style="24" customWidth="1"/>
    <col min="15391" max="15391" width="11.5703125" style="24" customWidth="1"/>
    <col min="15392" max="15394" width="13.28515625" style="24" customWidth="1"/>
    <col min="15395" max="15395" width="9" style="24" customWidth="1"/>
    <col min="15396" max="15396" width="7.7109375" style="24" customWidth="1"/>
    <col min="15397" max="15397" width="8.28515625" style="24" customWidth="1"/>
    <col min="15398" max="15398" width="7.7109375" style="24" customWidth="1"/>
    <col min="15399" max="15399" width="8.28515625" style="24" customWidth="1"/>
    <col min="15400" max="15400" width="7.7109375" style="24" customWidth="1"/>
    <col min="15401" max="15401" width="7.140625" style="24" customWidth="1"/>
    <col min="15402" max="15402" width="7.7109375" style="24" customWidth="1"/>
    <col min="15403" max="15403" width="7.140625" style="24" customWidth="1"/>
    <col min="15404" max="15404" width="7.5703125" style="24" customWidth="1"/>
    <col min="15405" max="15405" width="7.140625" style="24" customWidth="1"/>
    <col min="15406" max="15408" width="8.42578125" style="24" customWidth="1"/>
    <col min="15409" max="15409" width="10.7109375" style="24" customWidth="1"/>
    <col min="15410" max="15410" width="10" style="24" customWidth="1"/>
    <col min="15411" max="15411" width="14.140625" style="24" customWidth="1"/>
    <col min="15412" max="15412" width="13.85546875" style="24" customWidth="1"/>
    <col min="15413" max="15414" width="9.5703125" style="24" customWidth="1"/>
    <col min="15415" max="15422" width="8.7109375" style="24" customWidth="1"/>
    <col min="15423" max="15423" width="19.28515625" style="24" customWidth="1"/>
    <col min="15424" max="15424" width="17.7109375" style="24" customWidth="1"/>
    <col min="15425" max="15425" width="19" style="24" customWidth="1"/>
    <col min="15426" max="15426" width="20" style="24" customWidth="1"/>
    <col min="15427" max="15427" width="12.140625" style="24" customWidth="1"/>
    <col min="15428" max="15428" width="11.85546875" style="24" customWidth="1"/>
    <col min="15429" max="15429" width="13" style="24" customWidth="1"/>
    <col min="15430" max="15430" width="13.5703125" style="24" customWidth="1"/>
    <col min="15431" max="15616" width="9.140625" style="24"/>
    <col min="15617" max="15617" width="5.42578125" style="24" customWidth="1"/>
    <col min="15618" max="15618" width="38.140625" style="24" customWidth="1"/>
    <col min="15619" max="15619" width="10" style="24" customWidth="1"/>
    <col min="15620" max="15620" width="10.7109375" style="24" customWidth="1"/>
    <col min="15621" max="15621" width="9" style="24" customWidth="1"/>
    <col min="15622" max="15624" width="9.85546875" style="24" customWidth="1"/>
    <col min="15625" max="15625" width="11.28515625" style="24" customWidth="1"/>
    <col min="15626" max="15626" width="11.5703125" style="24" customWidth="1"/>
    <col min="15627" max="15627" width="9" style="24" customWidth="1"/>
    <col min="15628" max="15628" width="9.42578125" style="24" customWidth="1"/>
    <col min="15629" max="15629" width="9" style="24" customWidth="1"/>
    <col min="15630" max="15630" width="9.28515625" style="24" customWidth="1"/>
    <col min="15631" max="15631" width="12.7109375" style="24" customWidth="1"/>
    <col min="15632" max="15636" width="12.85546875" style="24" customWidth="1"/>
    <col min="15637" max="15637" width="11" style="24" customWidth="1"/>
    <col min="15638" max="15638" width="10.85546875" style="24" customWidth="1"/>
    <col min="15639" max="15639" width="10.5703125" style="24" customWidth="1"/>
    <col min="15640" max="15641" width="10.85546875" style="24" customWidth="1"/>
    <col min="15642" max="15642" width="10" style="24" customWidth="1"/>
    <col min="15643" max="15643" width="9.5703125" style="24" customWidth="1"/>
    <col min="15644" max="15644" width="9.28515625" style="24" customWidth="1"/>
    <col min="15645" max="15645" width="9" style="24" customWidth="1"/>
    <col min="15646" max="15646" width="9.7109375" style="24" customWidth="1"/>
    <col min="15647" max="15647" width="11.5703125" style="24" customWidth="1"/>
    <col min="15648" max="15650" width="13.28515625" style="24" customWidth="1"/>
    <col min="15651" max="15651" width="9" style="24" customWidth="1"/>
    <col min="15652" max="15652" width="7.7109375" style="24" customWidth="1"/>
    <col min="15653" max="15653" width="8.28515625" style="24" customWidth="1"/>
    <col min="15654" max="15654" width="7.7109375" style="24" customWidth="1"/>
    <col min="15655" max="15655" width="8.28515625" style="24" customWidth="1"/>
    <col min="15656" max="15656" width="7.7109375" style="24" customWidth="1"/>
    <col min="15657" max="15657" width="7.140625" style="24" customWidth="1"/>
    <col min="15658" max="15658" width="7.7109375" style="24" customWidth="1"/>
    <col min="15659" max="15659" width="7.140625" style="24" customWidth="1"/>
    <col min="15660" max="15660" width="7.5703125" style="24" customWidth="1"/>
    <col min="15661" max="15661" width="7.140625" style="24" customWidth="1"/>
    <col min="15662" max="15664" width="8.42578125" style="24" customWidth="1"/>
    <col min="15665" max="15665" width="10.7109375" style="24" customWidth="1"/>
    <col min="15666" max="15666" width="10" style="24" customWidth="1"/>
    <col min="15667" max="15667" width="14.140625" style="24" customWidth="1"/>
    <col min="15668" max="15668" width="13.85546875" style="24" customWidth="1"/>
    <col min="15669" max="15670" width="9.5703125" style="24" customWidth="1"/>
    <col min="15671" max="15678" width="8.7109375" style="24" customWidth="1"/>
    <col min="15679" max="15679" width="19.28515625" style="24" customWidth="1"/>
    <col min="15680" max="15680" width="17.7109375" style="24" customWidth="1"/>
    <col min="15681" max="15681" width="19" style="24" customWidth="1"/>
    <col min="15682" max="15682" width="20" style="24" customWidth="1"/>
    <col min="15683" max="15683" width="12.140625" style="24" customWidth="1"/>
    <col min="15684" max="15684" width="11.85546875" style="24" customWidth="1"/>
    <col min="15685" max="15685" width="13" style="24" customWidth="1"/>
    <col min="15686" max="15686" width="13.5703125" style="24" customWidth="1"/>
    <col min="15687" max="15872" width="9.140625" style="24"/>
    <col min="15873" max="15873" width="5.42578125" style="24" customWidth="1"/>
    <col min="15874" max="15874" width="38.140625" style="24" customWidth="1"/>
    <col min="15875" max="15875" width="10" style="24" customWidth="1"/>
    <col min="15876" max="15876" width="10.7109375" style="24" customWidth="1"/>
    <col min="15877" max="15877" width="9" style="24" customWidth="1"/>
    <col min="15878" max="15880" width="9.85546875" style="24" customWidth="1"/>
    <col min="15881" max="15881" width="11.28515625" style="24" customWidth="1"/>
    <col min="15882" max="15882" width="11.5703125" style="24" customWidth="1"/>
    <col min="15883" max="15883" width="9" style="24" customWidth="1"/>
    <col min="15884" max="15884" width="9.42578125" style="24" customWidth="1"/>
    <col min="15885" max="15885" width="9" style="24" customWidth="1"/>
    <col min="15886" max="15886" width="9.28515625" style="24" customWidth="1"/>
    <col min="15887" max="15887" width="12.7109375" style="24" customWidth="1"/>
    <col min="15888" max="15892" width="12.85546875" style="24" customWidth="1"/>
    <col min="15893" max="15893" width="11" style="24" customWidth="1"/>
    <col min="15894" max="15894" width="10.85546875" style="24" customWidth="1"/>
    <col min="15895" max="15895" width="10.5703125" style="24" customWidth="1"/>
    <col min="15896" max="15897" width="10.85546875" style="24" customWidth="1"/>
    <col min="15898" max="15898" width="10" style="24" customWidth="1"/>
    <col min="15899" max="15899" width="9.5703125" style="24" customWidth="1"/>
    <col min="15900" max="15900" width="9.28515625" style="24" customWidth="1"/>
    <col min="15901" max="15901" width="9" style="24" customWidth="1"/>
    <col min="15902" max="15902" width="9.7109375" style="24" customWidth="1"/>
    <col min="15903" max="15903" width="11.5703125" style="24" customWidth="1"/>
    <col min="15904" max="15906" width="13.28515625" style="24" customWidth="1"/>
    <col min="15907" max="15907" width="9" style="24" customWidth="1"/>
    <col min="15908" max="15908" width="7.7109375" style="24" customWidth="1"/>
    <col min="15909" max="15909" width="8.28515625" style="24" customWidth="1"/>
    <col min="15910" max="15910" width="7.7109375" style="24" customWidth="1"/>
    <col min="15911" max="15911" width="8.28515625" style="24" customWidth="1"/>
    <col min="15912" max="15912" width="7.7109375" style="24" customWidth="1"/>
    <col min="15913" max="15913" width="7.140625" style="24" customWidth="1"/>
    <col min="15914" max="15914" width="7.7109375" style="24" customWidth="1"/>
    <col min="15915" max="15915" width="7.140625" style="24" customWidth="1"/>
    <col min="15916" max="15916" width="7.5703125" style="24" customWidth="1"/>
    <col min="15917" max="15917" width="7.140625" style="24" customWidth="1"/>
    <col min="15918" max="15920" width="8.42578125" style="24" customWidth="1"/>
    <col min="15921" max="15921" width="10.7109375" style="24" customWidth="1"/>
    <col min="15922" max="15922" width="10" style="24" customWidth="1"/>
    <col min="15923" max="15923" width="14.140625" style="24" customWidth="1"/>
    <col min="15924" max="15924" width="13.85546875" style="24" customWidth="1"/>
    <col min="15925" max="15926" width="9.5703125" style="24" customWidth="1"/>
    <col min="15927" max="15934" width="8.7109375" style="24" customWidth="1"/>
    <col min="15935" max="15935" width="19.28515625" style="24" customWidth="1"/>
    <col min="15936" max="15936" width="17.7109375" style="24" customWidth="1"/>
    <col min="15937" max="15937" width="19" style="24" customWidth="1"/>
    <col min="15938" max="15938" width="20" style="24" customWidth="1"/>
    <col min="15939" max="15939" width="12.140625" style="24" customWidth="1"/>
    <col min="15940" max="15940" width="11.85546875" style="24" customWidth="1"/>
    <col min="15941" max="15941" width="13" style="24" customWidth="1"/>
    <col min="15942" max="15942" width="13.5703125" style="24" customWidth="1"/>
    <col min="15943" max="16128" width="9.140625" style="24"/>
    <col min="16129" max="16129" width="5.42578125" style="24" customWidth="1"/>
    <col min="16130" max="16130" width="38.140625" style="24" customWidth="1"/>
    <col min="16131" max="16131" width="10" style="24" customWidth="1"/>
    <col min="16132" max="16132" width="10.7109375" style="24" customWidth="1"/>
    <col min="16133" max="16133" width="9" style="24" customWidth="1"/>
    <col min="16134" max="16136" width="9.85546875" style="24" customWidth="1"/>
    <col min="16137" max="16137" width="11.28515625" style="24" customWidth="1"/>
    <col min="16138" max="16138" width="11.5703125" style="24" customWidth="1"/>
    <col min="16139" max="16139" width="9" style="24" customWidth="1"/>
    <col min="16140" max="16140" width="9.42578125" style="24" customWidth="1"/>
    <col min="16141" max="16141" width="9" style="24" customWidth="1"/>
    <col min="16142" max="16142" width="9.28515625" style="24" customWidth="1"/>
    <col min="16143" max="16143" width="12.7109375" style="24" customWidth="1"/>
    <col min="16144" max="16148" width="12.85546875" style="24" customWidth="1"/>
    <col min="16149" max="16149" width="11" style="24" customWidth="1"/>
    <col min="16150" max="16150" width="10.85546875" style="24" customWidth="1"/>
    <col min="16151" max="16151" width="10.5703125" style="24" customWidth="1"/>
    <col min="16152" max="16153" width="10.85546875" style="24" customWidth="1"/>
    <col min="16154" max="16154" width="10" style="24" customWidth="1"/>
    <col min="16155" max="16155" width="9.5703125" style="24" customWidth="1"/>
    <col min="16156" max="16156" width="9.28515625" style="24" customWidth="1"/>
    <col min="16157" max="16157" width="9" style="24" customWidth="1"/>
    <col min="16158" max="16158" width="9.7109375" style="24" customWidth="1"/>
    <col min="16159" max="16159" width="11.5703125" style="24" customWidth="1"/>
    <col min="16160" max="16162" width="13.28515625" style="24" customWidth="1"/>
    <col min="16163" max="16163" width="9" style="24" customWidth="1"/>
    <col min="16164" max="16164" width="7.7109375" style="24" customWidth="1"/>
    <col min="16165" max="16165" width="8.28515625" style="24" customWidth="1"/>
    <col min="16166" max="16166" width="7.7109375" style="24" customWidth="1"/>
    <col min="16167" max="16167" width="8.28515625" style="24" customWidth="1"/>
    <col min="16168" max="16168" width="7.7109375" style="24" customWidth="1"/>
    <col min="16169" max="16169" width="7.140625" style="24" customWidth="1"/>
    <col min="16170" max="16170" width="7.7109375" style="24" customWidth="1"/>
    <col min="16171" max="16171" width="7.140625" style="24" customWidth="1"/>
    <col min="16172" max="16172" width="7.5703125" style="24" customWidth="1"/>
    <col min="16173" max="16173" width="7.140625" style="24" customWidth="1"/>
    <col min="16174" max="16176" width="8.42578125" style="24" customWidth="1"/>
    <col min="16177" max="16177" width="10.7109375" style="24" customWidth="1"/>
    <col min="16178" max="16178" width="10" style="24" customWidth="1"/>
    <col min="16179" max="16179" width="14.140625" style="24" customWidth="1"/>
    <col min="16180" max="16180" width="13.85546875" style="24" customWidth="1"/>
    <col min="16181" max="16182" width="9.5703125" style="24" customWidth="1"/>
    <col min="16183" max="16190" width="8.7109375" style="24" customWidth="1"/>
    <col min="16191" max="16191" width="19.28515625" style="24" customWidth="1"/>
    <col min="16192" max="16192" width="17.7109375" style="24" customWidth="1"/>
    <col min="16193" max="16193" width="19" style="24" customWidth="1"/>
    <col min="16194" max="16194" width="20" style="24" customWidth="1"/>
    <col min="16195" max="16195" width="12.140625" style="24" customWidth="1"/>
    <col min="16196" max="16196" width="11.85546875" style="24" customWidth="1"/>
    <col min="16197" max="16197" width="13" style="24" customWidth="1"/>
    <col min="16198" max="16198" width="13.5703125" style="24" customWidth="1"/>
    <col min="16199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7">
        <v>13200</v>
      </c>
      <c r="D7" s="7">
        <v>18008</v>
      </c>
      <c r="E7" s="7">
        <v>3787</v>
      </c>
      <c r="F7" s="7">
        <v>3312</v>
      </c>
      <c r="G7" s="7">
        <v>538</v>
      </c>
      <c r="H7" s="7">
        <v>520</v>
      </c>
      <c r="I7" s="8">
        <v>17525</v>
      </c>
      <c r="J7" s="8">
        <v>21840</v>
      </c>
      <c r="K7" s="7">
        <v>89</v>
      </c>
      <c r="L7" s="7">
        <v>480</v>
      </c>
      <c r="M7" s="7">
        <v>1055</v>
      </c>
      <c r="N7" s="7">
        <v>2600</v>
      </c>
      <c r="O7" s="8">
        <v>18669</v>
      </c>
      <c r="P7" s="8">
        <v>24920</v>
      </c>
      <c r="Q7" s="7">
        <v>60</v>
      </c>
      <c r="R7" s="7">
        <v>134</v>
      </c>
      <c r="S7" s="7">
        <v>14005</v>
      </c>
      <c r="T7" s="7">
        <v>18694</v>
      </c>
      <c r="U7" s="7">
        <v>2008</v>
      </c>
      <c r="V7" s="7">
        <v>7882</v>
      </c>
      <c r="W7" s="7">
        <v>88</v>
      </c>
      <c r="X7" s="7">
        <v>88</v>
      </c>
      <c r="Y7" s="7">
        <v>55</v>
      </c>
      <c r="Z7" s="7">
        <v>16</v>
      </c>
      <c r="AA7" s="7">
        <v>19</v>
      </c>
      <c r="AB7" s="7">
        <v>14</v>
      </c>
      <c r="AC7" s="7">
        <v>0</v>
      </c>
      <c r="AD7" s="7">
        <v>0</v>
      </c>
      <c r="AE7" s="8">
        <v>2170</v>
      </c>
      <c r="AF7" s="8">
        <v>8000</v>
      </c>
      <c r="AG7" s="7">
        <v>7</v>
      </c>
      <c r="AH7" s="7">
        <v>11</v>
      </c>
      <c r="AI7" s="7">
        <v>2</v>
      </c>
      <c r="AJ7" s="7">
        <v>25</v>
      </c>
      <c r="AK7" s="7">
        <v>203</v>
      </c>
      <c r="AL7" s="7">
        <v>629</v>
      </c>
      <c r="AM7" s="7">
        <v>150</v>
      </c>
      <c r="AN7" s="7">
        <v>900</v>
      </c>
      <c r="AO7" s="7">
        <v>25</v>
      </c>
      <c r="AP7" s="7">
        <v>25</v>
      </c>
      <c r="AQ7" s="7">
        <v>502</v>
      </c>
      <c r="AR7" s="7">
        <v>2201</v>
      </c>
      <c r="AS7" s="7">
        <v>50</v>
      </c>
      <c r="AT7" s="7">
        <v>600</v>
      </c>
      <c r="AU7" s="7">
        <v>932</v>
      </c>
      <c r="AV7" s="7">
        <v>4380</v>
      </c>
      <c r="AW7" s="7">
        <v>73</v>
      </c>
      <c r="AX7" s="7">
        <v>314</v>
      </c>
      <c r="AY7" s="9">
        <v>21771</v>
      </c>
      <c r="AZ7" s="9">
        <v>37300</v>
      </c>
      <c r="BA7" s="9"/>
      <c r="BB7" s="9"/>
      <c r="BC7" s="7">
        <v>1</v>
      </c>
      <c r="BD7" s="7">
        <v>20</v>
      </c>
      <c r="BE7" s="7">
        <v>1</v>
      </c>
      <c r="BF7" s="7">
        <v>35</v>
      </c>
      <c r="BG7" s="7">
        <v>165</v>
      </c>
      <c r="BH7" s="7">
        <v>204</v>
      </c>
      <c r="BI7" s="7">
        <v>531</v>
      </c>
      <c r="BJ7" s="7">
        <v>531</v>
      </c>
      <c r="BK7" s="8">
        <v>698</v>
      </c>
      <c r="BL7" s="8">
        <v>790</v>
      </c>
      <c r="BM7" s="8">
        <v>22469</v>
      </c>
      <c r="BN7" s="8">
        <v>38090</v>
      </c>
      <c r="BO7" s="7">
        <v>6400</v>
      </c>
      <c r="BP7" s="7">
        <v>7200</v>
      </c>
      <c r="BQ7" s="7">
        <v>284</v>
      </c>
      <c r="BR7" s="7">
        <v>284</v>
      </c>
    </row>
    <row r="8" spans="1:70" s="10" customFormat="1" ht="18" customHeight="1" x14ac:dyDescent="0.25">
      <c r="A8" s="37">
        <v>2</v>
      </c>
      <c r="B8" s="12" t="s">
        <v>9</v>
      </c>
      <c r="C8" s="7">
        <v>16217</v>
      </c>
      <c r="D8" s="7">
        <v>31530</v>
      </c>
      <c r="E8" s="7">
        <v>4150</v>
      </c>
      <c r="F8" s="7">
        <v>3443</v>
      </c>
      <c r="G8" s="7">
        <v>3125</v>
      </c>
      <c r="H8" s="7">
        <v>507</v>
      </c>
      <c r="I8" s="8">
        <v>23492</v>
      </c>
      <c r="J8" s="8">
        <v>35480</v>
      </c>
      <c r="K8" s="7">
        <v>225</v>
      </c>
      <c r="L8" s="7">
        <v>520</v>
      </c>
      <c r="M8" s="7">
        <v>864</v>
      </c>
      <c r="N8" s="7">
        <v>2000</v>
      </c>
      <c r="O8" s="8">
        <v>24581</v>
      </c>
      <c r="P8" s="8">
        <v>38000</v>
      </c>
      <c r="Q8" s="7">
        <v>54</v>
      </c>
      <c r="R8" s="7">
        <v>109</v>
      </c>
      <c r="S8" s="7">
        <v>18442</v>
      </c>
      <c r="T8" s="7">
        <v>28508</v>
      </c>
      <c r="U8" s="7">
        <v>1231</v>
      </c>
      <c r="V8" s="7">
        <v>6259</v>
      </c>
      <c r="W8" s="7">
        <v>90</v>
      </c>
      <c r="X8" s="7">
        <v>100</v>
      </c>
      <c r="Y8" s="7">
        <v>45</v>
      </c>
      <c r="Z8" s="7">
        <v>17</v>
      </c>
      <c r="AA8" s="7">
        <v>24</v>
      </c>
      <c r="AB8" s="7">
        <v>14</v>
      </c>
      <c r="AC8" s="7">
        <v>6</v>
      </c>
      <c r="AD8" s="7">
        <v>10</v>
      </c>
      <c r="AE8" s="8">
        <v>1396</v>
      </c>
      <c r="AF8" s="8">
        <v>6400</v>
      </c>
      <c r="AG8" s="7">
        <v>3</v>
      </c>
      <c r="AH8" s="7">
        <v>5</v>
      </c>
      <c r="AI8" s="7">
        <v>1</v>
      </c>
      <c r="AJ8" s="7">
        <v>20</v>
      </c>
      <c r="AK8" s="7">
        <v>215</v>
      </c>
      <c r="AL8" s="7">
        <v>610</v>
      </c>
      <c r="AM8" s="7">
        <v>185</v>
      </c>
      <c r="AN8" s="7">
        <v>1150</v>
      </c>
      <c r="AO8" s="7">
        <v>25</v>
      </c>
      <c r="AP8" s="7">
        <v>25</v>
      </c>
      <c r="AQ8" s="7">
        <v>645</v>
      </c>
      <c r="AR8" s="7">
        <v>645</v>
      </c>
      <c r="AS8" s="7">
        <v>52</v>
      </c>
      <c r="AT8" s="7">
        <v>350</v>
      </c>
      <c r="AU8" s="7">
        <v>1123</v>
      </c>
      <c r="AV8" s="7">
        <v>2800</v>
      </c>
      <c r="AW8" s="7">
        <v>71</v>
      </c>
      <c r="AX8" s="7">
        <v>86</v>
      </c>
      <c r="AY8" s="9">
        <v>27100</v>
      </c>
      <c r="AZ8" s="9">
        <v>47200</v>
      </c>
      <c r="BA8" s="9"/>
      <c r="BB8" s="9"/>
      <c r="BC8" s="7">
        <v>3</v>
      </c>
      <c r="BD8" s="7">
        <v>45</v>
      </c>
      <c r="BE8" s="7">
        <v>4</v>
      </c>
      <c r="BF8" s="7">
        <v>120</v>
      </c>
      <c r="BG8" s="7">
        <v>114</v>
      </c>
      <c r="BH8" s="7">
        <v>228</v>
      </c>
      <c r="BI8" s="7">
        <v>602</v>
      </c>
      <c r="BJ8" s="7">
        <v>327</v>
      </c>
      <c r="BK8" s="8">
        <v>723</v>
      </c>
      <c r="BL8" s="8">
        <v>720</v>
      </c>
      <c r="BM8" s="8">
        <v>27823</v>
      </c>
      <c r="BN8" s="8">
        <v>47920</v>
      </c>
      <c r="BO8" s="7">
        <v>9000</v>
      </c>
      <c r="BP8" s="7">
        <v>13000</v>
      </c>
      <c r="BQ8" s="7">
        <v>547</v>
      </c>
      <c r="BR8" s="7">
        <v>547</v>
      </c>
    </row>
    <row r="9" spans="1:70" s="10" customFormat="1" ht="18" customHeight="1" x14ac:dyDescent="0.25">
      <c r="A9" s="36">
        <v>3</v>
      </c>
      <c r="B9" s="12" t="s">
        <v>10</v>
      </c>
      <c r="C9" s="7">
        <v>2343</v>
      </c>
      <c r="D9" s="7">
        <v>2121</v>
      </c>
      <c r="E9" s="7">
        <v>42</v>
      </c>
      <c r="F9" s="7">
        <v>29</v>
      </c>
      <c r="G9" s="7">
        <v>20</v>
      </c>
      <c r="H9" s="7">
        <v>5</v>
      </c>
      <c r="I9" s="8">
        <v>2405</v>
      </c>
      <c r="J9" s="8">
        <v>2155</v>
      </c>
      <c r="K9" s="7">
        <v>8</v>
      </c>
      <c r="L9" s="7">
        <v>10</v>
      </c>
      <c r="M9" s="7">
        <v>52</v>
      </c>
      <c r="N9" s="7">
        <v>35</v>
      </c>
      <c r="O9" s="8">
        <v>2465</v>
      </c>
      <c r="P9" s="8">
        <v>2200</v>
      </c>
      <c r="Q9" s="7">
        <v>3</v>
      </c>
      <c r="R9" s="7">
        <v>3</v>
      </c>
      <c r="S9" s="7">
        <v>1849</v>
      </c>
      <c r="T9" s="7">
        <v>1651</v>
      </c>
      <c r="U9" s="7">
        <v>457</v>
      </c>
      <c r="V9" s="7">
        <v>558</v>
      </c>
      <c r="W9" s="7">
        <v>72</v>
      </c>
      <c r="X9" s="7">
        <v>35</v>
      </c>
      <c r="Y9" s="7">
        <v>15</v>
      </c>
      <c r="Z9" s="7">
        <v>5</v>
      </c>
      <c r="AA9" s="7">
        <v>4</v>
      </c>
      <c r="AB9" s="7">
        <v>2</v>
      </c>
      <c r="AC9" s="7">
        <v>0</v>
      </c>
      <c r="AD9" s="7">
        <v>0</v>
      </c>
      <c r="AE9" s="8">
        <v>548</v>
      </c>
      <c r="AF9" s="8">
        <v>600</v>
      </c>
      <c r="AG9" s="7">
        <v>1</v>
      </c>
      <c r="AH9" s="7">
        <v>2</v>
      </c>
      <c r="AI9" s="7">
        <v>0</v>
      </c>
      <c r="AJ9" s="7">
        <v>0</v>
      </c>
      <c r="AK9" s="7">
        <v>16</v>
      </c>
      <c r="AL9" s="7">
        <v>50</v>
      </c>
      <c r="AM9" s="7">
        <v>20</v>
      </c>
      <c r="AN9" s="7">
        <v>69</v>
      </c>
      <c r="AO9" s="7">
        <v>3</v>
      </c>
      <c r="AP9" s="7">
        <v>3</v>
      </c>
      <c r="AQ9" s="7">
        <v>56</v>
      </c>
      <c r="AR9" s="7">
        <v>13</v>
      </c>
      <c r="AS9" s="7">
        <v>3</v>
      </c>
      <c r="AT9" s="7">
        <v>15</v>
      </c>
      <c r="AU9" s="7">
        <v>98</v>
      </c>
      <c r="AV9" s="7">
        <v>150</v>
      </c>
      <c r="AW9" s="7">
        <v>6</v>
      </c>
      <c r="AX9" s="7">
        <v>2</v>
      </c>
      <c r="AY9" s="9">
        <v>3111</v>
      </c>
      <c r="AZ9" s="9">
        <v>2950</v>
      </c>
      <c r="BA9" s="9"/>
      <c r="BB9" s="9"/>
      <c r="BC9" s="7">
        <v>0</v>
      </c>
      <c r="BD9" s="7">
        <v>0</v>
      </c>
      <c r="BE9" s="7">
        <v>1</v>
      </c>
      <c r="BF9" s="7">
        <v>30</v>
      </c>
      <c r="BG9" s="7">
        <v>25</v>
      </c>
      <c r="BH9" s="7">
        <v>30</v>
      </c>
      <c r="BI9" s="7">
        <v>105</v>
      </c>
      <c r="BJ9" s="7">
        <v>45</v>
      </c>
      <c r="BK9" s="8">
        <v>131</v>
      </c>
      <c r="BL9" s="8">
        <v>105</v>
      </c>
      <c r="BM9" s="8">
        <v>3242</v>
      </c>
      <c r="BN9" s="8">
        <v>3055</v>
      </c>
      <c r="BO9" s="7">
        <v>620</v>
      </c>
      <c r="BP9" s="7">
        <v>725</v>
      </c>
      <c r="BQ9" s="7">
        <v>31</v>
      </c>
      <c r="BR9" s="7">
        <v>31</v>
      </c>
    </row>
    <row r="10" spans="1:70" s="10" customFormat="1" ht="18" customHeight="1" x14ac:dyDescent="0.25">
      <c r="A10" s="37">
        <v>4</v>
      </c>
      <c r="B10" s="12" t="s">
        <v>11</v>
      </c>
      <c r="C10" s="7"/>
      <c r="D10" s="7"/>
      <c r="E10" s="7"/>
      <c r="F10" s="7"/>
      <c r="G10" s="7"/>
      <c r="H10" s="7"/>
      <c r="I10" s="8">
        <v>0</v>
      </c>
      <c r="J10" s="8">
        <v>0</v>
      </c>
      <c r="K10" s="7"/>
      <c r="L10" s="7"/>
      <c r="M10" s="7"/>
      <c r="N10" s="7"/>
      <c r="O10" s="8">
        <v>0</v>
      </c>
      <c r="P10" s="8">
        <v>0</v>
      </c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8">
        <v>0</v>
      </c>
      <c r="AF10" s="8">
        <v>0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>
        <v>0</v>
      </c>
      <c r="AV10" s="7">
        <v>0</v>
      </c>
      <c r="AW10" s="7"/>
      <c r="AX10" s="7"/>
      <c r="AY10" s="9">
        <v>0</v>
      </c>
      <c r="AZ10" s="9">
        <v>0</v>
      </c>
      <c r="BA10" s="9"/>
      <c r="BB10" s="9"/>
      <c r="BC10" s="7"/>
      <c r="BD10" s="7"/>
      <c r="BE10" s="7"/>
      <c r="BF10" s="7"/>
      <c r="BG10" s="7"/>
      <c r="BH10" s="7"/>
      <c r="BI10" s="7"/>
      <c r="BJ10" s="7"/>
      <c r="BK10" s="8">
        <v>0</v>
      </c>
      <c r="BL10" s="8">
        <v>0</v>
      </c>
      <c r="BM10" s="8">
        <v>0</v>
      </c>
      <c r="BN10" s="8">
        <v>0</v>
      </c>
      <c r="BO10" s="7"/>
      <c r="BP10" s="7"/>
      <c r="BQ10" s="7"/>
      <c r="BR10" s="7"/>
    </row>
    <row r="11" spans="1:70" s="10" customFormat="1" ht="18" customHeight="1" x14ac:dyDescent="0.25">
      <c r="A11" s="36">
        <v>5</v>
      </c>
      <c r="B11" s="12" t="s">
        <v>12</v>
      </c>
      <c r="C11" s="7">
        <v>910</v>
      </c>
      <c r="D11" s="7">
        <v>1089</v>
      </c>
      <c r="E11" s="7">
        <v>126</v>
      </c>
      <c r="F11" s="7">
        <v>101</v>
      </c>
      <c r="G11" s="7">
        <v>45</v>
      </c>
      <c r="H11" s="7">
        <v>10</v>
      </c>
      <c r="I11" s="8">
        <v>1081</v>
      </c>
      <c r="J11" s="8">
        <v>1200</v>
      </c>
      <c r="K11" s="7">
        <v>16</v>
      </c>
      <c r="L11" s="7">
        <v>20</v>
      </c>
      <c r="M11" s="7">
        <v>49</v>
      </c>
      <c r="N11" s="7">
        <v>50</v>
      </c>
      <c r="O11" s="8">
        <v>1146</v>
      </c>
      <c r="P11" s="8">
        <v>1270</v>
      </c>
      <c r="Q11" s="7">
        <v>4</v>
      </c>
      <c r="R11" s="7">
        <v>4</v>
      </c>
      <c r="S11" s="7">
        <v>860</v>
      </c>
      <c r="T11" s="7">
        <v>953</v>
      </c>
      <c r="U11" s="7">
        <v>255</v>
      </c>
      <c r="V11" s="7">
        <v>818</v>
      </c>
      <c r="W11" s="7">
        <v>10</v>
      </c>
      <c r="X11" s="7">
        <v>66</v>
      </c>
      <c r="Y11" s="7">
        <v>11</v>
      </c>
      <c r="Z11" s="7">
        <v>9</v>
      </c>
      <c r="AA11" s="7">
        <v>4</v>
      </c>
      <c r="AB11" s="7">
        <v>2</v>
      </c>
      <c r="AC11" s="7">
        <v>5</v>
      </c>
      <c r="AD11" s="7">
        <v>5</v>
      </c>
      <c r="AE11" s="8">
        <v>285</v>
      </c>
      <c r="AF11" s="8">
        <v>900</v>
      </c>
      <c r="AG11" s="7">
        <v>2</v>
      </c>
      <c r="AH11" s="7">
        <v>3</v>
      </c>
      <c r="AI11" s="7">
        <v>0</v>
      </c>
      <c r="AJ11" s="7">
        <v>0</v>
      </c>
      <c r="AK11" s="7">
        <v>35</v>
      </c>
      <c r="AL11" s="7">
        <v>100</v>
      </c>
      <c r="AM11" s="7">
        <v>40</v>
      </c>
      <c r="AN11" s="7">
        <v>200</v>
      </c>
      <c r="AO11" s="7">
        <v>4</v>
      </c>
      <c r="AP11" s="7">
        <v>4</v>
      </c>
      <c r="AQ11" s="7">
        <v>133</v>
      </c>
      <c r="AR11" s="7">
        <v>311</v>
      </c>
      <c r="AS11" s="7">
        <v>2</v>
      </c>
      <c r="AT11" s="7">
        <v>15</v>
      </c>
      <c r="AU11" s="7">
        <v>214</v>
      </c>
      <c r="AV11" s="7">
        <v>630</v>
      </c>
      <c r="AW11" s="7">
        <v>14</v>
      </c>
      <c r="AX11" s="7">
        <v>32</v>
      </c>
      <c r="AY11" s="9">
        <v>1645</v>
      </c>
      <c r="AZ11" s="9">
        <v>2800</v>
      </c>
      <c r="BA11" s="9"/>
      <c r="BB11" s="9"/>
      <c r="BC11" s="7">
        <v>0</v>
      </c>
      <c r="BD11" s="7">
        <v>0</v>
      </c>
      <c r="BE11" s="7">
        <v>1</v>
      </c>
      <c r="BF11" s="7">
        <v>30</v>
      </c>
      <c r="BG11" s="7">
        <v>60</v>
      </c>
      <c r="BH11" s="7">
        <v>100</v>
      </c>
      <c r="BI11" s="7">
        <v>239</v>
      </c>
      <c r="BJ11" s="7">
        <v>266</v>
      </c>
      <c r="BK11" s="8">
        <v>300</v>
      </c>
      <c r="BL11" s="8">
        <v>396</v>
      </c>
      <c r="BM11" s="8">
        <v>1945</v>
      </c>
      <c r="BN11" s="8">
        <v>3196</v>
      </c>
      <c r="BO11" s="7">
        <v>350</v>
      </c>
      <c r="BP11" s="7">
        <v>600</v>
      </c>
      <c r="BQ11" s="7">
        <v>22</v>
      </c>
      <c r="BR11" s="7">
        <v>22</v>
      </c>
    </row>
    <row r="12" spans="1:70" s="10" customFormat="1" ht="18" customHeight="1" x14ac:dyDescent="0.25">
      <c r="A12" s="37">
        <v>6</v>
      </c>
      <c r="B12" s="12" t="s">
        <v>13</v>
      </c>
      <c r="C12" s="7">
        <v>1085</v>
      </c>
      <c r="D12" s="7">
        <v>1859</v>
      </c>
      <c r="E12" s="7">
        <v>39</v>
      </c>
      <c r="F12" s="7">
        <v>31</v>
      </c>
      <c r="G12" s="7">
        <v>35</v>
      </c>
      <c r="H12" s="7">
        <v>5</v>
      </c>
      <c r="I12" s="8">
        <v>1159</v>
      </c>
      <c r="J12" s="8">
        <v>1895</v>
      </c>
      <c r="K12" s="7">
        <v>14</v>
      </c>
      <c r="L12" s="7">
        <v>15</v>
      </c>
      <c r="M12" s="7">
        <v>32</v>
      </c>
      <c r="N12" s="7">
        <v>40</v>
      </c>
      <c r="O12" s="8">
        <v>1205</v>
      </c>
      <c r="P12" s="8">
        <v>1950</v>
      </c>
      <c r="Q12" s="7">
        <v>2</v>
      </c>
      <c r="R12" s="7">
        <v>2</v>
      </c>
      <c r="S12" s="7">
        <v>904</v>
      </c>
      <c r="T12" s="7">
        <v>1463</v>
      </c>
      <c r="U12" s="7">
        <v>141</v>
      </c>
      <c r="V12" s="7">
        <v>466</v>
      </c>
      <c r="W12" s="7">
        <v>19</v>
      </c>
      <c r="X12" s="7">
        <v>30</v>
      </c>
      <c r="Y12" s="7">
        <v>5</v>
      </c>
      <c r="Z12" s="7">
        <v>2</v>
      </c>
      <c r="AA12" s="7">
        <v>4</v>
      </c>
      <c r="AB12" s="7">
        <v>2</v>
      </c>
      <c r="AC12" s="7">
        <v>0</v>
      </c>
      <c r="AD12" s="7">
        <v>0</v>
      </c>
      <c r="AE12" s="8">
        <v>169</v>
      </c>
      <c r="AF12" s="8">
        <v>500</v>
      </c>
      <c r="AG12" s="7">
        <v>1</v>
      </c>
      <c r="AH12" s="7">
        <v>1</v>
      </c>
      <c r="AI12" s="7">
        <v>0</v>
      </c>
      <c r="AJ12" s="7">
        <v>0</v>
      </c>
      <c r="AK12" s="7">
        <v>4</v>
      </c>
      <c r="AL12" s="7">
        <v>4</v>
      </c>
      <c r="AM12" s="7">
        <v>11</v>
      </c>
      <c r="AN12" s="7">
        <v>33</v>
      </c>
      <c r="AO12" s="7">
        <v>2</v>
      </c>
      <c r="AP12" s="7">
        <v>2</v>
      </c>
      <c r="AQ12" s="7">
        <v>1</v>
      </c>
      <c r="AR12" s="7">
        <v>1</v>
      </c>
      <c r="AS12" s="7">
        <v>2</v>
      </c>
      <c r="AT12" s="7">
        <v>10</v>
      </c>
      <c r="AU12" s="7">
        <v>20</v>
      </c>
      <c r="AV12" s="7">
        <v>50</v>
      </c>
      <c r="AW12" s="7">
        <v>1</v>
      </c>
      <c r="AX12" s="7">
        <v>1</v>
      </c>
      <c r="AY12" s="9">
        <v>1394</v>
      </c>
      <c r="AZ12" s="9">
        <v>2500</v>
      </c>
      <c r="BA12" s="9"/>
      <c r="BB12" s="9"/>
      <c r="BC12" s="7">
        <v>0</v>
      </c>
      <c r="BD12" s="7">
        <v>0</v>
      </c>
      <c r="BE12" s="7">
        <v>0</v>
      </c>
      <c r="BF12" s="7">
        <v>0</v>
      </c>
      <c r="BG12" s="7">
        <v>40</v>
      </c>
      <c r="BH12" s="7">
        <v>85</v>
      </c>
      <c r="BI12" s="7">
        <v>254</v>
      </c>
      <c r="BJ12" s="7">
        <v>292</v>
      </c>
      <c r="BK12" s="8">
        <v>294</v>
      </c>
      <c r="BL12" s="8">
        <v>377</v>
      </c>
      <c r="BM12" s="8">
        <v>1688</v>
      </c>
      <c r="BN12" s="8">
        <v>2877</v>
      </c>
      <c r="BO12" s="7">
        <v>130</v>
      </c>
      <c r="BP12" s="7">
        <v>260</v>
      </c>
      <c r="BQ12" s="7">
        <v>11</v>
      </c>
      <c r="BR12" s="7">
        <v>11</v>
      </c>
    </row>
    <row r="13" spans="1:70" s="10" customFormat="1" ht="18" customHeight="1" x14ac:dyDescent="0.25">
      <c r="A13" s="36">
        <v>7</v>
      </c>
      <c r="B13" s="12" t="s">
        <v>15</v>
      </c>
      <c r="C13" s="7">
        <v>955</v>
      </c>
      <c r="D13" s="7">
        <v>340</v>
      </c>
      <c r="E13" s="7">
        <v>28</v>
      </c>
      <c r="F13" s="7">
        <v>19</v>
      </c>
      <c r="G13" s="7">
        <v>5</v>
      </c>
      <c r="H13" s="7">
        <v>1</v>
      </c>
      <c r="I13" s="8">
        <v>988</v>
      </c>
      <c r="J13" s="8">
        <v>360</v>
      </c>
      <c r="K13" s="7">
        <v>8</v>
      </c>
      <c r="L13" s="7">
        <v>10</v>
      </c>
      <c r="M13" s="7">
        <v>12</v>
      </c>
      <c r="N13" s="7">
        <v>30</v>
      </c>
      <c r="O13" s="8">
        <v>1008</v>
      </c>
      <c r="P13" s="8">
        <v>400</v>
      </c>
      <c r="Q13" s="7">
        <v>1</v>
      </c>
      <c r="R13" s="7">
        <v>2</v>
      </c>
      <c r="S13" s="7">
        <v>756</v>
      </c>
      <c r="T13" s="7">
        <v>300</v>
      </c>
      <c r="U13" s="7">
        <v>112</v>
      </c>
      <c r="V13" s="7">
        <v>135</v>
      </c>
      <c r="W13" s="7">
        <v>19</v>
      </c>
      <c r="X13" s="7">
        <v>11</v>
      </c>
      <c r="Y13" s="7">
        <v>3</v>
      </c>
      <c r="Z13" s="7">
        <v>3</v>
      </c>
      <c r="AA13" s="7">
        <v>1</v>
      </c>
      <c r="AB13" s="7">
        <v>1</v>
      </c>
      <c r="AC13" s="7">
        <v>0</v>
      </c>
      <c r="AD13" s="7">
        <v>0</v>
      </c>
      <c r="AE13" s="8">
        <v>135</v>
      </c>
      <c r="AF13" s="8">
        <v>150</v>
      </c>
      <c r="AG13" s="7">
        <v>1</v>
      </c>
      <c r="AH13" s="7">
        <v>1</v>
      </c>
      <c r="AI13" s="7">
        <v>0</v>
      </c>
      <c r="AJ13" s="7">
        <v>0</v>
      </c>
      <c r="AK13" s="7">
        <v>7</v>
      </c>
      <c r="AL13" s="7">
        <v>15</v>
      </c>
      <c r="AM13" s="7">
        <v>8</v>
      </c>
      <c r="AN13" s="7">
        <v>50</v>
      </c>
      <c r="AO13" s="7">
        <v>5</v>
      </c>
      <c r="AP13" s="7">
        <v>5</v>
      </c>
      <c r="AQ13" s="7">
        <v>10</v>
      </c>
      <c r="AR13" s="7">
        <v>10</v>
      </c>
      <c r="AS13" s="7">
        <v>2</v>
      </c>
      <c r="AT13" s="7">
        <v>20</v>
      </c>
      <c r="AU13" s="7">
        <v>32</v>
      </c>
      <c r="AV13" s="7">
        <v>100</v>
      </c>
      <c r="AW13" s="7">
        <v>1</v>
      </c>
      <c r="AX13" s="7">
        <v>2</v>
      </c>
      <c r="AY13" s="9">
        <v>1175</v>
      </c>
      <c r="AZ13" s="9">
        <v>650</v>
      </c>
      <c r="BA13" s="9"/>
      <c r="BB13" s="9"/>
      <c r="BC13" s="7">
        <v>0</v>
      </c>
      <c r="BD13" s="7">
        <v>0</v>
      </c>
      <c r="BE13" s="7">
        <v>0</v>
      </c>
      <c r="BF13" s="7">
        <v>0</v>
      </c>
      <c r="BG13" s="7">
        <v>10</v>
      </c>
      <c r="BH13" s="7">
        <v>10</v>
      </c>
      <c r="BI13" s="7">
        <v>71</v>
      </c>
      <c r="BJ13" s="7">
        <v>22</v>
      </c>
      <c r="BK13" s="8">
        <v>81</v>
      </c>
      <c r="BL13" s="8">
        <v>32</v>
      </c>
      <c r="BM13" s="8">
        <v>1256</v>
      </c>
      <c r="BN13" s="8">
        <v>682</v>
      </c>
      <c r="BO13" s="7">
        <v>200</v>
      </c>
      <c r="BP13" s="7">
        <v>200</v>
      </c>
      <c r="BQ13" s="7">
        <v>10</v>
      </c>
      <c r="BR13" s="7">
        <v>10</v>
      </c>
    </row>
    <row r="14" spans="1:70" s="10" customFormat="1" ht="18" customHeight="1" x14ac:dyDescent="0.25">
      <c r="A14" s="37">
        <v>8</v>
      </c>
      <c r="B14" s="12" t="s">
        <v>16</v>
      </c>
      <c r="C14" s="7">
        <v>676</v>
      </c>
      <c r="D14" s="7">
        <v>632</v>
      </c>
      <c r="E14" s="7">
        <v>32</v>
      </c>
      <c r="F14" s="7">
        <v>21</v>
      </c>
      <c r="G14" s="7">
        <v>10</v>
      </c>
      <c r="H14" s="7">
        <v>2</v>
      </c>
      <c r="I14" s="8">
        <v>718</v>
      </c>
      <c r="J14" s="8">
        <v>655</v>
      </c>
      <c r="K14" s="7">
        <v>10</v>
      </c>
      <c r="L14" s="7">
        <v>10</v>
      </c>
      <c r="M14" s="7">
        <v>28</v>
      </c>
      <c r="N14" s="7">
        <v>35</v>
      </c>
      <c r="O14" s="8">
        <v>756</v>
      </c>
      <c r="P14" s="8">
        <v>700</v>
      </c>
      <c r="Q14" s="7">
        <v>2</v>
      </c>
      <c r="R14" s="7">
        <v>2</v>
      </c>
      <c r="S14" s="7">
        <v>567</v>
      </c>
      <c r="T14" s="7">
        <v>525</v>
      </c>
      <c r="U14" s="7">
        <v>80</v>
      </c>
      <c r="V14" s="7">
        <v>168</v>
      </c>
      <c r="W14" s="7">
        <v>25</v>
      </c>
      <c r="X14" s="7">
        <v>25</v>
      </c>
      <c r="Y14" s="7">
        <v>4</v>
      </c>
      <c r="Z14" s="7">
        <v>4</v>
      </c>
      <c r="AA14" s="7">
        <v>5</v>
      </c>
      <c r="AB14" s="7">
        <v>3</v>
      </c>
      <c r="AC14" s="7">
        <v>0</v>
      </c>
      <c r="AD14" s="7">
        <v>0</v>
      </c>
      <c r="AE14" s="8">
        <v>114</v>
      </c>
      <c r="AF14" s="8">
        <v>200</v>
      </c>
      <c r="AG14" s="7">
        <v>1</v>
      </c>
      <c r="AH14" s="7">
        <v>1</v>
      </c>
      <c r="AI14" s="7">
        <v>0</v>
      </c>
      <c r="AJ14" s="7">
        <v>0</v>
      </c>
      <c r="AK14" s="7">
        <v>5</v>
      </c>
      <c r="AL14" s="7">
        <v>5</v>
      </c>
      <c r="AM14" s="7">
        <v>12</v>
      </c>
      <c r="AN14" s="7">
        <v>65</v>
      </c>
      <c r="AO14" s="7">
        <v>5</v>
      </c>
      <c r="AP14" s="7">
        <v>5</v>
      </c>
      <c r="AQ14" s="7">
        <v>25</v>
      </c>
      <c r="AR14" s="7">
        <v>40</v>
      </c>
      <c r="AS14" s="7">
        <v>5</v>
      </c>
      <c r="AT14" s="7">
        <v>35</v>
      </c>
      <c r="AU14" s="7">
        <v>52</v>
      </c>
      <c r="AV14" s="7">
        <v>150</v>
      </c>
      <c r="AW14" s="7">
        <v>3</v>
      </c>
      <c r="AX14" s="7">
        <v>4</v>
      </c>
      <c r="AY14" s="9">
        <v>922</v>
      </c>
      <c r="AZ14" s="9">
        <v>1050</v>
      </c>
      <c r="BA14" s="9"/>
      <c r="BB14" s="9"/>
      <c r="BC14" s="7">
        <v>0</v>
      </c>
      <c r="BD14" s="7">
        <v>0</v>
      </c>
      <c r="BE14" s="7">
        <v>1</v>
      </c>
      <c r="BF14" s="7">
        <v>35</v>
      </c>
      <c r="BG14" s="7">
        <v>20</v>
      </c>
      <c r="BH14" s="7">
        <v>30</v>
      </c>
      <c r="BI14" s="7">
        <v>128</v>
      </c>
      <c r="BJ14" s="7">
        <v>50</v>
      </c>
      <c r="BK14" s="8">
        <v>149</v>
      </c>
      <c r="BL14" s="8">
        <v>115</v>
      </c>
      <c r="BM14" s="8">
        <v>1071</v>
      </c>
      <c r="BN14" s="8">
        <v>1165</v>
      </c>
      <c r="BO14" s="7">
        <v>100</v>
      </c>
      <c r="BP14" s="7">
        <v>200</v>
      </c>
      <c r="BQ14" s="7">
        <v>7</v>
      </c>
      <c r="BR14" s="7">
        <v>7</v>
      </c>
    </row>
    <row r="15" spans="1:70" s="10" customFormat="1" ht="18" customHeight="1" x14ac:dyDescent="0.25">
      <c r="A15" s="36">
        <v>9</v>
      </c>
      <c r="B15" s="12" t="s">
        <v>17</v>
      </c>
      <c r="C15" s="7"/>
      <c r="D15" s="7"/>
      <c r="E15" s="7"/>
      <c r="F15" s="7"/>
      <c r="G15" s="7"/>
      <c r="H15" s="7"/>
      <c r="I15" s="8">
        <v>0</v>
      </c>
      <c r="J15" s="8">
        <v>0</v>
      </c>
      <c r="K15" s="7"/>
      <c r="L15" s="7"/>
      <c r="M15" s="7"/>
      <c r="N15" s="7"/>
      <c r="O15" s="8">
        <v>0</v>
      </c>
      <c r="P15" s="8">
        <v>0</v>
      </c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8">
        <v>0</v>
      </c>
      <c r="AF15" s="8">
        <v>0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>
        <v>0</v>
      </c>
      <c r="AV15" s="7">
        <v>0</v>
      </c>
      <c r="AW15" s="7"/>
      <c r="AX15" s="7"/>
      <c r="AY15" s="9">
        <v>0</v>
      </c>
      <c r="AZ15" s="9">
        <v>0</v>
      </c>
      <c r="BA15" s="9"/>
      <c r="BB15" s="9"/>
      <c r="BC15" s="7"/>
      <c r="BD15" s="7"/>
      <c r="BE15" s="7"/>
      <c r="BF15" s="7"/>
      <c r="BG15" s="7"/>
      <c r="BH15" s="7"/>
      <c r="BI15" s="7"/>
      <c r="BJ15" s="7"/>
      <c r="BK15" s="8">
        <v>0</v>
      </c>
      <c r="BL15" s="8">
        <v>0</v>
      </c>
      <c r="BM15" s="8">
        <v>0</v>
      </c>
      <c r="BN15" s="8">
        <v>0</v>
      </c>
      <c r="BO15" s="7"/>
      <c r="BP15" s="7"/>
      <c r="BQ15" s="7"/>
      <c r="BR15" s="7"/>
    </row>
    <row r="16" spans="1:70" s="10" customFormat="1" ht="18" customHeight="1" x14ac:dyDescent="0.25">
      <c r="A16" s="37">
        <v>10</v>
      </c>
      <c r="B16" s="12" t="s">
        <v>18</v>
      </c>
      <c r="C16" s="7">
        <v>11511</v>
      </c>
      <c r="D16" s="7">
        <v>13820</v>
      </c>
      <c r="E16" s="7">
        <v>1431</v>
      </c>
      <c r="F16" s="7">
        <v>1310</v>
      </c>
      <c r="G16" s="7">
        <v>1202</v>
      </c>
      <c r="H16" s="7">
        <v>210</v>
      </c>
      <c r="I16" s="8">
        <v>14144</v>
      </c>
      <c r="J16" s="8">
        <v>15340</v>
      </c>
      <c r="K16" s="7">
        <v>280</v>
      </c>
      <c r="L16" s="7">
        <v>320</v>
      </c>
      <c r="M16" s="7">
        <v>318</v>
      </c>
      <c r="N16" s="7">
        <v>400</v>
      </c>
      <c r="O16" s="8">
        <v>14742</v>
      </c>
      <c r="P16" s="8">
        <v>16060</v>
      </c>
      <c r="Q16" s="7">
        <v>20</v>
      </c>
      <c r="R16" s="7">
        <v>26</v>
      </c>
      <c r="S16" s="7">
        <v>11062</v>
      </c>
      <c r="T16" s="7">
        <v>12050</v>
      </c>
      <c r="U16" s="7">
        <v>993</v>
      </c>
      <c r="V16" s="7">
        <v>5889</v>
      </c>
      <c r="W16" s="7">
        <v>50</v>
      </c>
      <c r="X16" s="7">
        <v>80</v>
      </c>
      <c r="Y16" s="7">
        <v>40</v>
      </c>
      <c r="Z16" s="7">
        <v>18</v>
      </c>
      <c r="AA16" s="7">
        <v>8</v>
      </c>
      <c r="AB16" s="7">
        <v>4</v>
      </c>
      <c r="AC16" s="7">
        <v>9</v>
      </c>
      <c r="AD16" s="7">
        <v>9</v>
      </c>
      <c r="AE16" s="8">
        <v>1100</v>
      </c>
      <c r="AF16" s="8">
        <v>6000</v>
      </c>
      <c r="AG16" s="7">
        <v>9</v>
      </c>
      <c r="AH16" s="7">
        <v>9</v>
      </c>
      <c r="AI16" s="7">
        <v>1</v>
      </c>
      <c r="AJ16" s="7">
        <v>15</v>
      </c>
      <c r="AK16" s="7">
        <v>135</v>
      </c>
      <c r="AL16" s="7">
        <v>400</v>
      </c>
      <c r="AM16" s="7">
        <v>169</v>
      </c>
      <c r="AN16" s="7">
        <v>760</v>
      </c>
      <c r="AO16" s="7">
        <v>10</v>
      </c>
      <c r="AP16" s="7">
        <v>10</v>
      </c>
      <c r="AQ16" s="7">
        <v>720</v>
      </c>
      <c r="AR16" s="7">
        <v>2415</v>
      </c>
      <c r="AS16" s="7">
        <v>40</v>
      </c>
      <c r="AT16" s="7">
        <v>400</v>
      </c>
      <c r="AU16" s="7">
        <v>1075</v>
      </c>
      <c r="AV16" s="7">
        <v>4000</v>
      </c>
      <c r="AW16" s="7">
        <v>74</v>
      </c>
      <c r="AX16" s="7">
        <v>245</v>
      </c>
      <c r="AY16" s="9">
        <v>16917</v>
      </c>
      <c r="AZ16" s="9">
        <v>26060</v>
      </c>
      <c r="BA16" s="9"/>
      <c r="BB16" s="9"/>
      <c r="BC16" s="7">
        <v>1</v>
      </c>
      <c r="BD16" s="7">
        <v>15</v>
      </c>
      <c r="BE16" s="7">
        <v>5</v>
      </c>
      <c r="BF16" s="7">
        <v>150</v>
      </c>
      <c r="BG16" s="7">
        <v>117</v>
      </c>
      <c r="BH16" s="7">
        <v>243</v>
      </c>
      <c r="BI16" s="7">
        <v>666</v>
      </c>
      <c r="BJ16" s="7">
        <v>555</v>
      </c>
      <c r="BK16" s="8">
        <v>789</v>
      </c>
      <c r="BL16" s="8">
        <v>963</v>
      </c>
      <c r="BM16" s="8">
        <v>17706</v>
      </c>
      <c r="BN16" s="8">
        <v>27023</v>
      </c>
      <c r="BO16" s="7">
        <v>4600</v>
      </c>
      <c r="BP16" s="7">
        <v>5600</v>
      </c>
      <c r="BQ16" s="7">
        <v>276</v>
      </c>
      <c r="BR16" s="7">
        <v>276</v>
      </c>
    </row>
    <row r="17" spans="1:90" s="10" customFormat="1" ht="18" customHeight="1" x14ac:dyDescent="0.25">
      <c r="A17" s="36">
        <v>11</v>
      </c>
      <c r="B17" s="12" t="s">
        <v>19</v>
      </c>
      <c r="C17" s="7">
        <v>115</v>
      </c>
      <c r="D17" s="7">
        <v>116</v>
      </c>
      <c r="E17" s="7">
        <v>89</v>
      </c>
      <c r="F17" s="7">
        <v>59</v>
      </c>
      <c r="G17" s="7">
        <v>12</v>
      </c>
      <c r="H17" s="7">
        <v>5</v>
      </c>
      <c r="I17" s="8">
        <v>216</v>
      </c>
      <c r="J17" s="8">
        <v>180</v>
      </c>
      <c r="K17" s="7">
        <v>24</v>
      </c>
      <c r="L17" s="7">
        <v>60</v>
      </c>
      <c r="M17" s="7">
        <v>68</v>
      </c>
      <c r="N17" s="7">
        <v>80</v>
      </c>
      <c r="O17" s="8">
        <v>308</v>
      </c>
      <c r="P17" s="8">
        <v>320</v>
      </c>
      <c r="Q17" s="7">
        <v>4</v>
      </c>
      <c r="R17" s="7">
        <v>4</v>
      </c>
      <c r="S17" s="7">
        <v>231</v>
      </c>
      <c r="T17" s="7">
        <v>240</v>
      </c>
      <c r="U17" s="7">
        <v>198</v>
      </c>
      <c r="V17" s="7">
        <v>166</v>
      </c>
      <c r="W17" s="7">
        <v>22</v>
      </c>
      <c r="X17" s="7">
        <v>22</v>
      </c>
      <c r="Y17" s="7">
        <v>9</v>
      </c>
      <c r="Z17" s="7">
        <v>9</v>
      </c>
      <c r="AA17" s="7">
        <v>3</v>
      </c>
      <c r="AB17" s="7">
        <v>3</v>
      </c>
      <c r="AC17" s="7">
        <v>0</v>
      </c>
      <c r="AD17" s="7">
        <v>0</v>
      </c>
      <c r="AE17" s="8">
        <v>232</v>
      </c>
      <c r="AF17" s="8">
        <v>200</v>
      </c>
      <c r="AG17" s="7">
        <v>2</v>
      </c>
      <c r="AH17" s="7">
        <v>3</v>
      </c>
      <c r="AI17" s="7">
        <v>0</v>
      </c>
      <c r="AJ17" s="7">
        <v>0</v>
      </c>
      <c r="AK17" s="7">
        <v>40</v>
      </c>
      <c r="AL17" s="7">
        <v>55</v>
      </c>
      <c r="AM17" s="7">
        <v>47</v>
      </c>
      <c r="AN17" s="7">
        <v>210</v>
      </c>
      <c r="AO17" s="7">
        <v>4</v>
      </c>
      <c r="AP17" s="7">
        <v>4</v>
      </c>
      <c r="AQ17" s="7">
        <v>101</v>
      </c>
      <c r="AR17" s="7">
        <v>101</v>
      </c>
      <c r="AS17" s="7">
        <v>2</v>
      </c>
      <c r="AT17" s="7">
        <v>10</v>
      </c>
      <c r="AU17" s="7">
        <v>194</v>
      </c>
      <c r="AV17" s="7">
        <v>380</v>
      </c>
      <c r="AW17" s="7">
        <v>6</v>
      </c>
      <c r="AX17" s="7">
        <v>6</v>
      </c>
      <c r="AY17" s="9">
        <v>734</v>
      </c>
      <c r="AZ17" s="9">
        <v>900</v>
      </c>
      <c r="BA17" s="9"/>
      <c r="BB17" s="9"/>
      <c r="BC17" s="7">
        <v>0</v>
      </c>
      <c r="BD17" s="7">
        <v>0</v>
      </c>
      <c r="BE17" s="7">
        <v>0</v>
      </c>
      <c r="BF17" s="7">
        <v>0</v>
      </c>
      <c r="BG17" s="7">
        <v>55</v>
      </c>
      <c r="BH17" s="7">
        <v>95</v>
      </c>
      <c r="BI17" s="7">
        <v>215</v>
      </c>
      <c r="BJ17" s="7">
        <v>225</v>
      </c>
      <c r="BK17" s="8">
        <v>270</v>
      </c>
      <c r="BL17" s="8">
        <v>320</v>
      </c>
      <c r="BM17" s="8">
        <v>1004</v>
      </c>
      <c r="BN17" s="8">
        <v>1220</v>
      </c>
      <c r="BO17" s="7">
        <v>200</v>
      </c>
      <c r="BP17" s="7">
        <v>280</v>
      </c>
      <c r="BQ17" s="7">
        <v>12</v>
      </c>
      <c r="BR17" s="7">
        <v>12</v>
      </c>
    </row>
    <row r="18" spans="1:90" s="10" customFormat="1" ht="18" customHeight="1" x14ac:dyDescent="0.25">
      <c r="A18" s="37">
        <v>12</v>
      </c>
      <c r="B18" s="12" t="s">
        <v>20</v>
      </c>
      <c r="C18" s="7">
        <v>1664</v>
      </c>
      <c r="D18" s="7">
        <v>697</v>
      </c>
      <c r="E18" s="7">
        <v>139</v>
      </c>
      <c r="F18" s="7">
        <v>123</v>
      </c>
      <c r="G18" s="7">
        <v>46</v>
      </c>
      <c r="H18" s="7">
        <v>15</v>
      </c>
      <c r="I18" s="8">
        <v>1849</v>
      </c>
      <c r="J18" s="8">
        <v>835</v>
      </c>
      <c r="K18" s="7">
        <v>14</v>
      </c>
      <c r="L18" s="7">
        <v>15</v>
      </c>
      <c r="M18" s="7">
        <v>54</v>
      </c>
      <c r="N18" s="7">
        <v>100</v>
      </c>
      <c r="O18" s="8">
        <v>1917</v>
      </c>
      <c r="P18" s="8">
        <v>950</v>
      </c>
      <c r="Q18" s="7">
        <v>7</v>
      </c>
      <c r="R18" s="7">
        <v>8</v>
      </c>
      <c r="S18" s="7">
        <v>1346</v>
      </c>
      <c r="T18" s="7">
        <v>661</v>
      </c>
      <c r="U18" s="7">
        <v>312</v>
      </c>
      <c r="V18" s="7">
        <v>1252</v>
      </c>
      <c r="W18" s="7">
        <v>21</v>
      </c>
      <c r="X18" s="7">
        <v>21</v>
      </c>
      <c r="Y18" s="7">
        <v>11</v>
      </c>
      <c r="Z18" s="7">
        <v>11</v>
      </c>
      <c r="AA18" s="7">
        <v>6</v>
      </c>
      <c r="AB18" s="7">
        <v>6</v>
      </c>
      <c r="AC18" s="7">
        <v>10</v>
      </c>
      <c r="AD18" s="7">
        <v>10</v>
      </c>
      <c r="AE18" s="8">
        <v>360</v>
      </c>
      <c r="AF18" s="8">
        <v>1300</v>
      </c>
      <c r="AG18" s="7">
        <v>4</v>
      </c>
      <c r="AH18" s="7">
        <v>4</v>
      </c>
      <c r="AI18" s="7">
        <v>0</v>
      </c>
      <c r="AJ18" s="7">
        <v>0</v>
      </c>
      <c r="AK18" s="7">
        <v>40</v>
      </c>
      <c r="AL18" s="7">
        <v>110</v>
      </c>
      <c r="AM18" s="7">
        <v>70</v>
      </c>
      <c r="AN18" s="7">
        <v>361</v>
      </c>
      <c r="AO18" s="7">
        <v>5</v>
      </c>
      <c r="AP18" s="7">
        <v>5</v>
      </c>
      <c r="AQ18" s="7">
        <v>321</v>
      </c>
      <c r="AR18" s="7">
        <v>474</v>
      </c>
      <c r="AS18" s="7">
        <v>5</v>
      </c>
      <c r="AT18" s="7">
        <v>50</v>
      </c>
      <c r="AU18" s="7">
        <v>441</v>
      </c>
      <c r="AV18" s="7">
        <v>1000</v>
      </c>
      <c r="AW18" s="7">
        <v>33</v>
      </c>
      <c r="AX18" s="7">
        <v>45</v>
      </c>
      <c r="AY18" s="9">
        <v>2718</v>
      </c>
      <c r="AZ18" s="9">
        <v>3250</v>
      </c>
      <c r="BA18" s="9"/>
      <c r="BB18" s="9"/>
      <c r="BC18" s="7">
        <v>0</v>
      </c>
      <c r="BD18" s="7">
        <v>0</v>
      </c>
      <c r="BE18" s="7">
        <v>0</v>
      </c>
      <c r="BF18" s="7">
        <v>0</v>
      </c>
      <c r="BG18" s="7">
        <v>52</v>
      </c>
      <c r="BH18" s="7">
        <v>67</v>
      </c>
      <c r="BI18" s="7">
        <v>226</v>
      </c>
      <c r="BJ18" s="7">
        <v>175</v>
      </c>
      <c r="BK18" s="8">
        <v>278</v>
      </c>
      <c r="BL18" s="8">
        <v>242</v>
      </c>
      <c r="BM18" s="8">
        <v>2996</v>
      </c>
      <c r="BN18" s="8">
        <v>3492</v>
      </c>
      <c r="BO18" s="7">
        <v>715</v>
      </c>
      <c r="BP18" s="7">
        <v>940</v>
      </c>
      <c r="BQ18" s="7">
        <v>45</v>
      </c>
      <c r="BR18" s="7">
        <v>45</v>
      </c>
    </row>
    <row r="19" spans="1:90" s="16" customFormat="1" ht="18" customHeight="1" x14ac:dyDescent="0.25">
      <c r="A19" s="38"/>
      <c r="B19" s="13" t="s">
        <v>67</v>
      </c>
      <c r="C19" s="8">
        <v>48676</v>
      </c>
      <c r="D19" s="8">
        <v>70212</v>
      </c>
      <c r="E19" s="8">
        <v>9863</v>
      </c>
      <c r="F19" s="8">
        <v>8448</v>
      </c>
      <c r="G19" s="8">
        <v>5038</v>
      </c>
      <c r="H19" s="8">
        <v>1280</v>
      </c>
      <c r="I19" s="8">
        <v>63577</v>
      </c>
      <c r="J19" s="8">
        <v>79940</v>
      </c>
      <c r="K19" s="8">
        <v>688</v>
      </c>
      <c r="L19" s="8">
        <v>1460</v>
      </c>
      <c r="M19" s="8">
        <v>2532</v>
      </c>
      <c r="N19" s="8">
        <v>5370</v>
      </c>
      <c r="O19" s="8">
        <v>66797</v>
      </c>
      <c r="P19" s="8">
        <v>86770</v>
      </c>
      <c r="Q19" s="8">
        <v>157</v>
      </c>
      <c r="R19" s="8">
        <v>294</v>
      </c>
      <c r="S19" s="8">
        <v>50022</v>
      </c>
      <c r="T19" s="8">
        <v>65045</v>
      </c>
      <c r="U19" s="8">
        <v>5787</v>
      </c>
      <c r="V19" s="8">
        <v>23593</v>
      </c>
      <c r="W19" s="8">
        <v>416</v>
      </c>
      <c r="X19" s="8">
        <v>478</v>
      </c>
      <c r="Y19" s="8">
        <v>198</v>
      </c>
      <c r="Z19" s="8">
        <v>94</v>
      </c>
      <c r="AA19" s="8">
        <v>78</v>
      </c>
      <c r="AB19" s="8">
        <v>51</v>
      </c>
      <c r="AC19" s="8">
        <v>30</v>
      </c>
      <c r="AD19" s="8">
        <v>34</v>
      </c>
      <c r="AE19" s="8">
        <v>6509</v>
      </c>
      <c r="AF19" s="8">
        <v>24250</v>
      </c>
      <c r="AG19" s="8">
        <v>31</v>
      </c>
      <c r="AH19" s="8">
        <v>40</v>
      </c>
      <c r="AI19" s="8">
        <v>4</v>
      </c>
      <c r="AJ19" s="8">
        <v>60</v>
      </c>
      <c r="AK19" s="8">
        <v>700</v>
      </c>
      <c r="AL19" s="8">
        <v>1978</v>
      </c>
      <c r="AM19" s="8">
        <v>712</v>
      </c>
      <c r="AN19" s="8">
        <v>3798</v>
      </c>
      <c r="AO19" s="8">
        <v>88</v>
      </c>
      <c r="AP19" s="8">
        <v>88</v>
      </c>
      <c r="AQ19" s="8">
        <v>2514</v>
      </c>
      <c r="AR19" s="8">
        <v>6211</v>
      </c>
      <c r="AS19" s="8">
        <v>163</v>
      </c>
      <c r="AT19" s="8">
        <v>1505</v>
      </c>
      <c r="AU19" s="8">
        <v>4181</v>
      </c>
      <c r="AV19" s="8">
        <v>13640</v>
      </c>
      <c r="AW19" s="8">
        <v>282</v>
      </c>
      <c r="AX19" s="8">
        <v>737</v>
      </c>
      <c r="AY19" s="9">
        <v>77487</v>
      </c>
      <c r="AZ19" s="9">
        <v>124660</v>
      </c>
      <c r="BA19" s="8">
        <v>0</v>
      </c>
      <c r="BB19" s="8">
        <v>0</v>
      </c>
      <c r="BC19" s="8">
        <v>5</v>
      </c>
      <c r="BD19" s="8">
        <v>80</v>
      </c>
      <c r="BE19" s="8">
        <v>13</v>
      </c>
      <c r="BF19" s="8">
        <v>400</v>
      </c>
      <c r="BG19" s="8">
        <v>658</v>
      </c>
      <c r="BH19" s="8">
        <v>1092</v>
      </c>
      <c r="BI19" s="8">
        <v>3037</v>
      </c>
      <c r="BJ19" s="8">
        <v>2488</v>
      </c>
      <c r="BK19" s="8">
        <v>3713</v>
      </c>
      <c r="BL19" s="8">
        <v>4060</v>
      </c>
      <c r="BM19" s="8">
        <v>81200</v>
      </c>
      <c r="BN19" s="8">
        <v>128720</v>
      </c>
      <c r="BO19" s="8">
        <v>22315</v>
      </c>
      <c r="BP19" s="8">
        <v>29005</v>
      </c>
      <c r="BQ19" s="8">
        <v>1245</v>
      </c>
      <c r="BR19" s="8">
        <v>1245</v>
      </c>
      <c r="BS19" s="15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</row>
    <row r="20" spans="1:90" s="10" customFormat="1" ht="18" customHeight="1" x14ac:dyDescent="0.25">
      <c r="A20" s="37">
        <v>13</v>
      </c>
      <c r="B20" s="12" t="s">
        <v>21</v>
      </c>
      <c r="C20" s="7"/>
      <c r="D20" s="7"/>
      <c r="E20" s="7"/>
      <c r="F20" s="7"/>
      <c r="G20" s="7"/>
      <c r="H20" s="7"/>
      <c r="I20" s="8">
        <v>0</v>
      </c>
      <c r="J20" s="8">
        <v>0</v>
      </c>
      <c r="K20" s="7"/>
      <c r="L20" s="7"/>
      <c r="M20" s="7"/>
      <c r="N20" s="7"/>
      <c r="O20" s="8">
        <v>0</v>
      </c>
      <c r="P20" s="8">
        <v>0</v>
      </c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8">
        <v>0</v>
      </c>
      <c r="AF20" s="8">
        <v>0</v>
      </c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>
        <v>0</v>
      </c>
      <c r="AV20" s="7">
        <v>0</v>
      </c>
      <c r="AW20" s="7"/>
      <c r="AX20" s="7"/>
      <c r="AY20" s="9">
        <v>0</v>
      </c>
      <c r="AZ20" s="9">
        <v>0</v>
      </c>
      <c r="BA20" s="9"/>
      <c r="BB20" s="9"/>
      <c r="BC20" s="7"/>
      <c r="BD20" s="7"/>
      <c r="BE20" s="7"/>
      <c r="BF20" s="7"/>
      <c r="BG20" s="7"/>
      <c r="BH20" s="7"/>
      <c r="BI20" s="7"/>
      <c r="BJ20" s="7"/>
      <c r="BK20" s="8">
        <v>0</v>
      </c>
      <c r="BL20" s="8">
        <v>0</v>
      </c>
      <c r="BM20" s="8">
        <v>0</v>
      </c>
      <c r="BN20" s="8">
        <v>0</v>
      </c>
      <c r="BO20" s="7"/>
      <c r="BP20" s="7"/>
      <c r="BQ20" s="7"/>
      <c r="BR20" s="7"/>
      <c r="BS20" s="17"/>
    </row>
    <row r="21" spans="1:90" s="10" customFormat="1" ht="18" customHeight="1" x14ac:dyDescent="0.25">
      <c r="A21" s="37">
        <v>14</v>
      </c>
      <c r="B21" s="12" t="s">
        <v>22</v>
      </c>
      <c r="C21" s="7"/>
      <c r="D21" s="7"/>
      <c r="E21" s="7"/>
      <c r="F21" s="7"/>
      <c r="G21" s="7"/>
      <c r="H21" s="7"/>
      <c r="I21" s="8">
        <v>0</v>
      </c>
      <c r="J21" s="8">
        <v>0</v>
      </c>
      <c r="K21" s="7"/>
      <c r="L21" s="7"/>
      <c r="M21" s="7"/>
      <c r="N21" s="7"/>
      <c r="O21" s="8">
        <v>0</v>
      </c>
      <c r="P21" s="8">
        <v>0</v>
      </c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8">
        <v>0</v>
      </c>
      <c r="AF21" s="8">
        <v>0</v>
      </c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>
        <v>0</v>
      </c>
      <c r="AV21" s="7">
        <v>0</v>
      </c>
      <c r="AW21" s="7"/>
      <c r="AX21" s="7"/>
      <c r="AY21" s="9">
        <v>0</v>
      </c>
      <c r="AZ21" s="9">
        <v>0</v>
      </c>
      <c r="BA21" s="9"/>
      <c r="BB21" s="9"/>
      <c r="BC21" s="7"/>
      <c r="BD21" s="7"/>
      <c r="BE21" s="7"/>
      <c r="BF21" s="7"/>
      <c r="BG21" s="7"/>
      <c r="BH21" s="7"/>
      <c r="BI21" s="7"/>
      <c r="BJ21" s="7"/>
      <c r="BK21" s="8">
        <v>0</v>
      </c>
      <c r="BL21" s="8">
        <v>0</v>
      </c>
      <c r="BM21" s="8">
        <v>0</v>
      </c>
      <c r="BN21" s="8">
        <v>0</v>
      </c>
      <c r="BO21" s="7"/>
      <c r="BP21" s="7"/>
      <c r="BQ21" s="7"/>
      <c r="BR21" s="7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</row>
    <row r="22" spans="1:90" s="10" customFormat="1" ht="18" customHeight="1" x14ac:dyDescent="0.25">
      <c r="A22" s="37">
        <v>15</v>
      </c>
      <c r="B22" s="12" t="s">
        <v>23</v>
      </c>
      <c r="C22" s="7"/>
      <c r="D22" s="7"/>
      <c r="E22" s="7"/>
      <c r="F22" s="7"/>
      <c r="G22" s="7"/>
      <c r="H22" s="7"/>
      <c r="I22" s="8">
        <v>0</v>
      </c>
      <c r="J22" s="8">
        <v>0</v>
      </c>
      <c r="K22" s="7"/>
      <c r="L22" s="7"/>
      <c r="M22" s="7"/>
      <c r="N22" s="7"/>
      <c r="O22" s="8">
        <v>0</v>
      </c>
      <c r="P22" s="8">
        <v>0</v>
      </c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8">
        <v>0</v>
      </c>
      <c r="AF22" s="8">
        <v>0</v>
      </c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>
        <v>0</v>
      </c>
      <c r="AV22" s="7">
        <v>0</v>
      </c>
      <c r="AW22" s="7"/>
      <c r="AX22" s="7"/>
      <c r="AY22" s="9">
        <v>0</v>
      </c>
      <c r="AZ22" s="9">
        <v>0</v>
      </c>
      <c r="BA22" s="9"/>
      <c r="BB22" s="9"/>
      <c r="BC22" s="7"/>
      <c r="BD22" s="7"/>
      <c r="BE22" s="7"/>
      <c r="BF22" s="7"/>
      <c r="BG22" s="7"/>
      <c r="BH22" s="7"/>
      <c r="BI22" s="7"/>
      <c r="BJ22" s="7"/>
      <c r="BK22" s="8">
        <v>0</v>
      </c>
      <c r="BL22" s="8">
        <v>0</v>
      </c>
      <c r="BM22" s="8">
        <v>0</v>
      </c>
      <c r="BN22" s="8">
        <v>0</v>
      </c>
      <c r="BO22" s="7"/>
      <c r="BP22" s="7"/>
      <c r="BQ22" s="7"/>
      <c r="BR22" s="7"/>
    </row>
    <row r="23" spans="1:90" s="10" customFormat="1" ht="18" customHeight="1" x14ac:dyDescent="0.25">
      <c r="A23" s="37">
        <v>16</v>
      </c>
      <c r="B23" s="12" t="s">
        <v>24</v>
      </c>
      <c r="C23" s="7"/>
      <c r="D23" s="7"/>
      <c r="E23" s="7"/>
      <c r="F23" s="7"/>
      <c r="G23" s="7"/>
      <c r="H23" s="7"/>
      <c r="I23" s="8">
        <v>0</v>
      </c>
      <c r="J23" s="8">
        <v>0</v>
      </c>
      <c r="K23" s="7"/>
      <c r="L23" s="7"/>
      <c r="M23" s="7"/>
      <c r="N23" s="7"/>
      <c r="O23" s="8">
        <v>0</v>
      </c>
      <c r="P23" s="8">
        <v>0</v>
      </c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8">
        <v>0</v>
      </c>
      <c r="AF23" s="8">
        <v>0</v>
      </c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>
        <v>0</v>
      </c>
      <c r="AV23" s="7">
        <v>0</v>
      </c>
      <c r="AW23" s="7"/>
      <c r="AX23" s="7"/>
      <c r="AY23" s="9">
        <v>0</v>
      </c>
      <c r="AZ23" s="9">
        <v>0</v>
      </c>
      <c r="BA23" s="9"/>
      <c r="BB23" s="9"/>
      <c r="BC23" s="7"/>
      <c r="BD23" s="7"/>
      <c r="BE23" s="7"/>
      <c r="BF23" s="7"/>
      <c r="BG23" s="7"/>
      <c r="BH23" s="7"/>
      <c r="BI23" s="7"/>
      <c r="BJ23" s="7"/>
      <c r="BK23" s="8">
        <v>0</v>
      </c>
      <c r="BL23" s="8">
        <v>0</v>
      </c>
      <c r="BM23" s="8">
        <v>0</v>
      </c>
      <c r="BN23" s="8">
        <v>0</v>
      </c>
      <c r="BO23" s="7"/>
      <c r="BP23" s="7"/>
      <c r="BQ23" s="7"/>
      <c r="BR23" s="7"/>
    </row>
    <row r="24" spans="1:90" s="19" customFormat="1" ht="18" customHeight="1" x14ac:dyDescent="0.25">
      <c r="A24" s="37">
        <v>17</v>
      </c>
      <c r="B24" s="6" t="s">
        <v>97</v>
      </c>
      <c r="C24" s="7"/>
      <c r="D24" s="7"/>
      <c r="E24" s="7"/>
      <c r="F24" s="7"/>
      <c r="G24" s="7"/>
      <c r="H24" s="7"/>
      <c r="I24" s="8">
        <v>0</v>
      </c>
      <c r="J24" s="8">
        <v>0</v>
      </c>
      <c r="K24" s="7"/>
      <c r="L24" s="7"/>
      <c r="M24" s="7"/>
      <c r="N24" s="7"/>
      <c r="O24" s="8">
        <v>0</v>
      </c>
      <c r="P24" s="8">
        <v>0</v>
      </c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8">
        <v>0</v>
      </c>
      <c r="AF24" s="8">
        <v>0</v>
      </c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>
        <v>0</v>
      </c>
      <c r="AV24" s="7">
        <v>0</v>
      </c>
      <c r="AW24" s="7"/>
      <c r="AX24" s="7"/>
      <c r="AY24" s="9">
        <v>0</v>
      </c>
      <c r="AZ24" s="9">
        <v>0</v>
      </c>
      <c r="BA24" s="9"/>
      <c r="BB24" s="9"/>
      <c r="BC24" s="7"/>
      <c r="BD24" s="7"/>
      <c r="BE24" s="7"/>
      <c r="BF24" s="7"/>
      <c r="BG24" s="7"/>
      <c r="BH24" s="7"/>
      <c r="BI24" s="7"/>
      <c r="BJ24" s="7"/>
      <c r="BK24" s="8">
        <v>0</v>
      </c>
      <c r="BL24" s="8">
        <v>0</v>
      </c>
      <c r="BM24" s="8">
        <v>0</v>
      </c>
      <c r="BN24" s="8">
        <v>0</v>
      </c>
      <c r="BO24" s="7"/>
      <c r="BP24" s="7"/>
      <c r="BQ24" s="7"/>
      <c r="BR24" s="7"/>
    </row>
    <row r="25" spans="1:90" s="19" customFormat="1" ht="18" customHeight="1" x14ac:dyDescent="0.25">
      <c r="A25" s="37">
        <v>18</v>
      </c>
      <c r="B25" s="6" t="s">
        <v>25</v>
      </c>
      <c r="C25" s="7"/>
      <c r="D25" s="7"/>
      <c r="E25" s="7"/>
      <c r="F25" s="7"/>
      <c r="G25" s="7"/>
      <c r="H25" s="7"/>
      <c r="I25" s="8">
        <v>0</v>
      </c>
      <c r="J25" s="8">
        <v>0</v>
      </c>
      <c r="K25" s="7"/>
      <c r="L25" s="7"/>
      <c r="M25" s="7"/>
      <c r="N25" s="7"/>
      <c r="O25" s="8">
        <v>0</v>
      </c>
      <c r="P25" s="8">
        <v>0</v>
      </c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8">
        <v>0</v>
      </c>
      <c r="AF25" s="8">
        <v>0</v>
      </c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>
        <v>0</v>
      </c>
      <c r="AV25" s="7">
        <v>0</v>
      </c>
      <c r="AW25" s="7"/>
      <c r="AX25" s="7"/>
      <c r="AY25" s="9">
        <v>0</v>
      </c>
      <c r="AZ25" s="9">
        <v>0</v>
      </c>
      <c r="BA25" s="9"/>
      <c r="BB25" s="9"/>
      <c r="BC25" s="7"/>
      <c r="BD25" s="7"/>
      <c r="BE25" s="7"/>
      <c r="BF25" s="7"/>
      <c r="BG25" s="7"/>
      <c r="BH25" s="7"/>
      <c r="BI25" s="7"/>
      <c r="BJ25" s="7"/>
      <c r="BK25" s="8">
        <v>0</v>
      </c>
      <c r="BL25" s="8">
        <v>0</v>
      </c>
      <c r="BM25" s="8">
        <v>0</v>
      </c>
      <c r="BN25" s="8">
        <v>0</v>
      </c>
      <c r="BO25" s="7"/>
      <c r="BP25" s="7"/>
      <c r="BQ25" s="7"/>
      <c r="BR25" s="7"/>
    </row>
    <row r="26" spans="1:90" s="19" customFormat="1" ht="18" customHeight="1" x14ac:dyDescent="0.25">
      <c r="A26" s="37">
        <v>19</v>
      </c>
      <c r="B26" s="6" t="s">
        <v>26</v>
      </c>
      <c r="C26" s="7"/>
      <c r="D26" s="7"/>
      <c r="E26" s="7"/>
      <c r="F26" s="7"/>
      <c r="G26" s="7"/>
      <c r="H26" s="7"/>
      <c r="I26" s="8">
        <v>0</v>
      </c>
      <c r="J26" s="8">
        <v>0</v>
      </c>
      <c r="K26" s="7"/>
      <c r="L26" s="7"/>
      <c r="M26" s="7"/>
      <c r="N26" s="7"/>
      <c r="O26" s="8">
        <v>0</v>
      </c>
      <c r="P26" s="8">
        <v>0</v>
      </c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8">
        <v>0</v>
      </c>
      <c r="AF26" s="8">
        <v>0</v>
      </c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>
        <v>0</v>
      </c>
      <c r="AV26" s="7">
        <v>0</v>
      </c>
      <c r="AW26" s="7"/>
      <c r="AX26" s="7"/>
      <c r="AY26" s="9">
        <v>0</v>
      </c>
      <c r="AZ26" s="9">
        <v>0</v>
      </c>
      <c r="BA26" s="9"/>
      <c r="BB26" s="9"/>
      <c r="BC26" s="7"/>
      <c r="BD26" s="7"/>
      <c r="BE26" s="7"/>
      <c r="BF26" s="7"/>
      <c r="BG26" s="7"/>
      <c r="BH26" s="7"/>
      <c r="BI26" s="7"/>
      <c r="BJ26" s="7"/>
      <c r="BK26" s="8">
        <v>0</v>
      </c>
      <c r="BL26" s="8">
        <v>0</v>
      </c>
      <c r="BM26" s="8">
        <v>0</v>
      </c>
      <c r="BN26" s="8">
        <v>0</v>
      </c>
      <c r="BO26" s="7"/>
      <c r="BP26" s="7"/>
      <c r="BQ26" s="7"/>
      <c r="BR26" s="7"/>
    </row>
    <row r="27" spans="1:90" s="19" customFormat="1" ht="18" customHeight="1" x14ac:dyDescent="0.25">
      <c r="A27" s="37">
        <v>20</v>
      </c>
      <c r="B27" s="6" t="s">
        <v>27</v>
      </c>
      <c r="C27" s="7"/>
      <c r="D27" s="7"/>
      <c r="E27" s="7"/>
      <c r="F27" s="7"/>
      <c r="G27" s="7"/>
      <c r="H27" s="7"/>
      <c r="I27" s="8">
        <v>0</v>
      </c>
      <c r="J27" s="8">
        <v>0</v>
      </c>
      <c r="K27" s="7"/>
      <c r="L27" s="7"/>
      <c r="M27" s="7"/>
      <c r="N27" s="7"/>
      <c r="O27" s="8">
        <v>0</v>
      </c>
      <c r="P27" s="8">
        <v>0</v>
      </c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8">
        <v>0</v>
      </c>
      <c r="AF27" s="8">
        <v>0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>
        <v>0</v>
      </c>
      <c r="AV27" s="7">
        <v>0</v>
      </c>
      <c r="AW27" s="7"/>
      <c r="AX27" s="7"/>
      <c r="AY27" s="9">
        <v>0</v>
      </c>
      <c r="AZ27" s="9">
        <v>0</v>
      </c>
      <c r="BA27" s="9"/>
      <c r="BB27" s="9"/>
      <c r="BC27" s="7"/>
      <c r="BD27" s="7"/>
      <c r="BE27" s="7"/>
      <c r="BF27" s="7"/>
      <c r="BG27" s="7"/>
      <c r="BH27" s="7"/>
      <c r="BI27" s="7"/>
      <c r="BJ27" s="7"/>
      <c r="BK27" s="8">
        <v>0</v>
      </c>
      <c r="BL27" s="8">
        <v>0</v>
      </c>
      <c r="BM27" s="8">
        <v>0</v>
      </c>
      <c r="BN27" s="8">
        <v>0</v>
      </c>
      <c r="BO27" s="7"/>
      <c r="BP27" s="7"/>
      <c r="BQ27" s="7"/>
      <c r="BR27" s="7"/>
    </row>
    <row r="28" spans="1:90" s="19" customFormat="1" ht="18" customHeight="1" x14ac:dyDescent="0.25">
      <c r="A28" s="37">
        <v>21</v>
      </c>
      <c r="B28" s="6" t="s">
        <v>59</v>
      </c>
      <c r="C28" s="7"/>
      <c r="D28" s="7"/>
      <c r="E28" s="7"/>
      <c r="F28" s="7"/>
      <c r="G28" s="7"/>
      <c r="H28" s="7"/>
      <c r="I28" s="8">
        <v>0</v>
      </c>
      <c r="J28" s="8">
        <v>0</v>
      </c>
      <c r="K28" s="7"/>
      <c r="L28" s="7"/>
      <c r="M28" s="7"/>
      <c r="N28" s="7"/>
      <c r="O28" s="8">
        <v>0</v>
      </c>
      <c r="P28" s="8">
        <v>0</v>
      </c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8">
        <v>0</v>
      </c>
      <c r="AF28" s="8">
        <v>0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>
        <v>0</v>
      </c>
      <c r="AV28" s="7">
        <v>0</v>
      </c>
      <c r="AW28" s="7"/>
      <c r="AX28" s="7"/>
      <c r="AY28" s="9">
        <v>0</v>
      </c>
      <c r="AZ28" s="9">
        <v>0</v>
      </c>
      <c r="BA28" s="9"/>
      <c r="BB28" s="9"/>
      <c r="BC28" s="7"/>
      <c r="BD28" s="7"/>
      <c r="BE28" s="7"/>
      <c r="BF28" s="7"/>
      <c r="BG28" s="7"/>
      <c r="BH28" s="7"/>
      <c r="BI28" s="7"/>
      <c r="BJ28" s="7"/>
      <c r="BK28" s="8">
        <v>0</v>
      </c>
      <c r="BL28" s="8">
        <v>0</v>
      </c>
      <c r="BM28" s="8">
        <v>0</v>
      </c>
      <c r="BN28" s="8">
        <v>0</v>
      </c>
      <c r="BO28" s="7"/>
      <c r="BP28" s="7"/>
      <c r="BQ28" s="7"/>
      <c r="BR28" s="7"/>
    </row>
    <row r="29" spans="1:90" s="19" customFormat="1" ht="18" customHeight="1" x14ac:dyDescent="0.25">
      <c r="A29" s="37">
        <v>22</v>
      </c>
      <c r="B29" s="6" t="s">
        <v>28</v>
      </c>
      <c r="C29" s="7"/>
      <c r="D29" s="7"/>
      <c r="E29" s="7"/>
      <c r="F29" s="7"/>
      <c r="G29" s="7"/>
      <c r="H29" s="7"/>
      <c r="I29" s="8">
        <v>0</v>
      </c>
      <c r="J29" s="8">
        <v>0</v>
      </c>
      <c r="K29" s="7"/>
      <c r="L29" s="7"/>
      <c r="M29" s="7"/>
      <c r="N29" s="7"/>
      <c r="O29" s="8">
        <v>0</v>
      </c>
      <c r="P29" s="8">
        <v>0</v>
      </c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8">
        <v>0</v>
      </c>
      <c r="AF29" s="8">
        <v>0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>
        <v>0</v>
      </c>
      <c r="AV29" s="7">
        <v>0</v>
      </c>
      <c r="AW29" s="7"/>
      <c r="AX29" s="7"/>
      <c r="AY29" s="9">
        <v>0</v>
      </c>
      <c r="AZ29" s="9">
        <v>0</v>
      </c>
      <c r="BA29" s="9"/>
      <c r="BB29" s="9"/>
      <c r="BC29" s="7"/>
      <c r="BD29" s="7"/>
      <c r="BE29" s="7"/>
      <c r="BF29" s="7"/>
      <c r="BG29" s="7"/>
      <c r="BH29" s="7"/>
      <c r="BI29" s="7"/>
      <c r="BJ29" s="7"/>
      <c r="BK29" s="8">
        <v>0</v>
      </c>
      <c r="BL29" s="8">
        <v>0</v>
      </c>
      <c r="BM29" s="8">
        <v>0</v>
      </c>
      <c r="BN29" s="8">
        <v>0</v>
      </c>
      <c r="BO29" s="7"/>
      <c r="BP29" s="7"/>
      <c r="BQ29" s="7"/>
      <c r="BR29" s="7"/>
    </row>
    <row r="30" spans="1:90" s="19" customFormat="1" ht="18" customHeight="1" x14ac:dyDescent="0.25">
      <c r="A30" s="37">
        <v>23</v>
      </c>
      <c r="B30" s="6" t="s">
        <v>98</v>
      </c>
      <c r="C30" s="7"/>
      <c r="D30" s="7"/>
      <c r="E30" s="7"/>
      <c r="F30" s="7"/>
      <c r="G30" s="7"/>
      <c r="H30" s="7"/>
      <c r="I30" s="8">
        <v>0</v>
      </c>
      <c r="J30" s="8">
        <v>0</v>
      </c>
      <c r="K30" s="7"/>
      <c r="L30" s="7"/>
      <c r="M30" s="7"/>
      <c r="N30" s="7"/>
      <c r="O30" s="8">
        <v>0</v>
      </c>
      <c r="P30" s="8">
        <v>0</v>
      </c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8">
        <v>0</v>
      </c>
      <c r="AF30" s="8">
        <v>0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>
        <v>0</v>
      </c>
      <c r="AV30" s="7">
        <v>0</v>
      </c>
      <c r="AW30" s="7"/>
      <c r="AX30" s="7"/>
      <c r="AY30" s="9">
        <v>0</v>
      </c>
      <c r="AZ30" s="9">
        <v>0</v>
      </c>
      <c r="BA30" s="9"/>
      <c r="BB30" s="9"/>
      <c r="BC30" s="7"/>
      <c r="BD30" s="7"/>
      <c r="BE30" s="7"/>
      <c r="BF30" s="7"/>
      <c r="BG30" s="7"/>
      <c r="BH30" s="7"/>
      <c r="BI30" s="7"/>
      <c r="BJ30" s="7"/>
      <c r="BK30" s="8">
        <v>0</v>
      </c>
      <c r="BL30" s="8">
        <v>0</v>
      </c>
      <c r="BM30" s="8">
        <v>0</v>
      </c>
      <c r="BN30" s="8">
        <v>0</v>
      </c>
      <c r="BO30" s="7"/>
      <c r="BP30" s="7"/>
      <c r="BQ30" s="7"/>
      <c r="BR30" s="7"/>
    </row>
    <row r="31" spans="1:90" s="19" customFormat="1" ht="18" customHeight="1" x14ac:dyDescent="0.25">
      <c r="A31" s="37">
        <v>24</v>
      </c>
      <c r="B31" s="6" t="s">
        <v>29</v>
      </c>
      <c r="C31" s="7"/>
      <c r="D31" s="7"/>
      <c r="E31" s="7"/>
      <c r="F31" s="7"/>
      <c r="G31" s="7"/>
      <c r="H31" s="7"/>
      <c r="I31" s="8">
        <v>0</v>
      </c>
      <c r="J31" s="8">
        <v>0</v>
      </c>
      <c r="K31" s="7"/>
      <c r="L31" s="7"/>
      <c r="M31" s="7"/>
      <c r="N31" s="7"/>
      <c r="O31" s="8">
        <v>0</v>
      </c>
      <c r="P31" s="8">
        <v>0</v>
      </c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8">
        <v>0</v>
      </c>
      <c r="AF31" s="8">
        <v>0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>
        <v>0</v>
      </c>
      <c r="AV31" s="7">
        <v>0</v>
      </c>
      <c r="AW31" s="7"/>
      <c r="AX31" s="7"/>
      <c r="AY31" s="9">
        <v>0</v>
      </c>
      <c r="AZ31" s="9">
        <v>0</v>
      </c>
      <c r="BA31" s="9"/>
      <c r="BB31" s="9"/>
      <c r="BC31" s="7"/>
      <c r="BD31" s="7"/>
      <c r="BE31" s="7"/>
      <c r="BF31" s="7"/>
      <c r="BG31" s="7"/>
      <c r="BH31" s="7"/>
      <c r="BI31" s="7"/>
      <c r="BJ31" s="7"/>
      <c r="BK31" s="8">
        <v>0</v>
      </c>
      <c r="BL31" s="8">
        <v>0</v>
      </c>
      <c r="BM31" s="8">
        <v>0</v>
      </c>
      <c r="BN31" s="8">
        <v>0</v>
      </c>
      <c r="BO31" s="7"/>
      <c r="BP31" s="7"/>
      <c r="BQ31" s="7"/>
      <c r="BR31" s="7"/>
    </row>
    <row r="32" spans="1:90" s="16" customFormat="1" ht="18" customHeight="1" x14ac:dyDescent="0.25">
      <c r="A32" s="38"/>
      <c r="B32" s="13" t="s">
        <v>30</v>
      </c>
      <c r="C32" s="8">
        <v>0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9">
        <v>0</v>
      </c>
      <c r="AZ32" s="9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8">
        <v>0</v>
      </c>
      <c r="BN32" s="8">
        <v>0</v>
      </c>
      <c r="BO32" s="8">
        <v>0</v>
      </c>
      <c r="BP32" s="8">
        <v>0</v>
      </c>
      <c r="BQ32" s="8">
        <v>0</v>
      </c>
      <c r="BR32" s="8">
        <v>0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</row>
    <row r="33" spans="1:90" s="22" customFormat="1" ht="18" customHeight="1" x14ac:dyDescent="0.25">
      <c r="A33" s="39">
        <v>25</v>
      </c>
      <c r="B33" s="20" t="s">
        <v>81</v>
      </c>
      <c r="C33" s="7"/>
      <c r="D33" s="7"/>
      <c r="E33" s="7"/>
      <c r="F33" s="7"/>
      <c r="G33" s="7"/>
      <c r="H33" s="7"/>
      <c r="I33" s="8">
        <v>0</v>
      </c>
      <c r="J33" s="8">
        <v>0</v>
      </c>
      <c r="K33" s="7"/>
      <c r="L33" s="7"/>
      <c r="M33" s="7"/>
      <c r="N33" s="7"/>
      <c r="O33" s="8">
        <v>0</v>
      </c>
      <c r="P33" s="8">
        <v>0</v>
      </c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8">
        <v>0</v>
      </c>
      <c r="AF33" s="8">
        <v>0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>
        <v>0</v>
      </c>
      <c r="AV33" s="7">
        <v>0</v>
      </c>
      <c r="AW33" s="7"/>
      <c r="AX33" s="7"/>
      <c r="AY33" s="9">
        <v>0</v>
      </c>
      <c r="AZ33" s="9">
        <v>0</v>
      </c>
      <c r="BA33" s="9"/>
      <c r="BB33" s="9"/>
      <c r="BC33" s="7"/>
      <c r="BD33" s="7"/>
      <c r="BE33" s="7"/>
      <c r="BF33" s="7"/>
      <c r="BG33" s="7"/>
      <c r="BH33" s="7"/>
      <c r="BI33" s="7"/>
      <c r="BJ33" s="7"/>
      <c r="BK33" s="8">
        <v>0</v>
      </c>
      <c r="BL33" s="8">
        <v>0</v>
      </c>
      <c r="BM33" s="8">
        <v>0</v>
      </c>
      <c r="BN33" s="8">
        <v>0</v>
      </c>
      <c r="BO33" s="7"/>
      <c r="BP33" s="7"/>
      <c r="BQ33" s="7"/>
      <c r="BR33" s="7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</row>
    <row r="34" spans="1:90" s="10" customFormat="1" ht="18" customHeight="1" x14ac:dyDescent="0.25">
      <c r="A34" s="37">
        <v>26</v>
      </c>
      <c r="B34" s="12" t="s">
        <v>31</v>
      </c>
      <c r="C34" s="7">
        <v>4260</v>
      </c>
      <c r="D34" s="7">
        <v>12552</v>
      </c>
      <c r="E34" s="7">
        <v>409</v>
      </c>
      <c r="F34" s="7">
        <v>618</v>
      </c>
      <c r="G34" s="7">
        <v>233</v>
      </c>
      <c r="H34" s="7">
        <v>110</v>
      </c>
      <c r="I34" s="8">
        <v>4902</v>
      </c>
      <c r="J34" s="8">
        <v>13280</v>
      </c>
      <c r="K34" s="7">
        <v>364</v>
      </c>
      <c r="L34" s="7">
        <v>1070</v>
      </c>
      <c r="M34" s="7">
        <v>1218</v>
      </c>
      <c r="N34" s="7">
        <v>400</v>
      </c>
      <c r="O34" s="8">
        <v>6484</v>
      </c>
      <c r="P34" s="8">
        <v>14750</v>
      </c>
      <c r="Q34" s="7">
        <v>61</v>
      </c>
      <c r="R34" s="7">
        <v>21</v>
      </c>
      <c r="S34" s="7">
        <v>4863</v>
      </c>
      <c r="T34" s="7">
        <v>11063</v>
      </c>
      <c r="U34" s="7">
        <v>1365</v>
      </c>
      <c r="V34" s="7">
        <v>5030</v>
      </c>
      <c r="W34" s="7">
        <v>60</v>
      </c>
      <c r="X34" s="7">
        <v>50</v>
      </c>
      <c r="Y34" s="7">
        <v>15</v>
      </c>
      <c r="Z34" s="7">
        <v>10</v>
      </c>
      <c r="AA34" s="7">
        <v>20</v>
      </c>
      <c r="AB34" s="7">
        <v>10</v>
      </c>
      <c r="AC34" s="7">
        <v>110</v>
      </c>
      <c r="AD34" s="7">
        <v>300</v>
      </c>
      <c r="AE34" s="8">
        <v>1570</v>
      </c>
      <c r="AF34" s="8">
        <v>5400</v>
      </c>
      <c r="AG34" s="7">
        <v>2</v>
      </c>
      <c r="AH34" s="7">
        <v>2</v>
      </c>
      <c r="AI34" s="7">
        <v>1</v>
      </c>
      <c r="AJ34" s="7">
        <v>15</v>
      </c>
      <c r="AK34" s="7">
        <v>25</v>
      </c>
      <c r="AL34" s="7">
        <v>55</v>
      </c>
      <c r="AM34" s="7">
        <v>86</v>
      </c>
      <c r="AN34" s="7">
        <v>645</v>
      </c>
      <c r="AO34" s="7">
        <v>5</v>
      </c>
      <c r="AP34" s="7">
        <v>5</v>
      </c>
      <c r="AQ34" s="7">
        <v>180</v>
      </c>
      <c r="AR34" s="7">
        <v>180</v>
      </c>
      <c r="AS34" s="7">
        <v>25</v>
      </c>
      <c r="AT34" s="7">
        <v>100</v>
      </c>
      <c r="AU34" s="7">
        <v>322</v>
      </c>
      <c r="AV34" s="7">
        <v>1000</v>
      </c>
      <c r="AW34" s="7">
        <v>18</v>
      </c>
      <c r="AX34" s="7">
        <v>28</v>
      </c>
      <c r="AY34" s="9">
        <v>8376</v>
      </c>
      <c r="AZ34" s="9">
        <v>21150</v>
      </c>
      <c r="BA34" s="9"/>
      <c r="BB34" s="9"/>
      <c r="BC34" s="7">
        <v>0</v>
      </c>
      <c r="BD34" s="7">
        <v>0</v>
      </c>
      <c r="BE34" s="7">
        <v>2</v>
      </c>
      <c r="BF34" s="7">
        <v>60</v>
      </c>
      <c r="BG34" s="7">
        <v>155</v>
      </c>
      <c r="BH34" s="7">
        <v>155</v>
      </c>
      <c r="BI34" s="7">
        <v>443</v>
      </c>
      <c r="BJ34" s="7">
        <v>235</v>
      </c>
      <c r="BK34" s="8">
        <v>600</v>
      </c>
      <c r="BL34" s="8">
        <v>450</v>
      </c>
      <c r="BM34" s="8">
        <v>8976</v>
      </c>
      <c r="BN34" s="8">
        <v>21600</v>
      </c>
      <c r="BO34" s="7">
        <v>2800</v>
      </c>
      <c r="BP34" s="7">
        <v>4900</v>
      </c>
      <c r="BQ34" s="7">
        <v>168</v>
      </c>
      <c r="BR34" s="7">
        <v>168</v>
      </c>
    </row>
    <row r="35" spans="1:90" s="10" customFormat="1" ht="18" customHeight="1" x14ac:dyDescent="0.25">
      <c r="A35" s="39">
        <v>27</v>
      </c>
      <c r="B35" s="12" t="s">
        <v>14</v>
      </c>
      <c r="C35" s="7">
        <v>259</v>
      </c>
      <c r="D35" s="7">
        <v>412</v>
      </c>
      <c r="E35" s="7">
        <v>42</v>
      </c>
      <c r="F35" s="7">
        <v>50</v>
      </c>
      <c r="G35" s="7">
        <v>10</v>
      </c>
      <c r="H35" s="7">
        <v>3</v>
      </c>
      <c r="I35" s="8">
        <v>311</v>
      </c>
      <c r="J35" s="8">
        <v>465</v>
      </c>
      <c r="K35" s="7">
        <v>8</v>
      </c>
      <c r="L35" s="7">
        <v>10</v>
      </c>
      <c r="M35" s="7">
        <v>22</v>
      </c>
      <c r="N35" s="7">
        <v>25</v>
      </c>
      <c r="O35" s="8">
        <v>341</v>
      </c>
      <c r="P35" s="8">
        <v>500</v>
      </c>
      <c r="Q35" s="7">
        <v>2</v>
      </c>
      <c r="R35" s="7">
        <v>2</v>
      </c>
      <c r="S35" s="7">
        <v>256</v>
      </c>
      <c r="T35" s="7">
        <v>375</v>
      </c>
      <c r="U35" s="7">
        <v>136</v>
      </c>
      <c r="V35" s="7">
        <v>866</v>
      </c>
      <c r="W35" s="7">
        <v>35</v>
      </c>
      <c r="X35" s="7">
        <v>25</v>
      </c>
      <c r="Y35" s="7">
        <v>3</v>
      </c>
      <c r="Z35" s="7">
        <v>3</v>
      </c>
      <c r="AA35" s="7">
        <v>1</v>
      </c>
      <c r="AB35" s="7">
        <v>1</v>
      </c>
      <c r="AC35" s="7">
        <v>1</v>
      </c>
      <c r="AD35" s="7">
        <v>5</v>
      </c>
      <c r="AE35" s="8">
        <v>176</v>
      </c>
      <c r="AF35" s="8">
        <v>900</v>
      </c>
      <c r="AG35" s="7">
        <v>1</v>
      </c>
      <c r="AH35" s="7">
        <v>1</v>
      </c>
      <c r="AI35" s="7">
        <v>0</v>
      </c>
      <c r="AJ35" s="7">
        <v>0</v>
      </c>
      <c r="AK35" s="7">
        <v>10</v>
      </c>
      <c r="AL35" s="7">
        <v>25</v>
      </c>
      <c r="AM35" s="7">
        <v>27</v>
      </c>
      <c r="AN35" s="7">
        <v>129</v>
      </c>
      <c r="AO35" s="7">
        <v>0</v>
      </c>
      <c r="AP35" s="7">
        <v>0</v>
      </c>
      <c r="AQ35" s="7">
        <v>130</v>
      </c>
      <c r="AR35" s="7">
        <v>531</v>
      </c>
      <c r="AS35" s="7">
        <v>2</v>
      </c>
      <c r="AT35" s="7">
        <v>15</v>
      </c>
      <c r="AU35" s="7">
        <v>169</v>
      </c>
      <c r="AV35" s="7">
        <v>700</v>
      </c>
      <c r="AW35" s="7">
        <v>13</v>
      </c>
      <c r="AX35" s="7">
        <v>27</v>
      </c>
      <c r="AY35" s="9">
        <v>686</v>
      </c>
      <c r="AZ35" s="9">
        <v>2100</v>
      </c>
      <c r="BA35" s="9"/>
      <c r="BB35" s="9"/>
      <c r="BC35" s="7">
        <v>0</v>
      </c>
      <c r="BD35" s="7">
        <v>0</v>
      </c>
      <c r="BE35" s="7">
        <v>1</v>
      </c>
      <c r="BF35" s="7">
        <v>30</v>
      </c>
      <c r="BG35" s="7">
        <v>40</v>
      </c>
      <c r="BH35" s="7">
        <v>40</v>
      </c>
      <c r="BI35" s="7">
        <v>171</v>
      </c>
      <c r="BJ35" s="7">
        <v>95</v>
      </c>
      <c r="BK35" s="8">
        <v>212</v>
      </c>
      <c r="BL35" s="8">
        <v>165</v>
      </c>
      <c r="BM35" s="8">
        <v>898</v>
      </c>
      <c r="BN35" s="8">
        <v>2265</v>
      </c>
      <c r="BO35" s="7">
        <v>100</v>
      </c>
      <c r="BP35" s="7">
        <v>150</v>
      </c>
      <c r="BQ35" s="7">
        <v>8</v>
      </c>
      <c r="BR35" s="7">
        <v>8</v>
      </c>
    </row>
    <row r="36" spans="1:90" s="10" customFormat="1" ht="18" customHeight="1" x14ac:dyDescent="0.25">
      <c r="A36" s="37">
        <v>28</v>
      </c>
      <c r="B36" s="6" t="s">
        <v>54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8">
        <v>0</v>
      </c>
      <c r="J36" s="8">
        <v>0</v>
      </c>
      <c r="K36" s="7">
        <v>0</v>
      </c>
      <c r="L36" s="7">
        <v>0</v>
      </c>
      <c r="M36" s="7">
        <v>0</v>
      </c>
      <c r="N36" s="7">
        <v>0</v>
      </c>
      <c r="O36" s="8">
        <v>0</v>
      </c>
      <c r="P36" s="8">
        <v>0</v>
      </c>
      <c r="Q36" s="7">
        <v>0</v>
      </c>
      <c r="R36" s="7">
        <v>0</v>
      </c>
      <c r="S36" s="7">
        <v>0</v>
      </c>
      <c r="T36" s="7">
        <v>0</v>
      </c>
      <c r="U36" s="7">
        <v>25</v>
      </c>
      <c r="V36" s="7">
        <v>35</v>
      </c>
      <c r="W36" s="7">
        <v>15</v>
      </c>
      <c r="X36" s="7">
        <v>15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8">
        <v>40</v>
      </c>
      <c r="AF36" s="8">
        <v>50</v>
      </c>
      <c r="AG36" s="7">
        <v>0</v>
      </c>
      <c r="AH36" s="7">
        <v>0</v>
      </c>
      <c r="AI36" s="7">
        <v>0</v>
      </c>
      <c r="AJ36" s="7">
        <v>0</v>
      </c>
      <c r="AK36" s="7">
        <v>5</v>
      </c>
      <c r="AL36" s="7">
        <v>10</v>
      </c>
      <c r="AM36" s="7">
        <v>10</v>
      </c>
      <c r="AN36" s="7">
        <v>50</v>
      </c>
      <c r="AO36" s="7">
        <v>0</v>
      </c>
      <c r="AP36" s="7">
        <v>0</v>
      </c>
      <c r="AQ36" s="7">
        <v>167</v>
      </c>
      <c r="AR36" s="7">
        <v>310</v>
      </c>
      <c r="AS36" s="7">
        <v>20</v>
      </c>
      <c r="AT36" s="7">
        <v>80</v>
      </c>
      <c r="AU36" s="7">
        <v>202</v>
      </c>
      <c r="AV36" s="7">
        <v>450</v>
      </c>
      <c r="AW36" s="7">
        <v>17</v>
      </c>
      <c r="AX36" s="7">
        <v>31</v>
      </c>
      <c r="AY36" s="9">
        <v>242</v>
      </c>
      <c r="AZ36" s="9">
        <v>500</v>
      </c>
      <c r="BA36" s="9"/>
      <c r="BB36" s="9"/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76</v>
      </c>
      <c r="BJ36" s="7">
        <v>90</v>
      </c>
      <c r="BK36" s="8">
        <v>76</v>
      </c>
      <c r="BL36" s="8">
        <v>90</v>
      </c>
      <c r="BM36" s="8">
        <v>318</v>
      </c>
      <c r="BN36" s="8">
        <v>590</v>
      </c>
      <c r="BO36" s="7">
        <v>25</v>
      </c>
      <c r="BP36" s="7">
        <v>80</v>
      </c>
      <c r="BQ36" s="7">
        <v>2</v>
      </c>
      <c r="BR36" s="7">
        <v>2</v>
      </c>
    </row>
    <row r="37" spans="1:90" s="10" customFormat="1" ht="18" customHeight="1" x14ac:dyDescent="0.25">
      <c r="A37" s="39">
        <v>29</v>
      </c>
      <c r="B37" s="12" t="s">
        <v>32</v>
      </c>
      <c r="C37" s="7">
        <v>496</v>
      </c>
      <c r="D37" s="7">
        <v>375</v>
      </c>
      <c r="E37" s="7">
        <v>262</v>
      </c>
      <c r="F37" s="7">
        <v>400</v>
      </c>
      <c r="G37" s="7">
        <v>20</v>
      </c>
      <c r="H37" s="7">
        <v>5</v>
      </c>
      <c r="I37" s="8">
        <v>778</v>
      </c>
      <c r="J37" s="8">
        <v>780</v>
      </c>
      <c r="K37" s="7">
        <v>3</v>
      </c>
      <c r="L37" s="7">
        <v>20</v>
      </c>
      <c r="M37" s="7">
        <v>125</v>
      </c>
      <c r="N37" s="7">
        <v>100</v>
      </c>
      <c r="O37" s="8">
        <v>906</v>
      </c>
      <c r="P37" s="8">
        <v>900</v>
      </c>
      <c r="Q37" s="7">
        <v>7</v>
      </c>
      <c r="R37" s="7">
        <v>6</v>
      </c>
      <c r="S37" s="7">
        <v>681</v>
      </c>
      <c r="T37" s="7">
        <v>676</v>
      </c>
      <c r="U37" s="7">
        <v>306</v>
      </c>
      <c r="V37" s="7">
        <v>1909</v>
      </c>
      <c r="W37" s="7">
        <v>85</v>
      </c>
      <c r="X37" s="7">
        <v>85</v>
      </c>
      <c r="Y37" s="7">
        <v>9</v>
      </c>
      <c r="Z37" s="7">
        <v>6</v>
      </c>
      <c r="AA37" s="7">
        <v>0</v>
      </c>
      <c r="AB37" s="7">
        <v>0</v>
      </c>
      <c r="AC37" s="7">
        <v>0</v>
      </c>
      <c r="AD37" s="7">
        <v>0</v>
      </c>
      <c r="AE37" s="8">
        <v>400</v>
      </c>
      <c r="AF37" s="8">
        <v>2000</v>
      </c>
      <c r="AG37" s="7">
        <v>2</v>
      </c>
      <c r="AH37" s="7">
        <v>2</v>
      </c>
      <c r="AI37" s="7">
        <v>0</v>
      </c>
      <c r="AJ37" s="7">
        <v>0</v>
      </c>
      <c r="AK37" s="7">
        <v>20</v>
      </c>
      <c r="AL37" s="7">
        <v>50</v>
      </c>
      <c r="AM37" s="7">
        <v>20</v>
      </c>
      <c r="AN37" s="7">
        <v>120</v>
      </c>
      <c r="AO37" s="7">
        <v>0</v>
      </c>
      <c r="AP37" s="7">
        <v>0</v>
      </c>
      <c r="AQ37" s="7">
        <v>81</v>
      </c>
      <c r="AR37" s="7">
        <v>105</v>
      </c>
      <c r="AS37" s="7">
        <v>5</v>
      </c>
      <c r="AT37" s="7">
        <v>25</v>
      </c>
      <c r="AU37" s="7">
        <v>126</v>
      </c>
      <c r="AV37" s="7">
        <v>300</v>
      </c>
      <c r="AW37" s="7">
        <v>9</v>
      </c>
      <c r="AX37" s="7">
        <v>21</v>
      </c>
      <c r="AY37" s="9">
        <v>1432</v>
      </c>
      <c r="AZ37" s="9">
        <v>3200</v>
      </c>
      <c r="BA37" s="9"/>
      <c r="BB37" s="9"/>
      <c r="BC37" s="7">
        <v>0</v>
      </c>
      <c r="BD37" s="7">
        <v>0</v>
      </c>
      <c r="BE37" s="7">
        <v>2</v>
      </c>
      <c r="BF37" s="7">
        <v>60</v>
      </c>
      <c r="BG37" s="7">
        <v>60</v>
      </c>
      <c r="BH37" s="7">
        <v>105</v>
      </c>
      <c r="BI37" s="7">
        <v>285</v>
      </c>
      <c r="BJ37" s="7">
        <v>177</v>
      </c>
      <c r="BK37" s="8">
        <v>347</v>
      </c>
      <c r="BL37" s="8">
        <v>342</v>
      </c>
      <c r="BM37" s="8">
        <v>1779</v>
      </c>
      <c r="BN37" s="8">
        <v>3542</v>
      </c>
      <c r="BO37" s="7">
        <v>220</v>
      </c>
      <c r="BP37" s="7">
        <v>300</v>
      </c>
      <c r="BQ37" s="7">
        <v>19</v>
      </c>
      <c r="BR37" s="7">
        <v>19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</row>
    <row r="38" spans="1:90" s="10" customFormat="1" ht="18" customHeight="1" x14ac:dyDescent="0.25">
      <c r="A38" s="37">
        <v>30</v>
      </c>
      <c r="B38" s="12" t="s">
        <v>33</v>
      </c>
      <c r="C38" s="7"/>
      <c r="D38" s="7"/>
      <c r="E38" s="7"/>
      <c r="F38" s="7"/>
      <c r="G38" s="7"/>
      <c r="H38" s="7"/>
      <c r="I38" s="8">
        <v>0</v>
      </c>
      <c r="J38" s="8">
        <v>0</v>
      </c>
      <c r="K38" s="7"/>
      <c r="L38" s="7"/>
      <c r="M38" s="7"/>
      <c r="N38" s="7"/>
      <c r="O38" s="8">
        <v>0</v>
      </c>
      <c r="P38" s="8">
        <v>0</v>
      </c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8">
        <v>0</v>
      </c>
      <c r="AF38" s="8">
        <v>0</v>
      </c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>
        <v>0</v>
      </c>
      <c r="AV38" s="7">
        <v>0</v>
      </c>
      <c r="AW38" s="7"/>
      <c r="AX38" s="7"/>
      <c r="AY38" s="9">
        <v>0</v>
      </c>
      <c r="AZ38" s="9">
        <v>0</v>
      </c>
      <c r="BA38" s="9"/>
      <c r="BB38" s="9"/>
      <c r="BC38" s="7"/>
      <c r="BD38" s="7"/>
      <c r="BE38" s="7"/>
      <c r="BF38" s="7"/>
      <c r="BG38" s="7"/>
      <c r="BH38" s="7"/>
      <c r="BI38" s="7"/>
      <c r="BJ38" s="7"/>
      <c r="BK38" s="8">
        <v>0</v>
      </c>
      <c r="BL38" s="8">
        <v>0</v>
      </c>
      <c r="BM38" s="8">
        <v>0</v>
      </c>
      <c r="BN38" s="8">
        <v>0</v>
      </c>
      <c r="BO38" s="7"/>
      <c r="BP38" s="7"/>
      <c r="BQ38" s="7"/>
      <c r="BR38" s="7"/>
    </row>
    <row r="39" spans="1:90" s="10" customFormat="1" ht="18" customHeight="1" x14ac:dyDescent="0.25">
      <c r="A39" s="39">
        <v>31</v>
      </c>
      <c r="B39" s="12" t="s">
        <v>34</v>
      </c>
      <c r="C39" s="7"/>
      <c r="D39" s="7"/>
      <c r="E39" s="7"/>
      <c r="F39" s="7"/>
      <c r="G39" s="7"/>
      <c r="H39" s="7"/>
      <c r="I39" s="8">
        <v>0</v>
      </c>
      <c r="J39" s="8">
        <v>0</v>
      </c>
      <c r="K39" s="7"/>
      <c r="L39" s="7"/>
      <c r="M39" s="7"/>
      <c r="N39" s="7"/>
      <c r="O39" s="8">
        <v>0</v>
      </c>
      <c r="P39" s="8">
        <v>0</v>
      </c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8">
        <v>0</v>
      </c>
      <c r="AF39" s="8">
        <v>0</v>
      </c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>
        <v>0</v>
      </c>
      <c r="AV39" s="7">
        <v>0</v>
      </c>
      <c r="AW39" s="7"/>
      <c r="AX39" s="7"/>
      <c r="AY39" s="9">
        <v>0</v>
      </c>
      <c r="AZ39" s="9">
        <v>0</v>
      </c>
      <c r="BA39" s="9"/>
      <c r="BB39" s="9"/>
      <c r="BC39" s="7"/>
      <c r="BD39" s="7"/>
      <c r="BE39" s="7"/>
      <c r="BF39" s="7"/>
      <c r="BG39" s="7"/>
      <c r="BH39" s="7"/>
      <c r="BI39" s="7"/>
      <c r="BJ39" s="7"/>
      <c r="BK39" s="8">
        <v>0</v>
      </c>
      <c r="BL39" s="8">
        <v>0</v>
      </c>
      <c r="BM39" s="8">
        <v>0</v>
      </c>
      <c r="BN39" s="8">
        <v>0</v>
      </c>
      <c r="BO39" s="7"/>
      <c r="BP39" s="7"/>
      <c r="BQ39" s="7"/>
      <c r="BR39" s="7"/>
    </row>
    <row r="40" spans="1:90" s="10" customFormat="1" ht="18" customHeight="1" x14ac:dyDescent="0.25">
      <c r="A40" s="37">
        <v>32</v>
      </c>
      <c r="B40" s="12" t="s">
        <v>35</v>
      </c>
      <c r="C40" s="7">
        <v>1442</v>
      </c>
      <c r="D40" s="7">
        <v>2148</v>
      </c>
      <c r="E40" s="7">
        <v>33</v>
      </c>
      <c r="F40" s="7">
        <v>32</v>
      </c>
      <c r="G40" s="7">
        <v>54</v>
      </c>
      <c r="H40" s="7">
        <v>10</v>
      </c>
      <c r="I40" s="8">
        <v>1529</v>
      </c>
      <c r="J40" s="8">
        <v>2190</v>
      </c>
      <c r="K40" s="7">
        <v>10</v>
      </c>
      <c r="L40" s="7">
        <v>10</v>
      </c>
      <c r="M40" s="7">
        <v>30</v>
      </c>
      <c r="N40" s="7">
        <v>100</v>
      </c>
      <c r="O40" s="8">
        <v>1569</v>
      </c>
      <c r="P40" s="8">
        <v>2300</v>
      </c>
      <c r="Q40" s="7">
        <v>2</v>
      </c>
      <c r="R40" s="7">
        <v>6</v>
      </c>
      <c r="S40" s="7">
        <v>1178</v>
      </c>
      <c r="T40" s="7">
        <v>1726</v>
      </c>
      <c r="U40" s="7">
        <v>162</v>
      </c>
      <c r="V40" s="7">
        <v>670</v>
      </c>
      <c r="W40" s="7">
        <v>20</v>
      </c>
      <c r="X40" s="7">
        <v>20</v>
      </c>
      <c r="Y40" s="7">
        <v>10</v>
      </c>
      <c r="Z40" s="7">
        <v>10</v>
      </c>
      <c r="AA40" s="7">
        <v>0</v>
      </c>
      <c r="AB40" s="7">
        <v>0</v>
      </c>
      <c r="AC40" s="7">
        <v>0</v>
      </c>
      <c r="AD40" s="7">
        <v>0</v>
      </c>
      <c r="AE40" s="8">
        <v>192</v>
      </c>
      <c r="AF40" s="8">
        <v>700</v>
      </c>
      <c r="AG40" s="7">
        <v>2</v>
      </c>
      <c r="AH40" s="7">
        <v>2</v>
      </c>
      <c r="AI40" s="7">
        <v>0</v>
      </c>
      <c r="AJ40" s="7">
        <v>0</v>
      </c>
      <c r="AK40" s="7">
        <v>20</v>
      </c>
      <c r="AL40" s="7">
        <v>20</v>
      </c>
      <c r="AM40" s="7">
        <v>8</v>
      </c>
      <c r="AN40" s="7">
        <v>48</v>
      </c>
      <c r="AO40" s="7">
        <v>0</v>
      </c>
      <c r="AP40" s="7">
        <v>0</v>
      </c>
      <c r="AQ40" s="7">
        <v>17</v>
      </c>
      <c r="AR40" s="7">
        <v>22</v>
      </c>
      <c r="AS40" s="7">
        <v>2</v>
      </c>
      <c r="AT40" s="7">
        <v>10</v>
      </c>
      <c r="AU40" s="7">
        <v>47</v>
      </c>
      <c r="AV40" s="7">
        <v>100</v>
      </c>
      <c r="AW40" s="7">
        <v>2</v>
      </c>
      <c r="AX40" s="7">
        <v>5</v>
      </c>
      <c r="AY40" s="9">
        <v>1808</v>
      </c>
      <c r="AZ40" s="9">
        <v>3100</v>
      </c>
      <c r="BA40" s="9"/>
      <c r="BB40" s="9"/>
      <c r="BC40" s="7">
        <v>0</v>
      </c>
      <c r="BD40" s="7">
        <v>0</v>
      </c>
      <c r="BE40" s="7">
        <v>1</v>
      </c>
      <c r="BF40" s="7">
        <v>30</v>
      </c>
      <c r="BG40" s="7">
        <v>15</v>
      </c>
      <c r="BH40" s="7">
        <v>15</v>
      </c>
      <c r="BI40" s="7">
        <v>130</v>
      </c>
      <c r="BJ40" s="7">
        <v>49</v>
      </c>
      <c r="BK40" s="8">
        <v>146</v>
      </c>
      <c r="BL40" s="8">
        <v>94</v>
      </c>
      <c r="BM40" s="8">
        <v>1954</v>
      </c>
      <c r="BN40" s="8">
        <v>3194</v>
      </c>
      <c r="BO40" s="7">
        <v>210</v>
      </c>
      <c r="BP40" s="7">
        <v>200</v>
      </c>
      <c r="BQ40" s="7">
        <v>16</v>
      </c>
      <c r="BR40" s="7">
        <v>16</v>
      </c>
    </row>
    <row r="41" spans="1:90" s="10" customFormat="1" ht="18" customHeight="1" x14ac:dyDescent="0.25">
      <c r="A41" s="39">
        <v>33</v>
      </c>
      <c r="B41" s="12" t="s">
        <v>36</v>
      </c>
      <c r="C41" s="7">
        <v>0</v>
      </c>
      <c r="D41" s="7">
        <v>0</v>
      </c>
      <c r="E41" s="7">
        <v>0</v>
      </c>
      <c r="F41" s="7">
        <v>0</v>
      </c>
      <c r="G41" s="7">
        <v>0</v>
      </c>
      <c r="H41" s="7">
        <v>0</v>
      </c>
      <c r="I41" s="8">
        <v>0</v>
      </c>
      <c r="J41" s="8">
        <v>0</v>
      </c>
      <c r="K41" s="7">
        <v>0</v>
      </c>
      <c r="L41" s="7">
        <v>0</v>
      </c>
      <c r="M41" s="7">
        <v>0</v>
      </c>
      <c r="N41" s="7">
        <v>0</v>
      </c>
      <c r="O41" s="8">
        <v>0</v>
      </c>
      <c r="P41" s="8">
        <v>0</v>
      </c>
      <c r="Q41" s="7">
        <v>0</v>
      </c>
      <c r="R41" s="7">
        <v>0</v>
      </c>
      <c r="S41" s="7">
        <v>0</v>
      </c>
      <c r="T41" s="7">
        <v>0</v>
      </c>
      <c r="U41" s="7">
        <v>41</v>
      </c>
      <c r="V41" s="7">
        <v>91</v>
      </c>
      <c r="W41" s="7">
        <v>8</v>
      </c>
      <c r="X41" s="7">
        <v>3</v>
      </c>
      <c r="Y41" s="7">
        <v>3</v>
      </c>
      <c r="Z41" s="7">
        <v>6</v>
      </c>
      <c r="AA41" s="7">
        <v>0</v>
      </c>
      <c r="AB41" s="7">
        <v>0</v>
      </c>
      <c r="AC41" s="7">
        <v>0</v>
      </c>
      <c r="AD41" s="7">
        <v>0</v>
      </c>
      <c r="AE41" s="8">
        <v>52</v>
      </c>
      <c r="AF41" s="8">
        <v>100</v>
      </c>
      <c r="AG41" s="7">
        <v>0</v>
      </c>
      <c r="AH41" s="7">
        <v>0</v>
      </c>
      <c r="AI41" s="7">
        <v>0</v>
      </c>
      <c r="AJ41" s="7">
        <v>0</v>
      </c>
      <c r="AK41" s="7">
        <v>0</v>
      </c>
      <c r="AL41" s="7">
        <v>0</v>
      </c>
      <c r="AM41" s="7">
        <v>8</v>
      </c>
      <c r="AN41" s="7">
        <v>10</v>
      </c>
      <c r="AO41" s="7">
        <v>0</v>
      </c>
      <c r="AP41" s="7">
        <v>0</v>
      </c>
      <c r="AQ41" s="7">
        <v>0</v>
      </c>
      <c r="AR41" s="7">
        <v>0</v>
      </c>
      <c r="AS41" s="7">
        <v>0</v>
      </c>
      <c r="AT41" s="7">
        <v>0</v>
      </c>
      <c r="AU41" s="7">
        <v>8</v>
      </c>
      <c r="AV41" s="7">
        <v>10</v>
      </c>
      <c r="AW41" s="7">
        <v>0</v>
      </c>
      <c r="AX41" s="7">
        <v>0</v>
      </c>
      <c r="AY41" s="9">
        <v>60</v>
      </c>
      <c r="AZ41" s="9">
        <v>110</v>
      </c>
      <c r="BA41" s="9"/>
      <c r="BB41" s="9"/>
      <c r="BC41" s="7">
        <v>0</v>
      </c>
      <c r="BD41" s="7">
        <v>0</v>
      </c>
      <c r="BE41" s="7">
        <v>0</v>
      </c>
      <c r="BF41" s="7">
        <v>0</v>
      </c>
      <c r="BG41" s="7">
        <v>17</v>
      </c>
      <c r="BH41" s="7">
        <v>17</v>
      </c>
      <c r="BI41" s="7">
        <v>47</v>
      </c>
      <c r="BJ41" s="7">
        <v>24</v>
      </c>
      <c r="BK41" s="8">
        <v>64</v>
      </c>
      <c r="BL41" s="8">
        <v>41</v>
      </c>
      <c r="BM41" s="8">
        <v>124</v>
      </c>
      <c r="BN41" s="8">
        <v>151</v>
      </c>
      <c r="BO41" s="7">
        <v>25</v>
      </c>
      <c r="BP41" s="7">
        <v>30</v>
      </c>
      <c r="BQ41" s="7">
        <v>3</v>
      </c>
      <c r="BR41" s="7">
        <v>3</v>
      </c>
    </row>
    <row r="42" spans="1:90" s="19" customFormat="1" ht="18" customHeight="1" x14ac:dyDescent="0.25">
      <c r="A42" s="37">
        <v>34</v>
      </c>
      <c r="B42" s="6" t="s">
        <v>82</v>
      </c>
      <c r="C42" s="7"/>
      <c r="D42" s="7"/>
      <c r="E42" s="7"/>
      <c r="F42" s="7"/>
      <c r="G42" s="7"/>
      <c r="H42" s="7"/>
      <c r="I42" s="8">
        <v>0</v>
      </c>
      <c r="J42" s="8">
        <v>0</v>
      </c>
      <c r="K42" s="7"/>
      <c r="L42" s="7"/>
      <c r="M42" s="7"/>
      <c r="N42" s="7"/>
      <c r="O42" s="8">
        <v>0</v>
      </c>
      <c r="P42" s="8">
        <v>0</v>
      </c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8">
        <v>0</v>
      </c>
      <c r="AF42" s="8">
        <v>0</v>
      </c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v>0</v>
      </c>
      <c r="AV42" s="7">
        <v>0</v>
      </c>
      <c r="AW42" s="7"/>
      <c r="AX42" s="7"/>
      <c r="AY42" s="9">
        <v>0</v>
      </c>
      <c r="AZ42" s="9">
        <v>0</v>
      </c>
      <c r="BA42" s="9"/>
      <c r="BB42" s="9"/>
      <c r="BC42" s="7"/>
      <c r="BD42" s="7"/>
      <c r="BE42" s="7"/>
      <c r="BF42" s="7"/>
      <c r="BG42" s="7"/>
      <c r="BH42" s="7"/>
      <c r="BI42" s="7"/>
      <c r="BJ42" s="7"/>
      <c r="BK42" s="8">
        <v>0</v>
      </c>
      <c r="BL42" s="8">
        <v>0</v>
      </c>
      <c r="BM42" s="8">
        <v>0</v>
      </c>
      <c r="BN42" s="8">
        <v>0</v>
      </c>
      <c r="BO42" s="7"/>
      <c r="BP42" s="7"/>
      <c r="BQ42" s="7"/>
      <c r="BR42" s="7"/>
    </row>
    <row r="43" spans="1:90" s="16" customFormat="1" ht="18" customHeight="1" x14ac:dyDescent="0.25">
      <c r="A43" s="38" t="s">
        <v>37</v>
      </c>
      <c r="B43" s="13" t="s">
        <v>38</v>
      </c>
      <c r="C43" s="8">
        <v>6457</v>
      </c>
      <c r="D43" s="8">
        <v>15487</v>
      </c>
      <c r="E43" s="8">
        <v>746</v>
      </c>
      <c r="F43" s="8">
        <v>1100</v>
      </c>
      <c r="G43" s="8">
        <v>317</v>
      </c>
      <c r="H43" s="8">
        <v>128</v>
      </c>
      <c r="I43" s="8">
        <v>7520</v>
      </c>
      <c r="J43" s="8">
        <v>16715</v>
      </c>
      <c r="K43" s="8">
        <v>385</v>
      </c>
      <c r="L43" s="8">
        <v>1110</v>
      </c>
      <c r="M43" s="8">
        <v>1395</v>
      </c>
      <c r="N43" s="8">
        <v>625</v>
      </c>
      <c r="O43" s="8">
        <v>9300</v>
      </c>
      <c r="P43" s="8">
        <v>18450</v>
      </c>
      <c r="Q43" s="8">
        <v>72</v>
      </c>
      <c r="R43" s="8">
        <v>35</v>
      </c>
      <c r="S43" s="8">
        <v>6978</v>
      </c>
      <c r="T43" s="8">
        <v>13840</v>
      </c>
      <c r="U43" s="8">
        <v>2035</v>
      </c>
      <c r="V43" s="8">
        <v>8601</v>
      </c>
      <c r="W43" s="8">
        <v>223</v>
      </c>
      <c r="X43" s="8">
        <v>198</v>
      </c>
      <c r="Y43" s="8">
        <v>40</v>
      </c>
      <c r="Z43" s="8">
        <v>35</v>
      </c>
      <c r="AA43" s="8">
        <v>21</v>
      </c>
      <c r="AB43" s="8">
        <v>11</v>
      </c>
      <c r="AC43" s="8">
        <v>111</v>
      </c>
      <c r="AD43" s="8">
        <v>305</v>
      </c>
      <c r="AE43" s="8">
        <v>2430</v>
      </c>
      <c r="AF43" s="8">
        <v>9150</v>
      </c>
      <c r="AG43" s="8">
        <v>7</v>
      </c>
      <c r="AH43" s="8">
        <v>7</v>
      </c>
      <c r="AI43" s="8">
        <v>1</v>
      </c>
      <c r="AJ43" s="8">
        <v>15</v>
      </c>
      <c r="AK43" s="8">
        <v>80</v>
      </c>
      <c r="AL43" s="8">
        <v>160</v>
      </c>
      <c r="AM43" s="8">
        <v>159</v>
      </c>
      <c r="AN43" s="8">
        <v>1002</v>
      </c>
      <c r="AO43" s="8">
        <v>5</v>
      </c>
      <c r="AP43" s="8">
        <v>5</v>
      </c>
      <c r="AQ43" s="8">
        <v>575</v>
      </c>
      <c r="AR43" s="8">
        <v>1148</v>
      </c>
      <c r="AS43" s="8">
        <v>54</v>
      </c>
      <c r="AT43" s="8">
        <v>230</v>
      </c>
      <c r="AU43" s="8">
        <v>874</v>
      </c>
      <c r="AV43" s="8">
        <v>2560</v>
      </c>
      <c r="AW43" s="8">
        <v>59</v>
      </c>
      <c r="AX43" s="8">
        <v>112</v>
      </c>
      <c r="AY43" s="9">
        <v>12604</v>
      </c>
      <c r="AZ43" s="9">
        <v>30160</v>
      </c>
      <c r="BA43" s="8">
        <v>0</v>
      </c>
      <c r="BB43" s="8">
        <v>0</v>
      </c>
      <c r="BC43" s="8">
        <v>0</v>
      </c>
      <c r="BD43" s="8">
        <v>0</v>
      </c>
      <c r="BE43" s="8">
        <v>6</v>
      </c>
      <c r="BF43" s="8">
        <v>180</v>
      </c>
      <c r="BG43" s="8">
        <v>287</v>
      </c>
      <c r="BH43" s="8">
        <v>332</v>
      </c>
      <c r="BI43" s="8">
        <v>1152</v>
      </c>
      <c r="BJ43" s="8">
        <v>670</v>
      </c>
      <c r="BK43" s="8">
        <v>1445</v>
      </c>
      <c r="BL43" s="8">
        <v>1182</v>
      </c>
      <c r="BM43" s="8">
        <v>14049</v>
      </c>
      <c r="BN43" s="8">
        <v>31342</v>
      </c>
      <c r="BO43" s="8">
        <v>3380</v>
      </c>
      <c r="BP43" s="8">
        <v>5660</v>
      </c>
      <c r="BQ43" s="8">
        <v>216</v>
      </c>
      <c r="BR43" s="8">
        <v>216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</row>
    <row r="44" spans="1:90" s="16" customFormat="1" ht="18" customHeight="1" x14ac:dyDescent="0.25">
      <c r="A44" s="38"/>
      <c r="B44" s="13" t="s">
        <v>39</v>
      </c>
      <c r="C44" s="8">
        <v>55133</v>
      </c>
      <c r="D44" s="8">
        <v>85699</v>
      </c>
      <c r="E44" s="8">
        <v>10609</v>
      </c>
      <c r="F44" s="8">
        <v>9548</v>
      </c>
      <c r="G44" s="8">
        <v>5355</v>
      </c>
      <c r="H44" s="8">
        <v>1408</v>
      </c>
      <c r="I44" s="8">
        <v>71097</v>
      </c>
      <c r="J44" s="8">
        <v>96655</v>
      </c>
      <c r="K44" s="8">
        <v>1073</v>
      </c>
      <c r="L44" s="8">
        <v>2570</v>
      </c>
      <c r="M44" s="8">
        <v>3927</v>
      </c>
      <c r="N44" s="8">
        <v>5995</v>
      </c>
      <c r="O44" s="8">
        <v>76097</v>
      </c>
      <c r="P44" s="8">
        <v>105220</v>
      </c>
      <c r="Q44" s="8">
        <v>229</v>
      </c>
      <c r="R44" s="8">
        <v>329</v>
      </c>
      <c r="S44" s="8">
        <v>57000</v>
      </c>
      <c r="T44" s="8">
        <v>78885</v>
      </c>
      <c r="U44" s="8">
        <v>7822</v>
      </c>
      <c r="V44" s="8">
        <v>32194</v>
      </c>
      <c r="W44" s="8">
        <v>639</v>
      </c>
      <c r="X44" s="8">
        <v>676</v>
      </c>
      <c r="Y44" s="8">
        <v>238</v>
      </c>
      <c r="Z44" s="8">
        <v>129</v>
      </c>
      <c r="AA44" s="8">
        <v>99</v>
      </c>
      <c r="AB44" s="8">
        <v>62</v>
      </c>
      <c r="AC44" s="8">
        <v>141</v>
      </c>
      <c r="AD44" s="8">
        <v>339</v>
      </c>
      <c r="AE44" s="8">
        <v>8939</v>
      </c>
      <c r="AF44" s="8">
        <v>33400</v>
      </c>
      <c r="AG44" s="8">
        <v>38</v>
      </c>
      <c r="AH44" s="8">
        <v>47</v>
      </c>
      <c r="AI44" s="8">
        <v>5</v>
      </c>
      <c r="AJ44" s="8">
        <v>75</v>
      </c>
      <c r="AK44" s="8">
        <v>780</v>
      </c>
      <c r="AL44" s="8">
        <v>2138</v>
      </c>
      <c r="AM44" s="8">
        <v>871</v>
      </c>
      <c r="AN44" s="8">
        <v>4800</v>
      </c>
      <c r="AO44" s="8">
        <v>93</v>
      </c>
      <c r="AP44" s="8">
        <v>93</v>
      </c>
      <c r="AQ44" s="8">
        <v>3089</v>
      </c>
      <c r="AR44" s="8">
        <v>7359</v>
      </c>
      <c r="AS44" s="8">
        <v>217</v>
      </c>
      <c r="AT44" s="8">
        <v>1735</v>
      </c>
      <c r="AU44" s="8">
        <v>5055</v>
      </c>
      <c r="AV44" s="8">
        <v>16200</v>
      </c>
      <c r="AW44" s="8">
        <v>341</v>
      </c>
      <c r="AX44" s="8">
        <v>849</v>
      </c>
      <c r="AY44" s="8">
        <v>90091</v>
      </c>
      <c r="AZ44" s="8">
        <v>154820</v>
      </c>
      <c r="BA44" s="8">
        <v>0</v>
      </c>
      <c r="BB44" s="8">
        <v>0</v>
      </c>
      <c r="BC44" s="8">
        <v>5</v>
      </c>
      <c r="BD44" s="8">
        <v>80</v>
      </c>
      <c r="BE44" s="8">
        <v>19</v>
      </c>
      <c r="BF44" s="8">
        <v>580</v>
      </c>
      <c r="BG44" s="8">
        <v>945</v>
      </c>
      <c r="BH44" s="8">
        <v>1424</v>
      </c>
      <c r="BI44" s="8">
        <v>4189</v>
      </c>
      <c r="BJ44" s="8">
        <v>3158</v>
      </c>
      <c r="BK44" s="8">
        <v>5158</v>
      </c>
      <c r="BL44" s="8">
        <v>5242</v>
      </c>
      <c r="BM44" s="8">
        <v>95249</v>
      </c>
      <c r="BN44" s="8">
        <v>160062</v>
      </c>
      <c r="BO44" s="8">
        <v>25695</v>
      </c>
      <c r="BP44" s="8">
        <v>34665</v>
      </c>
      <c r="BQ44" s="8">
        <v>1461</v>
      </c>
      <c r="BR44" s="8">
        <v>1461</v>
      </c>
    </row>
    <row r="45" spans="1:90" s="10" customFormat="1" ht="18" customHeight="1" x14ac:dyDescent="0.25">
      <c r="A45" s="37">
        <v>35</v>
      </c>
      <c r="B45" s="12" t="s">
        <v>90</v>
      </c>
      <c r="C45" s="7">
        <v>8600</v>
      </c>
      <c r="D45" s="7">
        <v>9346</v>
      </c>
      <c r="E45" s="7">
        <v>3242</v>
      </c>
      <c r="F45" s="7">
        <v>2814</v>
      </c>
      <c r="G45" s="7">
        <v>1262</v>
      </c>
      <c r="H45" s="7">
        <v>495</v>
      </c>
      <c r="I45" s="8">
        <v>13104</v>
      </c>
      <c r="J45" s="8">
        <v>12655</v>
      </c>
      <c r="K45" s="7">
        <v>322</v>
      </c>
      <c r="L45" s="7">
        <v>570</v>
      </c>
      <c r="M45" s="7">
        <v>780</v>
      </c>
      <c r="N45" s="7">
        <v>1405</v>
      </c>
      <c r="O45" s="8">
        <v>14206</v>
      </c>
      <c r="P45" s="8">
        <v>14630</v>
      </c>
      <c r="Q45" s="7">
        <v>49</v>
      </c>
      <c r="R45" s="7">
        <v>82</v>
      </c>
      <c r="S45" s="7">
        <v>10663</v>
      </c>
      <c r="T45" s="7">
        <v>10982</v>
      </c>
      <c r="U45" s="7">
        <v>734</v>
      </c>
      <c r="V45" s="7">
        <v>1985</v>
      </c>
      <c r="W45" s="7">
        <v>95</v>
      </c>
      <c r="X45" s="7">
        <v>95</v>
      </c>
      <c r="Y45" s="7">
        <v>25</v>
      </c>
      <c r="Z45" s="7">
        <v>5</v>
      </c>
      <c r="AA45" s="7">
        <v>18</v>
      </c>
      <c r="AB45" s="7">
        <v>15</v>
      </c>
      <c r="AC45" s="7">
        <v>0</v>
      </c>
      <c r="AD45" s="7">
        <v>0</v>
      </c>
      <c r="AE45" s="8">
        <v>872</v>
      </c>
      <c r="AF45" s="8">
        <v>2100</v>
      </c>
      <c r="AG45" s="7">
        <v>2</v>
      </c>
      <c r="AH45" s="7">
        <v>2</v>
      </c>
      <c r="AI45" s="7">
        <v>0</v>
      </c>
      <c r="AJ45" s="7">
        <v>0</v>
      </c>
      <c r="AK45" s="7">
        <v>55</v>
      </c>
      <c r="AL45" s="7">
        <v>110</v>
      </c>
      <c r="AM45" s="7">
        <v>60</v>
      </c>
      <c r="AN45" s="7">
        <v>340</v>
      </c>
      <c r="AO45" s="7">
        <v>20</v>
      </c>
      <c r="AP45" s="7">
        <v>20</v>
      </c>
      <c r="AQ45" s="7">
        <v>124</v>
      </c>
      <c r="AR45" s="7">
        <v>430</v>
      </c>
      <c r="AS45" s="7">
        <v>80</v>
      </c>
      <c r="AT45" s="7">
        <v>300</v>
      </c>
      <c r="AU45" s="7">
        <v>339</v>
      </c>
      <c r="AV45" s="7">
        <v>1200</v>
      </c>
      <c r="AW45" s="7">
        <v>19</v>
      </c>
      <c r="AX45" s="7">
        <v>48</v>
      </c>
      <c r="AY45" s="9">
        <v>15417</v>
      </c>
      <c r="AZ45" s="9">
        <v>17930</v>
      </c>
      <c r="BA45" s="9"/>
      <c r="BB45" s="9"/>
      <c r="BC45" s="7">
        <v>0</v>
      </c>
      <c r="BD45" s="7">
        <v>0</v>
      </c>
      <c r="BE45" s="7">
        <v>2</v>
      </c>
      <c r="BF45" s="7">
        <v>65</v>
      </c>
      <c r="BG45" s="7">
        <v>30</v>
      </c>
      <c r="BH45" s="7">
        <v>30</v>
      </c>
      <c r="BI45" s="7">
        <v>458</v>
      </c>
      <c r="BJ45" s="7">
        <v>430</v>
      </c>
      <c r="BK45" s="8">
        <v>490</v>
      </c>
      <c r="BL45" s="8">
        <v>525</v>
      </c>
      <c r="BM45" s="8">
        <v>15907</v>
      </c>
      <c r="BN45" s="8">
        <v>18455</v>
      </c>
      <c r="BO45" s="7">
        <v>4600</v>
      </c>
      <c r="BP45" s="7">
        <v>5800</v>
      </c>
      <c r="BQ45" s="7">
        <v>334</v>
      </c>
      <c r="BR45" s="7">
        <v>334</v>
      </c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</row>
    <row r="46" spans="1:90" s="10" customFormat="1" ht="18" customHeight="1" x14ac:dyDescent="0.25">
      <c r="A46" s="37">
        <v>36</v>
      </c>
      <c r="B46" s="11" t="s">
        <v>91</v>
      </c>
      <c r="C46" s="7"/>
      <c r="D46" s="7"/>
      <c r="E46" s="7"/>
      <c r="F46" s="7"/>
      <c r="G46" s="7"/>
      <c r="H46" s="7"/>
      <c r="I46" s="8">
        <v>0</v>
      </c>
      <c r="J46" s="8">
        <v>0</v>
      </c>
      <c r="K46" s="7"/>
      <c r="L46" s="7"/>
      <c r="M46" s="7"/>
      <c r="N46" s="7"/>
      <c r="O46" s="8">
        <v>0</v>
      </c>
      <c r="P46" s="8">
        <v>0</v>
      </c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8">
        <v>0</v>
      </c>
      <c r="AF46" s="8">
        <v>0</v>
      </c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>
        <v>0</v>
      </c>
      <c r="AV46" s="7">
        <v>0</v>
      </c>
      <c r="AW46" s="7"/>
      <c r="AX46" s="7"/>
      <c r="AY46" s="9">
        <v>0</v>
      </c>
      <c r="AZ46" s="9">
        <v>0</v>
      </c>
      <c r="BA46" s="9"/>
      <c r="BB46" s="9"/>
      <c r="BC46" s="7"/>
      <c r="BD46" s="7"/>
      <c r="BE46" s="7"/>
      <c r="BF46" s="7"/>
      <c r="BG46" s="7"/>
      <c r="BH46" s="7"/>
      <c r="BI46" s="7"/>
      <c r="BJ46" s="7"/>
      <c r="BK46" s="8">
        <v>0</v>
      </c>
      <c r="BL46" s="8">
        <v>0</v>
      </c>
      <c r="BM46" s="8">
        <v>0</v>
      </c>
      <c r="BN46" s="8">
        <v>0</v>
      </c>
      <c r="BO46" s="7"/>
      <c r="BP46" s="7"/>
      <c r="BQ46" s="7"/>
      <c r="BR46" s="7"/>
    </row>
    <row r="47" spans="1:90" s="16" customFormat="1" ht="18" customHeight="1" x14ac:dyDescent="0.25">
      <c r="A47" s="38"/>
      <c r="B47" s="13" t="s">
        <v>40</v>
      </c>
      <c r="C47" s="8">
        <v>8600</v>
      </c>
      <c r="D47" s="8">
        <v>9346</v>
      </c>
      <c r="E47" s="8">
        <v>3242</v>
      </c>
      <c r="F47" s="8">
        <v>2814</v>
      </c>
      <c r="G47" s="8">
        <v>1262</v>
      </c>
      <c r="H47" s="8">
        <v>495</v>
      </c>
      <c r="I47" s="8">
        <v>13104</v>
      </c>
      <c r="J47" s="8">
        <v>12655</v>
      </c>
      <c r="K47" s="8">
        <v>322</v>
      </c>
      <c r="L47" s="8">
        <v>570</v>
      </c>
      <c r="M47" s="8">
        <v>780</v>
      </c>
      <c r="N47" s="8">
        <v>1405</v>
      </c>
      <c r="O47" s="8">
        <v>14206</v>
      </c>
      <c r="P47" s="8">
        <v>14630</v>
      </c>
      <c r="Q47" s="8">
        <v>49</v>
      </c>
      <c r="R47" s="8">
        <v>82</v>
      </c>
      <c r="S47" s="8">
        <v>10663</v>
      </c>
      <c r="T47" s="8">
        <v>10982</v>
      </c>
      <c r="U47" s="8">
        <v>734</v>
      </c>
      <c r="V47" s="8">
        <v>1985</v>
      </c>
      <c r="W47" s="8">
        <v>95</v>
      </c>
      <c r="X47" s="8">
        <v>95</v>
      </c>
      <c r="Y47" s="8">
        <v>25</v>
      </c>
      <c r="Z47" s="8">
        <v>5</v>
      </c>
      <c r="AA47" s="8">
        <v>18</v>
      </c>
      <c r="AB47" s="8">
        <v>15</v>
      </c>
      <c r="AC47" s="8">
        <v>0</v>
      </c>
      <c r="AD47" s="8">
        <v>0</v>
      </c>
      <c r="AE47" s="8">
        <v>872</v>
      </c>
      <c r="AF47" s="8">
        <v>2100</v>
      </c>
      <c r="AG47" s="8">
        <v>2</v>
      </c>
      <c r="AH47" s="8">
        <v>2</v>
      </c>
      <c r="AI47" s="8">
        <v>0</v>
      </c>
      <c r="AJ47" s="8">
        <v>0</v>
      </c>
      <c r="AK47" s="8">
        <v>55</v>
      </c>
      <c r="AL47" s="8">
        <v>110</v>
      </c>
      <c r="AM47" s="8">
        <v>60</v>
      </c>
      <c r="AN47" s="8">
        <v>340</v>
      </c>
      <c r="AO47" s="8">
        <v>20</v>
      </c>
      <c r="AP47" s="8">
        <v>20</v>
      </c>
      <c r="AQ47" s="8">
        <v>124</v>
      </c>
      <c r="AR47" s="8">
        <v>430</v>
      </c>
      <c r="AS47" s="8">
        <v>80</v>
      </c>
      <c r="AT47" s="8">
        <v>300</v>
      </c>
      <c r="AU47" s="8">
        <v>339</v>
      </c>
      <c r="AV47" s="8">
        <v>1200</v>
      </c>
      <c r="AW47" s="8">
        <v>19</v>
      </c>
      <c r="AX47" s="8">
        <v>48</v>
      </c>
      <c r="AY47" s="9">
        <v>15417</v>
      </c>
      <c r="AZ47" s="9">
        <v>17930</v>
      </c>
      <c r="BA47" s="8">
        <v>0</v>
      </c>
      <c r="BB47" s="8">
        <v>0</v>
      </c>
      <c r="BC47" s="8">
        <v>0</v>
      </c>
      <c r="BD47" s="8">
        <v>0</v>
      </c>
      <c r="BE47" s="8">
        <v>2</v>
      </c>
      <c r="BF47" s="8">
        <v>65</v>
      </c>
      <c r="BG47" s="8">
        <v>30</v>
      </c>
      <c r="BH47" s="8">
        <v>30</v>
      </c>
      <c r="BI47" s="8">
        <v>458</v>
      </c>
      <c r="BJ47" s="8">
        <v>430</v>
      </c>
      <c r="BK47" s="8">
        <v>490</v>
      </c>
      <c r="BL47" s="8">
        <v>525</v>
      </c>
      <c r="BM47" s="8">
        <v>15907</v>
      </c>
      <c r="BN47" s="8">
        <v>18455</v>
      </c>
      <c r="BO47" s="8">
        <v>4600</v>
      </c>
      <c r="BP47" s="8">
        <v>5800</v>
      </c>
      <c r="BQ47" s="8">
        <v>334</v>
      </c>
      <c r="BR47" s="8">
        <v>334</v>
      </c>
    </row>
    <row r="48" spans="1:90" s="10" customFormat="1" ht="18" customHeight="1" x14ac:dyDescent="0.25">
      <c r="A48" s="37">
        <v>37</v>
      </c>
      <c r="B48" s="12" t="s">
        <v>80</v>
      </c>
      <c r="C48" s="7">
        <v>21380</v>
      </c>
      <c r="D48" s="7">
        <v>18715</v>
      </c>
      <c r="E48" s="7">
        <v>596</v>
      </c>
      <c r="F48" s="7">
        <v>345</v>
      </c>
      <c r="G48" s="7">
        <v>2450</v>
      </c>
      <c r="H48" s="7">
        <v>215</v>
      </c>
      <c r="I48" s="8">
        <v>24426</v>
      </c>
      <c r="J48" s="8">
        <v>19275</v>
      </c>
      <c r="K48" s="7">
        <v>48</v>
      </c>
      <c r="L48" s="7">
        <v>60</v>
      </c>
      <c r="M48" s="7">
        <v>199</v>
      </c>
      <c r="N48" s="7">
        <v>400</v>
      </c>
      <c r="O48" s="8">
        <v>24673</v>
      </c>
      <c r="P48" s="8">
        <v>19735</v>
      </c>
      <c r="Q48" s="7">
        <v>13</v>
      </c>
      <c r="R48" s="7">
        <v>24</v>
      </c>
      <c r="S48" s="7">
        <v>18507</v>
      </c>
      <c r="T48" s="7">
        <v>14803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8">
        <v>0</v>
      </c>
      <c r="AF48" s="8">
        <v>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5</v>
      </c>
      <c r="AN48" s="7">
        <v>30</v>
      </c>
      <c r="AO48" s="7">
        <v>0</v>
      </c>
      <c r="AP48" s="7">
        <v>0</v>
      </c>
      <c r="AQ48" s="7">
        <v>25</v>
      </c>
      <c r="AR48" s="7">
        <v>70</v>
      </c>
      <c r="AS48" s="7">
        <v>0</v>
      </c>
      <c r="AT48" s="7">
        <v>0</v>
      </c>
      <c r="AU48" s="7">
        <v>30</v>
      </c>
      <c r="AV48" s="7">
        <v>100</v>
      </c>
      <c r="AW48" s="7">
        <v>0</v>
      </c>
      <c r="AX48" s="7">
        <v>0</v>
      </c>
      <c r="AY48" s="9">
        <v>24703</v>
      </c>
      <c r="AZ48" s="9">
        <v>19835</v>
      </c>
      <c r="BA48" s="9"/>
      <c r="BB48" s="9"/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100</v>
      </c>
      <c r="BJ48" s="7">
        <v>100</v>
      </c>
      <c r="BK48" s="8">
        <v>100</v>
      </c>
      <c r="BL48" s="8">
        <v>100</v>
      </c>
      <c r="BM48" s="8">
        <v>24803</v>
      </c>
      <c r="BN48" s="8">
        <v>19935</v>
      </c>
      <c r="BO48" s="7">
        <v>7875</v>
      </c>
      <c r="BP48" s="7">
        <v>9285</v>
      </c>
      <c r="BQ48" s="7">
        <v>316</v>
      </c>
      <c r="BR48" s="7">
        <v>316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</row>
    <row r="49" spans="1:89" s="10" customFormat="1" ht="18" customHeight="1" x14ac:dyDescent="0.25">
      <c r="A49" s="37">
        <v>38</v>
      </c>
      <c r="B49" s="12" t="s">
        <v>41</v>
      </c>
      <c r="C49" s="7"/>
      <c r="D49" s="7"/>
      <c r="E49" s="7"/>
      <c r="F49" s="7"/>
      <c r="G49" s="7"/>
      <c r="H49" s="7"/>
      <c r="I49" s="8">
        <v>0</v>
      </c>
      <c r="J49" s="8">
        <v>0</v>
      </c>
      <c r="K49" s="7"/>
      <c r="L49" s="7"/>
      <c r="M49" s="7"/>
      <c r="N49" s="7"/>
      <c r="O49" s="8">
        <v>0</v>
      </c>
      <c r="P49" s="8">
        <v>0</v>
      </c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8">
        <v>0</v>
      </c>
      <c r="AF49" s="8">
        <v>0</v>
      </c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>
        <v>0</v>
      </c>
      <c r="AV49" s="7">
        <v>0</v>
      </c>
      <c r="AW49" s="7"/>
      <c r="AX49" s="7"/>
      <c r="AY49" s="9">
        <v>0</v>
      </c>
      <c r="AZ49" s="9">
        <v>0</v>
      </c>
      <c r="BA49" s="9"/>
      <c r="BB49" s="9"/>
      <c r="BC49" s="7"/>
      <c r="BD49" s="7"/>
      <c r="BE49" s="7"/>
      <c r="BF49" s="7"/>
      <c r="BG49" s="7"/>
      <c r="BH49" s="7"/>
      <c r="BI49" s="7"/>
      <c r="BJ49" s="7"/>
      <c r="BK49" s="8">
        <v>0</v>
      </c>
      <c r="BL49" s="8">
        <v>0</v>
      </c>
      <c r="BM49" s="8">
        <v>0</v>
      </c>
      <c r="BN49" s="8">
        <v>0</v>
      </c>
      <c r="BO49" s="7"/>
      <c r="BP49" s="7"/>
      <c r="BQ49" s="7"/>
      <c r="BR49" s="7"/>
    </row>
    <row r="50" spans="1:89" s="16" customFormat="1" ht="18" customHeight="1" x14ac:dyDescent="0.25">
      <c r="A50" s="38"/>
      <c r="B50" s="13" t="s">
        <v>42</v>
      </c>
      <c r="C50" s="8">
        <v>21380</v>
      </c>
      <c r="D50" s="8">
        <v>18715</v>
      </c>
      <c r="E50" s="8">
        <v>596</v>
      </c>
      <c r="F50" s="8">
        <v>345</v>
      </c>
      <c r="G50" s="8">
        <v>2450</v>
      </c>
      <c r="H50" s="8">
        <v>215</v>
      </c>
      <c r="I50" s="8">
        <v>24426</v>
      </c>
      <c r="J50" s="8">
        <v>19275</v>
      </c>
      <c r="K50" s="8">
        <v>48</v>
      </c>
      <c r="L50" s="8">
        <v>60</v>
      </c>
      <c r="M50" s="8">
        <v>199</v>
      </c>
      <c r="N50" s="8">
        <v>400</v>
      </c>
      <c r="O50" s="8">
        <v>24673</v>
      </c>
      <c r="P50" s="8">
        <v>19735</v>
      </c>
      <c r="Q50" s="8">
        <v>13</v>
      </c>
      <c r="R50" s="8">
        <v>24</v>
      </c>
      <c r="S50" s="8">
        <v>18507</v>
      </c>
      <c r="T50" s="8">
        <v>14803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5</v>
      </c>
      <c r="AN50" s="8">
        <v>30</v>
      </c>
      <c r="AO50" s="8">
        <v>0</v>
      </c>
      <c r="AP50" s="8">
        <v>0</v>
      </c>
      <c r="AQ50" s="8">
        <v>25</v>
      </c>
      <c r="AR50" s="8">
        <v>70</v>
      </c>
      <c r="AS50" s="8">
        <v>0</v>
      </c>
      <c r="AT50" s="8">
        <v>0</v>
      </c>
      <c r="AU50" s="8">
        <v>30</v>
      </c>
      <c r="AV50" s="8">
        <v>100</v>
      </c>
      <c r="AW50" s="8">
        <v>0</v>
      </c>
      <c r="AX50" s="8">
        <v>0</v>
      </c>
      <c r="AY50" s="9">
        <v>24703</v>
      </c>
      <c r="AZ50" s="9">
        <v>19835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8">
        <v>100</v>
      </c>
      <c r="BJ50" s="8">
        <v>100</v>
      </c>
      <c r="BK50" s="8">
        <v>100</v>
      </c>
      <c r="BL50" s="8">
        <v>100</v>
      </c>
      <c r="BM50" s="8">
        <v>24803</v>
      </c>
      <c r="BN50" s="8">
        <v>19935</v>
      </c>
      <c r="BO50" s="8">
        <v>7875</v>
      </c>
      <c r="BP50" s="8">
        <v>9285</v>
      </c>
      <c r="BQ50" s="8">
        <v>316</v>
      </c>
      <c r="BR50" s="8">
        <v>316</v>
      </c>
    </row>
    <row r="51" spans="1:89" s="22" customFormat="1" ht="18" customHeight="1" x14ac:dyDescent="0.25">
      <c r="A51" s="39">
        <v>39</v>
      </c>
      <c r="B51" s="20" t="s">
        <v>68</v>
      </c>
      <c r="C51" s="7">
        <v>0</v>
      </c>
      <c r="D51" s="7">
        <v>0</v>
      </c>
      <c r="E51" s="7">
        <v>142</v>
      </c>
      <c r="F51" s="7">
        <v>600</v>
      </c>
      <c r="G51" s="7">
        <v>0</v>
      </c>
      <c r="H51" s="7">
        <v>0</v>
      </c>
      <c r="I51" s="8">
        <v>142</v>
      </c>
      <c r="J51" s="8">
        <v>600</v>
      </c>
      <c r="K51" s="7">
        <v>0</v>
      </c>
      <c r="L51" s="7">
        <v>0</v>
      </c>
      <c r="M51" s="7">
        <v>140</v>
      </c>
      <c r="N51" s="7">
        <v>200</v>
      </c>
      <c r="O51" s="8">
        <v>282</v>
      </c>
      <c r="P51" s="8">
        <v>800</v>
      </c>
      <c r="Q51" s="7">
        <v>7</v>
      </c>
      <c r="R51" s="7">
        <v>10</v>
      </c>
      <c r="S51" s="7">
        <v>212</v>
      </c>
      <c r="T51" s="7">
        <v>600</v>
      </c>
      <c r="U51" s="7">
        <v>260</v>
      </c>
      <c r="V51" s="7">
        <v>957</v>
      </c>
      <c r="W51" s="7">
        <v>30</v>
      </c>
      <c r="X51" s="7">
        <v>35</v>
      </c>
      <c r="Y51" s="7">
        <v>8</v>
      </c>
      <c r="Z51" s="7">
        <v>8</v>
      </c>
      <c r="AA51" s="7">
        <v>0</v>
      </c>
      <c r="AB51" s="7">
        <v>0</v>
      </c>
      <c r="AC51" s="7">
        <v>0</v>
      </c>
      <c r="AD51" s="7">
        <v>0</v>
      </c>
      <c r="AE51" s="8">
        <v>298</v>
      </c>
      <c r="AF51" s="8">
        <v>1000</v>
      </c>
      <c r="AG51" s="7">
        <v>1</v>
      </c>
      <c r="AH51" s="7">
        <v>2</v>
      </c>
      <c r="AI51" s="7">
        <v>0</v>
      </c>
      <c r="AJ51" s="7">
        <v>0</v>
      </c>
      <c r="AK51" s="7">
        <v>0</v>
      </c>
      <c r="AL51" s="7">
        <v>0</v>
      </c>
      <c r="AM51" s="7">
        <v>10</v>
      </c>
      <c r="AN51" s="7">
        <v>50</v>
      </c>
      <c r="AO51" s="7">
        <v>5</v>
      </c>
      <c r="AP51" s="7">
        <v>5</v>
      </c>
      <c r="AQ51" s="7">
        <v>200</v>
      </c>
      <c r="AR51" s="7">
        <v>200</v>
      </c>
      <c r="AS51" s="7">
        <v>5</v>
      </c>
      <c r="AT51" s="7">
        <v>45</v>
      </c>
      <c r="AU51" s="7">
        <v>220</v>
      </c>
      <c r="AV51" s="7">
        <v>300</v>
      </c>
      <c r="AW51" s="7">
        <v>20</v>
      </c>
      <c r="AX51" s="7">
        <v>20</v>
      </c>
      <c r="AY51" s="9">
        <v>800</v>
      </c>
      <c r="AZ51" s="9">
        <v>2100</v>
      </c>
      <c r="BA51" s="7"/>
      <c r="BB51" s="7"/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140</v>
      </c>
      <c r="BJ51" s="7">
        <v>60</v>
      </c>
      <c r="BK51" s="8">
        <v>140</v>
      </c>
      <c r="BL51" s="8">
        <v>60</v>
      </c>
      <c r="BM51" s="8">
        <v>940</v>
      </c>
      <c r="BN51" s="8">
        <v>2160</v>
      </c>
      <c r="BO51" s="7">
        <v>30</v>
      </c>
      <c r="BP51" s="7">
        <v>50</v>
      </c>
      <c r="BQ51" s="7">
        <v>9</v>
      </c>
      <c r="BR51" s="7">
        <v>9</v>
      </c>
    </row>
    <row r="52" spans="1:89" s="16" customFormat="1" ht="18" customHeight="1" x14ac:dyDescent="0.25">
      <c r="A52" s="39">
        <v>40</v>
      </c>
      <c r="B52" s="20" t="s">
        <v>73</v>
      </c>
      <c r="C52" s="7"/>
      <c r="D52" s="7"/>
      <c r="E52" s="7"/>
      <c r="F52" s="7"/>
      <c r="G52" s="7"/>
      <c r="H52" s="7"/>
      <c r="I52" s="8">
        <v>0</v>
      </c>
      <c r="J52" s="8">
        <v>0</v>
      </c>
      <c r="K52" s="7"/>
      <c r="L52" s="7"/>
      <c r="M52" s="7"/>
      <c r="N52" s="7"/>
      <c r="O52" s="8">
        <v>0</v>
      </c>
      <c r="P52" s="8">
        <v>0</v>
      </c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8">
        <v>0</v>
      </c>
      <c r="AF52" s="8">
        <v>0</v>
      </c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>
        <v>0</v>
      </c>
      <c r="AV52" s="7">
        <v>0</v>
      </c>
      <c r="AW52" s="7"/>
      <c r="AX52" s="7"/>
      <c r="AY52" s="9">
        <v>0</v>
      </c>
      <c r="AZ52" s="9">
        <v>0</v>
      </c>
      <c r="BA52" s="9"/>
      <c r="BB52" s="9"/>
      <c r="BC52" s="7"/>
      <c r="BD52" s="7"/>
      <c r="BE52" s="7"/>
      <c r="BF52" s="7"/>
      <c r="BG52" s="7"/>
      <c r="BH52" s="7"/>
      <c r="BI52" s="7"/>
      <c r="BJ52" s="7"/>
      <c r="BK52" s="8">
        <v>0</v>
      </c>
      <c r="BL52" s="8">
        <v>0</v>
      </c>
      <c r="BM52" s="8">
        <v>0</v>
      </c>
      <c r="BN52" s="8">
        <v>0</v>
      </c>
      <c r="BO52" s="7"/>
      <c r="BP52" s="7"/>
      <c r="BQ52" s="7"/>
      <c r="BR52" s="7"/>
    </row>
    <row r="53" spans="1:89" s="16" customFormat="1" ht="18" customHeight="1" x14ac:dyDescent="0.25">
      <c r="A53" s="39">
        <v>41</v>
      </c>
      <c r="B53" s="20" t="s">
        <v>74</v>
      </c>
      <c r="C53" s="7"/>
      <c r="D53" s="7"/>
      <c r="E53" s="7"/>
      <c r="F53" s="7"/>
      <c r="G53" s="7"/>
      <c r="H53" s="7"/>
      <c r="I53" s="8">
        <v>0</v>
      </c>
      <c r="J53" s="8">
        <v>0</v>
      </c>
      <c r="K53" s="7"/>
      <c r="L53" s="7"/>
      <c r="M53" s="7"/>
      <c r="N53" s="7"/>
      <c r="O53" s="8">
        <v>0</v>
      </c>
      <c r="P53" s="8">
        <v>0</v>
      </c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8">
        <v>0</v>
      </c>
      <c r="AF53" s="8">
        <v>0</v>
      </c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>
        <v>0</v>
      </c>
      <c r="AV53" s="7">
        <v>0</v>
      </c>
      <c r="AW53" s="7"/>
      <c r="AX53" s="7"/>
      <c r="AY53" s="9">
        <v>0</v>
      </c>
      <c r="AZ53" s="9">
        <v>0</v>
      </c>
      <c r="BA53" s="9"/>
      <c r="BB53" s="9"/>
      <c r="BC53" s="7"/>
      <c r="BD53" s="7"/>
      <c r="BE53" s="7"/>
      <c r="BF53" s="7"/>
      <c r="BG53" s="7"/>
      <c r="BH53" s="7"/>
      <c r="BI53" s="7"/>
      <c r="BJ53" s="7"/>
      <c r="BK53" s="8">
        <v>0</v>
      </c>
      <c r="BL53" s="8">
        <v>0</v>
      </c>
      <c r="BM53" s="8">
        <v>0</v>
      </c>
      <c r="BN53" s="8">
        <v>0</v>
      </c>
      <c r="BO53" s="7"/>
      <c r="BP53" s="7"/>
      <c r="BQ53" s="7"/>
      <c r="BR53" s="7"/>
    </row>
    <row r="54" spans="1:89" s="16" customFormat="1" ht="18" customHeight="1" x14ac:dyDescent="0.25">
      <c r="A54" s="39">
        <v>42</v>
      </c>
      <c r="B54" s="20" t="s">
        <v>75</v>
      </c>
      <c r="C54" s="7"/>
      <c r="D54" s="7"/>
      <c r="E54" s="7"/>
      <c r="F54" s="7"/>
      <c r="G54" s="7"/>
      <c r="H54" s="7"/>
      <c r="I54" s="8">
        <v>0</v>
      </c>
      <c r="J54" s="8">
        <v>0</v>
      </c>
      <c r="K54" s="7"/>
      <c r="L54" s="7"/>
      <c r="M54" s="7"/>
      <c r="N54" s="7"/>
      <c r="O54" s="8">
        <v>0</v>
      </c>
      <c r="P54" s="8">
        <v>0</v>
      </c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8">
        <v>0</v>
      </c>
      <c r="AF54" s="8">
        <v>0</v>
      </c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>
        <v>0</v>
      </c>
      <c r="AV54" s="7">
        <v>0</v>
      </c>
      <c r="AW54" s="7"/>
      <c r="AX54" s="7"/>
      <c r="AY54" s="9">
        <v>0</v>
      </c>
      <c r="AZ54" s="9">
        <v>0</v>
      </c>
      <c r="BA54" s="9"/>
      <c r="BB54" s="9"/>
      <c r="BC54" s="7"/>
      <c r="BD54" s="7"/>
      <c r="BE54" s="7"/>
      <c r="BF54" s="7"/>
      <c r="BG54" s="7"/>
      <c r="BH54" s="7"/>
      <c r="BI54" s="7"/>
      <c r="BJ54" s="7"/>
      <c r="BK54" s="8">
        <v>0</v>
      </c>
      <c r="BL54" s="8">
        <v>0</v>
      </c>
      <c r="BM54" s="8">
        <v>0</v>
      </c>
      <c r="BN54" s="8">
        <v>0</v>
      </c>
      <c r="BO54" s="7"/>
      <c r="BP54" s="7"/>
      <c r="BQ54" s="7"/>
      <c r="BR54" s="7"/>
    </row>
    <row r="55" spans="1:89" s="16" customFormat="1" ht="18" customHeight="1" x14ac:dyDescent="0.25">
      <c r="A55" s="38"/>
      <c r="B55" s="13" t="s">
        <v>69</v>
      </c>
      <c r="C55" s="8">
        <v>0</v>
      </c>
      <c r="D55" s="8">
        <v>0</v>
      </c>
      <c r="E55" s="8">
        <v>142</v>
      </c>
      <c r="F55" s="8">
        <v>600</v>
      </c>
      <c r="G55" s="8">
        <v>0</v>
      </c>
      <c r="H55" s="8">
        <v>0</v>
      </c>
      <c r="I55" s="8">
        <v>142</v>
      </c>
      <c r="J55" s="8">
        <v>600</v>
      </c>
      <c r="K55" s="8">
        <v>0</v>
      </c>
      <c r="L55" s="8">
        <v>0</v>
      </c>
      <c r="M55" s="8">
        <v>140</v>
      </c>
      <c r="N55" s="8">
        <v>200</v>
      </c>
      <c r="O55" s="8">
        <v>282</v>
      </c>
      <c r="P55" s="8">
        <v>800</v>
      </c>
      <c r="Q55" s="8">
        <v>7</v>
      </c>
      <c r="R55" s="8">
        <v>10</v>
      </c>
      <c r="S55" s="8">
        <v>212</v>
      </c>
      <c r="T55" s="8">
        <v>600</v>
      </c>
      <c r="U55" s="8">
        <v>260</v>
      </c>
      <c r="V55" s="8">
        <v>957</v>
      </c>
      <c r="W55" s="8">
        <v>30</v>
      </c>
      <c r="X55" s="8">
        <v>35</v>
      </c>
      <c r="Y55" s="8">
        <v>8</v>
      </c>
      <c r="Z55" s="8">
        <v>8</v>
      </c>
      <c r="AA55" s="8">
        <v>0</v>
      </c>
      <c r="AB55" s="8">
        <v>0</v>
      </c>
      <c r="AC55" s="8">
        <v>0</v>
      </c>
      <c r="AD55" s="8">
        <v>0</v>
      </c>
      <c r="AE55" s="8">
        <v>298</v>
      </c>
      <c r="AF55" s="8">
        <v>1000</v>
      </c>
      <c r="AG55" s="8">
        <v>1</v>
      </c>
      <c r="AH55" s="8">
        <v>2</v>
      </c>
      <c r="AI55" s="8">
        <v>0</v>
      </c>
      <c r="AJ55" s="8">
        <v>0</v>
      </c>
      <c r="AK55" s="8">
        <v>0</v>
      </c>
      <c r="AL55" s="8">
        <v>0</v>
      </c>
      <c r="AM55" s="8">
        <v>10</v>
      </c>
      <c r="AN55" s="8">
        <v>50</v>
      </c>
      <c r="AO55" s="8">
        <v>5</v>
      </c>
      <c r="AP55" s="8">
        <v>5</v>
      </c>
      <c r="AQ55" s="8">
        <v>200</v>
      </c>
      <c r="AR55" s="8">
        <v>200</v>
      </c>
      <c r="AS55" s="8">
        <v>5</v>
      </c>
      <c r="AT55" s="8">
        <v>45</v>
      </c>
      <c r="AU55" s="8">
        <v>220</v>
      </c>
      <c r="AV55" s="8">
        <v>300</v>
      </c>
      <c r="AW55" s="8">
        <v>20</v>
      </c>
      <c r="AX55" s="8">
        <v>20</v>
      </c>
      <c r="AY55" s="9">
        <v>800</v>
      </c>
      <c r="AZ55" s="9">
        <v>2100</v>
      </c>
      <c r="BA55" s="8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8">
        <v>140</v>
      </c>
      <c r="BJ55" s="8">
        <v>60</v>
      </c>
      <c r="BK55" s="8">
        <v>140</v>
      </c>
      <c r="BL55" s="8">
        <v>60</v>
      </c>
      <c r="BM55" s="8">
        <v>940</v>
      </c>
      <c r="BN55" s="8">
        <v>2160</v>
      </c>
      <c r="BO55" s="8">
        <v>30</v>
      </c>
      <c r="BP55" s="8">
        <v>50</v>
      </c>
      <c r="BQ55" s="8">
        <v>9</v>
      </c>
      <c r="BR55" s="8">
        <v>9</v>
      </c>
    </row>
    <row r="56" spans="1:89" s="10" customFormat="1" ht="18" customHeight="1" x14ac:dyDescent="0.25">
      <c r="A56" s="37">
        <v>43</v>
      </c>
      <c r="B56" s="12" t="s">
        <v>92</v>
      </c>
      <c r="C56" s="7"/>
      <c r="D56" s="7"/>
      <c r="E56" s="7"/>
      <c r="F56" s="7"/>
      <c r="G56" s="7"/>
      <c r="H56" s="7"/>
      <c r="I56" s="8">
        <v>0</v>
      </c>
      <c r="J56" s="8">
        <v>0</v>
      </c>
      <c r="K56" s="7"/>
      <c r="L56" s="7"/>
      <c r="M56" s="7"/>
      <c r="N56" s="7"/>
      <c r="O56" s="8">
        <v>0</v>
      </c>
      <c r="P56" s="8">
        <v>0</v>
      </c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8">
        <v>0</v>
      </c>
      <c r="AF56" s="8">
        <v>0</v>
      </c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>
        <v>0</v>
      </c>
      <c r="AV56" s="7">
        <v>0</v>
      </c>
      <c r="AW56" s="7"/>
      <c r="AX56" s="7"/>
      <c r="AY56" s="9">
        <v>0</v>
      </c>
      <c r="AZ56" s="9">
        <v>0</v>
      </c>
      <c r="BA56" s="9"/>
      <c r="BB56" s="9"/>
      <c r="BC56" s="7"/>
      <c r="BD56" s="7"/>
      <c r="BE56" s="7"/>
      <c r="BF56" s="7"/>
      <c r="BG56" s="7"/>
      <c r="BH56" s="7"/>
      <c r="BI56" s="7"/>
      <c r="BJ56" s="7"/>
      <c r="BK56" s="8">
        <v>0</v>
      </c>
      <c r="BL56" s="8">
        <v>0</v>
      </c>
      <c r="BM56" s="8">
        <v>0</v>
      </c>
      <c r="BN56" s="8">
        <v>0</v>
      </c>
      <c r="BO56" s="7"/>
      <c r="BP56" s="7"/>
      <c r="BQ56" s="7"/>
      <c r="BR56" s="7"/>
    </row>
    <row r="57" spans="1:89" s="16" customFormat="1" ht="18" customHeight="1" x14ac:dyDescent="0.25">
      <c r="A57" s="38"/>
      <c r="B57" s="13" t="s">
        <v>43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9">
        <v>0</v>
      </c>
      <c r="AZ57" s="9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</row>
    <row r="58" spans="1:89" s="16" customFormat="1" ht="18" customHeight="1" x14ac:dyDescent="0.25">
      <c r="A58" s="38"/>
      <c r="B58" s="13" t="s">
        <v>44</v>
      </c>
      <c r="C58" s="8">
        <v>85113</v>
      </c>
      <c r="D58" s="8">
        <v>113760</v>
      </c>
      <c r="E58" s="8">
        <v>14589</v>
      </c>
      <c r="F58" s="8">
        <v>13307</v>
      </c>
      <c r="G58" s="8">
        <v>9067</v>
      </c>
      <c r="H58" s="8">
        <v>2118</v>
      </c>
      <c r="I58" s="8">
        <v>108769</v>
      </c>
      <c r="J58" s="8">
        <v>129185</v>
      </c>
      <c r="K58" s="8">
        <v>1443</v>
      </c>
      <c r="L58" s="8">
        <v>3200</v>
      </c>
      <c r="M58" s="8">
        <v>5046</v>
      </c>
      <c r="N58" s="8">
        <v>8000</v>
      </c>
      <c r="O58" s="8">
        <v>115258</v>
      </c>
      <c r="P58" s="8">
        <v>140385</v>
      </c>
      <c r="Q58" s="8">
        <v>298</v>
      </c>
      <c r="R58" s="8">
        <v>445</v>
      </c>
      <c r="S58" s="8">
        <v>86382</v>
      </c>
      <c r="T58" s="8">
        <v>105270</v>
      </c>
      <c r="U58" s="8">
        <v>8816</v>
      </c>
      <c r="V58" s="8">
        <v>35136</v>
      </c>
      <c r="W58" s="8">
        <v>764</v>
      </c>
      <c r="X58" s="8">
        <v>806</v>
      </c>
      <c r="Y58" s="8">
        <v>271</v>
      </c>
      <c r="Z58" s="8">
        <v>142</v>
      </c>
      <c r="AA58" s="8">
        <v>117</v>
      </c>
      <c r="AB58" s="8">
        <v>77</v>
      </c>
      <c r="AC58" s="8">
        <v>141</v>
      </c>
      <c r="AD58" s="8">
        <v>339</v>
      </c>
      <c r="AE58" s="8">
        <v>10109</v>
      </c>
      <c r="AF58" s="8">
        <v>36500</v>
      </c>
      <c r="AG58" s="8">
        <v>41</v>
      </c>
      <c r="AH58" s="8">
        <v>51</v>
      </c>
      <c r="AI58" s="8">
        <v>5</v>
      </c>
      <c r="AJ58" s="8">
        <v>75</v>
      </c>
      <c r="AK58" s="8">
        <v>835</v>
      </c>
      <c r="AL58" s="8">
        <v>2248</v>
      </c>
      <c r="AM58" s="8">
        <v>946</v>
      </c>
      <c r="AN58" s="8">
        <v>5220</v>
      </c>
      <c r="AO58" s="8">
        <v>118</v>
      </c>
      <c r="AP58" s="8">
        <v>118</v>
      </c>
      <c r="AQ58" s="8">
        <v>3438</v>
      </c>
      <c r="AR58" s="8">
        <v>8059</v>
      </c>
      <c r="AS58" s="8">
        <v>302</v>
      </c>
      <c r="AT58" s="8">
        <v>2080</v>
      </c>
      <c r="AU58" s="8">
        <v>5644</v>
      </c>
      <c r="AV58" s="8">
        <v>17800</v>
      </c>
      <c r="AW58" s="8">
        <v>380</v>
      </c>
      <c r="AX58" s="8">
        <v>917</v>
      </c>
      <c r="AY58" s="9">
        <v>131011</v>
      </c>
      <c r="AZ58" s="9">
        <v>194685</v>
      </c>
      <c r="BA58" s="8">
        <v>0</v>
      </c>
      <c r="BB58" s="8">
        <v>0</v>
      </c>
      <c r="BC58" s="8">
        <v>5</v>
      </c>
      <c r="BD58" s="8">
        <v>80</v>
      </c>
      <c r="BE58" s="8">
        <v>21</v>
      </c>
      <c r="BF58" s="8">
        <v>645</v>
      </c>
      <c r="BG58" s="8">
        <v>975</v>
      </c>
      <c r="BH58" s="8">
        <v>1454</v>
      </c>
      <c r="BI58" s="8">
        <v>4887</v>
      </c>
      <c r="BJ58" s="8">
        <v>3748</v>
      </c>
      <c r="BK58" s="8">
        <v>5888</v>
      </c>
      <c r="BL58" s="8">
        <v>5927</v>
      </c>
      <c r="BM58" s="8">
        <v>136899</v>
      </c>
      <c r="BN58" s="8">
        <v>200612</v>
      </c>
      <c r="BO58" s="8">
        <v>38200</v>
      </c>
      <c r="BP58" s="8">
        <v>49800</v>
      </c>
      <c r="BQ58" s="8">
        <v>2120</v>
      </c>
      <c r="BR58" s="8">
        <v>2120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</row>
    <row r="60" spans="1:89" x14ac:dyDescent="0.25"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7"/>
      <c r="AZ60" s="27"/>
      <c r="BA60" s="27"/>
      <c r="BB60" s="27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7"/>
      <c r="BN60" s="27"/>
      <c r="BO60" s="26"/>
    </row>
  </sheetData>
  <protectedRanges>
    <protectedRange sqref="B48:B49" name="Range7_2"/>
    <protectedRange sqref="B56" name="Range8_1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CQ68"/>
  <sheetViews>
    <sheetView view="pageBreakPreview" zoomScale="70" zoomScaleNormal="100" zoomScaleSheetLayoutView="70" workbookViewId="0">
      <pane xSplit="2" ySplit="6" topLeftCell="C52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ColWidth="9.140625"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8" width="8.4257812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7">
        <v>14395</v>
      </c>
      <c r="D7" s="7">
        <v>32885</v>
      </c>
      <c r="E7" s="7">
        <v>451</v>
      </c>
      <c r="F7" s="7">
        <v>1345</v>
      </c>
      <c r="G7" s="7">
        <v>71</v>
      </c>
      <c r="H7" s="7">
        <v>360</v>
      </c>
      <c r="I7" s="8">
        <v>14917</v>
      </c>
      <c r="J7" s="8">
        <v>34590</v>
      </c>
      <c r="K7" s="7">
        <v>328</v>
      </c>
      <c r="L7" s="7">
        <v>1145</v>
      </c>
      <c r="M7" s="7">
        <v>167</v>
      </c>
      <c r="N7" s="7">
        <v>1585</v>
      </c>
      <c r="O7" s="8">
        <v>15412</v>
      </c>
      <c r="P7" s="8">
        <v>37320</v>
      </c>
      <c r="Q7" s="8"/>
      <c r="R7" s="8"/>
      <c r="S7" s="8">
        <v>10165.44</v>
      </c>
      <c r="T7" s="8">
        <v>24487.200000000004</v>
      </c>
      <c r="U7" s="7">
        <v>2114</v>
      </c>
      <c r="V7" s="7">
        <v>35010</v>
      </c>
      <c r="W7" s="7">
        <v>191</v>
      </c>
      <c r="X7" s="7">
        <v>12475</v>
      </c>
      <c r="Y7" s="7"/>
      <c r="Z7" s="7"/>
      <c r="AA7" s="7"/>
      <c r="AB7" s="7"/>
      <c r="AC7" s="7">
        <v>2</v>
      </c>
      <c r="AD7" s="7">
        <v>1600</v>
      </c>
      <c r="AE7" s="8">
        <v>2307</v>
      </c>
      <c r="AF7" s="8">
        <v>49085</v>
      </c>
      <c r="AG7" s="8"/>
      <c r="AH7" s="8"/>
      <c r="AI7" s="7">
        <v>1</v>
      </c>
      <c r="AJ7" s="7">
        <v>450</v>
      </c>
      <c r="AK7" s="7">
        <v>253</v>
      </c>
      <c r="AL7" s="7">
        <v>1642</v>
      </c>
      <c r="AM7" s="7">
        <v>690</v>
      </c>
      <c r="AN7" s="7">
        <v>9842</v>
      </c>
      <c r="AO7" s="7">
        <v>23</v>
      </c>
      <c r="AP7" s="7">
        <v>96</v>
      </c>
      <c r="AQ7" s="7">
        <v>78</v>
      </c>
      <c r="AR7" s="7">
        <v>295</v>
      </c>
      <c r="AS7" s="7">
        <v>24</v>
      </c>
      <c r="AT7" s="7">
        <v>131</v>
      </c>
      <c r="AU7" s="7">
        <v>1069</v>
      </c>
      <c r="AV7" s="7">
        <v>12456</v>
      </c>
      <c r="AW7" s="7"/>
      <c r="AX7" s="7"/>
      <c r="AY7" s="9">
        <v>18788</v>
      </c>
      <c r="AZ7" s="9">
        <v>98861</v>
      </c>
      <c r="BA7" s="9"/>
      <c r="BB7" s="9"/>
      <c r="BC7" s="7"/>
      <c r="BD7" s="7"/>
      <c r="BE7" s="7"/>
      <c r="BF7" s="7"/>
      <c r="BG7" s="7"/>
      <c r="BH7" s="7"/>
      <c r="BI7" s="7">
        <v>1740</v>
      </c>
      <c r="BJ7" s="7">
        <v>21050</v>
      </c>
      <c r="BK7" s="8">
        <v>1740</v>
      </c>
      <c r="BL7" s="8">
        <v>21050</v>
      </c>
      <c r="BM7" s="8">
        <v>20528</v>
      </c>
      <c r="BN7" s="8">
        <v>119911</v>
      </c>
      <c r="BO7" s="7"/>
      <c r="BP7" s="7"/>
      <c r="BQ7" s="35"/>
      <c r="BR7" s="35"/>
    </row>
    <row r="8" spans="1:70" s="10" customFormat="1" ht="18" customHeight="1" x14ac:dyDescent="0.25">
      <c r="A8" s="37">
        <v>2</v>
      </c>
      <c r="B8" s="12" t="s">
        <v>9</v>
      </c>
      <c r="C8" s="7">
        <v>4777</v>
      </c>
      <c r="D8" s="7">
        <v>10790</v>
      </c>
      <c r="E8" s="7">
        <v>458</v>
      </c>
      <c r="F8" s="7">
        <v>1415</v>
      </c>
      <c r="G8" s="7">
        <v>17</v>
      </c>
      <c r="H8" s="7">
        <v>90</v>
      </c>
      <c r="I8" s="8">
        <v>5252</v>
      </c>
      <c r="J8" s="8">
        <v>12295</v>
      </c>
      <c r="K8" s="7">
        <v>85</v>
      </c>
      <c r="L8" s="7">
        <v>680</v>
      </c>
      <c r="M8" s="7">
        <v>147</v>
      </c>
      <c r="N8" s="7">
        <v>1500</v>
      </c>
      <c r="O8" s="8">
        <v>5484</v>
      </c>
      <c r="P8" s="8">
        <v>14475</v>
      </c>
      <c r="Q8" s="8"/>
      <c r="R8" s="8"/>
      <c r="S8" s="8">
        <v>3599.14</v>
      </c>
      <c r="T8" s="8">
        <v>9457.85</v>
      </c>
      <c r="U8" s="7">
        <v>307</v>
      </c>
      <c r="V8" s="7">
        <v>4380</v>
      </c>
      <c r="W8" s="7">
        <v>35</v>
      </c>
      <c r="X8" s="7">
        <v>4050</v>
      </c>
      <c r="Y8" s="7"/>
      <c r="Z8" s="7"/>
      <c r="AA8" s="7"/>
      <c r="AB8" s="7"/>
      <c r="AC8" s="7">
        <v>5</v>
      </c>
      <c r="AD8" s="7">
        <v>2700</v>
      </c>
      <c r="AE8" s="8">
        <v>347</v>
      </c>
      <c r="AF8" s="8">
        <v>11130</v>
      </c>
      <c r="AG8" s="8"/>
      <c r="AH8" s="8"/>
      <c r="AI8" s="7">
        <v>1</v>
      </c>
      <c r="AJ8" s="7">
        <v>350</v>
      </c>
      <c r="AK8" s="7">
        <v>82</v>
      </c>
      <c r="AL8" s="7">
        <v>989</v>
      </c>
      <c r="AM8" s="7">
        <v>378</v>
      </c>
      <c r="AN8" s="7">
        <v>3285</v>
      </c>
      <c r="AO8" s="7">
        <v>12</v>
      </c>
      <c r="AP8" s="7">
        <v>44</v>
      </c>
      <c r="AQ8" s="7">
        <v>23</v>
      </c>
      <c r="AR8" s="7">
        <v>100</v>
      </c>
      <c r="AS8" s="7">
        <v>18</v>
      </c>
      <c r="AT8" s="7">
        <v>92</v>
      </c>
      <c r="AU8" s="7">
        <v>514</v>
      </c>
      <c r="AV8" s="7">
        <v>4860</v>
      </c>
      <c r="AW8" s="7"/>
      <c r="AX8" s="7"/>
      <c r="AY8" s="9">
        <v>6345</v>
      </c>
      <c r="AZ8" s="9">
        <v>30465</v>
      </c>
      <c r="BA8" s="9"/>
      <c r="BB8" s="9"/>
      <c r="BC8" s="7"/>
      <c r="BD8" s="7"/>
      <c r="BE8" s="7"/>
      <c r="BF8" s="7"/>
      <c r="BG8" s="7"/>
      <c r="BH8" s="7"/>
      <c r="BI8" s="7">
        <v>1440</v>
      </c>
      <c r="BJ8" s="7">
        <v>10550</v>
      </c>
      <c r="BK8" s="8">
        <v>1440</v>
      </c>
      <c r="BL8" s="8">
        <v>10550</v>
      </c>
      <c r="BM8" s="8">
        <v>7785</v>
      </c>
      <c r="BN8" s="8">
        <v>41015</v>
      </c>
      <c r="BO8" s="7"/>
      <c r="BP8" s="7"/>
      <c r="BQ8" s="29"/>
      <c r="BR8" s="29"/>
    </row>
    <row r="9" spans="1:70" s="10" customFormat="1" ht="18" customHeight="1" x14ac:dyDescent="0.25">
      <c r="A9" s="36">
        <v>3</v>
      </c>
      <c r="B9" s="12" t="s">
        <v>10</v>
      </c>
      <c r="C9" s="7">
        <v>3429</v>
      </c>
      <c r="D9" s="7">
        <v>9250</v>
      </c>
      <c r="E9" s="7">
        <v>274</v>
      </c>
      <c r="F9" s="7">
        <v>885</v>
      </c>
      <c r="G9" s="7">
        <v>7</v>
      </c>
      <c r="H9" s="7">
        <v>40</v>
      </c>
      <c r="I9" s="8">
        <v>3710</v>
      </c>
      <c r="J9" s="8">
        <v>10175</v>
      </c>
      <c r="K9" s="7">
        <v>75</v>
      </c>
      <c r="L9" s="7">
        <v>300</v>
      </c>
      <c r="M9" s="7">
        <v>11</v>
      </c>
      <c r="N9" s="7">
        <v>150</v>
      </c>
      <c r="O9" s="8">
        <v>3796</v>
      </c>
      <c r="P9" s="8">
        <v>10625</v>
      </c>
      <c r="Q9" s="8"/>
      <c r="R9" s="8"/>
      <c r="S9" s="8">
        <v>2533.94</v>
      </c>
      <c r="T9" s="8">
        <v>7063.75</v>
      </c>
      <c r="U9" s="7">
        <v>215</v>
      </c>
      <c r="V9" s="7">
        <v>1615</v>
      </c>
      <c r="W9" s="7">
        <v>0</v>
      </c>
      <c r="X9" s="7">
        <v>1200</v>
      </c>
      <c r="Y9" s="7"/>
      <c r="Z9" s="7"/>
      <c r="AA9" s="7"/>
      <c r="AB9" s="7"/>
      <c r="AC9" s="7">
        <v>5</v>
      </c>
      <c r="AD9" s="7">
        <v>2700</v>
      </c>
      <c r="AE9" s="8">
        <v>220</v>
      </c>
      <c r="AF9" s="8">
        <v>5515</v>
      </c>
      <c r="AG9" s="8"/>
      <c r="AH9" s="8"/>
      <c r="AI9" s="7">
        <v>0</v>
      </c>
      <c r="AJ9" s="7">
        <v>0</v>
      </c>
      <c r="AK9" s="7">
        <v>32</v>
      </c>
      <c r="AL9" s="7">
        <v>285</v>
      </c>
      <c r="AM9" s="7">
        <v>364</v>
      </c>
      <c r="AN9" s="7">
        <v>1265</v>
      </c>
      <c r="AO9" s="7">
        <v>11</v>
      </c>
      <c r="AP9" s="7">
        <v>36</v>
      </c>
      <c r="AQ9" s="7">
        <v>10</v>
      </c>
      <c r="AR9" s="7">
        <v>50</v>
      </c>
      <c r="AS9" s="7">
        <v>13</v>
      </c>
      <c r="AT9" s="7">
        <v>80</v>
      </c>
      <c r="AU9" s="7">
        <v>430</v>
      </c>
      <c r="AV9" s="7">
        <v>1716</v>
      </c>
      <c r="AW9" s="7"/>
      <c r="AX9" s="7"/>
      <c r="AY9" s="9">
        <v>4446</v>
      </c>
      <c r="AZ9" s="9">
        <v>17856</v>
      </c>
      <c r="BA9" s="9"/>
      <c r="BB9" s="9"/>
      <c r="BC9" s="7"/>
      <c r="BD9" s="7"/>
      <c r="BE9" s="7"/>
      <c r="BF9" s="7"/>
      <c r="BG9" s="7"/>
      <c r="BH9" s="7"/>
      <c r="BI9" s="7">
        <v>300</v>
      </c>
      <c r="BJ9" s="7">
        <v>3225</v>
      </c>
      <c r="BK9" s="8">
        <v>300</v>
      </c>
      <c r="BL9" s="8">
        <v>3225</v>
      </c>
      <c r="BM9" s="8">
        <v>4746</v>
      </c>
      <c r="BN9" s="8">
        <v>21081</v>
      </c>
      <c r="BO9" s="7"/>
      <c r="BP9" s="7"/>
      <c r="BQ9" s="29"/>
      <c r="BR9" s="29"/>
    </row>
    <row r="10" spans="1:70" s="10" customFormat="1" ht="18" customHeight="1" x14ac:dyDescent="0.25">
      <c r="A10" s="37">
        <v>4</v>
      </c>
      <c r="B10" s="12" t="s">
        <v>11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8">
        <v>0</v>
      </c>
      <c r="J10" s="8">
        <v>0</v>
      </c>
      <c r="K10" s="7">
        <v>0</v>
      </c>
      <c r="L10" s="7">
        <v>0</v>
      </c>
      <c r="M10" s="7">
        <v>0</v>
      </c>
      <c r="N10" s="7">
        <v>0</v>
      </c>
      <c r="O10" s="8">
        <v>0</v>
      </c>
      <c r="P10" s="8">
        <v>0</v>
      </c>
      <c r="Q10" s="8"/>
      <c r="R10" s="8"/>
      <c r="S10" s="8">
        <v>0</v>
      </c>
      <c r="T10" s="8">
        <v>0</v>
      </c>
      <c r="U10" s="7">
        <v>25</v>
      </c>
      <c r="V10" s="7">
        <v>100</v>
      </c>
      <c r="W10" s="7">
        <v>0</v>
      </c>
      <c r="X10" s="7">
        <v>100</v>
      </c>
      <c r="Y10" s="7"/>
      <c r="Z10" s="7"/>
      <c r="AA10" s="7"/>
      <c r="AB10" s="7"/>
      <c r="AC10" s="7">
        <v>0</v>
      </c>
      <c r="AD10" s="7">
        <v>0</v>
      </c>
      <c r="AE10" s="8">
        <v>25</v>
      </c>
      <c r="AF10" s="8">
        <v>200</v>
      </c>
      <c r="AG10" s="8"/>
      <c r="AH10" s="8"/>
      <c r="AI10" s="7">
        <v>0</v>
      </c>
      <c r="AJ10" s="7">
        <v>0</v>
      </c>
      <c r="AK10" s="7">
        <v>5</v>
      </c>
      <c r="AL10" s="7">
        <v>30</v>
      </c>
      <c r="AM10" s="7">
        <v>123</v>
      </c>
      <c r="AN10" s="7">
        <v>280</v>
      </c>
      <c r="AO10" s="7">
        <v>2</v>
      </c>
      <c r="AP10" s="7">
        <v>5</v>
      </c>
      <c r="AQ10" s="7">
        <v>0</v>
      </c>
      <c r="AR10" s="7">
        <v>0</v>
      </c>
      <c r="AS10" s="7">
        <v>0</v>
      </c>
      <c r="AT10" s="7">
        <v>0</v>
      </c>
      <c r="AU10" s="7">
        <v>130</v>
      </c>
      <c r="AV10" s="7">
        <v>315</v>
      </c>
      <c r="AW10" s="7"/>
      <c r="AX10" s="7"/>
      <c r="AY10" s="9">
        <v>155</v>
      </c>
      <c r="AZ10" s="9">
        <v>515</v>
      </c>
      <c r="BA10" s="9"/>
      <c r="BB10" s="9"/>
      <c r="BC10" s="7"/>
      <c r="BD10" s="7"/>
      <c r="BE10" s="7"/>
      <c r="BF10" s="7"/>
      <c r="BG10" s="7"/>
      <c r="BH10" s="7"/>
      <c r="BI10" s="7">
        <v>10</v>
      </c>
      <c r="BJ10" s="7">
        <v>100</v>
      </c>
      <c r="BK10" s="8">
        <v>10</v>
      </c>
      <c r="BL10" s="8">
        <v>100</v>
      </c>
      <c r="BM10" s="8">
        <v>165</v>
      </c>
      <c r="BN10" s="8">
        <v>615</v>
      </c>
      <c r="BO10" s="7"/>
      <c r="BP10" s="7"/>
      <c r="BQ10" s="29"/>
      <c r="BR10" s="29"/>
    </row>
    <row r="11" spans="1:70" s="10" customFormat="1" ht="18" customHeight="1" x14ac:dyDescent="0.25">
      <c r="A11" s="36">
        <v>5</v>
      </c>
      <c r="B11" s="12" t="s">
        <v>12</v>
      </c>
      <c r="C11" s="7">
        <v>704</v>
      </c>
      <c r="D11" s="7">
        <v>1900</v>
      </c>
      <c r="E11" s="7">
        <v>55</v>
      </c>
      <c r="F11" s="7">
        <v>150</v>
      </c>
      <c r="G11" s="7">
        <v>15</v>
      </c>
      <c r="H11" s="7">
        <v>70</v>
      </c>
      <c r="I11" s="8">
        <v>774</v>
      </c>
      <c r="J11" s="8">
        <v>2120</v>
      </c>
      <c r="K11" s="7">
        <v>25</v>
      </c>
      <c r="L11" s="7">
        <v>130</v>
      </c>
      <c r="M11" s="7">
        <v>8</v>
      </c>
      <c r="N11" s="7">
        <v>95</v>
      </c>
      <c r="O11" s="8">
        <v>807</v>
      </c>
      <c r="P11" s="8">
        <v>2345</v>
      </c>
      <c r="Q11" s="8"/>
      <c r="R11" s="8"/>
      <c r="S11" s="8">
        <v>507.76000000000005</v>
      </c>
      <c r="T11" s="8">
        <v>1422.15</v>
      </c>
      <c r="U11" s="7">
        <v>417</v>
      </c>
      <c r="V11" s="7">
        <v>1525</v>
      </c>
      <c r="W11" s="7">
        <v>10</v>
      </c>
      <c r="X11" s="7">
        <v>1365</v>
      </c>
      <c r="Y11" s="7"/>
      <c r="Z11" s="7"/>
      <c r="AA11" s="7"/>
      <c r="AB11" s="7"/>
      <c r="AC11" s="7">
        <v>0</v>
      </c>
      <c r="AD11" s="7">
        <v>0</v>
      </c>
      <c r="AE11" s="8">
        <v>427</v>
      </c>
      <c r="AF11" s="8">
        <v>2890</v>
      </c>
      <c r="AG11" s="8"/>
      <c r="AH11" s="8"/>
      <c r="AI11" s="7">
        <v>0</v>
      </c>
      <c r="AJ11" s="7">
        <v>0</v>
      </c>
      <c r="AK11" s="7">
        <v>42</v>
      </c>
      <c r="AL11" s="7">
        <v>292</v>
      </c>
      <c r="AM11" s="7">
        <v>388</v>
      </c>
      <c r="AN11" s="7">
        <v>972</v>
      </c>
      <c r="AO11" s="7">
        <v>5</v>
      </c>
      <c r="AP11" s="7">
        <v>25</v>
      </c>
      <c r="AQ11" s="7">
        <v>8</v>
      </c>
      <c r="AR11" s="7">
        <v>32</v>
      </c>
      <c r="AS11" s="7">
        <v>8</v>
      </c>
      <c r="AT11" s="7">
        <v>70</v>
      </c>
      <c r="AU11" s="7">
        <v>451</v>
      </c>
      <c r="AV11" s="7">
        <v>1391</v>
      </c>
      <c r="AW11" s="7"/>
      <c r="AX11" s="7"/>
      <c r="AY11" s="9">
        <v>1685</v>
      </c>
      <c r="AZ11" s="9">
        <v>6626</v>
      </c>
      <c r="BA11" s="9"/>
      <c r="BB11" s="9"/>
      <c r="BC11" s="7"/>
      <c r="BD11" s="7"/>
      <c r="BE11" s="7"/>
      <c r="BF11" s="7"/>
      <c r="BG11" s="7"/>
      <c r="BH11" s="7"/>
      <c r="BI11" s="7">
        <v>55</v>
      </c>
      <c r="BJ11" s="7">
        <v>610</v>
      </c>
      <c r="BK11" s="8">
        <v>55</v>
      </c>
      <c r="BL11" s="8">
        <v>610</v>
      </c>
      <c r="BM11" s="8">
        <v>1740</v>
      </c>
      <c r="BN11" s="8">
        <v>7236</v>
      </c>
      <c r="BO11" s="7"/>
      <c r="BP11" s="7"/>
      <c r="BQ11" s="29"/>
      <c r="BR11" s="29"/>
    </row>
    <row r="12" spans="1:70" s="10" customFormat="1" ht="18" customHeight="1" x14ac:dyDescent="0.25">
      <c r="A12" s="37">
        <v>6</v>
      </c>
      <c r="B12" s="12" t="s">
        <v>13</v>
      </c>
      <c r="C12" s="7">
        <v>5257</v>
      </c>
      <c r="D12" s="7">
        <v>12280</v>
      </c>
      <c r="E12" s="7">
        <v>313</v>
      </c>
      <c r="F12" s="7">
        <v>960</v>
      </c>
      <c r="G12" s="7">
        <v>47</v>
      </c>
      <c r="H12" s="7">
        <v>260</v>
      </c>
      <c r="I12" s="8">
        <v>5617</v>
      </c>
      <c r="J12" s="8">
        <v>13500</v>
      </c>
      <c r="K12" s="7">
        <v>173</v>
      </c>
      <c r="L12" s="7">
        <v>605</v>
      </c>
      <c r="M12" s="7">
        <v>18</v>
      </c>
      <c r="N12" s="7">
        <v>325</v>
      </c>
      <c r="O12" s="8">
        <v>5808</v>
      </c>
      <c r="P12" s="8">
        <v>14430</v>
      </c>
      <c r="Q12" s="8"/>
      <c r="R12" s="8"/>
      <c r="S12" s="8">
        <v>3843.2300000000005</v>
      </c>
      <c r="T12" s="8">
        <v>9510.8000000000011</v>
      </c>
      <c r="U12" s="7">
        <v>757</v>
      </c>
      <c r="V12" s="7">
        <v>4450</v>
      </c>
      <c r="W12" s="7">
        <v>200</v>
      </c>
      <c r="X12" s="7">
        <v>9941</v>
      </c>
      <c r="Y12" s="7"/>
      <c r="Z12" s="7"/>
      <c r="AA12" s="7"/>
      <c r="AB12" s="7"/>
      <c r="AC12" s="7">
        <v>3</v>
      </c>
      <c r="AD12" s="7">
        <v>1600</v>
      </c>
      <c r="AE12" s="8">
        <v>960</v>
      </c>
      <c r="AF12" s="8">
        <v>15991</v>
      </c>
      <c r="AG12" s="8"/>
      <c r="AH12" s="8"/>
      <c r="AI12" s="7">
        <v>1</v>
      </c>
      <c r="AJ12" s="7">
        <v>350</v>
      </c>
      <c r="AK12" s="7">
        <v>78</v>
      </c>
      <c r="AL12" s="7">
        <v>582</v>
      </c>
      <c r="AM12" s="7">
        <v>479</v>
      </c>
      <c r="AN12" s="7">
        <v>3075</v>
      </c>
      <c r="AO12" s="7">
        <v>13</v>
      </c>
      <c r="AP12" s="7">
        <v>40</v>
      </c>
      <c r="AQ12" s="7">
        <v>21</v>
      </c>
      <c r="AR12" s="7">
        <v>108</v>
      </c>
      <c r="AS12" s="7">
        <v>20</v>
      </c>
      <c r="AT12" s="7">
        <v>115</v>
      </c>
      <c r="AU12" s="7">
        <v>612</v>
      </c>
      <c r="AV12" s="7">
        <v>4270</v>
      </c>
      <c r="AW12" s="7"/>
      <c r="AX12" s="7"/>
      <c r="AY12" s="9">
        <v>7380</v>
      </c>
      <c r="AZ12" s="9">
        <v>34691</v>
      </c>
      <c r="BA12" s="9"/>
      <c r="BB12" s="9"/>
      <c r="BC12" s="7"/>
      <c r="BD12" s="7"/>
      <c r="BE12" s="7"/>
      <c r="BF12" s="7"/>
      <c r="BG12" s="7"/>
      <c r="BH12" s="7"/>
      <c r="BI12" s="7">
        <v>750</v>
      </c>
      <c r="BJ12" s="7">
        <v>10575</v>
      </c>
      <c r="BK12" s="8">
        <v>750</v>
      </c>
      <c r="BL12" s="8">
        <v>10575</v>
      </c>
      <c r="BM12" s="8">
        <v>8130</v>
      </c>
      <c r="BN12" s="8">
        <v>45266</v>
      </c>
      <c r="BO12" s="7"/>
      <c r="BP12" s="7"/>
      <c r="BQ12" s="29"/>
      <c r="BR12" s="29"/>
    </row>
    <row r="13" spans="1:70" s="10" customFormat="1" ht="18" customHeight="1" x14ac:dyDescent="0.25">
      <c r="A13" s="36">
        <v>7</v>
      </c>
      <c r="B13" s="12" t="s">
        <v>15</v>
      </c>
      <c r="C13" s="7">
        <v>250</v>
      </c>
      <c r="D13" s="7">
        <v>990</v>
      </c>
      <c r="E13" s="7">
        <v>5</v>
      </c>
      <c r="F13" s="7">
        <v>20</v>
      </c>
      <c r="G13" s="7">
        <v>0</v>
      </c>
      <c r="H13" s="7">
        <v>0</v>
      </c>
      <c r="I13" s="8">
        <v>255</v>
      </c>
      <c r="J13" s="8">
        <v>1010</v>
      </c>
      <c r="K13" s="7">
        <v>0</v>
      </c>
      <c r="L13" s="7">
        <v>0</v>
      </c>
      <c r="M13" s="7">
        <v>0</v>
      </c>
      <c r="N13" s="7">
        <v>0</v>
      </c>
      <c r="O13" s="8">
        <v>255</v>
      </c>
      <c r="P13" s="8">
        <v>1010</v>
      </c>
      <c r="Q13" s="8"/>
      <c r="R13" s="8"/>
      <c r="S13" s="8">
        <v>168.3</v>
      </c>
      <c r="T13" s="8">
        <v>656.5</v>
      </c>
      <c r="U13" s="7">
        <v>120</v>
      </c>
      <c r="V13" s="7">
        <v>690</v>
      </c>
      <c r="W13" s="7">
        <v>0</v>
      </c>
      <c r="X13" s="7">
        <v>100</v>
      </c>
      <c r="Y13" s="7"/>
      <c r="Z13" s="7"/>
      <c r="AA13" s="7"/>
      <c r="AB13" s="7"/>
      <c r="AC13" s="7">
        <v>0</v>
      </c>
      <c r="AD13" s="7">
        <v>0</v>
      </c>
      <c r="AE13" s="8">
        <v>120</v>
      </c>
      <c r="AF13" s="8">
        <v>790</v>
      </c>
      <c r="AG13" s="8"/>
      <c r="AH13" s="8"/>
      <c r="AI13" s="7">
        <v>0</v>
      </c>
      <c r="AJ13" s="7">
        <v>0</v>
      </c>
      <c r="AK13" s="7">
        <v>10</v>
      </c>
      <c r="AL13" s="7">
        <v>75</v>
      </c>
      <c r="AM13" s="7">
        <v>148</v>
      </c>
      <c r="AN13" s="7">
        <v>700</v>
      </c>
      <c r="AO13" s="7">
        <v>3</v>
      </c>
      <c r="AP13" s="7">
        <v>14</v>
      </c>
      <c r="AQ13" s="7">
        <v>2</v>
      </c>
      <c r="AR13" s="7">
        <v>10</v>
      </c>
      <c r="AS13" s="7">
        <v>5</v>
      </c>
      <c r="AT13" s="7">
        <v>10</v>
      </c>
      <c r="AU13" s="7">
        <v>168</v>
      </c>
      <c r="AV13" s="7">
        <v>809</v>
      </c>
      <c r="AW13" s="7"/>
      <c r="AX13" s="7"/>
      <c r="AY13" s="9">
        <v>543</v>
      </c>
      <c r="AZ13" s="9">
        <v>2609</v>
      </c>
      <c r="BA13" s="9"/>
      <c r="BB13" s="9"/>
      <c r="BC13" s="7"/>
      <c r="BD13" s="7"/>
      <c r="BE13" s="7"/>
      <c r="BF13" s="7"/>
      <c r="BG13" s="7"/>
      <c r="BH13" s="7"/>
      <c r="BI13" s="7">
        <v>25</v>
      </c>
      <c r="BJ13" s="7">
        <v>100</v>
      </c>
      <c r="BK13" s="8">
        <v>25</v>
      </c>
      <c r="BL13" s="8">
        <v>100</v>
      </c>
      <c r="BM13" s="8">
        <v>568</v>
      </c>
      <c r="BN13" s="8">
        <v>2709</v>
      </c>
      <c r="BO13" s="7"/>
      <c r="BP13" s="7"/>
      <c r="BQ13" s="29"/>
      <c r="BR13" s="29"/>
    </row>
    <row r="14" spans="1:70" s="10" customFormat="1" ht="18" customHeight="1" x14ac:dyDescent="0.25">
      <c r="A14" s="37">
        <v>8</v>
      </c>
      <c r="B14" s="12" t="s">
        <v>16</v>
      </c>
      <c r="C14" s="7">
        <v>5</v>
      </c>
      <c r="D14" s="7">
        <v>30</v>
      </c>
      <c r="E14" s="7">
        <v>5</v>
      </c>
      <c r="F14" s="7">
        <v>20</v>
      </c>
      <c r="G14" s="7">
        <v>0</v>
      </c>
      <c r="H14" s="7">
        <v>0</v>
      </c>
      <c r="I14" s="8">
        <v>10</v>
      </c>
      <c r="J14" s="8">
        <v>50</v>
      </c>
      <c r="K14" s="7">
        <v>0</v>
      </c>
      <c r="L14" s="7">
        <v>0</v>
      </c>
      <c r="M14" s="7">
        <v>0</v>
      </c>
      <c r="N14" s="7">
        <v>0</v>
      </c>
      <c r="O14" s="8">
        <v>10</v>
      </c>
      <c r="P14" s="8">
        <v>50</v>
      </c>
      <c r="Q14" s="8"/>
      <c r="R14" s="8"/>
      <c r="S14" s="8">
        <v>6.6000000000000005</v>
      </c>
      <c r="T14" s="8">
        <v>32.5</v>
      </c>
      <c r="U14" s="7">
        <v>165</v>
      </c>
      <c r="V14" s="7">
        <v>500</v>
      </c>
      <c r="W14" s="7">
        <v>0</v>
      </c>
      <c r="X14" s="7">
        <v>100</v>
      </c>
      <c r="Y14" s="7"/>
      <c r="Z14" s="7"/>
      <c r="AA14" s="7"/>
      <c r="AB14" s="7"/>
      <c r="AC14" s="7">
        <v>0</v>
      </c>
      <c r="AD14" s="7">
        <v>0</v>
      </c>
      <c r="AE14" s="8">
        <v>165</v>
      </c>
      <c r="AF14" s="8">
        <v>600</v>
      </c>
      <c r="AG14" s="8"/>
      <c r="AH14" s="8"/>
      <c r="AI14" s="7">
        <v>0</v>
      </c>
      <c r="AJ14" s="7">
        <v>0</v>
      </c>
      <c r="AK14" s="7">
        <v>0</v>
      </c>
      <c r="AL14" s="7">
        <v>0</v>
      </c>
      <c r="AM14" s="7">
        <v>152</v>
      </c>
      <c r="AN14" s="7">
        <v>300</v>
      </c>
      <c r="AO14" s="7">
        <v>3</v>
      </c>
      <c r="AP14" s="7">
        <v>9</v>
      </c>
      <c r="AQ14" s="7">
        <v>2</v>
      </c>
      <c r="AR14" s="7">
        <v>10</v>
      </c>
      <c r="AS14" s="7">
        <v>0</v>
      </c>
      <c r="AT14" s="7">
        <v>0</v>
      </c>
      <c r="AU14" s="7">
        <v>157</v>
      </c>
      <c r="AV14" s="7">
        <v>319</v>
      </c>
      <c r="AW14" s="7"/>
      <c r="AX14" s="7"/>
      <c r="AY14" s="9">
        <v>332</v>
      </c>
      <c r="AZ14" s="9">
        <v>969</v>
      </c>
      <c r="BA14" s="9"/>
      <c r="BB14" s="9"/>
      <c r="BC14" s="7"/>
      <c r="BD14" s="7"/>
      <c r="BE14" s="7"/>
      <c r="BF14" s="7"/>
      <c r="BG14" s="7"/>
      <c r="BH14" s="7"/>
      <c r="BI14" s="7">
        <v>25</v>
      </c>
      <c r="BJ14" s="7">
        <v>100</v>
      </c>
      <c r="BK14" s="8">
        <v>25</v>
      </c>
      <c r="BL14" s="8">
        <v>100</v>
      </c>
      <c r="BM14" s="8">
        <v>357</v>
      </c>
      <c r="BN14" s="8">
        <v>1069</v>
      </c>
      <c r="BO14" s="7"/>
      <c r="BP14" s="7"/>
      <c r="BQ14" s="29"/>
      <c r="BR14" s="29"/>
    </row>
    <row r="15" spans="1:70" s="10" customFormat="1" ht="18" customHeight="1" x14ac:dyDescent="0.25">
      <c r="A15" s="36">
        <v>9</v>
      </c>
      <c r="B15" s="12" t="s">
        <v>17</v>
      </c>
      <c r="C15" s="7">
        <v>23</v>
      </c>
      <c r="D15" s="7">
        <v>154</v>
      </c>
      <c r="E15" s="7">
        <v>5</v>
      </c>
      <c r="F15" s="7">
        <v>5</v>
      </c>
      <c r="G15" s="7">
        <v>0</v>
      </c>
      <c r="H15" s="7">
        <v>0</v>
      </c>
      <c r="I15" s="8">
        <v>28</v>
      </c>
      <c r="J15" s="8">
        <v>159</v>
      </c>
      <c r="K15" s="7">
        <v>75</v>
      </c>
      <c r="L15" s="7">
        <v>50</v>
      </c>
      <c r="M15" s="7">
        <v>0</v>
      </c>
      <c r="N15" s="7">
        <v>0</v>
      </c>
      <c r="O15" s="8">
        <v>103</v>
      </c>
      <c r="P15" s="8">
        <v>209</v>
      </c>
      <c r="Q15" s="8"/>
      <c r="R15" s="8"/>
      <c r="S15" s="8">
        <v>67.98</v>
      </c>
      <c r="T15" s="8">
        <v>135.85</v>
      </c>
      <c r="U15" s="7">
        <v>10</v>
      </c>
      <c r="V15" s="7">
        <v>100</v>
      </c>
      <c r="W15" s="7">
        <v>0</v>
      </c>
      <c r="X15" s="7">
        <v>130</v>
      </c>
      <c r="Y15" s="7"/>
      <c r="Z15" s="7"/>
      <c r="AA15" s="7"/>
      <c r="AB15" s="7"/>
      <c r="AC15" s="7">
        <v>0</v>
      </c>
      <c r="AD15" s="7">
        <v>0</v>
      </c>
      <c r="AE15" s="8">
        <v>10</v>
      </c>
      <c r="AF15" s="8">
        <v>230</v>
      </c>
      <c r="AG15" s="8"/>
      <c r="AH15" s="8"/>
      <c r="AI15" s="7">
        <v>0</v>
      </c>
      <c r="AJ15" s="7">
        <v>0</v>
      </c>
      <c r="AK15" s="7">
        <v>5</v>
      </c>
      <c r="AL15" s="7">
        <v>50</v>
      </c>
      <c r="AM15" s="7">
        <v>132</v>
      </c>
      <c r="AN15" s="7">
        <v>300</v>
      </c>
      <c r="AO15" s="7">
        <v>1</v>
      </c>
      <c r="AP15" s="7">
        <v>3</v>
      </c>
      <c r="AQ15" s="7">
        <v>0</v>
      </c>
      <c r="AR15" s="7">
        <v>0</v>
      </c>
      <c r="AS15" s="7">
        <v>0</v>
      </c>
      <c r="AT15" s="7">
        <v>0</v>
      </c>
      <c r="AU15" s="7">
        <v>138</v>
      </c>
      <c r="AV15" s="7">
        <v>353</v>
      </c>
      <c r="AW15" s="7"/>
      <c r="AX15" s="7"/>
      <c r="AY15" s="9">
        <v>251</v>
      </c>
      <c r="AZ15" s="9">
        <v>792</v>
      </c>
      <c r="BA15" s="9"/>
      <c r="BB15" s="9"/>
      <c r="BC15" s="7"/>
      <c r="BD15" s="7"/>
      <c r="BE15" s="7"/>
      <c r="BF15" s="7"/>
      <c r="BG15" s="7"/>
      <c r="BH15" s="7"/>
      <c r="BI15" s="7">
        <v>25</v>
      </c>
      <c r="BJ15" s="7">
        <v>100</v>
      </c>
      <c r="BK15" s="8">
        <v>25</v>
      </c>
      <c r="BL15" s="8">
        <v>100</v>
      </c>
      <c r="BM15" s="8">
        <v>276</v>
      </c>
      <c r="BN15" s="8">
        <v>892</v>
      </c>
      <c r="BO15" s="7"/>
      <c r="BP15" s="7"/>
      <c r="BQ15" s="29"/>
      <c r="BR15" s="29"/>
    </row>
    <row r="16" spans="1:70" s="10" customFormat="1" ht="18" customHeight="1" x14ac:dyDescent="0.25">
      <c r="A16" s="37">
        <v>10</v>
      </c>
      <c r="B16" s="12" t="s">
        <v>18</v>
      </c>
      <c r="C16" s="7">
        <v>3356</v>
      </c>
      <c r="D16" s="7">
        <v>7363</v>
      </c>
      <c r="E16" s="7">
        <v>112</v>
      </c>
      <c r="F16" s="7">
        <v>480</v>
      </c>
      <c r="G16" s="7">
        <v>23</v>
      </c>
      <c r="H16" s="7">
        <v>60</v>
      </c>
      <c r="I16" s="8">
        <v>3491</v>
      </c>
      <c r="J16" s="8">
        <v>7903</v>
      </c>
      <c r="K16" s="7">
        <v>150</v>
      </c>
      <c r="L16" s="7">
        <v>525</v>
      </c>
      <c r="M16" s="7">
        <v>38</v>
      </c>
      <c r="N16" s="7">
        <v>750</v>
      </c>
      <c r="O16" s="8">
        <v>3679</v>
      </c>
      <c r="P16" s="8">
        <v>9178</v>
      </c>
      <c r="Q16" s="8"/>
      <c r="R16" s="8"/>
      <c r="S16" s="8">
        <v>2426.16</v>
      </c>
      <c r="T16" s="8">
        <v>6012.9</v>
      </c>
      <c r="U16" s="7">
        <v>292</v>
      </c>
      <c r="V16" s="7">
        <v>4820</v>
      </c>
      <c r="W16" s="7">
        <v>30</v>
      </c>
      <c r="X16" s="7">
        <v>8520</v>
      </c>
      <c r="Y16" s="7"/>
      <c r="Z16" s="7"/>
      <c r="AA16" s="7"/>
      <c r="AB16" s="7"/>
      <c r="AC16" s="7">
        <v>2</v>
      </c>
      <c r="AD16" s="7">
        <v>800</v>
      </c>
      <c r="AE16" s="8">
        <v>324</v>
      </c>
      <c r="AF16" s="8">
        <v>14140</v>
      </c>
      <c r="AG16" s="8"/>
      <c r="AH16" s="8"/>
      <c r="AI16" s="7">
        <v>1</v>
      </c>
      <c r="AJ16" s="7">
        <v>350</v>
      </c>
      <c r="AK16" s="7">
        <v>185</v>
      </c>
      <c r="AL16" s="7">
        <v>750</v>
      </c>
      <c r="AM16" s="7">
        <v>397</v>
      </c>
      <c r="AN16" s="7">
        <v>4030</v>
      </c>
      <c r="AO16" s="7">
        <v>15</v>
      </c>
      <c r="AP16" s="7">
        <v>49</v>
      </c>
      <c r="AQ16" s="7">
        <v>23</v>
      </c>
      <c r="AR16" s="7">
        <v>142</v>
      </c>
      <c r="AS16" s="7">
        <v>16</v>
      </c>
      <c r="AT16" s="7">
        <v>85</v>
      </c>
      <c r="AU16" s="7">
        <v>637</v>
      </c>
      <c r="AV16" s="7">
        <v>5406</v>
      </c>
      <c r="AW16" s="7"/>
      <c r="AX16" s="7"/>
      <c r="AY16" s="9">
        <v>4640</v>
      </c>
      <c r="AZ16" s="9">
        <v>28724</v>
      </c>
      <c r="BA16" s="9"/>
      <c r="BB16" s="9"/>
      <c r="BC16" s="7"/>
      <c r="BD16" s="7"/>
      <c r="BE16" s="7"/>
      <c r="BF16" s="7"/>
      <c r="BG16" s="7"/>
      <c r="BH16" s="7"/>
      <c r="BI16" s="7">
        <v>625</v>
      </c>
      <c r="BJ16" s="7">
        <v>10600</v>
      </c>
      <c r="BK16" s="8">
        <v>625</v>
      </c>
      <c r="BL16" s="8">
        <v>10600</v>
      </c>
      <c r="BM16" s="8">
        <v>5265</v>
      </c>
      <c r="BN16" s="8">
        <v>39324</v>
      </c>
      <c r="BO16" s="7"/>
      <c r="BP16" s="7"/>
      <c r="BQ16" s="29"/>
      <c r="BR16" s="29"/>
    </row>
    <row r="17" spans="1:95" s="10" customFormat="1" ht="18" customHeight="1" x14ac:dyDescent="0.25">
      <c r="A17" s="36">
        <v>11</v>
      </c>
      <c r="B17" s="12" t="s">
        <v>19</v>
      </c>
      <c r="C17" s="7">
        <v>65</v>
      </c>
      <c r="D17" s="7">
        <v>250</v>
      </c>
      <c r="E17" s="7">
        <v>5</v>
      </c>
      <c r="F17" s="7">
        <v>20</v>
      </c>
      <c r="G17" s="7">
        <v>3</v>
      </c>
      <c r="H17" s="7">
        <v>10</v>
      </c>
      <c r="I17" s="8">
        <v>73</v>
      </c>
      <c r="J17" s="8">
        <v>280</v>
      </c>
      <c r="K17" s="7">
        <v>10</v>
      </c>
      <c r="L17" s="7">
        <v>50</v>
      </c>
      <c r="M17" s="7">
        <v>8</v>
      </c>
      <c r="N17" s="7">
        <v>210</v>
      </c>
      <c r="O17" s="8">
        <v>91</v>
      </c>
      <c r="P17" s="8">
        <v>540</v>
      </c>
      <c r="Q17" s="8"/>
      <c r="R17" s="8"/>
      <c r="S17" s="8">
        <v>60.870000000000005</v>
      </c>
      <c r="T17" s="8">
        <v>357.4</v>
      </c>
      <c r="U17" s="7">
        <v>95</v>
      </c>
      <c r="V17" s="7">
        <v>1655</v>
      </c>
      <c r="W17" s="7">
        <v>2</v>
      </c>
      <c r="X17" s="7">
        <v>880</v>
      </c>
      <c r="Y17" s="7"/>
      <c r="Z17" s="7"/>
      <c r="AA17" s="7"/>
      <c r="AB17" s="7"/>
      <c r="AC17" s="7">
        <v>0</v>
      </c>
      <c r="AD17" s="7">
        <v>0</v>
      </c>
      <c r="AE17" s="8">
        <v>97</v>
      </c>
      <c r="AF17" s="8">
        <v>2535</v>
      </c>
      <c r="AG17" s="8"/>
      <c r="AH17" s="8"/>
      <c r="AI17" s="7">
        <v>0</v>
      </c>
      <c r="AJ17" s="7">
        <v>0</v>
      </c>
      <c r="AK17" s="7">
        <v>26</v>
      </c>
      <c r="AL17" s="7">
        <v>130</v>
      </c>
      <c r="AM17" s="7">
        <v>279</v>
      </c>
      <c r="AN17" s="7">
        <v>850</v>
      </c>
      <c r="AO17" s="7">
        <v>3</v>
      </c>
      <c r="AP17" s="7">
        <v>10</v>
      </c>
      <c r="AQ17" s="7">
        <v>6</v>
      </c>
      <c r="AR17" s="7">
        <v>19</v>
      </c>
      <c r="AS17" s="7">
        <v>5</v>
      </c>
      <c r="AT17" s="7">
        <v>20</v>
      </c>
      <c r="AU17" s="7">
        <v>319</v>
      </c>
      <c r="AV17" s="7">
        <v>1029</v>
      </c>
      <c r="AW17" s="7"/>
      <c r="AX17" s="7"/>
      <c r="AY17" s="9">
        <v>507</v>
      </c>
      <c r="AZ17" s="9">
        <v>4104</v>
      </c>
      <c r="BA17" s="9"/>
      <c r="BB17" s="9"/>
      <c r="BC17" s="7"/>
      <c r="BD17" s="7"/>
      <c r="BE17" s="7"/>
      <c r="BF17" s="7"/>
      <c r="BG17" s="7"/>
      <c r="BH17" s="7"/>
      <c r="BI17" s="7">
        <v>300</v>
      </c>
      <c r="BJ17" s="7">
        <v>2700</v>
      </c>
      <c r="BK17" s="8">
        <v>300</v>
      </c>
      <c r="BL17" s="8">
        <v>2700</v>
      </c>
      <c r="BM17" s="8">
        <v>807</v>
      </c>
      <c r="BN17" s="8">
        <v>6804</v>
      </c>
      <c r="BO17" s="7"/>
      <c r="BP17" s="7"/>
      <c r="BQ17" s="29"/>
      <c r="BR17" s="29"/>
    </row>
    <row r="18" spans="1:95" s="10" customFormat="1" ht="18" customHeight="1" x14ac:dyDescent="0.25">
      <c r="A18" s="37">
        <v>12</v>
      </c>
      <c r="B18" s="12" t="s">
        <v>20</v>
      </c>
      <c r="C18" s="7">
        <v>729</v>
      </c>
      <c r="D18" s="7">
        <v>2108</v>
      </c>
      <c r="E18" s="7">
        <v>1401</v>
      </c>
      <c r="F18" s="7">
        <v>5965</v>
      </c>
      <c r="G18" s="7">
        <v>10</v>
      </c>
      <c r="H18" s="7">
        <v>30</v>
      </c>
      <c r="I18" s="8">
        <v>2140</v>
      </c>
      <c r="J18" s="8">
        <v>8103</v>
      </c>
      <c r="K18" s="7">
        <v>57</v>
      </c>
      <c r="L18" s="7">
        <v>195</v>
      </c>
      <c r="M18" s="7">
        <v>15</v>
      </c>
      <c r="N18" s="7">
        <v>145</v>
      </c>
      <c r="O18" s="8">
        <v>2212</v>
      </c>
      <c r="P18" s="8">
        <v>8443</v>
      </c>
      <c r="Q18" s="8"/>
      <c r="R18" s="8"/>
      <c r="S18" s="8">
        <v>1449.23</v>
      </c>
      <c r="T18" s="8">
        <v>5459.25</v>
      </c>
      <c r="U18" s="7">
        <v>170</v>
      </c>
      <c r="V18" s="7">
        <v>2505</v>
      </c>
      <c r="W18" s="7">
        <v>8</v>
      </c>
      <c r="X18" s="7">
        <v>1850</v>
      </c>
      <c r="Y18" s="7"/>
      <c r="Z18" s="7"/>
      <c r="AA18" s="7"/>
      <c r="AB18" s="7"/>
      <c r="AC18" s="7">
        <v>0</v>
      </c>
      <c r="AD18" s="7">
        <v>0</v>
      </c>
      <c r="AE18" s="8">
        <v>178</v>
      </c>
      <c r="AF18" s="8">
        <v>4355</v>
      </c>
      <c r="AG18" s="8"/>
      <c r="AH18" s="8"/>
      <c r="AI18" s="7">
        <v>0</v>
      </c>
      <c r="AJ18" s="7">
        <v>0</v>
      </c>
      <c r="AK18" s="7">
        <v>36</v>
      </c>
      <c r="AL18" s="7">
        <v>202</v>
      </c>
      <c r="AM18" s="7">
        <v>387</v>
      </c>
      <c r="AN18" s="7">
        <v>1196</v>
      </c>
      <c r="AO18" s="7">
        <v>5</v>
      </c>
      <c r="AP18" s="7">
        <v>18</v>
      </c>
      <c r="AQ18" s="7">
        <v>14</v>
      </c>
      <c r="AR18" s="7">
        <v>36</v>
      </c>
      <c r="AS18" s="7">
        <v>7</v>
      </c>
      <c r="AT18" s="7">
        <v>35</v>
      </c>
      <c r="AU18" s="7">
        <v>449</v>
      </c>
      <c r="AV18" s="7">
        <v>1487</v>
      </c>
      <c r="AW18" s="7"/>
      <c r="AX18" s="7"/>
      <c r="AY18" s="9">
        <v>2839</v>
      </c>
      <c r="AZ18" s="9">
        <v>14285</v>
      </c>
      <c r="BA18" s="9"/>
      <c r="BB18" s="9"/>
      <c r="BC18" s="7"/>
      <c r="BD18" s="7"/>
      <c r="BE18" s="7"/>
      <c r="BF18" s="7"/>
      <c r="BG18" s="7"/>
      <c r="BH18" s="7"/>
      <c r="BI18" s="7">
        <v>385</v>
      </c>
      <c r="BJ18" s="7">
        <v>5575</v>
      </c>
      <c r="BK18" s="8">
        <v>385</v>
      </c>
      <c r="BL18" s="8">
        <v>5575</v>
      </c>
      <c r="BM18" s="8">
        <v>3224</v>
      </c>
      <c r="BN18" s="8">
        <v>19860</v>
      </c>
      <c r="BO18" s="7"/>
      <c r="BP18" s="7"/>
      <c r="BQ18" s="29"/>
      <c r="BR18" s="29"/>
    </row>
    <row r="19" spans="1:95" s="16" customFormat="1" ht="18" customHeight="1" x14ac:dyDescent="0.25">
      <c r="A19" s="38"/>
      <c r="B19" s="13" t="s">
        <v>67</v>
      </c>
      <c r="C19" s="8">
        <v>32990</v>
      </c>
      <c r="D19" s="8">
        <v>78000</v>
      </c>
      <c r="E19" s="8">
        <v>3084</v>
      </c>
      <c r="F19" s="8">
        <v>11265</v>
      </c>
      <c r="G19" s="8">
        <v>193</v>
      </c>
      <c r="H19" s="8">
        <v>920</v>
      </c>
      <c r="I19" s="8">
        <v>36267</v>
      </c>
      <c r="J19" s="8">
        <v>90185</v>
      </c>
      <c r="K19" s="8">
        <v>978</v>
      </c>
      <c r="L19" s="8">
        <v>3680</v>
      </c>
      <c r="M19" s="8">
        <v>412</v>
      </c>
      <c r="N19" s="8">
        <v>4760</v>
      </c>
      <c r="O19" s="8">
        <v>37657</v>
      </c>
      <c r="P19" s="8">
        <v>98625</v>
      </c>
      <c r="Q19" s="8">
        <v>0</v>
      </c>
      <c r="R19" s="8">
        <v>0</v>
      </c>
      <c r="S19" s="8">
        <v>24828.649999999994</v>
      </c>
      <c r="T19" s="8">
        <v>64596.150000000009</v>
      </c>
      <c r="U19" s="8">
        <v>4687</v>
      </c>
      <c r="V19" s="8">
        <v>57350</v>
      </c>
      <c r="W19" s="8">
        <v>476</v>
      </c>
      <c r="X19" s="8">
        <v>40711</v>
      </c>
      <c r="Y19" s="8">
        <v>0</v>
      </c>
      <c r="Z19" s="8">
        <v>0</v>
      </c>
      <c r="AA19" s="8">
        <v>0</v>
      </c>
      <c r="AB19" s="8">
        <v>0</v>
      </c>
      <c r="AC19" s="8">
        <v>17</v>
      </c>
      <c r="AD19" s="8">
        <v>9400</v>
      </c>
      <c r="AE19" s="8">
        <v>5180</v>
      </c>
      <c r="AF19" s="8">
        <v>107461</v>
      </c>
      <c r="AG19" s="8">
        <v>0</v>
      </c>
      <c r="AH19" s="8">
        <v>0</v>
      </c>
      <c r="AI19" s="8">
        <v>4</v>
      </c>
      <c r="AJ19" s="8">
        <v>1500</v>
      </c>
      <c r="AK19" s="8">
        <v>754</v>
      </c>
      <c r="AL19" s="8">
        <v>5027</v>
      </c>
      <c r="AM19" s="8">
        <v>3917</v>
      </c>
      <c r="AN19" s="8">
        <v>26095</v>
      </c>
      <c r="AO19" s="8">
        <v>96</v>
      </c>
      <c r="AP19" s="8">
        <v>349</v>
      </c>
      <c r="AQ19" s="8">
        <v>187</v>
      </c>
      <c r="AR19" s="8">
        <v>802</v>
      </c>
      <c r="AS19" s="8">
        <v>116</v>
      </c>
      <c r="AT19" s="8">
        <v>638</v>
      </c>
      <c r="AU19" s="8">
        <v>5074</v>
      </c>
      <c r="AV19" s="8">
        <v>34411</v>
      </c>
      <c r="AW19" s="8">
        <v>0</v>
      </c>
      <c r="AX19" s="8">
        <v>0</v>
      </c>
      <c r="AY19" s="9">
        <v>47911</v>
      </c>
      <c r="AZ19" s="9">
        <v>240497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8">
        <v>5680</v>
      </c>
      <c r="BJ19" s="8">
        <v>65285</v>
      </c>
      <c r="BK19" s="8">
        <v>5680</v>
      </c>
      <c r="BL19" s="8">
        <v>65285</v>
      </c>
      <c r="BM19" s="8">
        <v>53591</v>
      </c>
      <c r="BN19" s="8">
        <v>305782</v>
      </c>
      <c r="BO19" s="8">
        <v>0</v>
      </c>
      <c r="BP19" s="8">
        <v>0</v>
      </c>
      <c r="BQ19" s="8">
        <v>0</v>
      </c>
      <c r="BR19" s="8">
        <v>0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7"/>
      <c r="D20" s="7"/>
      <c r="E20" s="7"/>
      <c r="F20" s="7"/>
      <c r="G20" s="7"/>
      <c r="H20" s="7"/>
      <c r="I20" s="8">
        <v>0</v>
      </c>
      <c r="J20" s="8">
        <v>0</v>
      </c>
      <c r="K20" s="7"/>
      <c r="L20" s="7"/>
      <c r="M20" s="7"/>
      <c r="N20" s="7"/>
      <c r="O20" s="8">
        <v>0</v>
      </c>
      <c r="P20" s="8">
        <v>0</v>
      </c>
      <c r="Q20" s="8"/>
      <c r="R20" s="8"/>
      <c r="S20" s="8"/>
      <c r="T20" s="8"/>
      <c r="U20" s="7"/>
      <c r="V20" s="7"/>
      <c r="W20" s="7"/>
      <c r="X20" s="7"/>
      <c r="Y20" s="7"/>
      <c r="Z20" s="7"/>
      <c r="AA20" s="7"/>
      <c r="AB20" s="7"/>
      <c r="AC20" s="7"/>
      <c r="AD20" s="7"/>
      <c r="AE20" s="8">
        <v>0</v>
      </c>
      <c r="AF20" s="8">
        <v>0</v>
      </c>
      <c r="AG20" s="8"/>
      <c r="AH20" s="8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>
        <v>0</v>
      </c>
      <c r="AV20" s="7">
        <v>0</v>
      </c>
      <c r="AW20" s="7"/>
      <c r="AX20" s="7"/>
      <c r="AY20" s="9">
        <v>0</v>
      </c>
      <c r="AZ20" s="9">
        <v>0</v>
      </c>
      <c r="BA20" s="9"/>
      <c r="BB20" s="9"/>
      <c r="BC20" s="7"/>
      <c r="BD20" s="7"/>
      <c r="BE20" s="7"/>
      <c r="BF20" s="7"/>
      <c r="BG20" s="7"/>
      <c r="BH20" s="7"/>
      <c r="BI20" s="7"/>
      <c r="BJ20" s="7"/>
      <c r="BK20" s="8">
        <v>0</v>
      </c>
      <c r="BL20" s="8">
        <v>0</v>
      </c>
      <c r="BM20" s="8">
        <v>0</v>
      </c>
      <c r="BN20" s="8">
        <v>0</v>
      </c>
      <c r="BO20" s="7"/>
      <c r="BP20" s="7"/>
      <c r="BQ20" s="29"/>
      <c r="BR20" s="29"/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7"/>
      <c r="D21" s="7"/>
      <c r="E21" s="7"/>
      <c r="F21" s="7"/>
      <c r="G21" s="7"/>
      <c r="H21" s="7"/>
      <c r="I21" s="8">
        <v>0</v>
      </c>
      <c r="J21" s="8">
        <v>0</v>
      </c>
      <c r="K21" s="7"/>
      <c r="L21" s="7"/>
      <c r="M21" s="7"/>
      <c r="N21" s="7"/>
      <c r="O21" s="8">
        <v>0</v>
      </c>
      <c r="P21" s="8">
        <v>0</v>
      </c>
      <c r="Q21" s="8"/>
      <c r="R21" s="8"/>
      <c r="S21" s="8"/>
      <c r="T21" s="8"/>
      <c r="U21" s="7"/>
      <c r="V21" s="7"/>
      <c r="W21" s="7"/>
      <c r="X21" s="7"/>
      <c r="Y21" s="7"/>
      <c r="Z21" s="7"/>
      <c r="AA21" s="7"/>
      <c r="AB21" s="7"/>
      <c r="AC21" s="7"/>
      <c r="AD21" s="7"/>
      <c r="AE21" s="8">
        <v>0</v>
      </c>
      <c r="AF21" s="8">
        <v>0</v>
      </c>
      <c r="AG21" s="8"/>
      <c r="AH21" s="8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>
        <v>0</v>
      </c>
      <c r="AV21" s="7">
        <v>0</v>
      </c>
      <c r="AW21" s="7"/>
      <c r="AX21" s="7"/>
      <c r="AY21" s="9">
        <v>0</v>
      </c>
      <c r="AZ21" s="9">
        <v>0</v>
      </c>
      <c r="BA21" s="9"/>
      <c r="BB21" s="9"/>
      <c r="BC21" s="7"/>
      <c r="BD21" s="7"/>
      <c r="BE21" s="7"/>
      <c r="BF21" s="7"/>
      <c r="BG21" s="7"/>
      <c r="BH21" s="7"/>
      <c r="BI21" s="7"/>
      <c r="BJ21" s="7"/>
      <c r="BK21" s="8">
        <v>0</v>
      </c>
      <c r="BL21" s="8">
        <v>0</v>
      </c>
      <c r="BM21" s="8">
        <v>0</v>
      </c>
      <c r="BN21" s="8">
        <v>0</v>
      </c>
      <c r="BO21" s="7"/>
      <c r="BP21" s="7"/>
      <c r="BQ21" s="30"/>
      <c r="BR21" s="30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7"/>
      <c r="D22" s="7"/>
      <c r="E22" s="7"/>
      <c r="F22" s="7"/>
      <c r="G22" s="7"/>
      <c r="H22" s="7"/>
      <c r="I22" s="8">
        <v>0</v>
      </c>
      <c r="J22" s="8">
        <v>0</v>
      </c>
      <c r="K22" s="7"/>
      <c r="L22" s="7"/>
      <c r="M22" s="7"/>
      <c r="N22" s="7"/>
      <c r="O22" s="8">
        <v>0</v>
      </c>
      <c r="P22" s="8">
        <v>0</v>
      </c>
      <c r="Q22" s="8"/>
      <c r="R22" s="8"/>
      <c r="S22" s="8"/>
      <c r="T22" s="8"/>
      <c r="U22" s="7"/>
      <c r="V22" s="7"/>
      <c r="W22" s="7"/>
      <c r="X22" s="7"/>
      <c r="Y22" s="7"/>
      <c r="Z22" s="7"/>
      <c r="AA22" s="7"/>
      <c r="AB22" s="7"/>
      <c r="AC22" s="7"/>
      <c r="AD22" s="7"/>
      <c r="AE22" s="8">
        <v>0</v>
      </c>
      <c r="AF22" s="8">
        <v>0</v>
      </c>
      <c r="AG22" s="8"/>
      <c r="AH22" s="8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>
        <v>0</v>
      </c>
      <c r="AV22" s="7">
        <v>0</v>
      </c>
      <c r="AW22" s="7"/>
      <c r="AX22" s="7"/>
      <c r="AY22" s="9">
        <v>0</v>
      </c>
      <c r="AZ22" s="9">
        <v>0</v>
      </c>
      <c r="BA22" s="9"/>
      <c r="BB22" s="9"/>
      <c r="BC22" s="7"/>
      <c r="BD22" s="7"/>
      <c r="BE22" s="7"/>
      <c r="BF22" s="7"/>
      <c r="BG22" s="7"/>
      <c r="BH22" s="7"/>
      <c r="BI22" s="7"/>
      <c r="BJ22" s="7"/>
      <c r="BK22" s="8">
        <v>0</v>
      </c>
      <c r="BL22" s="8">
        <v>0</v>
      </c>
      <c r="BM22" s="8">
        <v>0</v>
      </c>
      <c r="BN22" s="8">
        <v>0</v>
      </c>
      <c r="BO22" s="7"/>
      <c r="BP22" s="7"/>
      <c r="BQ22" s="29"/>
      <c r="BR22" s="29"/>
    </row>
    <row r="23" spans="1:95" s="10" customFormat="1" ht="18" customHeight="1" x14ac:dyDescent="0.25">
      <c r="A23" s="37">
        <v>16</v>
      </c>
      <c r="B23" s="12" t="s">
        <v>24</v>
      </c>
      <c r="C23" s="7"/>
      <c r="D23" s="7"/>
      <c r="E23" s="7"/>
      <c r="F23" s="7"/>
      <c r="G23" s="7"/>
      <c r="H23" s="7"/>
      <c r="I23" s="8">
        <v>0</v>
      </c>
      <c r="J23" s="8">
        <v>0</v>
      </c>
      <c r="K23" s="7"/>
      <c r="L23" s="7"/>
      <c r="M23" s="7"/>
      <c r="N23" s="7"/>
      <c r="O23" s="8">
        <v>0</v>
      </c>
      <c r="P23" s="8">
        <v>0</v>
      </c>
      <c r="Q23" s="8"/>
      <c r="R23" s="8"/>
      <c r="S23" s="8"/>
      <c r="T23" s="8"/>
      <c r="U23" s="7"/>
      <c r="V23" s="7"/>
      <c r="W23" s="7"/>
      <c r="X23" s="7"/>
      <c r="Y23" s="7"/>
      <c r="Z23" s="7"/>
      <c r="AA23" s="7"/>
      <c r="AB23" s="7"/>
      <c r="AC23" s="7"/>
      <c r="AD23" s="7"/>
      <c r="AE23" s="8">
        <v>0</v>
      </c>
      <c r="AF23" s="8">
        <v>0</v>
      </c>
      <c r="AG23" s="8"/>
      <c r="AH23" s="8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>
        <v>0</v>
      </c>
      <c r="AV23" s="7">
        <v>0</v>
      </c>
      <c r="AW23" s="7"/>
      <c r="AX23" s="7"/>
      <c r="AY23" s="9">
        <v>0</v>
      </c>
      <c r="AZ23" s="9">
        <v>0</v>
      </c>
      <c r="BA23" s="9"/>
      <c r="BB23" s="9"/>
      <c r="BC23" s="7"/>
      <c r="BD23" s="7"/>
      <c r="BE23" s="7"/>
      <c r="BF23" s="7"/>
      <c r="BG23" s="7"/>
      <c r="BH23" s="7"/>
      <c r="BI23" s="7"/>
      <c r="BJ23" s="7"/>
      <c r="BK23" s="8">
        <v>0</v>
      </c>
      <c r="BL23" s="8">
        <v>0</v>
      </c>
      <c r="BM23" s="8">
        <v>0</v>
      </c>
      <c r="BN23" s="8">
        <v>0</v>
      </c>
      <c r="BO23" s="7"/>
      <c r="BP23" s="7"/>
      <c r="BQ23" s="29"/>
      <c r="BR23" s="29"/>
    </row>
    <row r="24" spans="1:95" s="19" customFormat="1" ht="18" customHeight="1" x14ac:dyDescent="0.25">
      <c r="A24" s="37">
        <v>17</v>
      </c>
      <c r="B24" s="6" t="s">
        <v>97</v>
      </c>
      <c r="C24" s="7">
        <v>0</v>
      </c>
      <c r="D24" s="7">
        <v>0</v>
      </c>
      <c r="E24" s="7">
        <v>2</v>
      </c>
      <c r="F24" s="7">
        <v>10</v>
      </c>
      <c r="G24" s="7">
        <v>0</v>
      </c>
      <c r="H24" s="7">
        <v>0</v>
      </c>
      <c r="I24" s="8">
        <v>2</v>
      </c>
      <c r="J24" s="8">
        <v>10</v>
      </c>
      <c r="K24" s="7">
        <v>0</v>
      </c>
      <c r="L24" s="7">
        <v>0</v>
      </c>
      <c r="M24" s="7">
        <v>0</v>
      </c>
      <c r="N24" s="7">
        <v>0</v>
      </c>
      <c r="O24" s="8">
        <v>2</v>
      </c>
      <c r="P24" s="8">
        <v>10</v>
      </c>
      <c r="Q24" s="8"/>
      <c r="R24" s="8"/>
      <c r="S24" s="8">
        <v>0</v>
      </c>
      <c r="T24" s="8">
        <v>0</v>
      </c>
      <c r="U24" s="7">
        <v>10</v>
      </c>
      <c r="V24" s="7">
        <v>160</v>
      </c>
      <c r="W24" s="7">
        <v>25</v>
      </c>
      <c r="X24" s="7">
        <v>300</v>
      </c>
      <c r="Y24" s="7"/>
      <c r="Z24" s="7"/>
      <c r="AA24" s="7"/>
      <c r="AB24" s="7"/>
      <c r="AC24" s="7">
        <v>0</v>
      </c>
      <c r="AD24" s="7">
        <v>0</v>
      </c>
      <c r="AE24" s="8">
        <v>35</v>
      </c>
      <c r="AF24" s="8">
        <v>460</v>
      </c>
      <c r="AG24" s="8"/>
      <c r="AH24" s="8"/>
      <c r="AI24" s="7">
        <v>0</v>
      </c>
      <c r="AJ24" s="7">
        <v>0</v>
      </c>
      <c r="AK24" s="7">
        <v>8</v>
      </c>
      <c r="AL24" s="7">
        <v>50</v>
      </c>
      <c r="AM24" s="7">
        <v>5</v>
      </c>
      <c r="AN24" s="7">
        <v>125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13</v>
      </c>
      <c r="AV24" s="7">
        <v>175</v>
      </c>
      <c r="AW24" s="7"/>
      <c r="AX24" s="7"/>
      <c r="AY24" s="9">
        <v>50</v>
      </c>
      <c r="AZ24" s="9">
        <v>645</v>
      </c>
      <c r="BA24" s="9"/>
      <c r="BB24" s="9"/>
      <c r="BC24" s="7"/>
      <c r="BD24" s="7"/>
      <c r="BE24" s="7"/>
      <c r="BF24" s="7"/>
      <c r="BG24" s="7"/>
      <c r="BH24" s="7"/>
      <c r="BI24" s="7">
        <v>0</v>
      </c>
      <c r="BJ24" s="7">
        <v>0</v>
      </c>
      <c r="BK24" s="8">
        <v>0</v>
      </c>
      <c r="BL24" s="8">
        <v>0</v>
      </c>
      <c r="BM24" s="8">
        <v>50</v>
      </c>
      <c r="BN24" s="8">
        <v>645</v>
      </c>
      <c r="BO24" s="7"/>
      <c r="BP24" s="7"/>
      <c r="BQ24" s="31"/>
      <c r="BR24" s="31"/>
    </row>
    <row r="25" spans="1:95" s="19" customFormat="1" ht="18" customHeight="1" x14ac:dyDescent="0.25">
      <c r="A25" s="37">
        <v>18</v>
      </c>
      <c r="B25" s="6" t="s">
        <v>25</v>
      </c>
      <c r="C25" s="7"/>
      <c r="D25" s="7"/>
      <c r="E25" s="7"/>
      <c r="F25" s="7"/>
      <c r="G25" s="7"/>
      <c r="H25" s="7"/>
      <c r="I25" s="8">
        <v>0</v>
      </c>
      <c r="J25" s="8">
        <v>0</v>
      </c>
      <c r="K25" s="7"/>
      <c r="L25" s="7"/>
      <c r="M25" s="7"/>
      <c r="N25" s="7"/>
      <c r="O25" s="8">
        <v>0</v>
      </c>
      <c r="P25" s="8">
        <v>0</v>
      </c>
      <c r="Q25" s="8"/>
      <c r="R25" s="8"/>
      <c r="S25" s="8"/>
      <c r="T25" s="8"/>
      <c r="U25" s="7"/>
      <c r="V25" s="7"/>
      <c r="W25" s="7"/>
      <c r="X25" s="7"/>
      <c r="Y25" s="7"/>
      <c r="Z25" s="7"/>
      <c r="AA25" s="7"/>
      <c r="AB25" s="7"/>
      <c r="AC25" s="7"/>
      <c r="AD25" s="7"/>
      <c r="AE25" s="8">
        <v>0</v>
      </c>
      <c r="AF25" s="8">
        <v>0</v>
      </c>
      <c r="AG25" s="8"/>
      <c r="AH25" s="8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>
        <v>0</v>
      </c>
      <c r="AV25" s="7">
        <v>0</v>
      </c>
      <c r="AW25" s="7"/>
      <c r="AX25" s="7"/>
      <c r="AY25" s="9">
        <v>0</v>
      </c>
      <c r="AZ25" s="9">
        <v>0</v>
      </c>
      <c r="BA25" s="9"/>
      <c r="BB25" s="9"/>
      <c r="BC25" s="7"/>
      <c r="BD25" s="7"/>
      <c r="BE25" s="7"/>
      <c r="BF25" s="7"/>
      <c r="BG25" s="7"/>
      <c r="BH25" s="7"/>
      <c r="BI25" s="7"/>
      <c r="BJ25" s="7"/>
      <c r="BK25" s="8">
        <v>0</v>
      </c>
      <c r="BL25" s="8">
        <v>0</v>
      </c>
      <c r="BM25" s="8">
        <v>0</v>
      </c>
      <c r="BN25" s="8">
        <v>0</v>
      </c>
      <c r="BO25" s="7"/>
      <c r="BP25" s="7"/>
      <c r="BQ25" s="31"/>
      <c r="BR25" s="31"/>
    </row>
    <row r="26" spans="1:95" s="19" customFormat="1" ht="18" customHeight="1" x14ac:dyDescent="0.25">
      <c r="A26" s="37">
        <v>19</v>
      </c>
      <c r="B26" s="6" t="s">
        <v>26</v>
      </c>
      <c r="C26" s="7">
        <v>0</v>
      </c>
      <c r="D26" s="7">
        <v>0</v>
      </c>
      <c r="E26" s="7">
        <v>5</v>
      </c>
      <c r="F26" s="7">
        <v>50</v>
      </c>
      <c r="G26" s="7">
        <v>0</v>
      </c>
      <c r="H26" s="7">
        <v>0</v>
      </c>
      <c r="I26" s="8">
        <v>5</v>
      </c>
      <c r="J26" s="8">
        <v>50</v>
      </c>
      <c r="K26" s="7">
        <v>0</v>
      </c>
      <c r="L26" s="7">
        <v>0</v>
      </c>
      <c r="M26" s="7">
        <v>0</v>
      </c>
      <c r="N26" s="7">
        <v>0</v>
      </c>
      <c r="O26" s="8">
        <v>5</v>
      </c>
      <c r="P26" s="8">
        <v>50</v>
      </c>
      <c r="Q26" s="8"/>
      <c r="R26" s="8"/>
      <c r="S26" s="8">
        <v>0</v>
      </c>
      <c r="T26" s="8">
        <v>0</v>
      </c>
      <c r="U26" s="7">
        <v>5</v>
      </c>
      <c r="V26" s="7">
        <v>50</v>
      </c>
      <c r="W26" s="7">
        <v>10</v>
      </c>
      <c r="X26" s="7">
        <v>100</v>
      </c>
      <c r="Y26" s="7"/>
      <c r="Z26" s="7"/>
      <c r="AA26" s="7"/>
      <c r="AB26" s="7"/>
      <c r="AC26" s="7">
        <v>0</v>
      </c>
      <c r="AD26" s="7">
        <v>0</v>
      </c>
      <c r="AE26" s="8">
        <v>15</v>
      </c>
      <c r="AF26" s="8">
        <v>150</v>
      </c>
      <c r="AG26" s="8"/>
      <c r="AH26" s="8"/>
      <c r="AI26" s="7">
        <v>0</v>
      </c>
      <c r="AJ26" s="7">
        <v>0</v>
      </c>
      <c r="AK26" s="7">
        <v>3</v>
      </c>
      <c r="AL26" s="7">
        <v>10</v>
      </c>
      <c r="AM26" s="7">
        <v>10</v>
      </c>
      <c r="AN26" s="7">
        <v>100</v>
      </c>
      <c r="AO26" s="7">
        <v>3</v>
      </c>
      <c r="AP26" s="7">
        <v>8</v>
      </c>
      <c r="AQ26" s="7">
        <v>0</v>
      </c>
      <c r="AR26" s="7">
        <v>0</v>
      </c>
      <c r="AS26" s="7">
        <v>0</v>
      </c>
      <c r="AT26" s="7">
        <v>0</v>
      </c>
      <c r="AU26" s="7">
        <v>16</v>
      </c>
      <c r="AV26" s="7">
        <v>118</v>
      </c>
      <c r="AW26" s="7"/>
      <c r="AX26" s="7"/>
      <c r="AY26" s="9">
        <v>36</v>
      </c>
      <c r="AZ26" s="9">
        <v>318</v>
      </c>
      <c r="BA26" s="9"/>
      <c r="BB26" s="9"/>
      <c r="BC26" s="7"/>
      <c r="BD26" s="7"/>
      <c r="BE26" s="7"/>
      <c r="BF26" s="7"/>
      <c r="BG26" s="7"/>
      <c r="BH26" s="7"/>
      <c r="BI26" s="7">
        <v>0</v>
      </c>
      <c r="BJ26" s="7">
        <v>0</v>
      </c>
      <c r="BK26" s="8">
        <v>0</v>
      </c>
      <c r="BL26" s="8">
        <v>0</v>
      </c>
      <c r="BM26" s="8">
        <v>36</v>
      </c>
      <c r="BN26" s="8">
        <v>318</v>
      </c>
      <c r="BO26" s="7"/>
      <c r="BP26" s="7"/>
      <c r="BQ26" s="31"/>
      <c r="BR26" s="31"/>
    </row>
    <row r="27" spans="1:95" s="19" customFormat="1" ht="18" customHeight="1" x14ac:dyDescent="0.25">
      <c r="A27" s="37">
        <v>20</v>
      </c>
      <c r="B27" s="6" t="s">
        <v>27</v>
      </c>
      <c r="C27" s="7"/>
      <c r="D27" s="7"/>
      <c r="E27" s="7"/>
      <c r="F27" s="7"/>
      <c r="G27" s="7"/>
      <c r="H27" s="7"/>
      <c r="I27" s="8">
        <v>0</v>
      </c>
      <c r="J27" s="8">
        <v>0</v>
      </c>
      <c r="K27" s="7"/>
      <c r="L27" s="7"/>
      <c r="M27" s="7"/>
      <c r="N27" s="7"/>
      <c r="O27" s="8">
        <v>0</v>
      </c>
      <c r="P27" s="8">
        <v>0</v>
      </c>
      <c r="Q27" s="8"/>
      <c r="R27" s="8"/>
      <c r="S27" s="8"/>
      <c r="T27" s="8"/>
      <c r="U27" s="7"/>
      <c r="V27" s="7"/>
      <c r="W27" s="7"/>
      <c r="X27" s="7"/>
      <c r="Y27" s="7"/>
      <c r="Z27" s="7"/>
      <c r="AA27" s="7"/>
      <c r="AB27" s="7"/>
      <c r="AC27" s="7"/>
      <c r="AD27" s="7"/>
      <c r="AE27" s="8">
        <v>0</v>
      </c>
      <c r="AF27" s="8">
        <v>0</v>
      </c>
      <c r="AG27" s="8"/>
      <c r="AH27" s="8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>
        <v>0</v>
      </c>
      <c r="AV27" s="7">
        <v>0</v>
      </c>
      <c r="AW27" s="7"/>
      <c r="AX27" s="7"/>
      <c r="AY27" s="9">
        <v>0</v>
      </c>
      <c r="AZ27" s="9">
        <v>0</v>
      </c>
      <c r="BA27" s="9"/>
      <c r="BB27" s="9"/>
      <c r="BC27" s="7"/>
      <c r="BD27" s="7"/>
      <c r="BE27" s="7"/>
      <c r="BF27" s="7"/>
      <c r="BG27" s="7"/>
      <c r="BH27" s="7"/>
      <c r="BI27" s="7">
        <v>0</v>
      </c>
      <c r="BJ27" s="7">
        <v>0</v>
      </c>
      <c r="BK27" s="8">
        <v>0</v>
      </c>
      <c r="BL27" s="8">
        <v>0</v>
      </c>
      <c r="BM27" s="8">
        <v>0</v>
      </c>
      <c r="BN27" s="8">
        <v>0</v>
      </c>
      <c r="BO27" s="7"/>
      <c r="BP27" s="7"/>
      <c r="BQ27" s="31"/>
      <c r="BR27" s="31"/>
    </row>
    <row r="28" spans="1:95" s="19" customFormat="1" ht="18" customHeight="1" x14ac:dyDescent="0.25">
      <c r="A28" s="37">
        <v>21</v>
      </c>
      <c r="B28" s="6" t="s">
        <v>59</v>
      </c>
      <c r="C28" s="7"/>
      <c r="D28" s="7"/>
      <c r="E28" s="7"/>
      <c r="F28" s="7"/>
      <c r="G28" s="7"/>
      <c r="H28" s="7"/>
      <c r="I28" s="8">
        <v>0</v>
      </c>
      <c r="J28" s="8">
        <v>0</v>
      </c>
      <c r="K28" s="7"/>
      <c r="L28" s="7"/>
      <c r="M28" s="7"/>
      <c r="N28" s="7"/>
      <c r="O28" s="8">
        <v>0</v>
      </c>
      <c r="P28" s="8">
        <v>0</v>
      </c>
      <c r="Q28" s="8"/>
      <c r="R28" s="8"/>
      <c r="S28" s="8"/>
      <c r="T28" s="8"/>
      <c r="U28" s="7"/>
      <c r="V28" s="7"/>
      <c r="W28" s="7"/>
      <c r="X28" s="7"/>
      <c r="Y28" s="7"/>
      <c r="Z28" s="7"/>
      <c r="AA28" s="7"/>
      <c r="AB28" s="7"/>
      <c r="AC28" s="7"/>
      <c r="AD28" s="7"/>
      <c r="AE28" s="8">
        <v>0</v>
      </c>
      <c r="AF28" s="8">
        <v>0</v>
      </c>
      <c r="AG28" s="8"/>
      <c r="AH28" s="8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>
        <v>0</v>
      </c>
      <c r="AV28" s="7">
        <v>0</v>
      </c>
      <c r="AW28" s="7"/>
      <c r="AX28" s="7"/>
      <c r="AY28" s="9">
        <v>0</v>
      </c>
      <c r="AZ28" s="9">
        <v>0</v>
      </c>
      <c r="BA28" s="9"/>
      <c r="BB28" s="9"/>
      <c r="BC28" s="7"/>
      <c r="BD28" s="7"/>
      <c r="BE28" s="7"/>
      <c r="BF28" s="7"/>
      <c r="BG28" s="7"/>
      <c r="BH28" s="7"/>
      <c r="BI28" s="7"/>
      <c r="BJ28" s="7"/>
      <c r="BK28" s="8">
        <v>0</v>
      </c>
      <c r="BL28" s="8">
        <v>0</v>
      </c>
      <c r="BM28" s="8">
        <v>0</v>
      </c>
      <c r="BN28" s="8">
        <v>0</v>
      </c>
      <c r="BO28" s="7"/>
      <c r="BP28" s="7"/>
      <c r="BQ28" s="31"/>
      <c r="BR28" s="31"/>
    </row>
    <row r="29" spans="1:95" s="19" customFormat="1" ht="18" customHeight="1" x14ac:dyDescent="0.25">
      <c r="A29" s="37">
        <v>22</v>
      </c>
      <c r="B29" s="6" t="s">
        <v>28</v>
      </c>
      <c r="C29" s="7"/>
      <c r="D29" s="7"/>
      <c r="E29" s="7"/>
      <c r="F29" s="7"/>
      <c r="G29" s="7"/>
      <c r="H29" s="7"/>
      <c r="I29" s="8">
        <v>0</v>
      </c>
      <c r="J29" s="8">
        <v>0</v>
      </c>
      <c r="K29" s="7"/>
      <c r="L29" s="7"/>
      <c r="M29" s="7"/>
      <c r="N29" s="7"/>
      <c r="O29" s="8">
        <v>0</v>
      </c>
      <c r="P29" s="8">
        <v>0</v>
      </c>
      <c r="Q29" s="8"/>
      <c r="R29" s="8"/>
      <c r="S29" s="8"/>
      <c r="T29" s="8"/>
      <c r="U29" s="7"/>
      <c r="V29" s="7"/>
      <c r="W29" s="7"/>
      <c r="X29" s="7"/>
      <c r="Y29" s="7"/>
      <c r="Z29" s="7"/>
      <c r="AA29" s="7"/>
      <c r="AB29" s="7"/>
      <c r="AC29" s="7"/>
      <c r="AD29" s="7"/>
      <c r="AE29" s="8">
        <v>0</v>
      </c>
      <c r="AF29" s="8">
        <v>0</v>
      </c>
      <c r="AG29" s="8"/>
      <c r="AH29" s="8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>
        <v>0</v>
      </c>
      <c r="AV29" s="7">
        <v>0</v>
      </c>
      <c r="AW29" s="7"/>
      <c r="AX29" s="7"/>
      <c r="AY29" s="9">
        <v>0</v>
      </c>
      <c r="AZ29" s="9">
        <v>0</v>
      </c>
      <c r="BA29" s="9"/>
      <c r="BB29" s="9"/>
      <c r="BC29" s="7"/>
      <c r="BD29" s="7"/>
      <c r="BE29" s="7"/>
      <c r="BF29" s="7"/>
      <c r="BG29" s="7"/>
      <c r="BH29" s="7"/>
      <c r="BI29" s="7"/>
      <c r="BJ29" s="7"/>
      <c r="BK29" s="8">
        <v>0</v>
      </c>
      <c r="BL29" s="8">
        <v>0</v>
      </c>
      <c r="BM29" s="8">
        <v>0</v>
      </c>
      <c r="BN29" s="8">
        <v>0</v>
      </c>
      <c r="BO29" s="7"/>
      <c r="BP29" s="7"/>
      <c r="BQ29" s="31"/>
      <c r="BR29" s="31"/>
    </row>
    <row r="30" spans="1:95" s="19" customFormat="1" ht="18" customHeight="1" x14ac:dyDescent="0.25">
      <c r="A30" s="37">
        <v>23</v>
      </c>
      <c r="B30" s="6" t="s">
        <v>98</v>
      </c>
      <c r="C30" s="7"/>
      <c r="D30" s="7"/>
      <c r="E30" s="7"/>
      <c r="F30" s="7"/>
      <c r="G30" s="7"/>
      <c r="H30" s="7"/>
      <c r="I30" s="8">
        <v>0</v>
      </c>
      <c r="J30" s="8">
        <v>0</v>
      </c>
      <c r="K30" s="7"/>
      <c r="L30" s="7"/>
      <c r="M30" s="7"/>
      <c r="N30" s="7"/>
      <c r="O30" s="8">
        <v>0</v>
      </c>
      <c r="P30" s="8">
        <v>0</v>
      </c>
      <c r="Q30" s="8"/>
      <c r="R30" s="8"/>
      <c r="S30" s="8"/>
      <c r="T30" s="8"/>
      <c r="U30" s="7"/>
      <c r="V30" s="7"/>
      <c r="W30" s="7"/>
      <c r="X30" s="7"/>
      <c r="Y30" s="7"/>
      <c r="Z30" s="7"/>
      <c r="AA30" s="7"/>
      <c r="AB30" s="7"/>
      <c r="AC30" s="7"/>
      <c r="AD30" s="7"/>
      <c r="AE30" s="8">
        <v>0</v>
      </c>
      <c r="AF30" s="8">
        <v>0</v>
      </c>
      <c r="AG30" s="8"/>
      <c r="AH30" s="8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>
        <v>0</v>
      </c>
      <c r="AV30" s="7">
        <v>0</v>
      </c>
      <c r="AW30" s="7"/>
      <c r="AX30" s="7"/>
      <c r="AY30" s="9">
        <v>0</v>
      </c>
      <c r="AZ30" s="9">
        <v>0</v>
      </c>
      <c r="BA30" s="9"/>
      <c r="BB30" s="9"/>
      <c r="BC30" s="7"/>
      <c r="BD30" s="7"/>
      <c r="BE30" s="7"/>
      <c r="BF30" s="7"/>
      <c r="BG30" s="7"/>
      <c r="BH30" s="7"/>
      <c r="BI30" s="7"/>
      <c r="BJ30" s="7"/>
      <c r="BK30" s="8">
        <v>0</v>
      </c>
      <c r="BL30" s="8">
        <v>0</v>
      </c>
      <c r="BM30" s="8">
        <v>0</v>
      </c>
      <c r="BN30" s="8">
        <v>0</v>
      </c>
      <c r="BO30" s="7"/>
      <c r="BP30" s="7"/>
      <c r="BQ30" s="31"/>
      <c r="BR30" s="31"/>
    </row>
    <row r="31" spans="1:95" s="19" customFormat="1" ht="18" customHeight="1" x14ac:dyDescent="0.25">
      <c r="A31" s="37">
        <v>24</v>
      </c>
      <c r="B31" s="6" t="s">
        <v>29</v>
      </c>
      <c r="C31" s="7"/>
      <c r="D31" s="7"/>
      <c r="E31" s="7"/>
      <c r="F31" s="7"/>
      <c r="G31" s="7"/>
      <c r="H31" s="7"/>
      <c r="I31" s="8">
        <v>0</v>
      </c>
      <c r="J31" s="8">
        <v>0</v>
      </c>
      <c r="K31" s="7"/>
      <c r="L31" s="7"/>
      <c r="M31" s="7"/>
      <c r="N31" s="7"/>
      <c r="O31" s="8">
        <v>0</v>
      </c>
      <c r="P31" s="8">
        <v>0</v>
      </c>
      <c r="Q31" s="8"/>
      <c r="R31" s="8"/>
      <c r="S31" s="8"/>
      <c r="T31" s="8"/>
      <c r="U31" s="7"/>
      <c r="V31" s="7"/>
      <c r="W31" s="7"/>
      <c r="X31" s="7"/>
      <c r="Y31" s="7"/>
      <c r="Z31" s="7"/>
      <c r="AA31" s="7"/>
      <c r="AB31" s="7"/>
      <c r="AC31" s="7"/>
      <c r="AD31" s="7"/>
      <c r="AE31" s="8">
        <v>0</v>
      </c>
      <c r="AF31" s="8">
        <v>0</v>
      </c>
      <c r="AG31" s="8"/>
      <c r="AH31" s="8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>
        <v>0</v>
      </c>
      <c r="AV31" s="7">
        <v>0</v>
      </c>
      <c r="AW31" s="7"/>
      <c r="AX31" s="7"/>
      <c r="AY31" s="9">
        <v>0</v>
      </c>
      <c r="AZ31" s="9">
        <v>0</v>
      </c>
      <c r="BA31" s="9"/>
      <c r="BB31" s="9"/>
      <c r="BC31" s="7"/>
      <c r="BD31" s="7"/>
      <c r="BE31" s="7"/>
      <c r="BF31" s="7"/>
      <c r="BG31" s="7"/>
      <c r="BH31" s="7"/>
      <c r="BI31" s="7"/>
      <c r="BJ31" s="7"/>
      <c r="BK31" s="8">
        <v>0</v>
      </c>
      <c r="BL31" s="8">
        <v>0</v>
      </c>
      <c r="BM31" s="8">
        <v>0</v>
      </c>
      <c r="BN31" s="8">
        <v>0</v>
      </c>
      <c r="BO31" s="7"/>
      <c r="BP31" s="7"/>
      <c r="BQ31" s="31"/>
      <c r="BR31" s="31"/>
    </row>
    <row r="32" spans="1:95" s="16" customFormat="1" ht="18" customHeight="1" x14ac:dyDescent="0.25">
      <c r="A32" s="38"/>
      <c r="B32" s="13" t="s">
        <v>30</v>
      </c>
      <c r="C32" s="8">
        <v>0</v>
      </c>
      <c r="D32" s="8">
        <v>0</v>
      </c>
      <c r="E32" s="8">
        <v>7</v>
      </c>
      <c r="F32" s="8">
        <v>60</v>
      </c>
      <c r="G32" s="8">
        <v>0</v>
      </c>
      <c r="H32" s="8">
        <v>0</v>
      </c>
      <c r="I32" s="8">
        <v>7</v>
      </c>
      <c r="J32" s="8">
        <v>60</v>
      </c>
      <c r="K32" s="8">
        <v>0</v>
      </c>
      <c r="L32" s="8">
        <v>0</v>
      </c>
      <c r="M32" s="8">
        <v>0</v>
      </c>
      <c r="N32" s="8">
        <v>0</v>
      </c>
      <c r="O32" s="8">
        <v>7</v>
      </c>
      <c r="P32" s="8">
        <v>60</v>
      </c>
      <c r="Q32" s="8">
        <v>0</v>
      </c>
      <c r="R32" s="8">
        <v>0</v>
      </c>
      <c r="S32" s="8">
        <v>0</v>
      </c>
      <c r="T32" s="8">
        <v>0</v>
      </c>
      <c r="U32" s="8">
        <v>15</v>
      </c>
      <c r="V32" s="8">
        <v>210</v>
      </c>
      <c r="W32" s="8">
        <v>35</v>
      </c>
      <c r="X32" s="8">
        <v>400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50</v>
      </c>
      <c r="AF32" s="8">
        <v>610</v>
      </c>
      <c r="AG32" s="8">
        <v>0</v>
      </c>
      <c r="AH32" s="8">
        <v>0</v>
      </c>
      <c r="AI32" s="8">
        <v>0</v>
      </c>
      <c r="AJ32" s="8">
        <v>0</v>
      </c>
      <c r="AK32" s="8">
        <v>11</v>
      </c>
      <c r="AL32" s="8">
        <v>60</v>
      </c>
      <c r="AM32" s="8">
        <v>15</v>
      </c>
      <c r="AN32" s="8">
        <v>225</v>
      </c>
      <c r="AO32" s="8">
        <v>3</v>
      </c>
      <c r="AP32" s="8">
        <v>8</v>
      </c>
      <c r="AQ32" s="8">
        <v>0</v>
      </c>
      <c r="AR32" s="8">
        <v>0</v>
      </c>
      <c r="AS32" s="8">
        <v>0</v>
      </c>
      <c r="AT32" s="8">
        <v>0</v>
      </c>
      <c r="AU32" s="8">
        <v>29</v>
      </c>
      <c r="AV32" s="8">
        <v>293</v>
      </c>
      <c r="AW32" s="8">
        <v>0</v>
      </c>
      <c r="AX32" s="8">
        <v>0</v>
      </c>
      <c r="AY32" s="9">
        <v>86</v>
      </c>
      <c r="AZ32" s="9">
        <v>963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8">
        <v>86</v>
      </c>
      <c r="BN32" s="8">
        <v>963</v>
      </c>
      <c r="BO32" s="8">
        <v>0</v>
      </c>
      <c r="BP32" s="8">
        <v>0</v>
      </c>
      <c r="BQ32" s="8">
        <v>0</v>
      </c>
      <c r="BR32" s="8">
        <v>0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7">
        <v>10</v>
      </c>
      <c r="D33" s="7">
        <v>100</v>
      </c>
      <c r="E33" s="7">
        <v>35</v>
      </c>
      <c r="F33" s="7">
        <v>200</v>
      </c>
      <c r="G33" s="7">
        <v>5</v>
      </c>
      <c r="H33" s="7">
        <v>10</v>
      </c>
      <c r="I33" s="8">
        <v>50</v>
      </c>
      <c r="J33" s="8">
        <v>310</v>
      </c>
      <c r="K33" s="7">
        <v>84</v>
      </c>
      <c r="L33" s="7">
        <v>200</v>
      </c>
      <c r="M33" s="7">
        <v>10</v>
      </c>
      <c r="N33" s="7">
        <v>200</v>
      </c>
      <c r="O33" s="8">
        <v>144</v>
      </c>
      <c r="P33" s="8">
        <v>710</v>
      </c>
      <c r="Q33" s="8"/>
      <c r="R33" s="8"/>
      <c r="S33" s="8">
        <v>95.04</v>
      </c>
      <c r="T33" s="8">
        <v>461.5</v>
      </c>
      <c r="U33" s="7">
        <v>20</v>
      </c>
      <c r="V33" s="7">
        <v>200</v>
      </c>
      <c r="W33" s="7">
        <v>10</v>
      </c>
      <c r="X33" s="7">
        <v>200</v>
      </c>
      <c r="Y33" s="7"/>
      <c r="Z33" s="7"/>
      <c r="AA33" s="7"/>
      <c r="AB33" s="7"/>
      <c r="AC33" s="7">
        <v>0</v>
      </c>
      <c r="AD33" s="7">
        <v>0</v>
      </c>
      <c r="AE33" s="8">
        <v>30</v>
      </c>
      <c r="AF33" s="8">
        <v>400</v>
      </c>
      <c r="AG33" s="8"/>
      <c r="AH33" s="8"/>
      <c r="AI33" s="7">
        <v>0</v>
      </c>
      <c r="AJ33" s="7">
        <v>0</v>
      </c>
      <c r="AK33" s="7">
        <v>0</v>
      </c>
      <c r="AL33" s="7">
        <v>0</v>
      </c>
      <c r="AM33" s="7">
        <v>10</v>
      </c>
      <c r="AN33" s="7">
        <v>200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10</v>
      </c>
      <c r="AV33" s="7">
        <v>200</v>
      </c>
      <c r="AW33" s="7"/>
      <c r="AX33" s="7"/>
      <c r="AY33" s="9">
        <v>184</v>
      </c>
      <c r="AZ33" s="9">
        <v>1310</v>
      </c>
      <c r="BA33" s="7"/>
      <c r="BB33" s="7"/>
      <c r="BC33" s="7"/>
      <c r="BD33" s="7"/>
      <c r="BE33" s="7"/>
      <c r="BF33" s="7"/>
      <c r="BG33" s="7"/>
      <c r="BH33" s="7"/>
      <c r="BI33" s="7">
        <v>10</v>
      </c>
      <c r="BJ33" s="7">
        <v>200</v>
      </c>
      <c r="BK33" s="8">
        <v>10</v>
      </c>
      <c r="BL33" s="8">
        <v>200</v>
      </c>
      <c r="BM33" s="8">
        <v>194</v>
      </c>
      <c r="BN33" s="8">
        <v>1510</v>
      </c>
      <c r="BO33" s="7"/>
      <c r="BP33" s="7"/>
      <c r="BQ33" s="32"/>
      <c r="BR33" s="32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7">
        <v>5157</v>
      </c>
      <c r="D34" s="7">
        <v>10800</v>
      </c>
      <c r="E34" s="7">
        <v>628</v>
      </c>
      <c r="F34" s="7">
        <v>12715</v>
      </c>
      <c r="G34" s="7">
        <v>63</v>
      </c>
      <c r="H34" s="7">
        <v>330</v>
      </c>
      <c r="I34" s="8">
        <v>5848</v>
      </c>
      <c r="J34" s="8">
        <v>23845</v>
      </c>
      <c r="K34" s="7">
        <v>388</v>
      </c>
      <c r="L34" s="7">
        <v>12485</v>
      </c>
      <c r="M34" s="7">
        <v>276</v>
      </c>
      <c r="N34" s="7">
        <v>6400</v>
      </c>
      <c r="O34" s="8">
        <v>6512</v>
      </c>
      <c r="P34" s="8">
        <v>42730</v>
      </c>
      <c r="Q34" s="8"/>
      <c r="R34" s="8"/>
      <c r="S34" s="8">
        <v>4316.79</v>
      </c>
      <c r="T34" s="8">
        <v>27871</v>
      </c>
      <c r="U34" s="7">
        <v>2777</v>
      </c>
      <c r="V34" s="7">
        <v>55530</v>
      </c>
      <c r="W34" s="7">
        <v>1401</v>
      </c>
      <c r="X34" s="7">
        <v>26335</v>
      </c>
      <c r="Y34" s="7"/>
      <c r="Z34" s="7"/>
      <c r="AA34" s="7"/>
      <c r="AB34" s="7"/>
      <c r="AC34" s="7">
        <v>5</v>
      </c>
      <c r="AD34" s="7">
        <v>6300</v>
      </c>
      <c r="AE34" s="8">
        <v>4183</v>
      </c>
      <c r="AF34" s="8">
        <v>88165</v>
      </c>
      <c r="AG34" s="8"/>
      <c r="AH34" s="8"/>
      <c r="AI34" s="7">
        <v>2</v>
      </c>
      <c r="AJ34" s="7">
        <v>500</v>
      </c>
      <c r="AK34" s="7">
        <v>88</v>
      </c>
      <c r="AL34" s="7">
        <v>450</v>
      </c>
      <c r="AM34" s="7">
        <v>96</v>
      </c>
      <c r="AN34" s="7">
        <v>3635</v>
      </c>
      <c r="AO34" s="7">
        <v>10</v>
      </c>
      <c r="AP34" s="7">
        <v>38</v>
      </c>
      <c r="AQ34" s="7">
        <v>13</v>
      </c>
      <c r="AR34" s="7">
        <v>115</v>
      </c>
      <c r="AS34" s="7">
        <v>18</v>
      </c>
      <c r="AT34" s="7">
        <v>136</v>
      </c>
      <c r="AU34" s="7">
        <v>227</v>
      </c>
      <c r="AV34" s="7">
        <v>4874</v>
      </c>
      <c r="AW34" s="7"/>
      <c r="AX34" s="7"/>
      <c r="AY34" s="9">
        <v>10922</v>
      </c>
      <c r="AZ34" s="9">
        <v>135769</v>
      </c>
      <c r="BA34" s="9"/>
      <c r="BB34" s="9"/>
      <c r="BC34" s="7"/>
      <c r="BD34" s="7"/>
      <c r="BE34" s="7"/>
      <c r="BF34" s="7"/>
      <c r="BG34" s="7"/>
      <c r="BH34" s="7"/>
      <c r="BI34" s="7">
        <v>1900</v>
      </c>
      <c r="BJ34" s="7">
        <v>32900</v>
      </c>
      <c r="BK34" s="8">
        <v>1900</v>
      </c>
      <c r="BL34" s="8">
        <v>32900</v>
      </c>
      <c r="BM34" s="8">
        <v>12822</v>
      </c>
      <c r="BN34" s="8">
        <v>168669</v>
      </c>
      <c r="BO34" s="7"/>
      <c r="BP34" s="7"/>
      <c r="BQ34" s="29"/>
      <c r="BR34" s="29"/>
    </row>
    <row r="35" spans="1:95" s="10" customFormat="1" ht="18" customHeight="1" x14ac:dyDescent="0.25">
      <c r="A35" s="39">
        <v>27</v>
      </c>
      <c r="B35" s="12" t="s">
        <v>14</v>
      </c>
      <c r="C35" s="7">
        <v>120</v>
      </c>
      <c r="D35" s="7">
        <v>400</v>
      </c>
      <c r="E35" s="7">
        <v>5</v>
      </c>
      <c r="F35" s="7">
        <v>40</v>
      </c>
      <c r="G35" s="7">
        <v>0</v>
      </c>
      <c r="H35" s="7">
        <v>0</v>
      </c>
      <c r="I35" s="8">
        <v>125</v>
      </c>
      <c r="J35" s="8">
        <v>440</v>
      </c>
      <c r="K35" s="7">
        <v>0</v>
      </c>
      <c r="L35" s="7">
        <v>0</v>
      </c>
      <c r="M35" s="7">
        <v>0</v>
      </c>
      <c r="N35" s="7">
        <v>0</v>
      </c>
      <c r="O35" s="8">
        <v>125</v>
      </c>
      <c r="P35" s="8">
        <v>440</v>
      </c>
      <c r="Q35" s="8"/>
      <c r="R35" s="8"/>
      <c r="S35" s="8">
        <v>82.5</v>
      </c>
      <c r="T35" s="8">
        <v>286</v>
      </c>
      <c r="U35" s="7">
        <v>15</v>
      </c>
      <c r="V35" s="7">
        <v>240</v>
      </c>
      <c r="W35" s="7">
        <v>5</v>
      </c>
      <c r="X35" s="7">
        <v>250</v>
      </c>
      <c r="Y35" s="7"/>
      <c r="Z35" s="7"/>
      <c r="AA35" s="7"/>
      <c r="AB35" s="7"/>
      <c r="AC35" s="7">
        <v>0</v>
      </c>
      <c r="AD35" s="7">
        <v>0</v>
      </c>
      <c r="AE35" s="8">
        <v>20</v>
      </c>
      <c r="AF35" s="8">
        <v>490</v>
      </c>
      <c r="AG35" s="8"/>
      <c r="AH35" s="8"/>
      <c r="AI35" s="7">
        <v>0</v>
      </c>
      <c r="AJ35" s="7">
        <v>0</v>
      </c>
      <c r="AK35" s="7">
        <v>3</v>
      </c>
      <c r="AL35" s="7">
        <v>12</v>
      </c>
      <c r="AM35" s="7">
        <v>5</v>
      </c>
      <c r="AN35" s="7">
        <v>60</v>
      </c>
      <c r="AO35" s="7">
        <v>2</v>
      </c>
      <c r="AP35" s="7">
        <v>8</v>
      </c>
      <c r="AQ35" s="7">
        <v>2</v>
      </c>
      <c r="AR35" s="7">
        <v>6</v>
      </c>
      <c r="AS35" s="7">
        <v>0</v>
      </c>
      <c r="AT35" s="7">
        <v>0</v>
      </c>
      <c r="AU35" s="7">
        <v>12</v>
      </c>
      <c r="AV35" s="7">
        <v>86</v>
      </c>
      <c r="AW35" s="7"/>
      <c r="AX35" s="7"/>
      <c r="AY35" s="9">
        <v>157</v>
      </c>
      <c r="AZ35" s="9">
        <v>1016</v>
      </c>
      <c r="BA35" s="9"/>
      <c r="BB35" s="9"/>
      <c r="BC35" s="7"/>
      <c r="BD35" s="7"/>
      <c r="BE35" s="7"/>
      <c r="BF35" s="7"/>
      <c r="BG35" s="7"/>
      <c r="BH35" s="7"/>
      <c r="BI35" s="7">
        <v>25</v>
      </c>
      <c r="BJ35" s="7">
        <v>1000</v>
      </c>
      <c r="BK35" s="8">
        <v>25</v>
      </c>
      <c r="BL35" s="8">
        <v>1000</v>
      </c>
      <c r="BM35" s="8">
        <v>182</v>
      </c>
      <c r="BN35" s="8">
        <v>2016</v>
      </c>
      <c r="BO35" s="7"/>
      <c r="BP35" s="7"/>
      <c r="BQ35" s="29"/>
      <c r="BR35" s="29"/>
    </row>
    <row r="36" spans="1:95" s="10" customFormat="1" ht="18" customHeight="1" x14ac:dyDescent="0.25">
      <c r="A36" s="37">
        <v>28</v>
      </c>
      <c r="B36" s="6" t="s">
        <v>54</v>
      </c>
      <c r="C36" s="7">
        <v>0</v>
      </c>
      <c r="D36" s="7">
        <v>0</v>
      </c>
      <c r="E36" s="7">
        <v>358</v>
      </c>
      <c r="F36" s="7">
        <v>2600</v>
      </c>
      <c r="G36" s="7">
        <v>0</v>
      </c>
      <c r="H36" s="7">
        <v>0</v>
      </c>
      <c r="I36" s="8">
        <v>358</v>
      </c>
      <c r="J36" s="8">
        <v>2600</v>
      </c>
      <c r="K36" s="7">
        <v>124</v>
      </c>
      <c r="L36" s="7">
        <v>500</v>
      </c>
      <c r="M36" s="7">
        <v>5</v>
      </c>
      <c r="N36" s="7">
        <v>100</v>
      </c>
      <c r="O36" s="8">
        <v>487</v>
      </c>
      <c r="P36" s="8">
        <v>3200</v>
      </c>
      <c r="Q36" s="8"/>
      <c r="R36" s="8"/>
      <c r="S36" s="8">
        <v>321.42</v>
      </c>
      <c r="T36" s="8">
        <v>2080</v>
      </c>
      <c r="U36" s="7">
        <v>120</v>
      </c>
      <c r="V36" s="7">
        <v>8500</v>
      </c>
      <c r="W36" s="7">
        <v>5</v>
      </c>
      <c r="X36" s="7">
        <v>250</v>
      </c>
      <c r="Y36" s="7"/>
      <c r="Z36" s="7"/>
      <c r="AA36" s="7"/>
      <c r="AB36" s="7"/>
      <c r="AC36" s="7">
        <v>0</v>
      </c>
      <c r="AD36" s="7">
        <v>0</v>
      </c>
      <c r="AE36" s="8">
        <v>125</v>
      </c>
      <c r="AF36" s="8">
        <v>8750</v>
      </c>
      <c r="AG36" s="8"/>
      <c r="AH36" s="8"/>
      <c r="AI36" s="7">
        <v>0</v>
      </c>
      <c r="AJ36" s="7">
        <v>0</v>
      </c>
      <c r="AK36" s="7">
        <v>0</v>
      </c>
      <c r="AL36" s="7">
        <v>0</v>
      </c>
      <c r="AM36" s="7">
        <v>10</v>
      </c>
      <c r="AN36" s="7">
        <v>200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10</v>
      </c>
      <c r="AV36" s="7">
        <v>200</v>
      </c>
      <c r="AW36" s="7"/>
      <c r="AX36" s="7"/>
      <c r="AY36" s="9">
        <v>622</v>
      </c>
      <c r="AZ36" s="9">
        <v>12150</v>
      </c>
      <c r="BA36" s="9"/>
      <c r="BB36" s="9"/>
      <c r="BC36" s="7"/>
      <c r="BD36" s="7"/>
      <c r="BE36" s="7"/>
      <c r="BF36" s="7"/>
      <c r="BG36" s="7"/>
      <c r="BH36" s="7"/>
      <c r="BI36" s="7">
        <v>35</v>
      </c>
      <c r="BJ36" s="7">
        <v>12500</v>
      </c>
      <c r="BK36" s="8">
        <v>35</v>
      </c>
      <c r="BL36" s="8">
        <v>12500</v>
      </c>
      <c r="BM36" s="8">
        <v>657</v>
      </c>
      <c r="BN36" s="8">
        <v>24650</v>
      </c>
      <c r="BO36" s="7"/>
      <c r="BP36" s="7"/>
      <c r="BQ36" s="29"/>
      <c r="BR36" s="29"/>
    </row>
    <row r="37" spans="1:95" s="10" customFormat="1" ht="18" customHeight="1" x14ac:dyDescent="0.25">
      <c r="A37" s="39">
        <v>29</v>
      </c>
      <c r="B37" s="12" t="s">
        <v>32</v>
      </c>
      <c r="C37" s="7">
        <v>3983</v>
      </c>
      <c r="D37" s="7">
        <v>9200</v>
      </c>
      <c r="E37" s="7">
        <v>2422</v>
      </c>
      <c r="F37" s="7">
        <v>18125</v>
      </c>
      <c r="G37" s="7">
        <v>50</v>
      </c>
      <c r="H37" s="7">
        <v>180</v>
      </c>
      <c r="I37" s="8">
        <v>6455</v>
      </c>
      <c r="J37" s="8">
        <v>27505</v>
      </c>
      <c r="K37" s="7">
        <v>241</v>
      </c>
      <c r="L37" s="7">
        <v>1170</v>
      </c>
      <c r="M37" s="7">
        <v>85</v>
      </c>
      <c r="N37" s="7">
        <v>15300</v>
      </c>
      <c r="O37" s="8">
        <v>6781</v>
      </c>
      <c r="P37" s="8">
        <v>43975</v>
      </c>
      <c r="Q37" s="8"/>
      <c r="R37" s="8"/>
      <c r="S37" s="8">
        <v>4492.4000000000005</v>
      </c>
      <c r="T37" s="8">
        <v>28657.25</v>
      </c>
      <c r="U37" s="7">
        <v>1294</v>
      </c>
      <c r="V37" s="7">
        <v>38905</v>
      </c>
      <c r="W37" s="7">
        <v>576</v>
      </c>
      <c r="X37" s="7">
        <v>14435</v>
      </c>
      <c r="Y37" s="7"/>
      <c r="Z37" s="7"/>
      <c r="AA37" s="7"/>
      <c r="AB37" s="7"/>
      <c r="AC37" s="7">
        <v>3</v>
      </c>
      <c r="AD37" s="7">
        <v>3100</v>
      </c>
      <c r="AE37" s="8">
        <v>1873</v>
      </c>
      <c r="AF37" s="8">
        <v>56440</v>
      </c>
      <c r="AG37" s="8"/>
      <c r="AH37" s="8"/>
      <c r="AI37" s="7">
        <v>0</v>
      </c>
      <c r="AJ37" s="7">
        <v>0</v>
      </c>
      <c r="AK37" s="7">
        <v>44</v>
      </c>
      <c r="AL37" s="7">
        <v>275</v>
      </c>
      <c r="AM37" s="7">
        <v>143</v>
      </c>
      <c r="AN37" s="7">
        <v>2075</v>
      </c>
      <c r="AO37" s="7">
        <v>8</v>
      </c>
      <c r="AP37" s="7">
        <v>28</v>
      </c>
      <c r="AQ37" s="7">
        <v>411</v>
      </c>
      <c r="AR37" s="7">
        <v>2975</v>
      </c>
      <c r="AS37" s="7">
        <v>13</v>
      </c>
      <c r="AT37" s="7">
        <v>100</v>
      </c>
      <c r="AU37" s="7">
        <v>619</v>
      </c>
      <c r="AV37" s="7">
        <v>5453</v>
      </c>
      <c r="AW37" s="7"/>
      <c r="AX37" s="7"/>
      <c r="AY37" s="9">
        <v>9273</v>
      </c>
      <c r="AZ37" s="9">
        <v>105868</v>
      </c>
      <c r="BA37" s="9"/>
      <c r="BB37" s="9"/>
      <c r="BC37" s="7"/>
      <c r="BD37" s="7"/>
      <c r="BE37" s="7"/>
      <c r="BF37" s="7"/>
      <c r="BG37" s="7"/>
      <c r="BH37" s="7"/>
      <c r="BI37" s="7">
        <v>1610</v>
      </c>
      <c r="BJ37" s="7">
        <v>28200</v>
      </c>
      <c r="BK37" s="8">
        <v>1610</v>
      </c>
      <c r="BL37" s="8">
        <v>28200</v>
      </c>
      <c r="BM37" s="8">
        <v>10883</v>
      </c>
      <c r="BN37" s="8">
        <v>134068</v>
      </c>
      <c r="BO37" s="7"/>
      <c r="BP37" s="7"/>
      <c r="BQ37" s="30"/>
      <c r="BR37" s="30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7">
        <v>354</v>
      </c>
      <c r="D38" s="7">
        <v>1100</v>
      </c>
      <c r="E38" s="7">
        <v>2377</v>
      </c>
      <c r="F38" s="7">
        <v>15400</v>
      </c>
      <c r="G38" s="7">
        <v>10</v>
      </c>
      <c r="H38" s="7">
        <v>60</v>
      </c>
      <c r="I38" s="8">
        <v>2741</v>
      </c>
      <c r="J38" s="8">
        <v>16560</v>
      </c>
      <c r="K38" s="7">
        <v>70</v>
      </c>
      <c r="L38" s="7">
        <v>479</v>
      </c>
      <c r="M38" s="7">
        <v>35</v>
      </c>
      <c r="N38" s="7">
        <v>2000</v>
      </c>
      <c r="O38" s="8">
        <v>2846</v>
      </c>
      <c r="P38" s="8">
        <v>19039</v>
      </c>
      <c r="Q38" s="8"/>
      <c r="R38" s="8"/>
      <c r="S38" s="8">
        <v>1882.15</v>
      </c>
      <c r="T38" s="8">
        <v>12401.75</v>
      </c>
      <c r="U38" s="7">
        <v>258</v>
      </c>
      <c r="V38" s="7">
        <v>16118</v>
      </c>
      <c r="W38" s="7">
        <v>140</v>
      </c>
      <c r="X38" s="7">
        <v>4000</v>
      </c>
      <c r="Y38" s="7"/>
      <c r="Z38" s="7"/>
      <c r="AA38" s="7"/>
      <c r="AB38" s="7"/>
      <c r="AC38" s="7">
        <v>0</v>
      </c>
      <c r="AD38" s="7">
        <v>0</v>
      </c>
      <c r="AE38" s="8">
        <v>398</v>
      </c>
      <c r="AF38" s="8">
        <v>20118</v>
      </c>
      <c r="AG38" s="8"/>
      <c r="AH38" s="8"/>
      <c r="AI38" s="7">
        <v>0</v>
      </c>
      <c r="AJ38" s="7">
        <v>0</v>
      </c>
      <c r="AK38" s="7">
        <v>13</v>
      </c>
      <c r="AL38" s="7">
        <v>62</v>
      </c>
      <c r="AM38" s="7">
        <v>113</v>
      </c>
      <c r="AN38" s="7">
        <v>870</v>
      </c>
      <c r="AO38" s="7">
        <v>3</v>
      </c>
      <c r="AP38" s="7">
        <v>15</v>
      </c>
      <c r="AQ38" s="7">
        <v>5</v>
      </c>
      <c r="AR38" s="7">
        <v>30</v>
      </c>
      <c r="AS38" s="7">
        <v>2</v>
      </c>
      <c r="AT38" s="7">
        <v>10</v>
      </c>
      <c r="AU38" s="7">
        <v>136</v>
      </c>
      <c r="AV38" s="7">
        <v>987</v>
      </c>
      <c r="AW38" s="7"/>
      <c r="AX38" s="7"/>
      <c r="AY38" s="9">
        <v>3380</v>
      </c>
      <c r="AZ38" s="9">
        <v>40144</v>
      </c>
      <c r="BA38" s="9"/>
      <c r="BB38" s="9"/>
      <c r="BC38" s="7"/>
      <c r="BD38" s="7"/>
      <c r="BE38" s="7"/>
      <c r="BF38" s="7"/>
      <c r="BG38" s="7"/>
      <c r="BH38" s="7"/>
      <c r="BI38" s="7">
        <v>1215</v>
      </c>
      <c r="BJ38" s="7">
        <v>20200</v>
      </c>
      <c r="BK38" s="8">
        <v>1215</v>
      </c>
      <c r="BL38" s="8">
        <v>20200</v>
      </c>
      <c r="BM38" s="8">
        <v>4595</v>
      </c>
      <c r="BN38" s="8">
        <v>60344</v>
      </c>
      <c r="BO38" s="7"/>
      <c r="BP38" s="7"/>
      <c r="BQ38" s="29"/>
      <c r="BR38" s="29"/>
    </row>
    <row r="39" spans="1:95" s="10" customFormat="1" ht="18" customHeight="1" x14ac:dyDescent="0.25">
      <c r="A39" s="39">
        <v>31</v>
      </c>
      <c r="B39" s="12" t="s">
        <v>34</v>
      </c>
      <c r="C39" s="7">
        <v>0</v>
      </c>
      <c r="D39" s="7">
        <v>0</v>
      </c>
      <c r="E39" s="7">
        <v>120</v>
      </c>
      <c r="F39" s="7">
        <v>220</v>
      </c>
      <c r="G39" s="7">
        <v>0</v>
      </c>
      <c r="H39" s="7">
        <v>0</v>
      </c>
      <c r="I39" s="8">
        <v>120</v>
      </c>
      <c r="J39" s="8">
        <v>220</v>
      </c>
      <c r="K39" s="7">
        <v>25</v>
      </c>
      <c r="L39" s="7">
        <v>100</v>
      </c>
      <c r="M39" s="7">
        <v>55</v>
      </c>
      <c r="N39" s="7">
        <v>3588</v>
      </c>
      <c r="O39" s="8">
        <v>200</v>
      </c>
      <c r="P39" s="8">
        <v>3908</v>
      </c>
      <c r="Q39" s="8"/>
      <c r="R39" s="8"/>
      <c r="S39" s="8">
        <v>132</v>
      </c>
      <c r="T39" s="8">
        <v>2540.2000000000003</v>
      </c>
      <c r="U39" s="7">
        <v>65</v>
      </c>
      <c r="V39" s="7">
        <v>1500</v>
      </c>
      <c r="W39" s="7">
        <v>10</v>
      </c>
      <c r="X39" s="7">
        <v>874</v>
      </c>
      <c r="Y39" s="7"/>
      <c r="Z39" s="7"/>
      <c r="AA39" s="7"/>
      <c r="AB39" s="7"/>
      <c r="AC39" s="7">
        <v>0</v>
      </c>
      <c r="AD39" s="7">
        <v>0</v>
      </c>
      <c r="AE39" s="8">
        <v>75</v>
      </c>
      <c r="AF39" s="8">
        <v>2374</v>
      </c>
      <c r="AG39" s="8"/>
      <c r="AH39" s="8"/>
      <c r="AI39" s="7">
        <v>0</v>
      </c>
      <c r="AJ39" s="7">
        <v>0</v>
      </c>
      <c r="AK39" s="7">
        <v>3</v>
      </c>
      <c r="AL39" s="7">
        <v>10</v>
      </c>
      <c r="AM39" s="7">
        <v>35</v>
      </c>
      <c r="AN39" s="7">
        <v>250</v>
      </c>
      <c r="AO39" s="7">
        <v>3</v>
      </c>
      <c r="AP39" s="7">
        <v>9</v>
      </c>
      <c r="AQ39" s="7">
        <v>0</v>
      </c>
      <c r="AR39" s="7">
        <v>0</v>
      </c>
      <c r="AS39" s="7">
        <v>0</v>
      </c>
      <c r="AT39" s="7">
        <v>0</v>
      </c>
      <c r="AU39" s="7">
        <v>41</v>
      </c>
      <c r="AV39" s="7">
        <v>269</v>
      </c>
      <c r="AW39" s="7"/>
      <c r="AX39" s="7"/>
      <c r="AY39" s="9">
        <v>316</v>
      </c>
      <c r="AZ39" s="9">
        <v>6551</v>
      </c>
      <c r="BA39" s="9"/>
      <c r="BB39" s="9"/>
      <c r="BC39" s="7"/>
      <c r="BD39" s="7"/>
      <c r="BE39" s="7"/>
      <c r="BF39" s="7"/>
      <c r="BG39" s="7"/>
      <c r="BH39" s="7"/>
      <c r="BI39" s="7">
        <v>1000</v>
      </c>
      <c r="BJ39" s="7">
        <v>22500</v>
      </c>
      <c r="BK39" s="8">
        <v>1000</v>
      </c>
      <c r="BL39" s="8">
        <v>22500</v>
      </c>
      <c r="BM39" s="8">
        <v>1316</v>
      </c>
      <c r="BN39" s="8">
        <v>29051</v>
      </c>
      <c r="BO39" s="7"/>
      <c r="BP39" s="7"/>
      <c r="BQ39" s="29"/>
      <c r="BR39" s="29"/>
    </row>
    <row r="40" spans="1:95" s="10" customFormat="1" ht="18" customHeight="1" x14ac:dyDescent="0.25">
      <c r="A40" s="37">
        <v>32</v>
      </c>
      <c r="B40" s="12" t="s">
        <v>35</v>
      </c>
      <c r="C40" s="7">
        <v>5967</v>
      </c>
      <c r="D40" s="7">
        <v>13200</v>
      </c>
      <c r="E40" s="7">
        <v>257</v>
      </c>
      <c r="F40" s="7">
        <v>650</v>
      </c>
      <c r="G40" s="7">
        <v>0</v>
      </c>
      <c r="H40" s="7">
        <v>0</v>
      </c>
      <c r="I40" s="8">
        <v>6224</v>
      </c>
      <c r="J40" s="8">
        <v>13850</v>
      </c>
      <c r="K40" s="7">
        <v>128</v>
      </c>
      <c r="L40" s="7">
        <v>600</v>
      </c>
      <c r="M40" s="7">
        <v>21</v>
      </c>
      <c r="N40" s="7">
        <v>4000</v>
      </c>
      <c r="O40" s="8">
        <v>6373</v>
      </c>
      <c r="P40" s="8">
        <v>18450</v>
      </c>
      <c r="Q40" s="8"/>
      <c r="R40" s="8"/>
      <c r="S40" s="8">
        <v>4206.18</v>
      </c>
      <c r="T40" s="8">
        <v>11992.5</v>
      </c>
      <c r="U40" s="7">
        <v>75</v>
      </c>
      <c r="V40" s="7">
        <v>2500</v>
      </c>
      <c r="W40" s="7">
        <v>84</v>
      </c>
      <c r="X40" s="7">
        <v>3100</v>
      </c>
      <c r="Y40" s="7"/>
      <c r="Z40" s="7"/>
      <c r="AA40" s="7"/>
      <c r="AB40" s="7"/>
      <c r="AC40" s="7">
        <v>0</v>
      </c>
      <c r="AD40" s="7">
        <v>0</v>
      </c>
      <c r="AE40" s="8">
        <v>159</v>
      </c>
      <c r="AF40" s="8">
        <v>5600</v>
      </c>
      <c r="AG40" s="8"/>
      <c r="AH40" s="8"/>
      <c r="AI40" s="7">
        <v>0</v>
      </c>
      <c r="AJ40" s="7">
        <v>0</v>
      </c>
      <c r="AK40" s="7">
        <v>25</v>
      </c>
      <c r="AL40" s="7">
        <v>120</v>
      </c>
      <c r="AM40" s="7">
        <v>55</v>
      </c>
      <c r="AN40" s="7">
        <v>1200</v>
      </c>
      <c r="AO40" s="7">
        <v>3</v>
      </c>
      <c r="AP40" s="7">
        <v>9</v>
      </c>
      <c r="AQ40" s="7">
        <v>25</v>
      </c>
      <c r="AR40" s="7">
        <v>100</v>
      </c>
      <c r="AS40" s="7">
        <v>0</v>
      </c>
      <c r="AT40" s="7">
        <v>0</v>
      </c>
      <c r="AU40" s="7">
        <v>108</v>
      </c>
      <c r="AV40" s="7">
        <v>1429</v>
      </c>
      <c r="AW40" s="7"/>
      <c r="AX40" s="7"/>
      <c r="AY40" s="9">
        <v>6640</v>
      </c>
      <c r="AZ40" s="9">
        <v>25479</v>
      </c>
      <c r="BA40" s="9"/>
      <c r="BB40" s="9"/>
      <c r="BC40" s="7"/>
      <c r="BD40" s="7"/>
      <c r="BE40" s="7"/>
      <c r="BF40" s="7"/>
      <c r="BG40" s="7"/>
      <c r="BH40" s="7"/>
      <c r="BI40" s="7">
        <v>900</v>
      </c>
      <c r="BJ40" s="7">
        <v>15000</v>
      </c>
      <c r="BK40" s="8">
        <v>900</v>
      </c>
      <c r="BL40" s="8">
        <v>15000</v>
      </c>
      <c r="BM40" s="8">
        <v>7540</v>
      </c>
      <c r="BN40" s="8">
        <v>40479</v>
      </c>
      <c r="BO40" s="7"/>
      <c r="BP40" s="7"/>
      <c r="BQ40" s="29"/>
      <c r="BR40" s="29"/>
    </row>
    <row r="41" spans="1:95" s="10" customFormat="1" ht="18" customHeight="1" x14ac:dyDescent="0.25">
      <c r="A41" s="39">
        <v>33</v>
      </c>
      <c r="B41" s="12" t="s">
        <v>36</v>
      </c>
      <c r="C41" s="7">
        <v>152</v>
      </c>
      <c r="D41" s="7">
        <v>385</v>
      </c>
      <c r="E41" s="7">
        <v>46</v>
      </c>
      <c r="F41" s="7">
        <v>150</v>
      </c>
      <c r="G41" s="7">
        <v>0</v>
      </c>
      <c r="H41" s="7">
        <v>0</v>
      </c>
      <c r="I41" s="8">
        <v>198</v>
      </c>
      <c r="J41" s="8">
        <v>535</v>
      </c>
      <c r="K41" s="7">
        <v>5</v>
      </c>
      <c r="L41" s="7">
        <v>52</v>
      </c>
      <c r="M41" s="7">
        <v>23</v>
      </c>
      <c r="N41" s="7">
        <v>1000</v>
      </c>
      <c r="O41" s="8">
        <v>226</v>
      </c>
      <c r="P41" s="8">
        <v>1587</v>
      </c>
      <c r="Q41" s="8"/>
      <c r="R41" s="8"/>
      <c r="S41" s="8">
        <v>149.16</v>
      </c>
      <c r="T41" s="8">
        <v>1031.55</v>
      </c>
      <c r="U41" s="7">
        <v>157</v>
      </c>
      <c r="V41" s="7">
        <v>7500</v>
      </c>
      <c r="W41" s="7">
        <v>125</v>
      </c>
      <c r="X41" s="7">
        <v>2000</v>
      </c>
      <c r="Y41" s="7"/>
      <c r="Z41" s="7"/>
      <c r="AA41" s="7"/>
      <c r="AB41" s="7"/>
      <c r="AC41" s="7">
        <v>3</v>
      </c>
      <c r="AD41" s="7">
        <v>1000</v>
      </c>
      <c r="AE41" s="8">
        <v>285</v>
      </c>
      <c r="AF41" s="8">
        <v>10500</v>
      </c>
      <c r="AG41" s="8"/>
      <c r="AH41" s="8"/>
      <c r="AI41" s="7">
        <v>0</v>
      </c>
      <c r="AJ41" s="7">
        <v>0</v>
      </c>
      <c r="AK41" s="7">
        <v>5</v>
      </c>
      <c r="AL41" s="7">
        <v>23</v>
      </c>
      <c r="AM41" s="7">
        <v>28</v>
      </c>
      <c r="AN41" s="7">
        <v>255</v>
      </c>
      <c r="AO41" s="7">
        <v>5</v>
      </c>
      <c r="AP41" s="7">
        <v>14</v>
      </c>
      <c r="AQ41" s="7">
        <v>2</v>
      </c>
      <c r="AR41" s="7">
        <v>2</v>
      </c>
      <c r="AS41" s="7">
        <v>3</v>
      </c>
      <c r="AT41" s="7">
        <v>10</v>
      </c>
      <c r="AU41" s="7">
        <v>43</v>
      </c>
      <c r="AV41" s="7">
        <v>304</v>
      </c>
      <c r="AW41" s="7"/>
      <c r="AX41" s="7"/>
      <c r="AY41" s="9">
        <v>554</v>
      </c>
      <c r="AZ41" s="9">
        <v>12391</v>
      </c>
      <c r="BA41" s="9"/>
      <c r="BB41" s="9"/>
      <c r="BC41" s="7"/>
      <c r="BD41" s="7"/>
      <c r="BE41" s="7"/>
      <c r="BF41" s="7"/>
      <c r="BG41" s="7"/>
      <c r="BH41" s="7"/>
      <c r="BI41" s="7">
        <v>200</v>
      </c>
      <c r="BJ41" s="7">
        <v>2000</v>
      </c>
      <c r="BK41" s="8">
        <v>200</v>
      </c>
      <c r="BL41" s="8">
        <v>2000</v>
      </c>
      <c r="BM41" s="8">
        <v>754</v>
      </c>
      <c r="BN41" s="8">
        <v>14391</v>
      </c>
      <c r="BO41" s="7"/>
      <c r="BP41" s="7"/>
      <c r="BQ41" s="29"/>
      <c r="BR41" s="29"/>
    </row>
    <row r="42" spans="1:95" s="19" customFormat="1" ht="18" customHeight="1" x14ac:dyDescent="0.25">
      <c r="A42" s="37">
        <v>34</v>
      </c>
      <c r="B42" s="6" t="s">
        <v>82</v>
      </c>
      <c r="C42" s="7"/>
      <c r="D42" s="7"/>
      <c r="E42" s="7"/>
      <c r="F42" s="7"/>
      <c r="G42" s="7"/>
      <c r="H42" s="7"/>
      <c r="I42" s="8">
        <v>0</v>
      </c>
      <c r="J42" s="8">
        <v>0</v>
      </c>
      <c r="K42" s="7"/>
      <c r="L42" s="7"/>
      <c r="M42" s="7"/>
      <c r="N42" s="7"/>
      <c r="O42" s="8">
        <v>0</v>
      </c>
      <c r="P42" s="8">
        <v>0</v>
      </c>
      <c r="Q42" s="8"/>
      <c r="R42" s="8"/>
      <c r="S42" s="8"/>
      <c r="T42" s="8"/>
      <c r="U42" s="7"/>
      <c r="V42" s="7"/>
      <c r="W42" s="7"/>
      <c r="X42" s="7"/>
      <c r="Y42" s="7"/>
      <c r="Z42" s="7"/>
      <c r="AA42" s="7"/>
      <c r="AB42" s="7"/>
      <c r="AC42" s="7"/>
      <c r="AD42" s="7"/>
      <c r="AE42" s="8">
        <v>0</v>
      </c>
      <c r="AF42" s="8">
        <v>0</v>
      </c>
      <c r="AG42" s="8"/>
      <c r="AH42" s="8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v>0</v>
      </c>
      <c r="AV42" s="7">
        <v>0</v>
      </c>
      <c r="AW42" s="7"/>
      <c r="AX42" s="7"/>
      <c r="AY42" s="9">
        <v>0</v>
      </c>
      <c r="AZ42" s="9">
        <v>0</v>
      </c>
      <c r="BA42" s="9"/>
      <c r="BB42" s="9"/>
      <c r="BC42" s="7"/>
      <c r="BD42" s="7"/>
      <c r="BE42" s="7"/>
      <c r="BF42" s="7"/>
      <c r="BG42" s="7"/>
      <c r="BH42" s="7"/>
      <c r="BI42" s="7"/>
      <c r="BJ42" s="7"/>
      <c r="BK42" s="8">
        <v>0</v>
      </c>
      <c r="BL42" s="8">
        <v>0</v>
      </c>
      <c r="BM42" s="8">
        <v>0</v>
      </c>
      <c r="BN42" s="8">
        <v>0</v>
      </c>
      <c r="BO42" s="7"/>
      <c r="BP42" s="7"/>
      <c r="BQ42" s="31"/>
      <c r="BR42" s="31"/>
    </row>
    <row r="43" spans="1:95" s="16" customFormat="1" ht="18" customHeight="1" x14ac:dyDescent="0.25">
      <c r="A43" s="38" t="s">
        <v>37</v>
      </c>
      <c r="B43" s="13" t="s">
        <v>38</v>
      </c>
      <c r="C43" s="8">
        <v>15743</v>
      </c>
      <c r="D43" s="8">
        <v>35185</v>
      </c>
      <c r="E43" s="8">
        <v>6248</v>
      </c>
      <c r="F43" s="8">
        <v>50100</v>
      </c>
      <c r="G43" s="8">
        <v>128</v>
      </c>
      <c r="H43" s="8">
        <v>580</v>
      </c>
      <c r="I43" s="8">
        <v>22119</v>
      </c>
      <c r="J43" s="8">
        <v>85865</v>
      </c>
      <c r="K43" s="8">
        <v>1065</v>
      </c>
      <c r="L43" s="8">
        <v>15586</v>
      </c>
      <c r="M43" s="8">
        <v>510</v>
      </c>
      <c r="N43" s="8">
        <v>32588</v>
      </c>
      <c r="O43" s="8">
        <v>23694</v>
      </c>
      <c r="P43" s="8">
        <v>134039</v>
      </c>
      <c r="Q43" s="8">
        <v>0</v>
      </c>
      <c r="R43" s="8">
        <v>0</v>
      </c>
      <c r="S43" s="8">
        <v>15677.640000000001</v>
      </c>
      <c r="T43" s="8">
        <v>87321.75</v>
      </c>
      <c r="U43" s="8">
        <v>4781</v>
      </c>
      <c r="V43" s="8">
        <v>130993</v>
      </c>
      <c r="W43" s="8">
        <v>2356</v>
      </c>
      <c r="X43" s="8">
        <v>51444</v>
      </c>
      <c r="Y43" s="8">
        <v>0</v>
      </c>
      <c r="Z43" s="8">
        <v>0</v>
      </c>
      <c r="AA43" s="8">
        <v>0</v>
      </c>
      <c r="AB43" s="8">
        <v>0</v>
      </c>
      <c r="AC43" s="8">
        <v>11</v>
      </c>
      <c r="AD43" s="8">
        <v>10400</v>
      </c>
      <c r="AE43" s="8">
        <v>7148</v>
      </c>
      <c r="AF43" s="8">
        <v>192837</v>
      </c>
      <c r="AG43" s="8">
        <v>0</v>
      </c>
      <c r="AH43" s="8">
        <v>0</v>
      </c>
      <c r="AI43" s="8">
        <v>2</v>
      </c>
      <c r="AJ43" s="8">
        <v>500</v>
      </c>
      <c r="AK43" s="8">
        <v>181</v>
      </c>
      <c r="AL43" s="8">
        <v>952</v>
      </c>
      <c r="AM43" s="8">
        <v>495</v>
      </c>
      <c r="AN43" s="8">
        <v>8745</v>
      </c>
      <c r="AO43" s="8">
        <v>34</v>
      </c>
      <c r="AP43" s="8">
        <v>121</v>
      </c>
      <c r="AQ43" s="8">
        <v>458</v>
      </c>
      <c r="AR43" s="8">
        <v>3228</v>
      </c>
      <c r="AS43" s="8">
        <v>36</v>
      </c>
      <c r="AT43" s="8">
        <v>256</v>
      </c>
      <c r="AU43" s="8">
        <v>1206</v>
      </c>
      <c r="AV43" s="8">
        <v>13802</v>
      </c>
      <c r="AW43" s="8">
        <v>0</v>
      </c>
      <c r="AX43" s="8">
        <v>0</v>
      </c>
      <c r="AY43" s="9">
        <v>32048</v>
      </c>
      <c r="AZ43" s="9">
        <v>340678</v>
      </c>
      <c r="BA43" s="8">
        <v>0</v>
      </c>
      <c r="BB43" s="8">
        <v>0</v>
      </c>
      <c r="BC43" s="8">
        <v>0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8">
        <v>6895</v>
      </c>
      <c r="BJ43" s="8">
        <v>134500</v>
      </c>
      <c r="BK43" s="8">
        <v>6895</v>
      </c>
      <c r="BL43" s="8">
        <v>134500</v>
      </c>
      <c r="BM43" s="8">
        <v>38943</v>
      </c>
      <c r="BN43" s="8">
        <v>475178</v>
      </c>
      <c r="BO43" s="8">
        <v>0</v>
      </c>
      <c r="BP43" s="8">
        <v>0</v>
      </c>
      <c r="BQ43" s="8">
        <v>0</v>
      </c>
      <c r="BR43" s="8">
        <v>0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8">
        <v>48733</v>
      </c>
      <c r="D44" s="8">
        <v>113185</v>
      </c>
      <c r="E44" s="8">
        <v>9339</v>
      </c>
      <c r="F44" s="8">
        <v>61425</v>
      </c>
      <c r="G44" s="8">
        <v>321</v>
      </c>
      <c r="H44" s="8">
        <v>1500</v>
      </c>
      <c r="I44" s="8">
        <v>58393</v>
      </c>
      <c r="J44" s="8">
        <v>176110</v>
      </c>
      <c r="K44" s="8">
        <v>2043</v>
      </c>
      <c r="L44" s="8">
        <v>19266</v>
      </c>
      <c r="M44" s="8">
        <v>922</v>
      </c>
      <c r="N44" s="8">
        <v>37348</v>
      </c>
      <c r="O44" s="8">
        <v>61358</v>
      </c>
      <c r="P44" s="8">
        <v>232724</v>
      </c>
      <c r="Q44" s="8">
        <v>0</v>
      </c>
      <c r="R44" s="8">
        <v>0</v>
      </c>
      <c r="S44" s="8">
        <v>40506.289999999994</v>
      </c>
      <c r="T44" s="8">
        <v>151917.90000000002</v>
      </c>
      <c r="U44" s="8">
        <v>9483</v>
      </c>
      <c r="V44" s="8">
        <v>188553</v>
      </c>
      <c r="W44" s="8">
        <v>2867</v>
      </c>
      <c r="X44" s="8">
        <v>92555</v>
      </c>
      <c r="Y44" s="8">
        <v>0</v>
      </c>
      <c r="Z44" s="8">
        <v>0</v>
      </c>
      <c r="AA44" s="8">
        <v>0</v>
      </c>
      <c r="AB44" s="8">
        <v>0</v>
      </c>
      <c r="AC44" s="8">
        <v>28</v>
      </c>
      <c r="AD44" s="8">
        <v>19800</v>
      </c>
      <c r="AE44" s="8">
        <v>12378</v>
      </c>
      <c r="AF44" s="8">
        <v>300908</v>
      </c>
      <c r="AG44" s="8">
        <v>0</v>
      </c>
      <c r="AH44" s="8">
        <v>0</v>
      </c>
      <c r="AI44" s="8">
        <v>6</v>
      </c>
      <c r="AJ44" s="8">
        <v>2000</v>
      </c>
      <c r="AK44" s="8">
        <v>946</v>
      </c>
      <c r="AL44" s="8">
        <v>6039</v>
      </c>
      <c r="AM44" s="8">
        <v>4427</v>
      </c>
      <c r="AN44" s="8">
        <v>35065</v>
      </c>
      <c r="AO44" s="8">
        <v>133</v>
      </c>
      <c r="AP44" s="8">
        <v>478</v>
      </c>
      <c r="AQ44" s="8">
        <v>645</v>
      </c>
      <c r="AR44" s="8">
        <v>4030</v>
      </c>
      <c r="AS44" s="8">
        <v>152</v>
      </c>
      <c r="AT44" s="8">
        <v>894</v>
      </c>
      <c r="AU44" s="8">
        <v>6309</v>
      </c>
      <c r="AV44" s="8">
        <v>48506</v>
      </c>
      <c r="AW44" s="8">
        <v>0</v>
      </c>
      <c r="AX44" s="8">
        <v>0</v>
      </c>
      <c r="AY44" s="8">
        <v>80045</v>
      </c>
      <c r="AZ44" s="8">
        <v>582138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12575</v>
      </c>
      <c r="BJ44" s="8">
        <v>199785</v>
      </c>
      <c r="BK44" s="8">
        <v>12575</v>
      </c>
      <c r="BL44" s="8">
        <v>199785</v>
      </c>
      <c r="BM44" s="8">
        <v>92620</v>
      </c>
      <c r="BN44" s="8">
        <v>781923</v>
      </c>
      <c r="BO44" s="8">
        <v>0</v>
      </c>
      <c r="BP44" s="8">
        <v>0</v>
      </c>
      <c r="BQ44" s="8">
        <v>0</v>
      </c>
      <c r="BR44" s="8">
        <v>0</v>
      </c>
    </row>
    <row r="45" spans="1:95" s="10" customFormat="1" ht="18" customHeight="1" x14ac:dyDescent="0.25">
      <c r="A45" s="37">
        <v>35</v>
      </c>
      <c r="B45" s="12" t="s">
        <v>90</v>
      </c>
      <c r="C45" s="7">
        <v>24531</v>
      </c>
      <c r="D45" s="7">
        <v>71080</v>
      </c>
      <c r="E45" s="7">
        <v>705</v>
      </c>
      <c r="F45" s="7">
        <v>1845</v>
      </c>
      <c r="G45" s="7">
        <v>202</v>
      </c>
      <c r="H45" s="7">
        <v>610</v>
      </c>
      <c r="I45" s="8">
        <v>25438</v>
      </c>
      <c r="J45" s="8">
        <v>73535</v>
      </c>
      <c r="K45" s="7">
        <v>167</v>
      </c>
      <c r="L45" s="7">
        <v>529</v>
      </c>
      <c r="M45" s="7">
        <v>99</v>
      </c>
      <c r="N45" s="7">
        <v>1802</v>
      </c>
      <c r="O45" s="8">
        <v>25704</v>
      </c>
      <c r="P45" s="8">
        <v>75866</v>
      </c>
      <c r="Q45" s="8"/>
      <c r="R45" s="8"/>
      <c r="S45" s="8">
        <v>16885.21</v>
      </c>
      <c r="T45" s="8">
        <v>49626.540000000008</v>
      </c>
      <c r="U45" s="7">
        <v>87</v>
      </c>
      <c r="V45" s="7">
        <v>782</v>
      </c>
      <c r="W45" s="7">
        <v>10</v>
      </c>
      <c r="X45" s="7">
        <v>45</v>
      </c>
      <c r="Y45" s="7"/>
      <c r="Z45" s="7"/>
      <c r="AA45" s="7"/>
      <c r="AB45" s="7"/>
      <c r="AC45" s="7">
        <v>0</v>
      </c>
      <c r="AD45" s="7">
        <v>0</v>
      </c>
      <c r="AE45" s="8">
        <v>97</v>
      </c>
      <c r="AF45" s="8">
        <v>827</v>
      </c>
      <c r="AG45" s="8"/>
      <c r="AH45" s="8"/>
      <c r="AI45" s="7">
        <v>0</v>
      </c>
      <c r="AJ45" s="7">
        <v>0</v>
      </c>
      <c r="AK45" s="7">
        <v>106</v>
      </c>
      <c r="AL45" s="7">
        <v>428</v>
      </c>
      <c r="AM45" s="7">
        <v>260</v>
      </c>
      <c r="AN45" s="7">
        <v>1340</v>
      </c>
      <c r="AO45" s="7">
        <v>9</v>
      </c>
      <c r="AP45" s="7">
        <v>22</v>
      </c>
      <c r="AQ45" s="7">
        <v>14</v>
      </c>
      <c r="AR45" s="7">
        <v>75</v>
      </c>
      <c r="AS45" s="7">
        <v>22</v>
      </c>
      <c r="AT45" s="7">
        <v>106</v>
      </c>
      <c r="AU45" s="7">
        <v>411</v>
      </c>
      <c r="AV45" s="7">
        <v>1971</v>
      </c>
      <c r="AW45" s="7"/>
      <c r="AX45" s="7"/>
      <c r="AY45" s="9">
        <v>26212</v>
      </c>
      <c r="AZ45" s="9">
        <v>78664</v>
      </c>
      <c r="BA45" s="9"/>
      <c r="BB45" s="9"/>
      <c r="BC45" s="7"/>
      <c r="BD45" s="7"/>
      <c r="BE45" s="7"/>
      <c r="BF45" s="7"/>
      <c r="BG45" s="7"/>
      <c r="BH45" s="7"/>
      <c r="BI45" s="7">
        <v>310</v>
      </c>
      <c r="BJ45" s="7">
        <v>8250</v>
      </c>
      <c r="BK45" s="8">
        <v>310</v>
      </c>
      <c r="BL45" s="8">
        <v>8250</v>
      </c>
      <c r="BM45" s="8">
        <v>26522</v>
      </c>
      <c r="BN45" s="8">
        <v>86914</v>
      </c>
      <c r="BO45" s="7"/>
      <c r="BP45" s="7"/>
      <c r="BQ45" s="30"/>
      <c r="BR45" s="30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7"/>
      <c r="D46" s="7"/>
      <c r="E46" s="7"/>
      <c r="F46" s="7"/>
      <c r="G46" s="7"/>
      <c r="H46" s="7"/>
      <c r="I46" s="8">
        <v>0</v>
      </c>
      <c r="J46" s="8">
        <v>0</v>
      </c>
      <c r="K46" s="7"/>
      <c r="L46" s="7"/>
      <c r="M46" s="7"/>
      <c r="N46" s="7"/>
      <c r="O46" s="8">
        <v>0</v>
      </c>
      <c r="P46" s="8">
        <v>0</v>
      </c>
      <c r="Q46" s="8"/>
      <c r="R46" s="8"/>
      <c r="S46" s="8"/>
      <c r="T46" s="8"/>
      <c r="U46" s="7"/>
      <c r="V46" s="7"/>
      <c r="W46" s="7"/>
      <c r="X46" s="7"/>
      <c r="Y46" s="7"/>
      <c r="Z46" s="7"/>
      <c r="AA46" s="7"/>
      <c r="AB46" s="7"/>
      <c r="AC46" s="7"/>
      <c r="AD46" s="7"/>
      <c r="AE46" s="8">
        <v>0</v>
      </c>
      <c r="AF46" s="8">
        <v>0</v>
      </c>
      <c r="AG46" s="8"/>
      <c r="AH46" s="8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>
        <v>0</v>
      </c>
      <c r="AV46" s="7">
        <v>0</v>
      </c>
      <c r="AW46" s="7"/>
      <c r="AX46" s="7"/>
      <c r="AY46" s="9">
        <v>0</v>
      </c>
      <c r="AZ46" s="9">
        <v>0</v>
      </c>
      <c r="BA46" s="9"/>
      <c r="BB46" s="9"/>
      <c r="BC46" s="7"/>
      <c r="BD46" s="7"/>
      <c r="BE46" s="7"/>
      <c r="BF46" s="7"/>
      <c r="BG46" s="7"/>
      <c r="BH46" s="7"/>
      <c r="BI46" s="7"/>
      <c r="BJ46" s="7"/>
      <c r="BK46" s="8">
        <v>0</v>
      </c>
      <c r="BL46" s="8">
        <v>0</v>
      </c>
      <c r="BM46" s="8">
        <v>0</v>
      </c>
      <c r="BN46" s="8">
        <v>0</v>
      </c>
      <c r="BO46" s="7"/>
      <c r="BP46" s="7"/>
      <c r="BQ46" s="29"/>
      <c r="BR46" s="29"/>
    </row>
    <row r="47" spans="1:95" s="16" customFormat="1" ht="18" customHeight="1" x14ac:dyDescent="0.25">
      <c r="A47" s="38"/>
      <c r="B47" s="13" t="s">
        <v>40</v>
      </c>
      <c r="C47" s="8">
        <v>24531</v>
      </c>
      <c r="D47" s="8">
        <v>71080</v>
      </c>
      <c r="E47" s="8">
        <v>705</v>
      </c>
      <c r="F47" s="8">
        <v>1845</v>
      </c>
      <c r="G47" s="8">
        <v>202</v>
      </c>
      <c r="H47" s="8">
        <v>610</v>
      </c>
      <c r="I47" s="8">
        <v>25438</v>
      </c>
      <c r="J47" s="8">
        <v>73535</v>
      </c>
      <c r="K47" s="8">
        <v>167</v>
      </c>
      <c r="L47" s="8">
        <v>529</v>
      </c>
      <c r="M47" s="8">
        <v>99</v>
      </c>
      <c r="N47" s="8">
        <v>1802</v>
      </c>
      <c r="O47" s="8">
        <v>25704</v>
      </c>
      <c r="P47" s="8">
        <v>75866</v>
      </c>
      <c r="Q47" s="8">
        <v>0</v>
      </c>
      <c r="R47" s="8">
        <v>0</v>
      </c>
      <c r="S47" s="8">
        <v>16885.21</v>
      </c>
      <c r="T47" s="8">
        <v>49626.540000000008</v>
      </c>
      <c r="U47" s="8">
        <v>87</v>
      </c>
      <c r="V47" s="8">
        <v>782</v>
      </c>
      <c r="W47" s="8">
        <v>10</v>
      </c>
      <c r="X47" s="8">
        <v>45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97</v>
      </c>
      <c r="AF47" s="8">
        <v>827</v>
      </c>
      <c r="AG47" s="8">
        <v>0</v>
      </c>
      <c r="AH47" s="8">
        <v>0</v>
      </c>
      <c r="AI47" s="8">
        <v>0</v>
      </c>
      <c r="AJ47" s="8">
        <v>0</v>
      </c>
      <c r="AK47" s="8">
        <v>106</v>
      </c>
      <c r="AL47" s="8">
        <v>428</v>
      </c>
      <c r="AM47" s="8">
        <v>260</v>
      </c>
      <c r="AN47" s="8">
        <v>1340</v>
      </c>
      <c r="AO47" s="8">
        <v>9</v>
      </c>
      <c r="AP47" s="8">
        <v>22</v>
      </c>
      <c r="AQ47" s="8">
        <v>14</v>
      </c>
      <c r="AR47" s="8">
        <v>75</v>
      </c>
      <c r="AS47" s="8">
        <v>22</v>
      </c>
      <c r="AT47" s="8">
        <v>106</v>
      </c>
      <c r="AU47" s="8">
        <v>411</v>
      </c>
      <c r="AV47" s="8">
        <v>1971</v>
      </c>
      <c r="AW47" s="8">
        <v>0</v>
      </c>
      <c r="AX47" s="8">
        <v>0</v>
      </c>
      <c r="AY47" s="9">
        <v>26212</v>
      </c>
      <c r="AZ47" s="9">
        <v>78664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8">
        <v>310</v>
      </c>
      <c r="BJ47" s="8">
        <v>8250</v>
      </c>
      <c r="BK47" s="8">
        <v>310</v>
      </c>
      <c r="BL47" s="8">
        <v>8250</v>
      </c>
      <c r="BM47" s="8">
        <v>26522</v>
      </c>
      <c r="BN47" s="8">
        <v>86914</v>
      </c>
      <c r="BO47" s="8">
        <v>0</v>
      </c>
      <c r="BP47" s="8">
        <v>0</v>
      </c>
      <c r="BQ47" s="8">
        <v>0</v>
      </c>
      <c r="BR47" s="8">
        <v>0</v>
      </c>
    </row>
    <row r="48" spans="1:95" s="10" customFormat="1" ht="18" customHeight="1" x14ac:dyDescent="0.25">
      <c r="A48" s="37">
        <v>37</v>
      </c>
      <c r="B48" s="12" t="s">
        <v>80</v>
      </c>
      <c r="C48" s="7">
        <v>64155</v>
      </c>
      <c r="D48" s="7">
        <v>95180</v>
      </c>
      <c r="E48" s="7">
        <v>8</v>
      </c>
      <c r="F48" s="7">
        <v>80</v>
      </c>
      <c r="G48" s="7">
        <v>68</v>
      </c>
      <c r="H48" s="7">
        <v>260</v>
      </c>
      <c r="I48" s="8">
        <v>64231</v>
      </c>
      <c r="J48" s="8">
        <v>95520</v>
      </c>
      <c r="K48" s="7">
        <v>0</v>
      </c>
      <c r="L48" s="7">
        <v>0</v>
      </c>
      <c r="M48" s="7">
        <v>5</v>
      </c>
      <c r="N48" s="7">
        <v>50</v>
      </c>
      <c r="O48" s="8">
        <v>64236</v>
      </c>
      <c r="P48" s="8">
        <v>95570</v>
      </c>
      <c r="Q48" s="8"/>
      <c r="R48" s="8"/>
      <c r="S48" s="8">
        <v>42063.37</v>
      </c>
      <c r="T48" s="8">
        <v>62287.700000000004</v>
      </c>
      <c r="U48" s="7">
        <v>0</v>
      </c>
      <c r="V48" s="7">
        <v>0</v>
      </c>
      <c r="W48" s="7">
        <v>3</v>
      </c>
      <c r="X48" s="7">
        <v>10</v>
      </c>
      <c r="Y48" s="7"/>
      <c r="Z48" s="7"/>
      <c r="AA48" s="7"/>
      <c r="AB48" s="7"/>
      <c r="AC48" s="7"/>
      <c r="AD48" s="7"/>
      <c r="AE48" s="8">
        <v>3</v>
      </c>
      <c r="AF48" s="8">
        <v>10</v>
      </c>
      <c r="AG48" s="8"/>
      <c r="AH48" s="8"/>
      <c r="AI48" s="7">
        <v>0</v>
      </c>
      <c r="AJ48" s="7">
        <v>0</v>
      </c>
      <c r="AK48" s="7">
        <v>66</v>
      </c>
      <c r="AL48" s="7">
        <v>313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66</v>
      </c>
      <c r="AV48" s="7">
        <v>313</v>
      </c>
      <c r="AW48" s="7"/>
      <c r="AX48" s="7"/>
      <c r="AY48" s="9">
        <v>64305</v>
      </c>
      <c r="AZ48" s="9">
        <v>95893</v>
      </c>
      <c r="BA48" s="9"/>
      <c r="BB48" s="9"/>
      <c r="BC48" s="7"/>
      <c r="BD48" s="7"/>
      <c r="BE48" s="7"/>
      <c r="BF48" s="7"/>
      <c r="BG48" s="7"/>
      <c r="BH48" s="7"/>
      <c r="BI48" s="7"/>
      <c r="BJ48" s="7"/>
      <c r="BK48" s="8">
        <v>0</v>
      </c>
      <c r="BL48" s="8">
        <v>0</v>
      </c>
      <c r="BM48" s="8">
        <v>64305</v>
      </c>
      <c r="BN48" s="8">
        <v>95893</v>
      </c>
      <c r="BO48" s="7"/>
      <c r="BP48" s="7"/>
      <c r="BQ48" s="30"/>
      <c r="BR48" s="30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7">
        <v>0</v>
      </c>
      <c r="D49" s="7">
        <v>0</v>
      </c>
      <c r="E49" s="7">
        <v>25</v>
      </c>
      <c r="F49" s="7">
        <v>120</v>
      </c>
      <c r="G49" s="7">
        <v>0</v>
      </c>
      <c r="H49" s="7">
        <v>0</v>
      </c>
      <c r="I49" s="8">
        <v>25</v>
      </c>
      <c r="J49" s="8">
        <v>120</v>
      </c>
      <c r="K49" s="7">
        <v>0</v>
      </c>
      <c r="L49" s="7">
        <v>0</v>
      </c>
      <c r="M49" s="7">
        <v>0</v>
      </c>
      <c r="N49" s="7">
        <v>0</v>
      </c>
      <c r="O49" s="8">
        <v>25</v>
      </c>
      <c r="P49" s="8">
        <v>120</v>
      </c>
      <c r="Q49" s="8"/>
      <c r="R49" s="8"/>
      <c r="S49" s="8">
        <v>16.5</v>
      </c>
      <c r="T49" s="8">
        <v>78</v>
      </c>
      <c r="U49" s="7">
        <v>0</v>
      </c>
      <c r="V49" s="7">
        <v>0</v>
      </c>
      <c r="W49" s="7">
        <v>0</v>
      </c>
      <c r="X49" s="7">
        <v>0</v>
      </c>
      <c r="Y49" s="7"/>
      <c r="Z49" s="7"/>
      <c r="AA49" s="7"/>
      <c r="AB49" s="7"/>
      <c r="AC49" s="7"/>
      <c r="AD49" s="7"/>
      <c r="AE49" s="8">
        <v>0</v>
      </c>
      <c r="AF49" s="8">
        <v>0</v>
      </c>
      <c r="AG49" s="8"/>
      <c r="AH49" s="8"/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/>
      <c r="AX49" s="7"/>
      <c r="AY49" s="9">
        <v>25</v>
      </c>
      <c r="AZ49" s="9">
        <v>120</v>
      </c>
      <c r="BA49" s="9"/>
      <c r="BB49" s="9"/>
      <c r="BC49" s="7"/>
      <c r="BD49" s="7"/>
      <c r="BE49" s="7"/>
      <c r="BF49" s="7"/>
      <c r="BG49" s="7"/>
      <c r="BH49" s="7"/>
      <c r="BI49" s="7"/>
      <c r="BJ49" s="7"/>
      <c r="BK49" s="8">
        <v>0</v>
      </c>
      <c r="BL49" s="8">
        <v>0</v>
      </c>
      <c r="BM49" s="8">
        <v>25</v>
      </c>
      <c r="BN49" s="8">
        <v>120</v>
      </c>
      <c r="BO49" s="7"/>
      <c r="BP49" s="7"/>
      <c r="BQ49" s="29"/>
      <c r="BR49" s="29"/>
    </row>
    <row r="50" spans="1:94" s="16" customFormat="1" ht="18" customHeight="1" x14ac:dyDescent="0.25">
      <c r="A50" s="38"/>
      <c r="B50" s="13" t="s">
        <v>42</v>
      </c>
      <c r="C50" s="8">
        <v>64155</v>
      </c>
      <c r="D50" s="8">
        <v>95180</v>
      </c>
      <c r="E50" s="8">
        <v>33</v>
      </c>
      <c r="F50" s="8">
        <v>200</v>
      </c>
      <c r="G50" s="8">
        <v>68</v>
      </c>
      <c r="H50" s="8">
        <v>260</v>
      </c>
      <c r="I50" s="8">
        <v>64256</v>
      </c>
      <c r="J50" s="8">
        <v>95640</v>
      </c>
      <c r="K50" s="8">
        <v>0</v>
      </c>
      <c r="L50" s="8">
        <v>0</v>
      </c>
      <c r="M50" s="8">
        <v>5</v>
      </c>
      <c r="N50" s="8">
        <v>50</v>
      </c>
      <c r="O50" s="8">
        <v>64261</v>
      </c>
      <c r="P50" s="8">
        <v>95690</v>
      </c>
      <c r="Q50" s="8">
        <v>0</v>
      </c>
      <c r="R50" s="8">
        <v>0</v>
      </c>
      <c r="S50" s="8">
        <v>42079.87</v>
      </c>
      <c r="T50" s="8">
        <v>62365.700000000004</v>
      </c>
      <c r="U50" s="8">
        <v>0</v>
      </c>
      <c r="V50" s="8">
        <v>0</v>
      </c>
      <c r="W50" s="8">
        <v>3</v>
      </c>
      <c r="X50" s="8">
        <v>10</v>
      </c>
      <c r="Y50" s="8">
        <v>0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3</v>
      </c>
      <c r="AF50" s="8">
        <v>10</v>
      </c>
      <c r="AG50" s="8">
        <v>0</v>
      </c>
      <c r="AH50" s="8">
        <v>0</v>
      </c>
      <c r="AI50" s="8">
        <v>0</v>
      </c>
      <c r="AJ50" s="8">
        <v>0</v>
      </c>
      <c r="AK50" s="8">
        <v>66</v>
      </c>
      <c r="AL50" s="8">
        <v>313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8">
        <v>0</v>
      </c>
      <c r="AU50" s="8">
        <v>66</v>
      </c>
      <c r="AV50" s="8">
        <v>313</v>
      </c>
      <c r="AW50" s="8">
        <v>0</v>
      </c>
      <c r="AX50" s="8">
        <v>0</v>
      </c>
      <c r="AY50" s="9">
        <v>64330</v>
      </c>
      <c r="AZ50" s="9">
        <v>96013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8">
        <v>64330</v>
      </c>
      <c r="BN50" s="8">
        <v>96013</v>
      </c>
      <c r="BO50" s="8">
        <v>0</v>
      </c>
      <c r="BP50" s="8">
        <v>0</v>
      </c>
      <c r="BQ50" s="8">
        <v>0</v>
      </c>
      <c r="BR50" s="8">
        <v>0</v>
      </c>
    </row>
    <row r="51" spans="1:94" s="22" customFormat="1" ht="18" customHeight="1" x14ac:dyDescent="0.25">
      <c r="A51" s="39">
        <v>39</v>
      </c>
      <c r="B51" s="20" t="s">
        <v>68</v>
      </c>
      <c r="C51" s="7">
        <v>185</v>
      </c>
      <c r="D51" s="7">
        <v>500</v>
      </c>
      <c r="E51" s="7">
        <v>131</v>
      </c>
      <c r="F51" s="7">
        <v>380</v>
      </c>
      <c r="G51" s="7">
        <v>8</v>
      </c>
      <c r="H51" s="7">
        <v>30</v>
      </c>
      <c r="I51" s="8">
        <v>324</v>
      </c>
      <c r="J51" s="8">
        <v>910</v>
      </c>
      <c r="K51" s="7">
        <v>259</v>
      </c>
      <c r="L51" s="7">
        <v>2205</v>
      </c>
      <c r="M51" s="7">
        <v>38</v>
      </c>
      <c r="N51" s="7">
        <v>800</v>
      </c>
      <c r="O51" s="8">
        <v>621</v>
      </c>
      <c r="P51" s="8">
        <v>3915</v>
      </c>
      <c r="Q51" s="8"/>
      <c r="R51" s="8"/>
      <c r="S51" s="8">
        <v>405.25000000000006</v>
      </c>
      <c r="T51" s="8">
        <v>2543.25</v>
      </c>
      <c r="U51" s="7">
        <v>410</v>
      </c>
      <c r="V51" s="7">
        <v>9115</v>
      </c>
      <c r="W51" s="7">
        <v>275</v>
      </c>
      <c r="X51" s="7">
        <v>5290</v>
      </c>
      <c r="Y51" s="7"/>
      <c r="Z51" s="7"/>
      <c r="AA51" s="7"/>
      <c r="AB51" s="7"/>
      <c r="AC51" s="7">
        <v>2</v>
      </c>
      <c r="AD51" s="7">
        <v>700</v>
      </c>
      <c r="AE51" s="8">
        <v>687</v>
      </c>
      <c r="AF51" s="8">
        <v>15105</v>
      </c>
      <c r="AG51" s="8"/>
      <c r="AH51" s="8"/>
      <c r="AI51" s="7">
        <v>0</v>
      </c>
      <c r="AJ51" s="7">
        <v>0</v>
      </c>
      <c r="AK51" s="7">
        <v>40</v>
      </c>
      <c r="AL51" s="7">
        <v>195</v>
      </c>
      <c r="AM51" s="7">
        <v>53</v>
      </c>
      <c r="AN51" s="7">
        <v>395</v>
      </c>
      <c r="AO51" s="7">
        <v>0</v>
      </c>
      <c r="AP51" s="7">
        <v>0</v>
      </c>
      <c r="AQ51" s="7">
        <v>127</v>
      </c>
      <c r="AR51" s="7">
        <v>410</v>
      </c>
      <c r="AS51" s="7">
        <v>0</v>
      </c>
      <c r="AT51" s="7">
        <v>0</v>
      </c>
      <c r="AU51" s="7">
        <v>220</v>
      </c>
      <c r="AV51" s="7">
        <v>1000</v>
      </c>
      <c r="AW51" s="7"/>
      <c r="AX51" s="7"/>
      <c r="AY51" s="9">
        <v>1528</v>
      </c>
      <c r="AZ51" s="9">
        <v>20020</v>
      </c>
      <c r="BA51" s="7"/>
      <c r="BB51" s="7"/>
      <c r="BC51" s="7"/>
      <c r="BD51" s="7"/>
      <c r="BE51" s="7"/>
      <c r="BF51" s="7"/>
      <c r="BG51" s="7"/>
      <c r="BH51" s="7"/>
      <c r="BI51" s="7">
        <v>145</v>
      </c>
      <c r="BJ51" s="7">
        <v>5175</v>
      </c>
      <c r="BK51" s="8">
        <v>145</v>
      </c>
      <c r="BL51" s="8">
        <v>5175</v>
      </c>
      <c r="BM51" s="8">
        <v>1673</v>
      </c>
      <c r="BN51" s="8">
        <v>25195</v>
      </c>
      <c r="BO51" s="7"/>
      <c r="BP51" s="7"/>
      <c r="BQ51" s="33"/>
      <c r="BR51" s="33"/>
    </row>
    <row r="52" spans="1:94" s="16" customFormat="1" ht="18" customHeight="1" x14ac:dyDescent="0.25">
      <c r="A52" s="39">
        <v>40</v>
      </c>
      <c r="B52" s="20" t="s">
        <v>73</v>
      </c>
      <c r="C52" s="7">
        <v>0</v>
      </c>
      <c r="D52" s="7">
        <v>0</v>
      </c>
      <c r="E52" s="7">
        <v>0</v>
      </c>
      <c r="F52" s="7">
        <v>0</v>
      </c>
      <c r="G52" s="7">
        <v>0</v>
      </c>
      <c r="H52" s="7">
        <v>0</v>
      </c>
      <c r="I52" s="8">
        <v>0</v>
      </c>
      <c r="J52" s="8">
        <v>0</v>
      </c>
      <c r="K52" s="7">
        <v>0</v>
      </c>
      <c r="L52" s="7">
        <v>0</v>
      </c>
      <c r="M52" s="7">
        <v>0</v>
      </c>
      <c r="N52" s="7">
        <v>0</v>
      </c>
      <c r="O52" s="8">
        <v>0</v>
      </c>
      <c r="P52" s="8">
        <v>0</v>
      </c>
      <c r="Q52" s="8"/>
      <c r="R52" s="8"/>
      <c r="S52" s="8">
        <v>0</v>
      </c>
      <c r="T52" s="8">
        <v>0</v>
      </c>
      <c r="U52" s="7">
        <v>20</v>
      </c>
      <c r="V52" s="7">
        <v>200</v>
      </c>
      <c r="W52" s="7">
        <v>35</v>
      </c>
      <c r="X52" s="7">
        <v>900</v>
      </c>
      <c r="Y52" s="8"/>
      <c r="Z52" s="8"/>
      <c r="AA52" s="8"/>
      <c r="AB52" s="8"/>
      <c r="AC52" s="7">
        <v>0</v>
      </c>
      <c r="AD52" s="7">
        <v>0</v>
      </c>
      <c r="AE52" s="8">
        <v>55</v>
      </c>
      <c r="AF52" s="8">
        <v>1100</v>
      </c>
      <c r="AG52" s="8"/>
      <c r="AH52" s="8"/>
      <c r="AI52" s="7">
        <v>0</v>
      </c>
      <c r="AJ52" s="7">
        <v>0</v>
      </c>
      <c r="AK52" s="7">
        <v>3</v>
      </c>
      <c r="AL52" s="7">
        <v>10</v>
      </c>
      <c r="AM52" s="7">
        <v>10</v>
      </c>
      <c r="AN52" s="7">
        <v>100</v>
      </c>
      <c r="AO52" s="7">
        <v>0</v>
      </c>
      <c r="AP52" s="7">
        <v>0</v>
      </c>
      <c r="AQ52" s="7">
        <v>12</v>
      </c>
      <c r="AR52" s="7">
        <v>50</v>
      </c>
      <c r="AS52" s="7">
        <v>0</v>
      </c>
      <c r="AT52" s="7">
        <v>0</v>
      </c>
      <c r="AU52" s="7">
        <v>25</v>
      </c>
      <c r="AV52" s="7">
        <v>160</v>
      </c>
      <c r="AW52" s="7"/>
      <c r="AX52" s="7"/>
      <c r="AY52" s="9">
        <v>80</v>
      </c>
      <c r="AZ52" s="9">
        <v>1260</v>
      </c>
      <c r="BA52" s="8"/>
      <c r="BB52" s="8"/>
      <c r="BC52" s="8"/>
      <c r="BD52" s="8"/>
      <c r="BE52" s="8"/>
      <c r="BF52" s="8"/>
      <c r="BG52" s="8"/>
      <c r="BH52" s="8"/>
      <c r="BI52" s="7">
        <v>10</v>
      </c>
      <c r="BJ52" s="7">
        <v>100</v>
      </c>
      <c r="BK52" s="8">
        <v>10</v>
      </c>
      <c r="BL52" s="8">
        <v>100</v>
      </c>
      <c r="BM52" s="8">
        <v>90</v>
      </c>
      <c r="BN52" s="8">
        <v>1360</v>
      </c>
      <c r="BO52" s="8"/>
      <c r="BP52" s="8"/>
      <c r="BQ52" s="34"/>
      <c r="BR52" s="34"/>
    </row>
    <row r="53" spans="1:94" s="16" customFormat="1" ht="18" customHeight="1" x14ac:dyDescent="0.25">
      <c r="A53" s="39">
        <v>41</v>
      </c>
      <c r="B53" s="20" t="s">
        <v>74</v>
      </c>
      <c r="C53" s="7">
        <v>5</v>
      </c>
      <c r="D53" s="7">
        <v>55</v>
      </c>
      <c r="E53" s="7">
        <v>25</v>
      </c>
      <c r="F53" s="7">
        <v>100</v>
      </c>
      <c r="G53" s="7">
        <v>0</v>
      </c>
      <c r="H53" s="7">
        <v>0</v>
      </c>
      <c r="I53" s="8">
        <v>30</v>
      </c>
      <c r="J53" s="8">
        <v>155</v>
      </c>
      <c r="K53" s="7">
        <v>0</v>
      </c>
      <c r="L53" s="7">
        <v>0</v>
      </c>
      <c r="M53" s="7">
        <v>0</v>
      </c>
      <c r="N53" s="7">
        <v>0</v>
      </c>
      <c r="O53" s="8">
        <v>30</v>
      </c>
      <c r="P53" s="8">
        <v>155</v>
      </c>
      <c r="Q53" s="8"/>
      <c r="R53" s="8"/>
      <c r="S53" s="8">
        <v>19.8</v>
      </c>
      <c r="T53" s="8">
        <v>100.75</v>
      </c>
      <c r="U53" s="7">
        <v>184</v>
      </c>
      <c r="V53" s="7">
        <v>1100</v>
      </c>
      <c r="W53" s="7">
        <v>25</v>
      </c>
      <c r="X53" s="7">
        <v>200</v>
      </c>
      <c r="Y53" s="8"/>
      <c r="Z53" s="8"/>
      <c r="AA53" s="8"/>
      <c r="AB53" s="8"/>
      <c r="AC53" s="7">
        <v>0</v>
      </c>
      <c r="AD53" s="7">
        <v>0</v>
      </c>
      <c r="AE53" s="8">
        <v>209</v>
      </c>
      <c r="AF53" s="8">
        <v>1300</v>
      </c>
      <c r="AG53" s="8"/>
      <c r="AH53" s="8"/>
      <c r="AI53" s="7">
        <v>0</v>
      </c>
      <c r="AJ53" s="7">
        <v>0</v>
      </c>
      <c r="AK53" s="7">
        <v>1</v>
      </c>
      <c r="AL53" s="7">
        <v>5</v>
      </c>
      <c r="AM53" s="7">
        <v>5</v>
      </c>
      <c r="AN53" s="7">
        <v>50</v>
      </c>
      <c r="AO53" s="7">
        <v>0</v>
      </c>
      <c r="AP53" s="7">
        <v>0</v>
      </c>
      <c r="AQ53" s="7">
        <v>5</v>
      </c>
      <c r="AR53" s="7">
        <v>35</v>
      </c>
      <c r="AS53" s="7">
        <v>0</v>
      </c>
      <c r="AT53" s="7">
        <v>0</v>
      </c>
      <c r="AU53" s="7">
        <v>11</v>
      </c>
      <c r="AV53" s="7">
        <v>90</v>
      </c>
      <c r="AW53" s="7"/>
      <c r="AX53" s="7"/>
      <c r="AY53" s="9">
        <v>250</v>
      </c>
      <c r="AZ53" s="9">
        <v>1545</v>
      </c>
      <c r="BA53" s="8"/>
      <c r="BB53" s="8"/>
      <c r="BC53" s="8"/>
      <c r="BD53" s="8"/>
      <c r="BE53" s="8"/>
      <c r="BF53" s="8"/>
      <c r="BG53" s="8"/>
      <c r="BH53" s="8"/>
      <c r="BI53" s="7">
        <v>15</v>
      </c>
      <c r="BJ53" s="7">
        <v>150</v>
      </c>
      <c r="BK53" s="8">
        <v>15</v>
      </c>
      <c r="BL53" s="8">
        <v>150</v>
      </c>
      <c r="BM53" s="8">
        <v>265</v>
      </c>
      <c r="BN53" s="8">
        <v>1695</v>
      </c>
      <c r="BO53" s="8"/>
      <c r="BP53" s="8"/>
      <c r="BQ53" s="34"/>
      <c r="BR53" s="34"/>
    </row>
    <row r="54" spans="1:94" s="16" customFormat="1" ht="18" customHeight="1" x14ac:dyDescent="0.25">
      <c r="A54" s="39">
        <v>42</v>
      </c>
      <c r="B54" s="20" t="s">
        <v>75</v>
      </c>
      <c r="C54" s="7">
        <v>0</v>
      </c>
      <c r="D54" s="7">
        <v>0</v>
      </c>
      <c r="E54" s="7">
        <v>5</v>
      </c>
      <c r="F54" s="7">
        <v>50</v>
      </c>
      <c r="G54" s="7">
        <v>0</v>
      </c>
      <c r="H54" s="7">
        <v>0</v>
      </c>
      <c r="I54" s="8">
        <v>5</v>
      </c>
      <c r="J54" s="8">
        <v>50</v>
      </c>
      <c r="K54" s="7">
        <v>0</v>
      </c>
      <c r="L54" s="7">
        <v>0</v>
      </c>
      <c r="M54" s="7">
        <v>0</v>
      </c>
      <c r="N54" s="7">
        <v>0</v>
      </c>
      <c r="O54" s="8">
        <v>5</v>
      </c>
      <c r="P54" s="8">
        <v>50</v>
      </c>
      <c r="Q54" s="8"/>
      <c r="R54" s="8"/>
      <c r="S54" s="8">
        <v>3.3000000000000003</v>
      </c>
      <c r="T54" s="8">
        <v>32.5</v>
      </c>
      <c r="U54" s="7">
        <v>35</v>
      </c>
      <c r="V54" s="7">
        <v>250</v>
      </c>
      <c r="W54" s="7">
        <v>0</v>
      </c>
      <c r="X54" s="7">
        <v>0</v>
      </c>
      <c r="Y54" s="8"/>
      <c r="Z54" s="8"/>
      <c r="AA54" s="8"/>
      <c r="AB54" s="8"/>
      <c r="AC54" s="7">
        <v>0</v>
      </c>
      <c r="AD54" s="7">
        <v>0</v>
      </c>
      <c r="AE54" s="8">
        <v>35</v>
      </c>
      <c r="AF54" s="8">
        <v>250</v>
      </c>
      <c r="AG54" s="8"/>
      <c r="AH54" s="8"/>
      <c r="AI54" s="7">
        <v>0</v>
      </c>
      <c r="AJ54" s="7">
        <v>0</v>
      </c>
      <c r="AK54" s="7">
        <v>3</v>
      </c>
      <c r="AL54" s="7">
        <v>10</v>
      </c>
      <c r="AM54" s="7">
        <v>5</v>
      </c>
      <c r="AN54" s="7">
        <v>50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8</v>
      </c>
      <c r="AV54" s="7">
        <v>60</v>
      </c>
      <c r="AW54" s="7"/>
      <c r="AX54" s="7"/>
      <c r="AY54" s="9">
        <v>48</v>
      </c>
      <c r="AZ54" s="9">
        <v>360</v>
      </c>
      <c r="BA54" s="8"/>
      <c r="BB54" s="8"/>
      <c r="BC54" s="8"/>
      <c r="BD54" s="8"/>
      <c r="BE54" s="8"/>
      <c r="BF54" s="8"/>
      <c r="BG54" s="8"/>
      <c r="BH54" s="8"/>
      <c r="BI54" s="7">
        <v>25</v>
      </c>
      <c r="BJ54" s="7">
        <v>250</v>
      </c>
      <c r="BK54" s="8">
        <v>25</v>
      </c>
      <c r="BL54" s="8">
        <v>250</v>
      </c>
      <c r="BM54" s="8">
        <v>73</v>
      </c>
      <c r="BN54" s="8">
        <v>610</v>
      </c>
      <c r="BO54" s="8"/>
      <c r="BP54" s="8"/>
      <c r="BQ54" s="34"/>
      <c r="BR54" s="34"/>
    </row>
    <row r="55" spans="1:94" s="16" customFormat="1" ht="18" customHeight="1" x14ac:dyDescent="0.25">
      <c r="A55" s="38"/>
      <c r="B55" s="13" t="s">
        <v>69</v>
      </c>
      <c r="C55" s="8">
        <v>190</v>
      </c>
      <c r="D55" s="8">
        <v>555</v>
      </c>
      <c r="E55" s="8">
        <v>161</v>
      </c>
      <c r="F55" s="8">
        <v>530</v>
      </c>
      <c r="G55" s="8">
        <v>8</v>
      </c>
      <c r="H55" s="8">
        <v>30</v>
      </c>
      <c r="I55" s="8">
        <v>359</v>
      </c>
      <c r="J55" s="8">
        <v>1115</v>
      </c>
      <c r="K55" s="8">
        <v>259</v>
      </c>
      <c r="L55" s="8">
        <v>2205</v>
      </c>
      <c r="M55" s="8">
        <v>38</v>
      </c>
      <c r="N55" s="8">
        <v>800</v>
      </c>
      <c r="O55" s="8">
        <v>656</v>
      </c>
      <c r="P55" s="8">
        <v>4120</v>
      </c>
      <c r="Q55" s="8">
        <v>0</v>
      </c>
      <c r="R55" s="8">
        <v>0</v>
      </c>
      <c r="S55" s="8">
        <v>428.35000000000008</v>
      </c>
      <c r="T55" s="8">
        <v>2676.5</v>
      </c>
      <c r="U55" s="8">
        <v>649</v>
      </c>
      <c r="V55" s="8">
        <v>10665</v>
      </c>
      <c r="W55" s="8">
        <v>335</v>
      </c>
      <c r="X55" s="8">
        <v>6390</v>
      </c>
      <c r="Y55" s="8">
        <v>0</v>
      </c>
      <c r="Z55" s="8">
        <v>0</v>
      </c>
      <c r="AA55" s="8">
        <v>0</v>
      </c>
      <c r="AB55" s="8">
        <v>0</v>
      </c>
      <c r="AC55" s="8">
        <v>2</v>
      </c>
      <c r="AD55" s="8">
        <v>700</v>
      </c>
      <c r="AE55" s="8">
        <v>986</v>
      </c>
      <c r="AF55" s="8">
        <v>17755</v>
      </c>
      <c r="AG55" s="8">
        <v>0</v>
      </c>
      <c r="AH55" s="8">
        <v>0</v>
      </c>
      <c r="AI55" s="8">
        <v>0</v>
      </c>
      <c r="AJ55" s="8">
        <v>0</v>
      </c>
      <c r="AK55" s="8">
        <v>47</v>
      </c>
      <c r="AL55" s="8">
        <v>220</v>
      </c>
      <c r="AM55" s="8">
        <v>73</v>
      </c>
      <c r="AN55" s="8">
        <v>595</v>
      </c>
      <c r="AO55" s="8">
        <v>0</v>
      </c>
      <c r="AP55" s="8">
        <v>0</v>
      </c>
      <c r="AQ55" s="8">
        <v>144</v>
      </c>
      <c r="AR55" s="8">
        <v>495</v>
      </c>
      <c r="AS55" s="8">
        <v>0</v>
      </c>
      <c r="AT55" s="8">
        <v>0</v>
      </c>
      <c r="AU55" s="8">
        <v>264</v>
      </c>
      <c r="AV55" s="8">
        <v>1310</v>
      </c>
      <c r="AW55" s="8">
        <v>0</v>
      </c>
      <c r="AX55" s="8">
        <v>0</v>
      </c>
      <c r="AY55" s="9">
        <v>1906</v>
      </c>
      <c r="AZ55" s="9">
        <v>23185</v>
      </c>
      <c r="BA55" s="8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8">
        <v>195</v>
      </c>
      <c r="BJ55" s="8">
        <v>5675</v>
      </c>
      <c r="BK55" s="8">
        <v>195</v>
      </c>
      <c r="BL55" s="8">
        <v>5675</v>
      </c>
      <c r="BM55" s="8">
        <v>2101</v>
      </c>
      <c r="BN55" s="8">
        <v>28860</v>
      </c>
      <c r="BO55" s="8">
        <v>0</v>
      </c>
      <c r="BP55" s="8">
        <v>0</v>
      </c>
      <c r="BQ55" s="8">
        <v>0</v>
      </c>
      <c r="BR55" s="8">
        <v>0</v>
      </c>
    </row>
    <row r="56" spans="1:94" s="10" customFormat="1" ht="18" customHeight="1" x14ac:dyDescent="0.25">
      <c r="A56" s="37">
        <v>43</v>
      </c>
      <c r="B56" s="12" t="s">
        <v>92</v>
      </c>
      <c r="C56" s="7"/>
      <c r="D56" s="7"/>
      <c r="E56" s="7"/>
      <c r="F56" s="7"/>
      <c r="G56" s="7"/>
      <c r="H56" s="7"/>
      <c r="I56" s="8">
        <v>0</v>
      </c>
      <c r="J56" s="8">
        <v>0</v>
      </c>
      <c r="K56" s="7"/>
      <c r="L56" s="7"/>
      <c r="M56" s="7"/>
      <c r="N56" s="7"/>
      <c r="O56" s="8">
        <v>0</v>
      </c>
      <c r="P56" s="8">
        <v>0</v>
      </c>
      <c r="Q56" s="8"/>
      <c r="R56" s="8"/>
      <c r="S56" s="8"/>
      <c r="T56" s="8"/>
      <c r="U56" s="7"/>
      <c r="V56" s="7"/>
      <c r="W56" s="7"/>
      <c r="X56" s="7"/>
      <c r="Y56" s="7"/>
      <c r="Z56" s="7"/>
      <c r="AA56" s="7"/>
      <c r="AB56" s="7"/>
      <c r="AC56" s="7"/>
      <c r="AD56" s="7"/>
      <c r="AE56" s="8">
        <v>0</v>
      </c>
      <c r="AF56" s="8">
        <v>0</v>
      </c>
      <c r="AG56" s="8"/>
      <c r="AH56" s="8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>
        <v>0</v>
      </c>
      <c r="AV56" s="7">
        <v>0</v>
      </c>
      <c r="AW56" s="7"/>
      <c r="AX56" s="7"/>
      <c r="AY56" s="9">
        <v>0</v>
      </c>
      <c r="AZ56" s="9">
        <v>0</v>
      </c>
      <c r="BA56" s="9"/>
      <c r="BB56" s="9"/>
      <c r="BC56" s="7"/>
      <c r="BD56" s="7"/>
      <c r="BE56" s="7"/>
      <c r="BF56" s="7"/>
      <c r="BG56" s="7"/>
      <c r="BH56" s="7"/>
      <c r="BI56" s="7"/>
      <c r="BJ56" s="7"/>
      <c r="BK56" s="8">
        <v>0</v>
      </c>
      <c r="BL56" s="8">
        <v>0</v>
      </c>
      <c r="BM56" s="8">
        <v>0</v>
      </c>
      <c r="BN56" s="8">
        <v>0</v>
      </c>
      <c r="BO56" s="7"/>
      <c r="BP56" s="7"/>
      <c r="BQ56" s="29"/>
      <c r="BR56" s="29"/>
    </row>
    <row r="57" spans="1:94" s="16" customFormat="1" ht="18" customHeight="1" x14ac:dyDescent="0.25">
      <c r="A57" s="38"/>
      <c r="B57" s="13" t="s">
        <v>43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9">
        <v>0</v>
      </c>
      <c r="AZ57" s="9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</row>
    <row r="58" spans="1:94" s="16" customFormat="1" ht="18" customHeight="1" x14ac:dyDescent="0.25">
      <c r="A58" s="38"/>
      <c r="B58" s="13" t="s">
        <v>44</v>
      </c>
      <c r="C58" s="8">
        <v>137609</v>
      </c>
      <c r="D58" s="8">
        <v>280000</v>
      </c>
      <c r="E58" s="8">
        <v>10238</v>
      </c>
      <c r="F58" s="8">
        <v>64000</v>
      </c>
      <c r="G58" s="8">
        <v>599</v>
      </c>
      <c r="H58" s="8">
        <v>2400</v>
      </c>
      <c r="I58" s="8">
        <v>148446</v>
      </c>
      <c r="J58" s="8">
        <v>346400</v>
      </c>
      <c r="K58" s="8">
        <v>2469</v>
      </c>
      <c r="L58" s="8">
        <v>22000</v>
      </c>
      <c r="M58" s="8">
        <v>1064</v>
      </c>
      <c r="N58" s="8">
        <v>40000</v>
      </c>
      <c r="O58" s="8">
        <v>151979</v>
      </c>
      <c r="P58" s="8">
        <v>408400</v>
      </c>
      <c r="Q58" s="8">
        <v>0</v>
      </c>
      <c r="R58" s="8">
        <v>0</v>
      </c>
      <c r="S58" s="8">
        <v>99899.72</v>
      </c>
      <c r="T58" s="8">
        <v>266586.64</v>
      </c>
      <c r="U58" s="8">
        <v>10219</v>
      </c>
      <c r="V58" s="8">
        <v>200000</v>
      </c>
      <c r="W58" s="8">
        <v>3215</v>
      </c>
      <c r="X58" s="8">
        <v>99000</v>
      </c>
      <c r="Y58" s="8">
        <v>0</v>
      </c>
      <c r="Z58" s="8">
        <v>0</v>
      </c>
      <c r="AA58" s="8">
        <v>0</v>
      </c>
      <c r="AB58" s="8">
        <v>0</v>
      </c>
      <c r="AC58" s="8">
        <v>30</v>
      </c>
      <c r="AD58" s="8">
        <v>20500</v>
      </c>
      <c r="AE58" s="8">
        <v>13464</v>
      </c>
      <c r="AF58" s="8">
        <v>319500</v>
      </c>
      <c r="AG58" s="8">
        <v>0</v>
      </c>
      <c r="AH58" s="8">
        <v>0</v>
      </c>
      <c r="AI58" s="8">
        <v>6</v>
      </c>
      <c r="AJ58" s="8">
        <v>2000</v>
      </c>
      <c r="AK58" s="8">
        <v>1165</v>
      </c>
      <c r="AL58" s="8">
        <v>7000</v>
      </c>
      <c r="AM58" s="8">
        <v>4760</v>
      </c>
      <c r="AN58" s="8">
        <v>37000</v>
      </c>
      <c r="AO58" s="8">
        <v>142</v>
      </c>
      <c r="AP58" s="8">
        <v>500</v>
      </c>
      <c r="AQ58" s="8">
        <v>803</v>
      </c>
      <c r="AR58" s="8">
        <v>4600</v>
      </c>
      <c r="AS58" s="8">
        <v>174</v>
      </c>
      <c r="AT58" s="8">
        <v>1000</v>
      </c>
      <c r="AU58" s="8">
        <v>7050</v>
      </c>
      <c r="AV58" s="8">
        <v>52100</v>
      </c>
      <c r="AW58" s="8">
        <v>0</v>
      </c>
      <c r="AX58" s="8">
        <v>0</v>
      </c>
      <c r="AY58" s="9">
        <v>172493</v>
      </c>
      <c r="AZ58" s="9">
        <v>780000</v>
      </c>
      <c r="BA58" s="8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8">
        <v>13080</v>
      </c>
      <c r="BJ58" s="8">
        <v>213710</v>
      </c>
      <c r="BK58" s="8">
        <v>13080</v>
      </c>
      <c r="BL58" s="8">
        <v>213710</v>
      </c>
      <c r="BM58" s="8">
        <v>185573</v>
      </c>
      <c r="BN58" s="8">
        <v>993710</v>
      </c>
      <c r="BO58" s="8">
        <v>0</v>
      </c>
      <c r="BP58" s="8">
        <v>0</v>
      </c>
      <c r="BQ58" s="8">
        <v>0</v>
      </c>
      <c r="BR58" s="8">
        <v>0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60" spans="1:94" x14ac:dyDescent="0.25"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7"/>
      <c r="AZ60" s="27"/>
      <c r="BA60" s="27"/>
      <c r="BB60" s="27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7"/>
      <c r="BN60" s="27"/>
    </row>
    <row r="68" spans="3:67" x14ac:dyDescent="0.25"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7"/>
      <c r="AZ68" s="27"/>
      <c r="BA68" s="27"/>
      <c r="BB68" s="27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7"/>
      <c r="BN68" s="27"/>
      <c r="BO68" s="26"/>
    </row>
  </sheetData>
  <protectedRanges>
    <protectedRange sqref="B48:B49" name="Range7_2"/>
    <protectedRange sqref="B56" name="Range8_1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Q65"/>
  <sheetViews>
    <sheetView view="pageBreakPreview" zoomScale="70" zoomScaleNormal="85" zoomScaleSheetLayoutView="70" workbookViewId="0">
      <pane xSplit="2" ySplit="6" topLeftCell="C49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8" width="8.4257812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7">
        <v>46520</v>
      </c>
      <c r="D7" s="7">
        <v>106700</v>
      </c>
      <c r="E7" s="7">
        <v>6990</v>
      </c>
      <c r="F7" s="7">
        <v>25550</v>
      </c>
      <c r="G7" s="7">
        <v>2160</v>
      </c>
      <c r="H7" s="7">
        <v>3500</v>
      </c>
      <c r="I7" s="8">
        <f t="shared" ref="I7:J22" si="0">C7+E7+G7</f>
        <v>55670</v>
      </c>
      <c r="J7" s="8">
        <f t="shared" si="0"/>
        <v>135750</v>
      </c>
      <c r="K7" s="7">
        <v>325</v>
      </c>
      <c r="L7" s="7">
        <v>2800</v>
      </c>
      <c r="M7" s="7">
        <v>580</v>
      </c>
      <c r="N7" s="7">
        <v>4000</v>
      </c>
      <c r="O7" s="8">
        <f t="shared" ref="O7:P22" si="1">I7+K7+M7</f>
        <v>56575</v>
      </c>
      <c r="P7" s="8">
        <f t="shared" si="1"/>
        <v>142550</v>
      </c>
      <c r="Q7" s="8">
        <v>87</v>
      </c>
      <c r="R7" s="8">
        <v>400</v>
      </c>
      <c r="S7" s="8">
        <v>48089</v>
      </c>
      <c r="T7" s="8">
        <v>125444</v>
      </c>
      <c r="U7" s="7">
        <v>2610</v>
      </c>
      <c r="V7" s="7">
        <v>11150</v>
      </c>
      <c r="W7" s="7">
        <v>1295</v>
      </c>
      <c r="X7" s="7">
        <v>9500</v>
      </c>
      <c r="Y7" s="7">
        <v>40</v>
      </c>
      <c r="Z7" s="7">
        <v>150</v>
      </c>
      <c r="AA7" s="7">
        <v>70</v>
      </c>
      <c r="AB7" s="7">
        <v>200</v>
      </c>
      <c r="AC7" s="7">
        <v>15</v>
      </c>
      <c r="AD7" s="7">
        <v>2000</v>
      </c>
      <c r="AE7" s="8">
        <f t="shared" ref="AE7:AF22" si="2">U7+W7+Y7+AA7+AC7</f>
        <v>4030</v>
      </c>
      <c r="AF7" s="8">
        <f t="shared" si="2"/>
        <v>23000</v>
      </c>
      <c r="AG7" s="8">
        <v>30</v>
      </c>
      <c r="AH7" s="8">
        <v>50</v>
      </c>
      <c r="AI7" s="7">
        <v>12</v>
      </c>
      <c r="AJ7" s="7">
        <v>170</v>
      </c>
      <c r="AK7" s="7">
        <v>330</v>
      </c>
      <c r="AL7" s="7">
        <v>885</v>
      </c>
      <c r="AM7" s="7">
        <v>480</v>
      </c>
      <c r="AN7" s="7">
        <v>1689</v>
      </c>
      <c r="AO7" s="7">
        <v>120</v>
      </c>
      <c r="AP7" s="7">
        <v>406</v>
      </c>
      <c r="AQ7" s="7">
        <v>100</v>
      </c>
      <c r="AR7" s="7">
        <v>150</v>
      </c>
      <c r="AS7" s="7">
        <v>50</v>
      </c>
      <c r="AT7" s="7">
        <v>300</v>
      </c>
      <c r="AU7" s="7">
        <f t="shared" ref="AU7:AV18" si="3">AI7+AK7+AM7+AO7+AQ7+AS7</f>
        <v>1092</v>
      </c>
      <c r="AV7" s="7">
        <f t="shared" si="3"/>
        <v>3600</v>
      </c>
      <c r="AW7" s="7">
        <v>40</v>
      </c>
      <c r="AX7" s="7">
        <v>40</v>
      </c>
      <c r="AY7" s="9">
        <f t="shared" ref="AY7:AZ22" si="4">O7+AE7+AU7</f>
        <v>61697</v>
      </c>
      <c r="AZ7" s="9">
        <f t="shared" si="4"/>
        <v>169150</v>
      </c>
      <c r="BA7" s="9"/>
      <c r="BB7" s="9"/>
      <c r="BC7" s="7">
        <v>12</v>
      </c>
      <c r="BD7" s="7">
        <v>182</v>
      </c>
      <c r="BE7" s="7">
        <v>8</v>
      </c>
      <c r="BF7" s="7">
        <v>240</v>
      </c>
      <c r="BG7" s="7">
        <v>730</v>
      </c>
      <c r="BH7" s="7">
        <v>2100</v>
      </c>
      <c r="BI7" s="7">
        <v>7775</v>
      </c>
      <c r="BJ7" s="7">
        <v>12298</v>
      </c>
      <c r="BK7" s="8">
        <f t="shared" ref="BK7:BL22" si="5">BA7+BC7+BE7+BG7+BI7</f>
        <v>8525</v>
      </c>
      <c r="BL7" s="8">
        <f t="shared" si="5"/>
        <v>14820</v>
      </c>
      <c r="BM7" s="8">
        <f t="shared" ref="BM7:BN22" si="6">AY7+BK7</f>
        <v>70222</v>
      </c>
      <c r="BN7" s="8">
        <f t="shared" si="6"/>
        <v>183970</v>
      </c>
      <c r="BO7" s="7">
        <v>18620</v>
      </c>
      <c r="BP7" s="7">
        <v>25615</v>
      </c>
      <c r="BQ7" s="35">
        <v>1676</v>
      </c>
      <c r="BR7" s="35">
        <v>1676</v>
      </c>
    </row>
    <row r="8" spans="1:70" s="10" customFormat="1" ht="18" customHeight="1" x14ac:dyDescent="0.25">
      <c r="A8" s="37">
        <v>2</v>
      </c>
      <c r="B8" s="12" t="s">
        <v>9</v>
      </c>
      <c r="C8" s="7">
        <v>5135</v>
      </c>
      <c r="D8" s="7">
        <v>15300</v>
      </c>
      <c r="E8" s="7">
        <v>1315</v>
      </c>
      <c r="F8" s="7">
        <v>3400</v>
      </c>
      <c r="G8" s="7">
        <v>800</v>
      </c>
      <c r="H8" s="7">
        <v>1000</v>
      </c>
      <c r="I8" s="8">
        <f t="shared" si="0"/>
        <v>7250</v>
      </c>
      <c r="J8" s="8">
        <f t="shared" si="0"/>
        <v>19700</v>
      </c>
      <c r="K8" s="7">
        <v>250</v>
      </c>
      <c r="L8" s="7">
        <v>1900</v>
      </c>
      <c r="M8" s="7">
        <v>290</v>
      </c>
      <c r="N8" s="7">
        <v>2500</v>
      </c>
      <c r="O8" s="8">
        <f t="shared" si="1"/>
        <v>7790</v>
      </c>
      <c r="P8" s="8">
        <f t="shared" si="1"/>
        <v>24100</v>
      </c>
      <c r="Q8" s="8">
        <v>35</v>
      </c>
      <c r="R8" s="8">
        <v>125</v>
      </c>
      <c r="S8" s="8">
        <v>6388</v>
      </c>
      <c r="T8" s="8">
        <v>20485</v>
      </c>
      <c r="U8" s="7">
        <v>980</v>
      </c>
      <c r="V8" s="7">
        <v>3680</v>
      </c>
      <c r="W8" s="7">
        <v>240</v>
      </c>
      <c r="X8" s="7">
        <v>2000</v>
      </c>
      <c r="Y8" s="7">
        <v>10</v>
      </c>
      <c r="Z8" s="7">
        <v>50</v>
      </c>
      <c r="AA8" s="7">
        <v>40</v>
      </c>
      <c r="AB8" s="7">
        <v>70</v>
      </c>
      <c r="AC8" s="7">
        <v>3</v>
      </c>
      <c r="AD8" s="7">
        <v>100</v>
      </c>
      <c r="AE8" s="8">
        <f t="shared" si="2"/>
        <v>1273</v>
      </c>
      <c r="AF8" s="8">
        <f t="shared" si="2"/>
        <v>5900</v>
      </c>
      <c r="AG8" s="8">
        <v>5</v>
      </c>
      <c r="AH8" s="8">
        <v>10</v>
      </c>
      <c r="AI8" s="7">
        <v>15</v>
      </c>
      <c r="AJ8" s="7">
        <v>50</v>
      </c>
      <c r="AK8" s="7">
        <v>160</v>
      </c>
      <c r="AL8" s="7">
        <v>200</v>
      </c>
      <c r="AM8" s="7">
        <v>140</v>
      </c>
      <c r="AN8" s="7">
        <v>750</v>
      </c>
      <c r="AO8" s="7">
        <v>55</v>
      </c>
      <c r="AP8" s="7">
        <v>150</v>
      </c>
      <c r="AQ8" s="7">
        <v>10</v>
      </c>
      <c r="AR8" s="7">
        <v>50</v>
      </c>
      <c r="AS8" s="7">
        <v>20</v>
      </c>
      <c r="AT8" s="7">
        <v>100</v>
      </c>
      <c r="AU8" s="7">
        <f t="shared" si="3"/>
        <v>400</v>
      </c>
      <c r="AV8" s="7">
        <f t="shared" si="3"/>
        <v>1300</v>
      </c>
      <c r="AW8" s="7">
        <v>2</v>
      </c>
      <c r="AX8" s="7">
        <v>5</v>
      </c>
      <c r="AY8" s="9">
        <f t="shared" si="4"/>
        <v>9463</v>
      </c>
      <c r="AZ8" s="9">
        <f t="shared" si="4"/>
        <v>31300</v>
      </c>
      <c r="BA8" s="9"/>
      <c r="BB8" s="9"/>
      <c r="BC8" s="7">
        <v>3</v>
      </c>
      <c r="BD8" s="7">
        <v>45</v>
      </c>
      <c r="BE8" s="7">
        <v>4</v>
      </c>
      <c r="BF8" s="7">
        <v>120</v>
      </c>
      <c r="BG8" s="7">
        <v>70</v>
      </c>
      <c r="BH8" s="7">
        <v>215</v>
      </c>
      <c r="BI8" s="7">
        <v>1043</v>
      </c>
      <c r="BJ8" s="7">
        <v>3820</v>
      </c>
      <c r="BK8" s="8">
        <f t="shared" si="5"/>
        <v>1120</v>
      </c>
      <c r="BL8" s="8">
        <f t="shared" si="5"/>
        <v>4200</v>
      </c>
      <c r="BM8" s="8">
        <f t="shared" si="6"/>
        <v>10583</v>
      </c>
      <c r="BN8" s="8">
        <f t="shared" si="6"/>
        <v>35500</v>
      </c>
      <c r="BO8" s="7">
        <v>2812</v>
      </c>
      <c r="BP8" s="7">
        <v>3912</v>
      </c>
      <c r="BQ8" s="29">
        <v>190</v>
      </c>
      <c r="BR8" s="29">
        <v>190</v>
      </c>
    </row>
    <row r="9" spans="1:70" s="10" customFormat="1" ht="18" customHeight="1" x14ac:dyDescent="0.25">
      <c r="A9" s="36">
        <v>3</v>
      </c>
      <c r="B9" s="12" t="s">
        <v>10</v>
      </c>
      <c r="C9" s="7">
        <v>430</v>
      </c>
      <c r="D9" s="7">
        <v>1300</v>
      </c>
      <c r="E9" s="7">
        <v>55</v>
      </c>
      <c r="F9" s="7">
        <v>180</v>
      </c>
      <c r="G9" s="7">
        <v>20</v>
      </c>
      <c r="H9" s="7">
        <v>20</v>
      </c>
      <c r="I9" s="8">
        <f t="shared" si="0"/>
        <v>505</v>
      </c>
      <c r="J9" s="8">
        <f t="shared" si="0"/>
        <v>1500</v>
      </c>
      <c r="K9" s="7">
        <v>62</v>
      </c>
      <c r="L9" s="7">
        <v>400</v>
      </c>
      <c r="M9" s="7">
        <v>15</v>
      </c>
      <c r="N9" s="7">
        <v>100</v>
      </c>
      <c r="O9" s="8">
        <f t="shared" si="1"/>
        <v>582</v>
      </c>
      <c r="P9" s="8">
        <f t="shared" si="1"/>
        <v>2000</v>
      </c>
      <c r="Q9" s="8">
        <v>2</v>
      </c>
      <c r="R9" s="8">
        <v>6</v>
      </c>
      <c r="S9" s="8">
        <v>478</v>
      </c>
      <c r="T9" s="8">
        <v>1700</v>
      </c>
      <c r="U9" s="7">
        <v>280</v>
      </c>
      <c r="V9" s="7">
        <v>1065</v>
      </c>
      <c r="W9" s="7">
        <v>60</v>
      </c>
      <c r="X9" s="7">
        <v>400</v>
      </c>
      <c r="Y9" s="7">
        <v>8</v>
      </c>
      <c r="Z9" s="7">
        <v>20</v>
      </c>
      <c r="AA9" s="7">
        <v>6</v>
      </c>
      <c r="AB9" s="7">
        <v>15</v>
      </c>
      <c r="AC9" s="7"/>
      <c r="AD9" s="7"/>
      <c r="AE9" s="8">
        <f t="shared" si="2"/>
        <v>354</v>
      </c>
      <c r="AF9" s="8">
        <f t="shared" si="2"/>
        <v>1500</v>
      </c>
      <c r="AG9" s="8">
        <v>4</v>
      </c>
      <c r="AH9" s="8">
        <v>10</v>
      </c>
      <c r="AI9" s="7"/>
      <c r="AJ9" s="7"/>
      <c r="AK9" s="7">
        <v>5</v>
      </c>
      <c r="AL9" s="7">
        <v>5</v>
      </c>
      <c r="AM9" s="7">
        <v>16</v>
      </c>
      <c r="AN9" s="7">
        <v>73</v>
      </c>
      <c r="AO9" s="7">
        <v>5</v>
      </c>
      <c r="AP9" s="7">
        <v>10</v>
      </c>
      <c r="AQ9" s="7">
        <v>2</v>
      </c>
      <c r="AR9" s="7">
        <v>2</v>
      </c>
      <c r="AS9" s="7">
        <v>5</v>
      </c>
      <c r="AT9" s="7">
        <v>10</v>
      </c>
      <c r="AU9" s="7">
        <f t="shared" si="3"/>
        <v>33</v>
      </c>
      <c r="AV9" s="7">
        <f t="shared" si="3"/>
        <v>100</v>
      </c>
      <c r="AW9" s="7">
        <v>1</v>
      </c>
      <c r="AX9" s="7">
        <v>1</v>
      </c>
      <c r="AY9" s="9">
        <f t="shared" si="4"/>
        <v>969</v>
      </c>
      <c r="AZ9" s="9">
        <f t="shared" si="4"/>
        <v>3600</v>
      </c>
      <c r="BA9" s="9"/>
      <c r="BB9" s="9"/>
      <c r="BC9" s="7">
        <v>2</v>
      </c>
      <c r="BD9" s="7">
        <v>30</v>
      </c>
      <c r="BE9" s="7">
        <v>3</v>
      </c>
      <c r="BF9" s="7">
        <v>90</v>
      </c>
      <c r="BG9" s="7">
        <v>90</v>
      </c>
      <c r="BH9" s="7">
        <v>160</v>
      </c>
      <c r="BI9" s="7">
        <v>195</v>
      </c>
      <c r="BJ9" s="7">
        <v>520</v>
      </c>
      <c r="BK9" s="8">
        <f t="shared" si="5"/>
        <v>290</v>
      </c>
      <c r="BL9" s="8">
        <f t="shared" si="5"/>
        <v>800</v>
      </c>
      <c r="BM9" s="8">
        <f t="shared" si="6"/>
        <v>1259</v>
      </c>
      <c r="BN9" s="8">
        <f t="shared" si="6"/>
        <v>4400</v>
      </c>
      <c r="BO9" s="7">
        <v>130</v>
      </c>
      <c r="BP9" s="7">
        <v>260</v>
      </c>
      <c r="BQ9" s="29">
        <v>10</v>
      </c>
      <c r="BR9" s="29">
        <v>10</v>
      </c>
    </row>
    <row r="10" spans="1:70" s="10" customFormat="1" ht="18" customHeight="1" x14ac:dyDescent="0.25">
      <c r="A10" s="37">
        <v>4</v>
      </c>
      <c r="B10" s="12" t="s">
        <v>11</v>
      </c>
      <c r="C10" s="7">
        <v>15</v>
      </c>
      <c r="D10" s="7">
        <v>15</v>
      </c>
      <c r="E10" s="7">
        <v>12</v>
      </c>
      <c r="F10" s="7">
        <v>15</v>
      </c>
      <c r="G10" s="7">
        <v>5</v>
      </c>
      <c r="H10" s="7">
        <v>5</v>
      </c>
      <c r="I10" s="8">
        <f t="shared" si="0"/>
        <v>32</v>
      </c>
      <c r="J10" s="8">
        <f t="shared" si="0"/>
        <v>35</v>
      </c>
      <c r="K10" s="7">
        <v>5</v>
      </c>
      <c r="L10" s="7">
        <v>10</v>
      </c>
      <c r="M10" s="7">
        <v>5</v>
      </c>
      <c r="N10" s="7">
        <v>5</v>
      </c>
      <c r="O10" s="8">
        <f t="shared" si="1"/>
        <v>42</v>
      </c>
      <c r="P10" s="8">
        <f t="shared" si="1"/>
        <v>50</v>
      </c>
      <c r="Q10" s="8">
        <v>1</v>
      </c>
      <c r="R10" s="8">
        <v>1</v>
      </c>
      <c r="S10" s="8">
        <v>34</v>
      </c>
      <c r="T10" s="8">
        <v>40</v>
      </c>
      <c r="U10" s="7">
        <v>20</v>
      </c>
      <c r="V10" s="7">
        <v>50</v>
      </c>
      <c r="W10" s="7">
        <v>10</v>
      </c>
      <c r="X10" s="7">
        <v>40</v>
      </c>
      <c r="Y10" s="7">
        <v>5</v>
      </c>
      <c r="Z10" s="7">
        <v>10</v>
      </c>
      <c r="AA10" s="7"/>
      <c r="AB10" s="7"/>
      <c r="AC10" s="7"/>
      <c r="AD10" s="7"/>
      <c r="AE10" s="8">
        <f t="shared" si="2"/>
        <v>35</v>
      </c>
      <c r="AF10" s="8">
        <f t="shared" si="2"/>
        <v>100</v>
      </c>
      <c r="AG10" s="8">
        <v>2</v>
      </c>
      <c r="AH10" s="8">
        <v>2</v>
      </c>
      <c r="AI10" s="7"/>
      <c r="AJ10" s="7"/>
      <c r="AK10" s="7">
        <v>5</v>
      </c>
      <c r="AL10" s="7">
        <v>5</v>
      </c>
      <c r="AM10" s="7">
        <v>20</v>
      </c>
      <c r="AN10" s="7">
        <v>125</v>
      </c>
      <c r="AO10" s="7">
        <v>5</v>
      </c>
      <c r="AP10" s="7">
        <v>5</v>
      </c>
      <c r="AQ10" s="7">
        <v>5</v>
      </c>
      <c r="AR10" s="7">
        <v>5</v>
      </c>
      <c r="AS10" s="7">
        <v>2</v>
      </c>
      <c r="AT10" s="7">
        <v>10</v>
      </c>
      <c r="AU10" s="7">
        <f t="shared" si="3"/>
        <v>37</v>
      </c>
      <c r="AV10" s="7">
        <f t="shared" si="3"/>
        <v>150</v>
      </c>
      <c r="AW10" s="7">
        <v>1</v>
      </c>
      <c r="AX10" s="7">
        <v>1</v>
      </c>
      <c r="AY10" s="9">
        <f t="shared" si="4"/>
        <v>114</v>
      </c>
      <c r="AZ10" s="9">
        <f t="shared" si="4"/>
        <v>300</v>
      </c>
      <c r="BA10" s="9"/>
      <c r="BB10" s="9"/>
      <c r="BC10" s="7"/>
      <c r="BD10" s="7"/>
      <c r="BE10" s="7"/>
      <c r="BF10" s="7"/>
      <c r="BG10" s="7">
        <v>20</v>
      </c>
      <c r="BH10" s="7">
        <v>50</v>
      </c>
      <c r="BI10" s="7">
        <v>20</v>
      </c>
      <c r="BJ10" s="7">
        <v>50</v>
      </c>
      <c r="BK10" s="8">
        <f t="shared" si="5"/>
        <v>40</v>
      </c>
      <c r="BL10" s="8">
        <f t="shared" si="5"/>
        <v>100</v>
      </c>
      <c r="BM10" s="8">
        <f t="shared" si="6"/>
        <v>154</v>
      </c>
      <c r="BN10" s="8">
        <f t="shared" si="6"/>
        <v>400</v>
      </c>
      <c r="BO10" s="7">
        <v>20</v>
      </c>
      <c r="BP10" s="7">
        <v>40</v>
      </c>
      <c r="BQ10" s="29">
        <v>5</v>
      </c>
      <c r="BR10" s="29">
        <v>5</v>
      </c>
    </row>
    <row r="11" spans="1:70" s="10" customFormat="1" ht="18" customHeight="1" x14ac:dyDescent="0.25">
      <c r="A11" s="36">
        <v>5</v>
      </c>
      <c r="B11" s="12" t="s">
        <v>12</v>
      </c>
      <c r="C11" s="7">
        <v>1628</v>
      </c>
      <c r="D11" s="7">
        <v>6500</v>
      </c>
      <c r="E11" s="7">
        <v>340</v>
      </c>
      <c r="F11" s="7">
        <v>1050</v>
      </c>
      <c r="G11" s="7">
        <v>200</v>
      </c>
      <c r="H11" s="7">
        <v>200</v>
      </c>
      <c r="I11" s="8">
        <f t="shared" si="0"/>
        <v>2168</v>
      </c>
      <c r="J11" s="8">
        <f t="shared" si="0"/>
        <v>7750</v>
      </c>
      <c r="K11" s="7">
        <v>35</v>
      </c>
      <c r="L11" s="7">
        <v>100</v>
      </c>
      <c r="M11" s="7">
        <v>10</v>
      </c>
      <c r="N11" s="7">
        <v>20</v>
      </c>
      <c r="O11" s="8">
        <f t="shared" si="1"/>
        <v>2213</v>
      </c>
      <c r="P11" s="8">
        <f t="shared" si="1"/>
        <v>7870</v>
      </c>
      <c r="Q11" s="8">
        <v>1</v>
      </c>
      <c r="R11" s="8">
        <v>1</v>
      </c>
      <c r="S11" s="8">
        <v>1882</v>
      </c>
      <c r="T11" s="8">
        <v>6926</v>
      </c>
      <c r="U11" s="7">
        <v>280</v>
      </c>
      <c r="V11" s="7">
        <v>950</v>
      </c>
      <c r="W11" s="7">
        <v>60</v>
      </c>
      <c r="X11" s="7">
        <v>500</v>
      </c>
      <c r="Y11" s="7">
        <v>10</v>
      </c>
      <c r="Z11" s="7">
        <v>25</v>
      </c>
      <c r="AA11" s="7">
        <v>12</v>
      </c>
      <c r="AB11" s="7">
        <v>25</v>
      </c>
      <c r="AC11" s="7"/>
      <c r="AD11" s="7"/>
      <c r="AE11" s="8">
        <f t="shared" si="2"/>
        <v>362</v>
      </c>
      <c r="AF11" s="8">
        <f t="shared" si="2"/>
        <v>1500</v>
      </c>
      <c r="AG11" s="8">
        <v>5</v>
      </c>
      <c r="AH11" s="8">
        <v>10</v>
      </c>
      <c r="AI11" s="7"/>
      <c r="AJ11" s="7"/>
      <c r="AK11" s="7">
        <v>15</v>
      </c>
      <c r="AL11" s="7">
        <v>50</v>
      </c>
      <c r="AM11" s="7">
        <v>40</v>
      </c>
      <c r="AN11" s="7">
        <v>248</v>
      </c>
      <c r="AO11" s="7">
        <v>10</v>
      </c>
      <c r="AP11" s="7">
        <v>20</v>
      </c>
      <c r="AQ11" s="7">
        <v>2</v>
      </c>
      <c r="AR11" s="7">
        <v>2</v>
      </c>
      <c r="AS11" s="7">
        <v>10</v>
      </c>
      <c r="AT11" s="7">
        <v>80</v>
      </c>
      <c r="AU11" s="7">
        <f t="shared" si="3"/>
        <v>77</v>
      </c>
      <c r="AV11" s="7">
        <f t="shared" si="3"/>
        <v>400</v>
      </c>
      <c r="AW11" s="7">
        <v>1</v>
      </c>
      <c r="AX11" s="7">
        <v>1</v>
      </c>
      <c r="AY11" s="9">
        <f t="shared" si="4"/>
        <v>2652</v>
      </c>
      <c r="AZ11" s="9">
        <f t="shared" si="4"/>
        <v>9770</v>
      </c>
      <c r="BA11" s="9"/>
      <c r="BB11" s="9"/>
      <c r="BC11" s="7">
        <v>1</v>
      </c>
      <c r="BD11" s="7">
        <v>15</v>
      </c>
      <c r="BE11" s="7">
        <v>1</v>
      </c>
      <c r="BF11" s="7">
        <v>30</v>
      </c>
      <c r="BG11" s="7">
        <v>50</v>
      </c>
      <c r="BH11" s="7">
        <v>210</v>
      </c>
      <c r="BI11" s="7">
        <v>508</v>
      </c>
      <c r="BJ11" s="7">
        <v>1145</v>
      </c>
      <c r="BK11" s="8">
        <f t="shared" si="5"/>
        <v>560</v>
      </c>
      <c r="BL11" s="8">
        <f t="shared" si="5"/>
        <v>1400</v>
      </c>
      <c r="BM11" s="8">
        <f t="shared" si="6"/>
        <v>3212</v>
      </c>
      <c r="BN11" s="8">
        <f t="shared" si="6"/>
        <v>11170</v>
      </c>
      <c r="BO11" s="7">
        <v>725</v>
      </c>
      <c r="BP11" s="7">
        <v>1130</v>
      </c>
      <c r="BQ11" s="29">
        <v>70</v>
      </c>
      <c r="BR11" s="29">
        <v>70</v>
      </c>
    </row>
    <row r="12" spans="1:70" s="10" customFormat="1" ht="18" customHeight="1" x14ac:dyDescent="0.25">
      <c r="A12" s="37">
        <v>6</v>
      </c>
      <c r="B12" s="12" t="s">
        <v>13</v>
      </c>
      <c r="C12" s="7">
        <v>5510</v>
      </c>
      <c r="D12" s="7">
        <v>14800</v>
      </c>
      <c r="E12" s="7">
        <v>1326</v>
      </c>
      <c r="F12" s="7">
        <v>3100</v>
      </c>
      <c r="G12" s="7">
        <v>320</v>
      </c>
      <c r="H12" s="7">
        <v>500</v>
      </c>
      <c r="I12" s="8">
        <f t="shared" si="0"/>
        <v>7156</v>
      </c>
      <c r="J12" s="8">
        <f t="shared" si="0"/>
        <v>18400</v>
      </c>
      <c r="K12" s="7">
        <v>150</v>
      </c>
      <c r="L12" s="7">
        <v>1000</v>
      </c>
      <c r="M12" s="7">
        <v>80</v>
      </c>
      <c r="N12" s="7">
        <v>500</v>
      </c>
      <c r="O12" s="8">
        <f t="shared" si="1"/>
        <v>7386</v>
      </c>
      <c r="P12" s="8">
        <f t="shared" si="1"/>
        <v>19900</v>
      </c>
      <c r="Q12" s="8">
        <v>8</v>
      </c>
      <c r="R12" s="8">
        <v>25</v>
      </c>
      <c r="S12" s="8">
        <v>6279</v>
      </c>
      <c r="T12" s="8">
        <v>17512</v>
      </c>
      <c r="U12" s="7">
        <v>700</v>
      </c>
      <c r="V12" s="7">
        <v>2680</v>
      </c>
      <c r="W12" s="7">
        <v>200</v>
      </c>
      <c r="X12" s="7">
        <v>1500</v>
      </c>
      <c r="Y12" s="7">
        <v>20</v>
      </c>
      <c r="Z12" s="7">
        <v>50</v>
      </c>
      <c r="AA12" s="7">
        <v>10</v>
      </c>
      <c r="AB12" s="7">
        <v>20</v>
      </c>
      <c r="AC12" s="7">
        <v>2</v>
      </c>
      <c r="AD12" s="7">
        <v>50</v>
      </c>
      <c r="AE12" s="8">
        <f t="shared" si="2"/>
        <v>932</v>
      </c>
      <c r="AF12" s="8">
        <f t="shared" si="2"/>
        <v>4300</v>
      </c>
      <c r="AG12" s="8">
        <v>10</v>
      </c>
      <c r="AH12" s="8">
        <v>10</v>
      </c>
      <c r="AI12" s="7">
        <v>10</v>
      </c>
      <c r="AJ12" s="7">
        <v>30</v>
      </c>
      <c r="AK12" s="7">
        <v>20</v>
      </c>
      <c r="AL12" s="7">
        <v>60</v>
      </c>
      <c r="AM12" s="7">
        <v>30</v>
      </c>
      <c r="AN12" s="7">
        <v>240</v>
      </c>
      <c r="AO12" s="7">
        <v>10</v>
      </c>
      <c r="AP12" s="7">
        <v>60</v>
      </c>
      <c r="AQ12" s="7">
        <v>5</v>
      </c>
      <c r="AR12" s="7">
        <v>10</v>
      </c>
      <c r="AS12" s="7">
        <v>20</v>
      </c>
      <c r="AT12" s="7">
        <v>100</v>
      </c>
      <c r="AU12" s="7">
        <f t="shared" si="3"/>
        <v>95</v>
      </c>
      <c r="AV12" s="7">
        <f t="shared" si="3"/>
        <v>500</v>
      </c>
      <c r="AW12" s="7">
        <v>2</v>
      </c>
      <c r="AX12" s="7">
        <v>3</v>
      </c>
      <c r="AY12" s="9">
        <f t="shared" si="4"/>
        <v>8413</v>
      </c>
      <c r="AZ12" s="9">
        <f t="shared" si="4"/>
        <v>24700</v>
      </c>
      <c r="BA12" s="9"/>
      <c r="BB12" s="9"/>
      <c r="BC12" s="7">
        <v>1</v>
      </c>
      <c r="BD12" s="7">
        <v>15</v>
      </c>
      <c r="BE12" s="7">
        <v>3</v>
      </c>
      <c r="BF12" s="7">
        <v>90</v>
      </c>
      <c r="BG12" s="7">
        <v>40</v>
      </c>
      <c r="BH12" s="7">
        <v>120</v>
      </c>
      <c r="BI12" s="7">
        <v>336</v>
      </c>
      <c r="BJ12" s="7">
        <v>1075</v>
      </c>
      <c r="BK12" s="8">
        <f t="shared" si="5"/>
        <v>380</v>
      </c>
      <c r="BL12" s="8">
        <f t="shared" si="5"/>
        <v>1300</v>
      </c>
      <c r="BM12" s="8">
        <f t="shared" si="6"/>
        <v>8793</v>
      </c>
      <c r="BN12" s="8">
        <f t="shared" si="6"/>
        <v>26000</v>
      </c>
      <c r="BO12" s="7">
        <v>2460</v>
      </c>
      <c r="BP12" s="7">
        <v>3840</v>
      </c>
      <c r="BQ12" s="29">
        <v>123</v>
      </c>
      <c r="BR12" s="29">
        <v>123</v>
      </c>
    </row>
    <row r="13" spans="1:70" s="10" customFormat="1" ht="18" customHeight="1" x14ac:dyDescent="0.25">
      <c r="A13" s="36">
        <v>7</v>
      </c>
      <c r="B13" s="12" t="s">
        <v>15</v>
      </c>
      <c r="C13" s="7">
        <v>620</v>
      </c>
      <c r="D13" s="7">
        <v>2200</v>
      </c>
      <c r="E13" s="7">
        <v>95</v>
      </c>
      <c r="F13" s="7">
        <v>265</v>
      </c>
      <c r="G13" s="7">
        <v>100</v>
      </c>
      <c r="H13" s="7">
        <v>100</v>
      </c>
      <c r="I13" s="8">
        <f t="shared" si="0"/>
        <v>815</v>
      </c>
      <c r="J13" s="8">
        <f t="shared" si="0"/>
        <v>2565</v>
      </c>
      <c r="K13" s="7">
        <v>38</v>
      </c>
      <c r="L13" s="7">
        <v>300</v>
      </c>
      <c r="M13" s="7">
        <v>10</v>
      </c>
      <c r="N13" s="7">
        <v>30</v>
      </c>
      <c r="O13" s="8">
        <f t="shared" si="1"/>
        <v>863</v>
      </c>
      <c r="P13" s="8">
        <f t="shared" si="1"/>
        <v>2895</v>
      </c>
      <c r="Q13" s="8">
        <v>2</v>
      </c>
      <c r="R13" s="8">
        <v>4</v>
      </c>
      <c r="S13" s="8">
        <v>734</v>
      </c>
      <c r="T13" s="8">
        <v>2548</v>
      </c>
      <c r="U13" s="7">
        <v>380</v>
      </c>
      <c r="V13" s="7">
        <v>1370</v>
      </c>
      <c r="W13" s="7">
        <v>70</v>
      </c>
      <c r="X13" s="7">
        <v>400</v>
      </c>
      <c r="Y13" s="7">
        <v>5</v>
      </c>
      <c r="Z13" s="7">
        <v>5</v>
      </c>
      <c r="AA13" s="7">
        <v>12</v>
      </c>
      <c r="AB13" s="7">
        <v>25</v>
      </c>
      <c r="AC13" s="7"/>
      <c r="AD13" s="7"/>
      <c r="AE13" s="8">
        <f t="shared" si="2"/>
        <v>467</v>
      </c>
      <c r="AF13" s="8">
        <f t="shared" si="2"/>
        <v>1800</v>
      </c>
      <c r="AG13" s="8">
        <v>3</v>
      </c>
      <c r="AH13" s="8">
        <v>3</v>
      </c>
      <c r="AI13" s="7"/>
      <c r="AJ13" s="7"/>
      <c r="AK13" s="7">
        <v>10</v>
      </c>
      <c r="AL13" s="7">
        <v>20</v>
      </c>
      <c r="AM13" s="7">
        <v>30</v>
      </c>
      <c r="AN13" s="7">
        <v>158</v>
      </c>
      <c r="AO13" s="7">
        <v>10</v>
      </c>
      <c r="AP13" s="7">
        <v>10</v>
      </c>
      <c r="AQ13" s="7">
        <v>2</v>
      </c>
      <c r="AR13" s="7">
        <v>2</v>
      </c>
      <c r="AS13" s="7">
        <v>5</v>
      </c>
      <c r="AT13" s="7">
        <v>10</v>
      </c>
      <c r="AU13" s="7">
        <f t="shared" si="3"/>
        <v>57</v>
      </c>
      <c r="AV13" s="7">
        <f t="shared" si="3"/>
        <v>200</v>
      </c>
      <c r="AW13" s="7">
        <v>1</v>
      </c>
      <c r="AX13" s="7">
        <v>1</v>
      </c>
      <c r="AY13" s="9">
        <f t="shared" si="4"/>
        <v>1387</v>
      </c>
      <c r="AZ13" s="9">
        <f t="shared" si="4"/>
        <v>4895</v>
      </c>
      <c r="BA13" s="9"/>
      <c r="BB13" s="9"/>
      <c r="BC13" s="7">
        <v>1</v>
      </c>
      <c r="BD13" s="7">
        <v>15</v>
      </c>
      <c r="BE13" s="7">
        <v>1</v>
      </c>
      <c r="BF13" s="7">
        <v>30</v>
      </c>
      <c r="BG13" s="7">
        <v>30</v>
      </c>
      <c r="BH13" s="7">
        <v>80</v>
      </c>
      <c r="BI13" s="7">
        <v>248</v>
      </c>
      <c r="BJ13" s="7">
        <v>475</v>
      </c>
      <c r="BK13" s="8">
        <f t="shared" si="5"/>
        <v>280</v>
      </c>
      <c r="BL13" s="8">
        <f t="shared" si="5"/>
        <v>600</v>
      </c>
      <c r="BM13" s="8">
        <f t="shared" si="6"/>
        <v>1667</v>
      </c>
      <c r="BN13" s="8">
        <f t="shared" si="6"/>
        <v>5495</v>
      </c>
      <c r="BO13" s="7">
        <v>340</v>
      </c>
      <c r="BP13" s="7">
        <v>425</v>
      </c>
      <c r="BQ13" s="29">
        <v>18</v>
      </c>
      <c r="BR13" s="29">
        <v>18</v>
      </c>
    </row>
    <row r="14" spans="1:70" s="10" customFormat="1" ht="18" customHeight="1" x14ac:dyDescent="0.25">
      <c r="A14" s="37">
        <v>8</v>
      </c>
      <c r="B14" s="12" t="s">
        <v>16</v>
      </c>
      <c r="C14" s="7">
        <v>330</v>
      </c>
      <c r="D14" s="7">
        <v>500</v>
      </c>
      <c r="E14" s="7">
        <v>121</v>
      </c>
      <c r="F14" s="7">
        <v>350</v>
      </c>
      <c r="G14" s="7">
        <v>100</v>
      </c>
      <c r="H14" s="7">
        <v>100</v>
      </c>
      <c r="I14" s="8">
        <f t="shared" si="0"/>
        <v>551</v>
      </c>
      <c r="J14" s="8">
        <f t="shared" si="0"/>
        <v>950</v>
      </c>
      <c r="K14" s="7">
        <v>20</v>
      </c>
      <c r="L14" s="7">
        <v>50</v>
      </c>
      <c r="M14" s="7">
        <v>20</v>
      </c>
      <c r="N14" s="7">
        <v>50</v>
      </c>
      <c r="O14" s="8">
        <f t="shared" si="1"/>
        <v>591</v>
      </c>
      <c r="P14" s="8">
        <f t="shared" si="1"/>
        <v>1050</v>
      </c>
      <c r="Q14" s="8">
        <v>5</v>
      </c>
      <c r="R14" s="8">
        <v>8</v>
      </c>
      <c r="S14" s="8">
        <v>503</v>
      </c>
      <c r="T14" s="8">
        <v>924</v>
      </c>
      <c r="U14" s="7">
        <v>40</v>
      </c>
      <c r="V14" s="7">
        <v>73</v>
      </c>
      <c r="W14" s="7">
        <v>10</v>
      </c>
      <c r="X14" s="7">
        <v>50</v>
      </c>
      <c r="Y14" s="7">
        <v>5</v>
      </c>
      <c r="Z14" s="7">
        <v>5</v>
      </c>
      <c r="AA14" s="7">
        <v>12</v>
      </c>
      <c r="AB14" s="7">
        <v>22</v>
      </c>
      <c r="AC14" s="7"/>
      <c r="AD14" s="7"/>
      <c r="AE14" s="8">
        <f t="shared" si="2"/>
        <v>67</v>
      </c>
      <c r="AF14" s="8">
        <f t="shared" si="2"/>
        <v>150</v>
      </c>
      <c r="AG14" s="8">
        <v>3</v>
      </c>
      <c r="AH14" s="8">
        <v>3</v>
      </c>
      <c r="AI14" s="7"/>
      <c r="AJ14" s="7"/>
      <c r="AK14" s="7">
        <v>10</v>
      </c>
      <c r="AL14" s="7">
        <v>20</v>
      </c>
      <c r="AM14" s="7">
        <v>25</v>
      </c>
      <c r="AN14" s="7">
        <v>138</v>
      </c>
      <c r="AO14" s="7">
        <v>10</v>
      </c>
      <c r="AP14" s="7">
        <v>30</v>
      </c>
      <c r="AQ14" s="7">
        <v>2</v>
      </c>
      <c r="AR14" s="7">
        <v>2</v>
      </c>
      <c r="AS14" s="7">
        <v>5</v>
      </c>
      <c r="AT14" s="7">
        <v>10</v>
      </c>
      <c r="AU14" s="7">
        <f t="shared" si="3"/>
        <v>52</v>
      </c>
      <c r="AV14" s="7">
        <f t="shared" si="3"/>
        <v>200</v>
      </c>
      <c r="AW14" s="7">
        <v>1</v>
      </c>
      <c r="AX14" s="7">
        <v>1</v>
      </c>
      <c r="AY14" s="9">
        <f t="shared" si="4"/>
        <v>710</v>
      </c>
      <c r="AZ14" s="9">
        <f t="shared" si="4"/>
        <v>1400</v>
      </c>
      <c r="BA14" s="9"/>
      <c r="BB14" s="9"/>
      <c r="BC14" s="7">
        <v>1</v>
      </c>
      <c r="BD14" s="7">
        <v>15</v>
      </c>
      <c r="BE14" s="7">
        <v>3</v>
      </c>
      <c r="BF14" s="7">
        <v>90</v>
      </c>
      <c r="BG14" s="7">
        <v>20</v>
      </c>
      <c r="BH14" s="7">
        <v>70</v>
      </c>
      <c r="BI14" s="7">
        <v>96</v>
      </c>
      <c r="BJ14" s="7">
        <v>125</v>
      </c>
      <c r="BK14" s="8">
        <f t="shared" si="5"/>
        <v>120</v>
      </c>
      <c r="BL14" s="8">
        <f t="shared" si="5"/>
        <v>300</v>
      </c>
      <c r="BM14" s="8">
        <f t="shared" si="6"/>
        <v>830</v>
      </c>
      <c r="BN14" s="8">
        <f t="shared" si="6"/>
        <v>1700</v>
      </c>
      <c r="BO14" s="7">
        <v>190</v>
      </c>
      <c r="BP14" s="7">
        <v>260</v>
      </c>
      <c r="BQ14" s="29">
        <v>24</v>
      </c>
      <c r="BR14" s="29">
        <v>24</v>
      </c>
    </row>
    <row r="15" spans="1:70" s="10" customFormat="1" ht="18" customHeight="1" x14ac:dyDescent="0.25">
      <c r="A15" s="36">
        <v>9</v>
      </c>
      <c r="B15" s="12" t="s">
        <v>17</v>
      </c>
      <c r="C15" s="7"/>
      <c r="D15" s="7"/>
      <c r="E15" s="7"/>
      <c r="F15" s="7"/>
      <c r="G15" s="7"/>
      <c r="H15" s="7"/>
      <c r="I15" s="8">
        <f t="shared" si="0"/>
        <v>0</v>
      </c>
      <c r="J15" s="8">
        <f t="shared" si="0"/>
        <v>0</v>
      </c>
      <c r="K15" s="7"/>
      <c r="L15" s="7"/>
      <c r="M15" s="7"/>
      <c r="N15" s="7"/>
      <c r="O15" s="8">
        <f t="shared" si="1"/>
        <v>0</v>
      </c>
      <c r="P15" s="8">
        <f t="shared" si="1"/>
        <v>0</v>
      </c>
      <c r="Q15" s="8"/>
      <c r="R15" s="8"/>
      <c r="S15" s="8"/>
      <c r="T15" s="8"/>
      <c r="U15" s="7"/>
      <c r="V15" s="7"/>
      <c r="W15" s="7"/>
      <c r="X15" s="7"/>
      <c r="Y15" s="7"/>
      <c r="Z15" s="7"/>
      <c r="AA15" s="7"/>
      <c r="AB15" s="7"/>
      <c r="AC15" s="7"/>
      <c r="AD15" s="7"/>
      <c r="AE15" s="8">
        <f t="shared" si="2"/>
        <v>0</v>
      </c>
      <c r="AF15" s="8">
        <f t="shared" si="2"/>
        <v>0</v>
      </c>
      <c r="AG15" s="8"/>
      <c r="AH15" s="8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>
        <f t="shared" si="3"/>
        <v>0</v>
      </c>
      <c r="AV15" s="7">
        <f t="shared" si="3"/>
        <v>0</v>
      </c>
      <c r="AW15" s="7"/>
      <c r="AX15" s="7"/>
      <c r="AY15" s="9">
        <f t="shared" si="4"/>
        <v>0</v>
      </c>
      <c r="AZ15" s="9">
        <f t="shared" si="4"/>
        <v>0</v>
      </c>
      <c r="BA15" s="9"/>
      <c r="BB15" s="9"/>
      <c r="BC15" s="7"/>
      <c r="BD15" s="7"/>
      <c r="BE15" s="7"/>
      <c r="BF15" s="7"/>
      <c r="BG15" s="7"/>
      <c r="BH15" s="7"/>
      <c r="BI15" s="7"/>
      <c r="BJ15" s="7"/>
      <c r="BK15" s="8">
        <f t="shared" si="5"/>
        <v>0</v>
      </c>
      <c r="BL15" s="8">
        <f t="shared" si="5"/>
        <v>0</v>
      </c>
      <c r="BM15" s="8">
        <f t="shared" si="6"/>
        <v>0</v>
      </c>
      <c r="BN15" s="8">
        <f t="shared" si="6"/>
        <v>0</v>
      </c>
      <c r="BO15" s="7"/>
      <c r="BP15" s="7"/>
      <c r="BQ15" s="29"/>
      <c r="BR15" s="29"/>
    </row>
    <row r="16" spans="1:70" s="10" customFormat="1" ht="18" customHeight="1" x14ac:dyDescent="0.25">
      <c r="A16" s="37">
        <v>10</v>
      </c>
      <c r="B16" s="12" t="s">
        <v>18</v>
      </c>
      <c r="C16" s="7">
        <v>5842</v>
      </c>
      <c r="D16" s="7">
        <v>22000</v>
      </c>
      <c r="E16" s="7">
        <v>1150</v>
      </c>
      <c r="F16" s="7">
        <v>2450</v>
      </c>
      <c r="G16" s="7">
        <v>810</v>
      </c>
      <c r="H16" s="7">
        <v>1500</v>
      </c>
      <c r="I16" s="8">
        <f t="shared" si="0"/>
        <v>7802</v>
      </c>
      <c r="J16" s="8">
        <f t="shared" si="0"/>
        <v>25950</v>
      </c>
      <c r="K16" s="7">
        <v>135</v>
      </c>
      <c r="L16" s="7">
        <v>1000</v>
      </c>
      <c r="M16" s="7">
        <v>260</v>
      </c>
      <c r="N16" s="7">
        <v>500</v>
      </c>
      <c r="O16" s="8">
        <f t="shared" si="1"/>
        <v>8197</v>
      </c>
      <c r="P16" s="8">
        <f t="shared" si="1"/>
        <v>27450</v>
      </c>
      <c r="Q16" s="8">
        <v>39</v>
      </c>
      <c r="R16" s="8">
        <v>40</v>
      </c>
      <c r="S16" s="8">
        <v>7214</v>
      </c>
      <c r="T16" s="8">
        <v>25254</v>
      </c>
      <c r="U16" s="7">
        <v>840</v>
      </c>
      <c r="V16" s="7">
        <v>4500</v>
      </c>
      <c r="W16" s="7">
        <v>400</v>
      </c>
      <c r="X16" s="7">
        <v>2800</v>
      </c>
      <c r="Y16" s="7">
        <v>20</v>
      </c>
      <c r="Z16" s="7">
        <v>80</v>
      </c>
      <c r="AA16" s="7">
        <v>35</v>
      </c>
      <c r="AB16" s="7">
        <v>120</v>
      </c>
      <c r="AC16" s="7"/>
      <c r="AD16" s="7"/>
      <c r="AE16" s="8">
        <f t="shared" si="2"/>
        <v>1295</v>
      </c>
      <c r="AF16" s="8">
        <f t="shared" si="2"/>
        <v>7500</v>
      </c>
      <c r="AG16" s="8">
        <v>10</v>
      </c>
      <c r="AH16" s="8">
        <v>40</v>
      </c>
      <c r="AI16" s="7">
        <v>10</v>
      </c>
      <c r="AJ16" s="7">
        <v>100</v>
      </c>
      <c r="AK16" s="7">
        <v>180</v>
      </c>
      <c r="AL16" s="7">
        <v>300</v>
      </c>
      <c r="AM16" s="7">
        <v>100</v>
      </c>
      <c r="AN16" s="7">
        <v>480</v>
      </c>
      <c r="AO16" s="7">
        <v>50</v>
      </c>
      <c r="AP16" s="7">
        <v>100</v>
      </c>
      <c r="AQ16" s="7">
        <v>10</v>
      </c>
      <c r="AR16" s="7">
        <v>20</v>
      </c>
      <c r="AS16" s="7">
        <v>10</v>
      </c>
      <c r="AT16" s="7">
        <v>100</v>
      </c>
      <c r="AU16" s="7">
        <f t="shared" si="3"/>
        <v>360</v>
      </c>
      <c r="AV16" s="7">
        <f t="shared" si="3"/>
        <v>1100</v>
      </c>
      <c r="AW16" s="7">
        <v>4</v>
      </c>
      <c r="AX16" s="7">
        <v>4</v>
      </c>
      <c r="AY16" s="9">
        <f t="shared" si="4"/>
        <v>9852</v>
      </c>
      <c r="AZ16" s="9">
        <f t="shared" si="4"/>
        <v>36050</v>
      </c>
      <c r="BA16" s="9"/>
      <c r="BB16" s="9"/>
      <c r="BC16" s="7">
        <v>4</v>
      </c>
      <c r="BD16" s="7">
        <v>62</v>
      </c>
      <c r="BE16" s="7">
        <v>8</v>
      </c>
      <c r="BF16" s="7">
        <v>250</v>
      </c>
      <c r="BG16" s="7">
        <v>200</v>
      </c>
      <c r="BH16" s="7">
        <v>820</v>
      </c>
      <c r="BI16" s="7">
        <v>1540</v>
      </c>
      <c r="BJ16" s="7">
        <v>3368</v>
      </c>
      <c r="BK16" s="8">
        <f t="shared" si="5"/>
        <v>1752</v>
      </c>
      <c r="BL16" s="8">
        <f t="shared" si="5"/>
        <v>4500</v>
      </c>
      <c r="BM16" s="8">
        <f t="shared" si="6"/>
        <v>11604</v>
      </c>
      <c r="BN16" s="8">
        <f t="shared" si="6"/>
        <v>40550</v>
      </c>
      <c r="BO16" s="7">
        <v>2640</v>
      </c>
      <c r="BP16" s="7">
        <v>4720</v>
      </c>
      <c r="BQ16" s="29">
        <v>264</v>
      </c>
      <c r="BR16" s="29">
        <v>264</v>
      </c>
    </row>
    <row r="17" spans="1:95" s="10" customFormat="1" ht="18" customHeight="1" x14ac:dyDescent="0.25">
      <c r="A17" s="36">
        <v>11</v>
      </c>
      <c r="B17" s="12" t="s">
        <v>19</v>
      </c>
      <c r="C17" s="7">
        <v>16320</v>
      </c>
      <c r="D17" s="7">
        <v>20100</v>
      </c>
      <c r="E17" s="7">
        <v>2973</v>
      </c>
      <c r="F17" s="7">
        <v>5300</v>
      </c>
      <c r="G17" s="7">
        <v>1400</v>
      </c>
      <c r="H17" s="7">
        <v>2000</v>
      </c>
      <c r="I17" s="8">
        <f t="shared" si="0"/>
        <v>20693</v>
      </c>
      <c r="J17" s="8">
        <f t="shared" si="0"/>
        <v>27400</v>
      </c>
      <c r="K17" s="7">
        <v>298</v>
      </c>
      <c r="L17" s="7">
        <v>1700</v>
      </c>
      <c r="M17" s="7">
        <v>220</v>
      </c>
      <c r="N17" s="7">
        <v>500</v>
      </c>
      <c r="O17" s="8">
        <f t="shared" si="1"/>
        <v>21211</v>
      </c>
      <c r="P17" s="8">
        <f t="shared" si="1"/>
        <v>29600</v>
      </c>
      <c r="Q17" s="8">
        <v>45</v>
      </c>
      <c r="R17" s="8">
        <v>70</v>
      </c>
      <c r="S17" s="8">
        <v>18030</v>
      </c>
      <c r="T17" s="8">
        <v>26048</v>
      </c>
      <c r="U17" s="7">
        <v>1150</v>
      </c>
      <c r="V17" s="7">
        <v>3305</v>
      </c>
      <c r="W17" s="7">
        <v>400</v>
      </c>
      <c r="X17" s="7">
        <v>1500</v>
      </c>
      <c r="Y17" s="7">
        <v>15</v>
      </c>
      <c r="Z17" s="7">
        <v>70</v>
      </c>
      <c r="AA17" s="7">
        <v>38</v>
      </c>
      <c r="AB17" s="7">
        <v>75</v>
      </c>
      <c r="AC17" s="7">
        <v>2</v>
      </c>
      <c r="AD17" s="7">
        <v>50</v>
      </c>
      <c r="AE17" s="8">
        <f t="shared" si="2"/>
        <v>1605</v>
      </c>
      <c r="AF17" s="8">
        <f t="shared" si="2"/>
        <v>5000</v>
      </c>
      <c r="AG17" s="8">
        <v>10</v>
      </c>
      <c r="AH17" s="8">
        <v>50</v>
      </c>
      <c r="AI17" s="7">
        <v>10</v>
      </c>
      <c r="AJ17" s="7">
        <v>150</v>
      </c>
      <c r="AK17" s="7">
        <v>180</v>
      </c>
      <c r="AL17" s="7">
        <v>460</v>
      </c>
      <c r="AM17" s="7">
        <v>380</v>
      </c>
      <c r="AN17" s="7">
        <v>3210</v>
      </c>
      <c r="AO17" s="7">
        <v>90</v>
      </c>
      <c r="AP17" s="7">
        <v>300</v>
      </c>
      <c r="AQ17" s="7">
        <v>180</v>
      </c>
      <c r="AR17" s="7">
        <v>580</v>
      </c>
      <c r="AS17" s="7">
        <v>40</v>
      </c>
      <c r="AT17" s="7">
        <v>300</v>
      </c>
      <c r="AU17" s="7">
        <f t="shared" si="3"/>
        <v>880</v>
      </c>
      <c r="AV17" s="7">
        <f t="shared" si="3"/>
        <v>5000</v>
      </c>
      <c r="AW17" s="7">
        <v>40</v>
      </c>
      <c r="AX17" s="7">
        <v>40</v>
      </c>
      <c r="AY17" s="9">
        <f t="shared" si="4"/>
        <v>23696</v>
      </c>
      <c r="AZ17" s="9">
        <f t="shared" si="4"/>
        <v>39600</v>
      </c>
      <c r="BA17" s="9"/>
      <c r="BB17" s="9"/>
      <c r="BC17" s="7">
        <v>5</v>
      </c>
      <c r="BD17" s="7">
        <v>75</v>
      </c>
      <c r="BE17" s="7">
        <v>7</v>
      </c>
      <c r="BF17" s="7">
        <v>210</v>
      </c>
      <c r="BG17" s="7">
        <v>200</v>
      </c>
      <c r="BH17" s="7">
        <v>350</v>
      </c>
      <c r="BI17" s="7">
        <v>1708</v>
      </c>
      <c r="BJ17" s="7">
        <v>1865</v>
      </c>
      <c r="BK17" s="8">
        <f t="shared" si="5"/>
        <v>1920</v>
      </c>
      <c r="BL17" s="8">
        <f t="shared" si="5"/>
        <v>2500</v>
      </c>
      <c r="BM17" s="8">
        <f t="shared" si="6"/>
        <v>25616</v>
      </c>
      <c r="BN17" s="8">
        <f t="shared" si="6"/>
        <v>42100</v>
      </c>
      <c r="BO17" s="7">
        <v>5418</v>
      </c>
      <c r="BP17" s="7">
        <v>6383</v>
      </c>
      <c r="BQ17" s="29">
        <v>290</v>
      </c>
      <c r="BR17" s="29">
        <v>280</v>
      </c>
    </row>
    <row r="18" spans="1:95" s="10" customFormat="1" ht="18" customHeight="1" x14ac:dyDescent="0.25">
      <c r="A18" s="37">
        <v>12</v>
      </c>
      <c r="B18" s="12" t="s">
        <v>20</v>
      </c>
      <c r="C18" s="7">
        <v>1630</v>
      </c>
      <c r="D18" s="7">
        <v>3900</v>
      </c>
      <c r="E18" s="7">
        <v>455</v>
      </c>
      <c r="F18" s="7">
        <v>970</v>
      </c>
      <c r="G18" s="7">
        <v>130</v>
      </c>
      <c r="H18" s="7">
        <v>300</v>
      </c>
      <c r="I18" s="8">
        <f t="shared" si="0"/>
        <v>2215</v>
      </c>
      <c r="J18" s="8">
        <f t="shared" si="0"/>
        <v>5170</v>
      </c>
      <c r="K18" s="7">
        <v>40</v>
      </c>
      <c r="L18" s="7">
        <v>300</v>
      </c>
      <c r="M18" s="7">
        <v>125</v>
      </c>
      <c r="N18" s="7">
        <v>320</v>
      </c>
      <c r="O18" s="8">
        <f t="shared" si="1"/>
        <v>2380</v>
      </c>
      <c r="P18" s="8">
        <f t="shared" si="1"/>
        <v>5790</v>
      </c>
      <c r="Q18" s="8">
        <v>18</v>
      </c>
      <c r="R18" s="8">
        <v>20</v>
      </c>
      <c r="S18" s="8">
        <v>2023</v>
      </c>
      <c r="T18" s="8">
        <v>5096</v>
      </c>
      <c r="U18" s="7">
        <v>280</v>
      </c>
      <c r="V18" s="7">
        <v>775</v>
      </c>
      <c r="W18" s="7">
        <v>200</v>
      </c>
      <c r="X18" s="7">
        <v>500</v>
      </c>
      <c r="Y18" s="7">
        <v>8</v>
      </c>
      <c r="Z18" s="7">
        <v>25</v>
      </c>
      <c r="AA18" s="7">
        <v>25</v>
      </c>
      <c r="AB18" s="7">
        <v>50</v>
      </c>
      <c r="AC18" s="7">
        <v>5</v>
      </c>
      <c r="AD18" s="7">
        <v>50</v>
      </c>
      <c r="AE18" s="8">
        <f t="shared" si="2"/>
        <v>518</v>
      </c>
      <c r="AF18" s="8">
        <f t="shared" si="2"/>
        <v>1400</v>
      </c>
      <c r="AG18" s="8">
        <v>6</v>
      </c>
      <c r="AH18" s="8">
        <v>10</v>
      </c>
      <c r="AI18" s="7"/>
      <c r="AJ18" s="7"/>
      <c r="AK18" s="7">
        <v>20</v>
      </c>
      <c r="AL18" s="7">
        <v>40</v>
      </c>
      <c r="AM18" s="7">
        <v>50</v>
      </c>
      <c r="AN18" s="7">
        <v>150</v>
      </c>
      <c r="AO18" s="7">
        <v>15</v>
      </c>
      <c r="AP18" s="7">
        <v>50</v>
      </c>
      <c r="AQ18" s="7">
        <v>5</v>
      </c>
      <c r="AR18" s="7">
        <v>10</v>
      </c>
      <c r="AS18" s="7">
        <v>10</v>
      </c>
      <c r="AT18" s="7">
        <v>50</v>
      </c>
      <c r="AU18" s="7">
        <f t="shared" si="3"/>
        <v>100</v>
      </c>
      <c r="AV18" s="7">
        <f t="shared" si="3"/>
        <v>300</v>
      </c>
      <c r="AW18" s="7">
        <v>1</v>
      </c>
      <c r="AX18" s="7">
        <v>1</v>
      </c>
      <c r="AY18" s="9">
        <f t="shared" si="4"/>
        <v>2998</v>
      </c>
      <c r="AZ18" s="9">
        <f t="shared" si="4"/>
        <v>7490</v>
      </c>
      <c r="BA18" s="9"/>
      <c r="BB18" s="9"/>
      <c r="BC18" s="7">
        <v>1</v>
      </c>
      <c r="BD18" s="7">
        <v>15</v>
      </c>
      <c r="BE18" s="7">
        <v>3</v>
      </c>
      <c r="BF18" s="7">
        <v>90</v>
      </c>
      <c r="BG18" s="7">
        <v>50</v>
      </c>
      <c r="BH18" s="7">
        <v>150</v>
      </c>
      <c r="BI18" s="7">
        <v>506</v>
      </c>
      <c r="BJ18" s="7">
        <v>1145</v>
      </c>
      <c r="BK18" s="8">
        <f t="shared" si="5"/>
        <v>560</v>
      </c>
      <c r="BL18" s="8">
        <f t="shared" si="5"/>
        <v>1400</v>
      </c>
      <c r="BM18" s="8">
        <f t="shared" si="6"/>
        <v>3558</v>
      </c>
      <c r="BN18" s="8">
        <f t="shared" si="6"/>
        <v>8890</v>
      </c>
      <c r="BO18" s="7">
        <v>850</v>
      </c>
      <c r="BP18" s="7">
        <v>1360</v>
      </c>
      <c r="BQ18" s="29">
        <v>53</v>
      </c>
      <c r="BR18" s="29">
        <v>53</v>
      </c>
    </row>
    <row r="19" spans="1:95" s="16" customFormat="1" ht="18" customHeight="1" x14ac:dyDescent="0.25">
      <c r="A19" s="38"/>
      <c r="B19" s="13" t="s">
        <v>67</v>
      </c>
      <c r="C19" s="8">
        <f t="shared" ref="C19:H19" si="7">SUM(C7:C18)</f>
        <v>83980</v>
      </c>
      <c r="D19" s="8">
        <f t="shared" si="7"/>
        <v>193315</v>
      </c>
      <c r="E19" s="8">
        <f t="shared" si="7"/>
        <v>14832</v>
      </c>
      <c r="F19" s="8">
        <f t="shared" si="7"/>
        <v>42630</v>
      </c>
      <c r="G19" s="8">
        <f t="shared" si="7"/>
        <v>6045</v>
      </c>
      <c r="H19" s="8">
        <f t="shared" si="7"/>
        <v>9225</v>
      </c>
      <c r="I19" s="8">
        <f t="shared" si="0"/>
        <v>104857</v>
      </c>
      <c r="J19" s="8">
        <f t="shared" si="0"/>
        <v>245170</v>
      </c>
      <c r="K19" s="8">
        <f>SUM(K7:K18)</f>
        <v>1358</v>
      </c>
      <c r="L19" s="8">
        <f>SUM(L7:L18)</f>
        <v>9560</v>
      </c>
      <c r="M19" s="8">
        <f>SUM(M7:M18)</f>
        <v>1615</v>
      </c>
      <c r="N19" s="8">
        <f>SUM(N7:N18)</f>
        <v>8525</v>
      </c>
      <c r="O19" s="8">
        <f t="shared" si="1"/>
        <v>107830</v>
      </c>
      <c r="P19" s="8">
        <f t="shared" si="1"/>
        <v>263255</v>
      </c>
      <c r="Q19" s="8">
        <f t="shared" ref="Q19:AD19" si="8">SUM(Q7:Q18)</f>
        <v>243</v>
      </c>
      <c r="R19" s="8">
        <f t="shared" si="8"/>
        <v>700</v>
      </c>
      <c r="S19" s="8">
        <f t="shared" si="8"/>
        <v>91654</v>
      </c>
      <c r="T19" s="8">
        <f t="shared" si="8"/>
        <v>231977</v>
      </c>
      <c r="U19" s="8">
        <f t="shared" si="8"/>
        <v>7560</v>
      </c>
      <c r="V19" s="8">
        <f t="shared" si="8"/>
        <v>29598</v>
      </c>
      <c r="W19" s="8">
        <f t="shared" si="8"/>
        <v>2945</v>
      </c>
      <c r="X19" s="8">
        <f t="shared" si="8"/>
        <v>19190</v>
      </c>
      <c r="Y19" s="8">
        <f t="shared" si="8"/>
        <v>146</v>
      </c>
      <c r="Z19" s="8">
        <f t="shared" si="8"/>
        <v>490</v>
      </c>
      <c r="AA19" s="8">
        <f t="shared" si="8"/>
        <v>260</v>
      </c>
      <c r="AB19" s="8">
        <f t="shared" si="8"/>
        <v>622</v>
      </c>
      <c r="AC19" s="8">
        <f t="shared" si="8"/>
        <v>27</v>
      </c>
      <c r="AD19" s="8">
        <f t="shared" si="8"/>
        <v>2250</v>
      </c>
      <c r="AE19" s="8">
        <f t="shared" si="2"/>
        <v>10938</v>
      </c>
      <c r="AF19" s="8">
        <f t="shared" si="2"/>
        <v>52150</v>
      </c>
      <c r="AG19" s="8">
        <f t="shared" ref="AG19:AX19" si="9">SUM(AG7:AG18)</f>
        <v>88</v>
      </c>
      <c r="AH19" s="8">
        <f t="shared" si="9"/>
        <v>198</v>
      </c>
      <c r="AI19" s="8">
        <f t="shared" si="9"/>
        <v>57</v>
      </c>
      <c r="AJ19" s="8">
        <f t="shared" si="9"/>
        <v>500</v>
      </c>
      <c r="AK19" s="8">
        <f t="shared" si="9"/>
        <v>935</v>
      </c>
      <c r="AL19" s="8">
        <f t="shared" si="9"/>
        <v>2045</v>
      </c>
      <c r="AM19" s="8">
        <f t="shared" si="9"/>
        <v>1311</v>
      </c>
      <c r="AN19" s="8">
        <f t="shared" si="9"/>
        <v>7261</v>
      </c>
      <c r="AO19" s="8">
        <f t="shared" si="9"/>
        <v>380</v>
      </c>
      <c r="AP19" s="8">
        <f t="shared" si="9"/>
        <v>1141</v>
      </c>
      <c r="AQ19" s="8">
        <f t="shared" si="9"/>
        <v>323</v>
      </c>
      <c r="AR19" s="8">
        <f t="shared" si="9"/>
        <v>833</v>
      </c>
      <c r="AS19" s="8">
        <f t="shared" si="9"/>
        <v>177</v>
      </c>
      <c r="AT19" s="8">
        <f t="shared" si="9"/>
        <v>1070</v>
      </c>
      <c r="AU19" s="8">
        <f t="shared" si="9"/>
        <v>3183</v>
      </c>
      <c r="AV19" s="8">
        <f t="shared" si="9"/>
        <v>12850</v>
      </c>
      <c r="AW19" s="8">
        <f t="shared" si="9"/>
        <v>94</v>
      </c>
      <c r="AX19" s="8">
        <f t="shared" si="9"/>
        <v>98</v>
      </c>
      <c r="AY19" s="9">
        <f t="shared" si="4"/>
        <v>121951</v>
      </c>
      <c r="AZ19" s="9">
        <f t="shared" si="4"/>
        <v>328255</v>
      </c>
      <c r="BA19" s="8">
        <f t="shared" ref="BA19:BJ19" si="10">SUM(BA7:BA18)</f>
        <v>0</v>
      </c>
      <c r="BB19" s="8">
        <f t="shared" si="10"/>
        <v>0</v>
      </c>
      <c r="BC19" s="8">
        <f t="shared" si="10"/>
        <v>31</v>
      </c>
      <c r="BD19" s="8">
        <f t="shared" si="10"/>
        <v>469</v>
      </c>
      <c r="BE19" s="8">
        <f t="shared" si="10"/>
        <v>41</v>
      </c>
      <c r="BF19" s="8">
        <f t="shared" si="10"/>
        <v>1240</v>
      </c>
      <c r="BG19" s="8">
        <f t="shared" si="10"/>
        <v>1500</v>
      </c>
      <c r="BH19" s="8">
        <f t="shared" si="10"/>
        <v>4325</v>
      </c>
      <c r="BI19" s="8">
        <f t="shared" si="10"/>
        <v>13975</v>
      </c>
      <c r="BJ19" s="8">
        <f t="shared" si="10"/>
        <v>25886</v>
      </c>
      <c r="BK19" s="8">
        <f t="shared" si="5"/>
        <v>15547</v>
      </c>
      <c r="BL19" s="8">
        <f t="shared" si="5"/>
        <v>31920</v>
      </c>
      <c r="BM19" s="8">
        <f t="shared" si="6"/>
        <v>137498</v>
      </c>
      <c r="BN19" s="8">
        <f t="shared" si="6"/>
        <v>360175</v>
      </c>
      <c r="BO19" s="8">
        <f>SUM(BO7:BO18)</f>
        <v>34205</v>
      </c>
      <c r="BP19" s="8">
        <f>SUM(BP7:BP18)</f>
        <v>47945</v>
      </c>
      <c r="BQ19" s="8">
        <f>SUM(BQ7:BQ18)</f>
        <v>2723</v>
      </c>
      <c r="BR19" s="8">
        <f>SUM(BR7:BR18)</f>
        <v>2713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7"/>
      <c r="D20" s="7"/>
      <c r="E20" s="7"/>
      <c r="F20" s="7"/>
      <c r="G20" s="7"/>
      <c r="H20" s="7"/>
      <c r="I20" s="8">
        <f t="shared" si="0"/>
        <v>0</v>
      </c>
      <c r="J20" s="8">
        <f t="shared" si="0"/>
        <v>0</v>
      </c>
      <c r="K20" s="7"/>
      <c r="L20" s="7"/>
      <c r="M20" s="7"/>
      <c r="N20" s="7"/>
      <c r="O20" s="8">
        <f t="shared" si="1"/>
        <v>0</v>
      </c>
      <c r="P20" s="8">
        <f t="shared" si="1"/>
        <v>0</v>
      </c>
      <c r="Q20" s="8"/>
      <c r="R20" s="8"/>
      <c r="S20" s="8"/>
      <c r="T20" s="8"/>
      <c r="U20" s="7"/>
      <c r="V20" s="7"/>
      <c r="W20" s="7"/>
      <c r="X20" s="7"/>
      <c r="Y20" s="7"/>
      <c r="Z20" s="7"/>
      <c r="AA20" s="7"/>
      <c r="AB20" s="7"/>
      <c r="AC20" s="7"/>
      <c r="AD20" s="7"/>
      <c r="AE20" s="8">
        <f t="shared" si="2"/>
        <v>0</v>
      </c>
      <c r="AF20" s="8">
        <f t="shared" si="2"/>
        <v>0</v>
      </c>
      <c r="AG20" s="8"/>
      <c r="AH20" s="8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>
        <f t="shared" ref="AU20:AV31" si="11">AI20+AK20+AM20+AO20+AQ20+AS20</f>
        <v>0</v>
      </c>
      <c r="AV20" s="7">
        <f t="shared" si="11"/>
        <v>0</v>
      </c>
      <c r="AW20" s="7"/>
      <c r="AX20" s="7"/>
      <c r="AY20" s="9">
        <f t="shared" si="4"/>
        <v>0</v>
      </c>
      <c r="AZ20" s="9">
        <f t="shared" si="4"/>
        <v>0</v>
      </c>
      <c r="BA20" s="9"/>
      <c r="BB20" s="9"/>
      <c r="BC20" s="7"/>
      <c r="BD20" s="7"/>
      <c r="BE20" s="7"/>
      <c r="BF20" s="7"/>
      <c r="BG20" s="7"/>
      <c r="BH20" s="7"/>
      <c r="BI20" s="7"/>
      <c r="BJ20" s="7"/>
      <c r="BK20" s="8">
        <f t="shared" si="5"/>
        <v>0</v>
      </c>
      <c r="BL20" s="8">
        <f t="shared" si="5"/>
        <v>0</v>
      </c>
      <c r="BM20" s="8">
        <f t="shared" si="6"/>
        <v>0</v>
      </c>
      <c r="BN20" s="8">
        <f t="shared" si="6"/>
        <v>0</v>
      </c>
      <c r="BO20" s="7"/>
      <c r="BP20" s="7"/>
      <c r="BQ20" s="29"/>
      <c r="BR20" s="29"/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7"/>
      <c r="D21" s="7"/>
      <c r="E21" s="7"/>
      <c r="F21" s="7"/>
      <c r="G21" s="7"/>
      <c r="H21" s="7"/>
      <c r="I21" s="8">
        <f t="shared" si="0"/>
        <v>0</v>
      </c>
      <c r="J21" s="8">
        <f t="shared" si="0"/>
        <v>0</v>
      </c>
      <c r="K21" s="7"/>
      <c r="L21" s="7"/>
      <c r="M21" s="7"/>
      <c r="N21" s="7"/>
      <c r="O21" s="8">
        <f t="shared" si="1"/>
        <v>0</v>
      </c>
      <c r="P21" s="8">
        <f t="shared" si="1"/>
        <v>0</v>
      </c>
      <c r="Q21" s="8"/>
      <c r="R21" s="8"/>
      <c r="S21" s="8"/>
      <c r="T21" s="8"/>
      <c r="U21" s="7"/>
      <c r="V21" s="7"/>
      <c r="W21" s="7"/>
      <c r="X21" s="7"/>
      <c r="Y21" s="7"/>
      <c r="Z21" s="7"/>
      <c r="AA21" s="7"/>
      <c r="AB21" s="7"/>
      <c r="AC21" s="7"/>
      <c r="AD21" s="7"/>
      <c r="AE21" s="8">
        <f t="shared" si="2"/>
        <v>0</v>
      </c>
      <c r="AF21" s="8">
        <f t="shared" si="2"/>
        <v>0</v>
      </c>
      <c r="AG21" s="8"/>
      <c r="AH21" s="8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>
        <f t="shared" si="11"/>
        <v>0</v>
      </c>
      <c r="AV21" s="7">
        <f t="shared" si="11"/>
        <v>0</v>
      </c>
      <c r="AW21" s="7"/>
      <c r="AX21" s="7"/>
      <c r="AY21" s="9">
        <f t="shared" si="4"/>
        <v>0</v>
      </c>
      <c r="AZ21" s="9">
        <f t="shared" si="4"/>
        <v>0</v>
      </c>
      <c r="BA21" s="9"/>
      <c r="BB21" s="9"/>
      <c r="BC21" s="7"/>
      <c r="BD21" s="7"/>
      <c r="BE21" s="7"/>
      <c r="BF21" s="7"/>
      <c r="BG21" s="7"/>
      <c r="BH21" s="7"/>
      <c r="BI21" s="7"/>
      <c r="BJ21" s="7"/>
      <c r="BK21" s="8">
        <f t="shared" si="5"/>
        <v>0</v>
      </c>
      <c r="BL21" s="8">
        <f t="shared" si="5"/>
        <v>0</v>
      </c>
      <c r="BM21" s="8">
        <f t="shared" si="6"/>
        <v>0</v>
      </c>
      <c r="BN21" s="8">
        <f t="shared" si="6"/>
        <v>0</v>
      </c>
      <c r="BO21" s="7"/>
      <c r="BP21" s="7"/>
      <c r="BQ21" s="30"/>
      <c r="BR21" s="30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7"/>
      <c r="D22" s="7"/>
      <c r="E22" s="7"/>
      <c r="F22" s="7"/>
      <c r="G22" s="7"/>
      <c r="H22" s="7"/>
      <c r="I22" s="8">
        <f t="shared" si="0"/>
        <v>0</v>
      </c>
      <c r="J22" s="8">
        <f t="shared" si="0"/>
        <v>0</v>
      </c>
      <c r="K22" s="7"/>
      <c r="L22" s="7"/>
      <c r="M22" s="7"/>
      <c r="N22" s="7"/>
      <c r="O22" s="8">
        <f t="shared" si="1"/>
        <v>0</v>
      </c>
      <c r="P22" s="8">
        <f t="shared" si="1"/>
        <v>0</v>
      </c>
      <c r="Q22" s="8"/>
      <c r="R22" s="8"/>
      <c r="S22" s="8"/>
      <c r="T22" s="8"/>
      <c r="U22" s="7"/>
      <c r="V22" s="7"/>
      <c r="W22" s="7"/>
      <c r="X22" s="7"/>
      <c r="Y22" s="7"/>
      <c r="Z22" s="7"/>
      <c r="AA22" s="7"/>
      <c r="AB22" s="7"/>
      <c r="AC22" s="7"/>
      <c r="AD22" s="7"/>
      <c r="AE22" s="8">
        <f t="shared" si="2"/>
        <v>0</v>
      </c>
      <c r="AF22" s="8">
        <f t="shared" si="2"/>
        <v>0</v>
      </c>
      <c r="AG22" s="8"/>
      <c r="AH22" s="8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>
        <f t="shared" si="11"/>
        <v>0</v>
      </c>
      <c r="AV22" s="7">
        <f t="shared" si="11"/>
        <v>0</v>
      </c>
      <c r="AW22" s="7"/>
      <c r="AX22" s="7"/>
      <c r="AY22" s="9">
        <f>O22+AE22+AU22</f>
        <v>0</v>
      </c>
      <c r="AZ22" s="9">
        <f t="shared" si="4"/>
        <v>0</v>
      </c>
      <c r="BA22" s="9"/>
      <c r="BB22" s="9"/>
      <c r="BC22" s="7"/>
      <c r="BD22" s="7"/>
      <c r="BE22" s="7"/>
      <c r="BF22" s="7"/>
      <c r="BG22" s="7"/>
      <c r="BH22" s="7"/>
      <c r="BI22" s="7"/>
      <c r="BJ22" s="7"/>
      <c r="BK22" s="8">
        <f t="shared" si="5"/>
        <v>0</v>
      </c>
      <c r="BL22" s="8">
        <f t="shared" si="5"/>
        <v>0</v>
      </c>
      <c r="BM22" s="8">
        <f t="shared" si="6"/>
        <v>0</v>
      </c>
      <c r="BN22" s="8">
        <f t="shared" si="6"/>
        <v>0</v>
      </c>
      <c r="BO22" s="7"/>
      <c r="BP22" s="7"/>
      <c r="BQ22" s="29"/>
      <c r="BR22" s="29"/>
    </row>
    <row r="23" spans="1:95" s="10" customFormat="1" ht="18" customHeight="1" x14ac:dyDescent="0.25">
      <c r="A23" s="37">
        <v>16</v>
      </c>
      <c r="B23" s="12" t="s">
        <v>24</v>
      </c>
      <c r="C23" s="7"/>
      <c r="D23" s="7"/>
      <c r="E23" s="7"/>
      <c r="F23" s="7"/>
      <c r="G23" s="7"/>
      <c r="H23" s="7"/>
      <c r="I23" s="8">
        <f t="shared" ref="I23:J58" si="12">C23+E23+G23</f>
        <v>0</v>
      </c>
      <c r="J23" s="8">
        <f t="shared" si="12"/>
        <v>0</v>
      </c>
      <c r="K23" s="7"/>
      <c r="L23" s="7"/>
      <c r="M23" s="7"/>
      <c r="N23" s="7"/>
      <c r="O23" s="8">
        <f t="shared" ref="O23:P58" si="13">I23+K23+M23</f>
        <v>0</v>
      </c>
      <c r="P23" s="8">
        <f t="shared" si="13"/>
        <v>0</v>
      </c>
      <c r="Q23" s="8"/>
      <c r="R23" s="8"/>
      <c r="S23" s="8"/>
      <c r="T23" s="8"/>
      <c r="U23" s="7"/>
      <c r="V23" s="7"/>
      <c r="W23" s="7"/>
      <c r="X23" s="7"/>
      <c r="Y23" s="7"/>
      <c r="Z23" s="7"/>
      <c r="AA23" s="7"/>
      <c r="AB23" s="7"/>
      <c r="AC23" s="7"/>
      <c r="AD23" s="7"/>
      <c r="AE23" s="8">
        <f t="shared" ref="AE23:AF58" si="14">U23+W23+Y23+AA23+AC23</f>
        <v>0</v>
      </c>
      <c r="AF23" s="8">
        <f t="shared" si="14"/>
        <v>0</v>
      </c>
      <c r="AG23" s="8"/>
      <c r="AH23" s="8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>
        <f t="shared" si="11"/>
        <v>0</v>
      </c>
      <c r="AV23" s="7">
        <f t="shared" si="11"/>
        <v>0</v>
      </c>
      <c r="AW23" s="7"/>
      <c r="AX23" s="7"/>
      <c r="AY23" s="9">
        <f t="shared" ref="AY23:AZ38" si="15">O23+AE23+AU23</f>
        <v>0</v>
      </c>
      <c r="AZ23" s="9">
        <f t="shared" si="15"/>
        <v>0</v>
      </c>
      <c r="BA23" s="9"/>
      <c r="BB23" s="9"/>
      <c r="BC23" s="7"/>
      <c r="BD23" s="7"/>
      <c r="BE23" s="7"/>
      <c r="BF23" s="7"/>
      <c r="BG23" s="7"/>
      <c r="BH23" s="7"/>
      <c r="BI23" s="7"/>
      <c r="BJ23" s="7"/>
      <c r="BK23" s="8">
        <f t="shared" ref="BK23:BL58" si="16">BA23+BC23+BE23+BG23+BI23</f>
        <v>0</v>
      </c>
      <c r="BL23" s="8">
        <f t="shared" si="16"/>
        <v>0</v>
      </c>
      <c r="BM23" s="8">
        <f t="shared" ref="BM23:BN38" si="17">AY23+BK23</f>
        <v>0</v>
      </c>
      <c r="BN23" s="8">
        <f t="shared" si="17"/>
        <v>0</v>
      </c>
      <c r="BO23" s="7"/>
      <c r="BP23" s="7"/>
      <c r="BQ23" s="29"/>
      <c r="BR23" s="29"/>
    </row>
    <row r="24" spans="1:95" s="19" customFormat="1" ht="18" customHeight="1" x14ac:dyDescent="0.25">
      <c r="A24" s="37">
        <v>17</v>
      </c>
      <c r="B24" s="6" t="s">
        <v>97</v>
      </c>
      <c r="C24" s="7"/>
      <c r="D24" s="7"/>
      <c r="E24" s="7"/>
      <c r="F24" s="7"/>
      <c r="G24" s="7"/>
      <c r="H24" s="7"/>
      <c r="I24" s="8">
        <v>0</v>
      </c>
      <c r="J24" s="8">
        <v>0</v>
      </c>
      <c r="K24" s="7"/>
      <c r="L24" s="7"/>
      <c r="M24" s="7"/>
      <c r="N24" s="7"/>
      <c r="O24" s="8">
        <v>0</v>
      </c>
      <c r="P24" s="8">
        <v>0</v>
      </c>
      <c r="Q24" s="8"/>
      <c r="R24" s="8"/>
      <c r="S24" s="8"/>
      <c r="T24" s="8"/>
      <c r="U24" s="7">
        <v>90</v>
      </c>
      <c r="V24" s="7">
        <v>190</v>
      </c>
      <c r="W24" s="7">
        <v>35</v>
      </c>
      <c r="X24" s="7">
        <v>100</v>
      </c>
      <c r="Y24" s="7">
        <v>8</v>
      </c>
      <c r="Z24" s="7">
        <v>10</v>
      </c>
      <c r="AA24" s="7"/>
      <c r="AB24" s="7"/>
      <c r="AC24" s="7"/>
      <c r="AD24" s="7"/>
      <c r="AE24" s="8">
        <f t="shared" si="14"/>
        <v>133</v>
      </c>
      <c r="AF24" s="8">
        <f t="shared" si="14"/>
        <v>300</v>
      </c>
      <c r="AG24" s="8"/>
      <c r="AH24" s="8"/>
      <c r="AI24" s="7"/>
      <c r="AJ24" s="7"/>
      <c r="AK24" s="7"/>
      <c r="AL24" s="7"/>
      <c r="AM24" s="7">
        <v>18</v>
      </c>
      <c r="AN24" s="7">
        <v>88</v>
      </c>
      <c r="AO24" s="7">
        <v>2</v>
      </c>
      <c r="AP24" s="7">
        <v>2</v>
      </c>
      <c r="AQ24" s="7">
        <v>5</v>
      </c>
      <c r="AR24" s="7">
        <v>5</v>
      </c>
      <c r="AS24" s="7">
        <v>2</v>
      </c>
      <c r="AT24" s="7">
        <v>5</v>
      </c>
      <c r="AU24" s="7">
        <f t="shared" si="11"/>
        <v>27</v>
      </c>
      <c r="AV24" s="7">
        <f t="shared" si="11"/>
        <v>100</v>
      </c>
      <c r="AW24" s="7"/>
      <c r="AX24" s="7"/>
      <c r="AY24" s="9">
        <f t="shared" si="15"/>
        <v>160</v>
      </c>
      <c r="AZ24" s="9">
        <f t="shared" si="15"/>
        <v>400</v>
      </c>
      <c r="BA24" s="9"/>
      <c r="BB24" s="9"/>
      <c r="BC24" s="7"/>
      <c r="BD24" s="7"/>
      <c r="BE24" s="7"/>
      <c r="BF24" s="7"/>
      <c r="BG24" s="7">
        <v>30</v>
      </c>
      <c r="BH24" s="7">
        <v>50</v>
      </c>
      <c r="BI24" s="7">
        <v>20</v>
      </c>
      <c r="BJ24" s="7">
        <v>50</v>
      </c>
      <c r="BK24" s="8">
        <f t="shared" si="16"/>
        <v>50</v>
      </c>
      <c r="BL24" s="8">
        <f t="shared" si="16"/>
        <v>100</v>
      </c>
      <c r="BM24" s="8">
        <f t="shared" si="17"/>
        <v>210</v>
      </c>
      <c r="BN24" s="8">
        <f t="shared" si="17"/>
        <v>500</v>
      </c>
      <c r="BO24" s="7">
        <v>20</v>
      </c>
      <c r="BP24" s="7">
        <v>55</v>
      </c>
      <c r="BQ24" s="31">
        <v>3</v>
      </c>
      <c r="BR24" s="31">
        <v>3</v>
      </c>
    </row>
    <row r="25" spans="1:95" s="19" customFormat="1" ht="18" customHeight="1" x14ac:dyDescent="0.25">
      <c r="A25" s="37">
        <v>18</v>
      </c>
      <c r="B25" s="6" t="s">
        <v>25</v>
      </c>
      <c r="C25" s="7"/>
      <c r="D25" s="7"/>
      <c r="E25" s="7"/>
      <c r="F25" s="7"/>
      <c r="G25" s="7"/>
      <c r="H25" s="7"/>
      <c r="I25" s="8">
        <f t="shared" si="12"/>
        <v>0</v>
      </c>
      <c r="J25" s="8">
        <f t="shared" si="12"/>
        <v>0</v>
      </c>
      <c r="K25" s="7"/>
      <c r="L25" s="7"/>
      <c r="M25" s="7"/>
      <c r="N25" s="7"/>
      <c r="O25" s="8">
        <f t="shared" si="13"/>
        <v>0</v>
      </c>
      <c r="P25" s="8">
        <f t="shared" si="13"/>
        <v>0</v>
      </c>
      <c r="Q25" s="8"/>
      <c r="R25" s="8"/>
      <c r="S25" s="8"/>
      <c r="T25" s="8"/>
      <c r="U25" s="7"/>
      <c r="V25" s="7"/>
      <c r="W25" s="7"/>
      <c r="X25" s="7"/>
      <c r="Y25" s="7"/>
      <c r="Z25" s="7"/>
      <c r="AA25" s="7"/>
      <c r="AB25" s="7"/>
      <c r="AC25" s="7"/>
      <c r="AD25" s="7"/>
      <c r="AE25" s="8">
        <f t="shared" si="14"/>
        <v>0</v>
      </c>
      <c r="AF25" s="8">
        <f t="shared" si="14"/>
        <v>0</v>
      </c>
      <c r="AG25" s="8"/>
      <c r="AH25" s="8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>
        <f t="shared" si="11"/>
        <v>0</v>
      </c>
      <c r="AV25" s="7">
        <f t="shared" si="11"/>
        <v>0</v>
      </c>
      <c r="AW25" s="7"/>
      <c r="AX25" s="7"/>
      <c r="AY25" s="9">
        <f t="shared" si="15"/>
        <v>0</v>
      </c>
      <c r="AZ25" s="9">
        <f t="shared" si="15"/>
        <v>0</v>
      </c>
      <c r="BA25" s="9"/>
      <c r="BB25" s="9"/>
      <c r="BC25" s="7"/>
      <c r="BD25" s="7"/>
      <c r="BE25" s="7"/>
      <c r="BF25" s="7"/>
      <c r="BG25" s="7"/>
      <c r="BH25" s="7"/>
      <c r="BI25" s="7"/>
      <c r="BJ25" s="7"/>
      <c r="BK25" s="8">
        <f t="shared" si="16"/>
        <v>0</v>
      </c>
      <c r="BL25" s="8">
        <f t="shared" si="16"/>
        <v>0</v>
      </c>
      <c r="BM25" s="8">
        <f t="shared" si="17"/>
        <v>0</v>
      </c>
      <c r="BN25" s="8">
        <f t="shared" si="17"/>
        <v>0</v>
      </c>
      <c r="BO25" s="7"/>
      <c r="BP25" s="7"/>
      <c r="BQ25" s="31"/>
      <c r="BR25" s="31"/>
    </row>
    <row r="26" spans="1:95" s="19" customFormat="1" ht="18" customHeight="1" x14ac:dyDescent="0.25">
      <c r="A26" s="37">
        <v>19</v>
      </c>
      <c r="B26" s="6" t="s">
        <v>26</v>
      </c>
      <c r="C26" s="7"/>
      <c r="D26" s="7"/>
      <c r="E26" s="7"/>
      <c r="F26" s="7"/>
      <c r="G26" s="7"/>
      <c r="H26" s="7"/>
      <c r="I26" s="8">
        <f t="shared" si="12"/>
        <v>0</v>
      </c>
      <c r="J26" s="8">
        <f t="shared" si="12"/>
        <v>0</v>
      </c>
      <c r="K26" s="7"/>
      <c r="L26" s="7"/>
      <c r="M26" s="7"/>
      <c r="N26" s="7"/>
      <c r="O26" s="8">
        <f t="shared" si="13"/>
        <v>0</v>
      </c>
      <c r="P26" s="8">
        <f t="shared" si="13"/>
        <v>0</v>
      </c>
      <c r="Q26" s="8"/>
      <c r="R26" s="8"/>
      <c r="S26" s="8"/>
      <c r="T26" s="8"/>
      <c r="U26" s="7"/>
      <c r="V26" s="7"/>
      <c r="W26" s="7"/>
      <c r="X26" s="7"/>
      <c r="Y26" s="7"/>
      <c r="Z26" s="7"/>
      <c r="AA26" s="7"/>
      <c r="AB26" s="7"/>
      <c r="AC26" s="7"/>
      <c r="AD26" s="7"/>
      <c r="AE26" s="8">
        <f t="shared" si="14"/>
        <v>0</v>
      </c>
      <c r="AF26" s="8">
        <f t="shared" si="14"/>
        <v>0</v>
      </c>
      <c r="AG26" s="8"/>
      <c r="AH26" s="8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>
        <f t="shared" si="11"/>
        <v>0</v>
      </c>
      <c r="AV26" s="7">
        <f t="shared" si="11"/>
        <v>0</v>
      </c>
      <c r="AW26" s="7"/>
      <c r="AX26" s="7"/>
      <c r="AY26" s="9">
        <f t="shared" si="15"/>
        <v>0</v>
      </c>
      <c r="AZ26" s="9">
        <f t="shared" si="15"/>
        <v>0</v>
      </c>
      <c r="BA26" s="9"/>
      <c r="BB26" s="9"/>
      <c r="BC26" s="7"/>
      <c r="BD26" s="7"/>
      <c r="BE26" s="7"/>
      <c r="BF26" s="7"/>
      <c r="BG26" s="7"/>
      <c r="BH26" s="7"/>
      <c r="BI26" s="7"/>
      <c r="BJ26" s="7"/>
      <c r="BK26" s="8">
        <f t="shared" si="16"/>
        <v>0</v>
      </c>
      <c r="BL26" s="8">
        <f t="shared" si="16"/>
        <v>0</v>
      </c>
      <c r="BM26" s="8">
        <f t="shared" si="17"/>
        <v>0</v>
      </c>
      <c r="BN26" s="8">
        <f t="shared" si="17"/>
        <v>0</v>
      </c>
      <c r="BO26" s="7"/>
      <c r="BP26" s="7"/>
      <c r="BQ26" s="31"/>
      <c r="BR26" s="31"/>
    </row>
    <row r="27" spans="1:95" s="19" customFormat="1" ht="18" customHeight="1" x14ac:dyDescent="0.25">
      <c r="A27" s="37">
        <v>20</v>
      </c>
      <c r="B27" s="6" t="s">
        <v>27</v>
      </c>
      <c r="C27" s="7"/>
      <c r="D27" s="7"/>
      <c r="E27" s="7"/>
      <c r="F27" s="7"/>
      <c r="G27" s="7"/>
      <c r="H27" s="7"/>
      <c r="I27" s="8">
        <f t="shared" si="12"/>
        <v>0</v>
      </c>
      <c r="J27" s="8">
        <f t="shared" si="12"/>
        <v>0</v>
      </c>
      <c r="K27" s="7"/>
      <c r="L27" s="7"/>
      <c r="M27" s="7"/>
      <c r="N27" s="7"/>
      <c r="O27" s="8">
        <f t="shared" si="13"/>
        <v>0</v>
      </c>
      <c r="P27" s="8">
        <f t="shared" si="13"/>
        <v>0</v>
      </c>
      <c r="Q27" s="8"/>
      <c r="R27" s="8"/>
      <c r="S27" s="8"/>
      <c r="T27" s="8"/>
      <c r="U27" s="7"/>
      <c r="V27" s="7"/>
      <c r="W27" s="7"/>
      <c r="X27" s="7"/>
      <c r="Y27" s="7"/>
      <c r="Z27" s="7"/>
      <c r="AA27" s="7"/>
      <c r="AB27" s="7"/>
      <c r="AC27" s="7"/>
      <c r="AD27" s="7"/>
      <c r="AE27" s="8">
        <f t="shared" si="14"/>
        <v>0</v>
      </c>
      <c r="AF27" s="8">
        <f t="shared" si="14"/>
        <v>0</v>
      </c>
      <c r="AG27" s="8"/>
      <c r="AH27" s="8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>
        <f t="shared" si="11"/>
        <v>0</v>
      </c>
      <c r="AV27" s="7">
        <f t="shared" si="11"/>
        <v>0</v>
      </c>
      <c r="AW27" s="7"/>
      <c r="AX27" s="7"/>
      <c r="AY27" s="9">
        <f t="shared" si="15"/>
        <v>0</v>
      </c>
      <c r="AZ27" s="9">
        <f t="shared" si="15"/>
        <v>0</v>
      </c>
      <c r="BA27" s="9"/>
      <c r="BB27" s="9"/>
      <c r="BC27" s="7"/>
      <c r="BD27" s="7"/>
      <c r="BE27" s="7"/>
      <c r="BF27" s="7"/>
      <c r="BG27" s="7"/>
      <c r="BH27" s="7"/>
      <c r="BI27" s="7"/>
      <c r="BJ27" s="7"/>
      <c r="BK27" s="8">
        <f t="shared" si="16"/>
        <v>0</v>
      </c>
      <c r="BL27" s="8">
        <f t="shared" si="16"/>
        <v>0</v>
      </c>
      <c r="BM27" s="8">
        <f t="shared" si="17"/>
        <v>0</v>
      </c>
      <c r="BN27" s="8">
        <f t="shared" si="17"/>
        <v>0</v>
      </c>
      <c r="BO27" s="7"/>
      <c r="BP27" s="7"/>
      <c r="BQ27" s="31"/>
      <c r="BR27" s="31"/>
    </row>
    <row r="28" spans="1:95" s="19" customFormat="1" ht="18" customHeight="1" x14ac:dyDescent="0.25">
      <c r="A28" s="37">
        <v>21</v>
      </c>
      <c r="B28" s="6" t="s">
        <v>59</v>
      </c>
      <c r="C28" s="7"/>
      <c r="D28" s="7"/>
      <c r="E28" s="7"/>
      <c r="F28" s="7"/>
      <c r="G28" s="7"/>
      <c r="H28" s="7"/>
      <c r="I28" s="8">
        <f t="shared" si="12"/>
        <v>0</v>
      </c>
      <c r="J28" s="8">
        <f t="shared" si="12"/>
        <v>0</v>
      </c>
      <c r="K28" s="7"/>
      <c r="L28" s="7"/>
      <c r="M28" s="7"/>
      <c r="N28" s="7"/>
      <c r="O28" s="8">
        <f t="shared" si="13"/>
        <v>0</v>
      </c>
      <c r="P28" s="8">
        <f t="shared" si="13"/>
        <v>0</v>
      </c>
      <c r="Q28" s="8"/>
      <c r="R28" s="8"/>
      <c r="S28" s="8"/>
      <c r="T28" s="8"/>
      <c r="U28" s="7"/>
      <c r="V28" s="7"/>
      <c r="W28" s="7"/>
      <c r="X28" s="7"/>
      <c r="Y28" s="7"/>
      <c r="Z28" s="7"/>
      <c r="AA28" s="7"/>
      <c r="AB28" s="7"/>
      <c r="AC28" s="7"/>
      <c r="AD28" s="7"/>
      <c r="AE28" s="8">
        <f t="shared" si="14"/>
        <v>0</v>
      </c>
      <c r="AF28" s="8">
        <f t="shared" si="14"/>
        <v>0</v>
      </c>
      <c r="AG28" s="8"/>
      <c r="AH28" s="8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>
        <f t="shared" si="11"/>
        <v>0</v>
      </c>
      <c r="AV28" s="7">
        <f t="shared" si="11"/>
        <v>0</v>
      </c>
      <c r="AW28" s="7"/>
      <c r="AX28" s="7"/>
      <c r="AY28" s="9">
        <f t="shared" si="15"/>
        <v>0</v>
      </c>
      <c r="AZ28" s="9">
        <f t="shared" si="15"/>
        <v>0</v>
      </c>
      <c r="BA28" s="9"/>
      <c r="BB28" s="9"/>
      <c r="BC28" s="7"/>
      <c r="BD28" s="7"/>
      <c r="BE28" s="7"/>
      <c r="BF28" s="7"/>
      <c r="BG28" s="7"/>
      <c r="BH28" s="7"/>
      <c r="BI28" s="7"/>
      <c r="BJ28" s="7"/>
      <c r="BK28" s="8">
        <f t="shared" si="16"/>
        <v>0</v>
      </c>
      <c r="BL28" s="8">
        <f t="shared" si="16"/>
        <v>0</v>
      </c>
      <c r="BM28" s="8">
        <f t="shared" si="17"/>
        <v>0</v>
      </c>
      <c r="BN28" s="8">
        <f t="shared" si="17"/>
        <v>0</v>
      </c>
      <c r="BO28" s="7"/>
      <c r="BP28" s="7"/>
      <c r="BQ28" s="31"/>
      <c r="BR28" s="31"/>
    </row>
    <row r="29" spans="1:95" s="19" customFormat="1" ht="18" customHeight="1" x14ac:dyDescent="0.25">
      <c r="A29" s="37">
        <v>22</v>
      </c>
      <c r="B29" s="6" t="s">
        <v>28</v>
      </c>
      <c r="C29" s="7"/>
      <c r="D29" s="7"/>
      <c r="E29" s="7"/>
      <c r="F29" s="7"/>
      <c r="G29" s="7"/>
      <c r="H29" s="7"/>
      <c r="I29" s="8">
        <f t="shared" si="12"/>
        <v>0</v>
      </c>
      <c r="J29" s="8">
        <f t="shared" si="12"/>
        <v>0</v>
      </c>
      <c r="K29" s="7"/>
      <c r="L29" s="7"/>
      <c r="M29" s="7"/>
      <c r="N29" s="7"/>
      <c r="O29" s="8">
        <f t="shared" si="13"/>
        <v>0</v>
      </c>
      <c r="P29" s="8">
        <f t="shared" si="13"/>
        <v>0</v>
      </c>
      <c r="Q29" s="8"/>
      <c r="R29" s="8"/>
      <c r="S29" s="8"/>
      <c r="T29" s="8"/>
      <c r="U29" s="7"/>
      <c r="V29" s="7"/>
      <c r="W29" s="7"/>
      <c r="X29" s="7"/>
      <c r="Y29" s="7"/>
      <c r="Z29" s="7"/>
      <c r="AA29" s="7"/>
      <c r="AB29" s="7"/>
      <c r="AC29" s="7"/>
      <c r="AD29" s="7"/>
      <c r="AE29" s="8">
        <f t="shared" si="14"/>
        <v>0</v>
      </c>
      <c r="AF29" s="8">
        <f t="shared" si="14"/>
        <v>0</v>
      </c>
      <c r="AG29" s="8"/>
      <c r="AH29" s="8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>
        <f t="shared" si="11"/>
        <v>0</v>
      </c>
      <c r="AV29" s="7">
        <f t="shared" si="11"/>
        <v>0</v>
      </c>
      <c r="AW29" s="7"/>
      <c r="AX29" s="7"/>
      <c r="AY29" s="9">
        <f t="shared" si="15"/>
        <v>0</v>
      </c>
      <c r="AZ29" s="9">
        <f t="shared" si="15"/>
        <v>0</v>
      </c>
      <c r="BA29" s="9"/>
      <c r="BB29" s="9"/>
      <c r="BC29" s="7"/>
      <c r="BD29" s="7"/>
      <c r="BE29" s="7"/>
      <c r="BF29" s="7"/>
      <c r="BG29" s="7"/>
      <c r="BH29" s="7"/>
      <c r="BI29" s="7"/>
      <c r="BJ29" s="7"/>
      <c r="BK29" s="8">
        <f t="shared" si="16"/>
        <v>0</v>
      </c>
      <c r="BL29" s="8">
        <f t="shared" si="16"/>
        <v>0</v>
      </c>
      <c r="BM29" s="8">
        <f t="shared" si="17"/>
        <v>0</v>
      </c>
      <c r="BN29" s="8">
        <f t="shared" si="17"/>
        <v>0</v>
      </c>
      <c r="BO29" s="7"/>
      <c r="BP29" s="7"/>
      <c r="BQ29" s="31"/>
      <c r="BR29" s="31"/>
    </row>
    <row r="30" spans="1:95" s="19" customFormat="1" ht="18" customHeight="1" x14ac:dyDescent="0.25">
      <c r="A30" s="37">
        <v>23</v>
      </c>
      <c r="B30" s="6" t="s">
        <v>98</v>
      </c>
      <c r="C30" s="7"/>
      <c r="D30" s="7"/>
      <c r="E30" s="7"/>
      <c r="F30" s="7"/>
      <c r="G30" s="7"/>
      <c r="H30" s="7"/>
      <c r="I30" s="8">
        <f t="shared" si="12"/>
        <v>0</v>
      </c>
      <c r="J30" s="8">
        <f t="shared" si="12"/>
        <v>0</v>
      </c>
      <c r="K30" s="7"/>
      <c r="L30" s="7"/>
      <c r="M30" s="7"/>
      <c r="N30" s="7"/>
      <c r="O30" s="8">
        <f t="shared" si="13"/>
        <v>0</v>
      </c>
      <c r="P30" s="8">
        <f t="shared" si="13"/>
        <v>0</v>
      </c>
      <c r="Q30" s="8"/>
      <c r="R30" s="8"/>
      <c r="S30" s="8"/>
      <c r="T30" s="8"/>
      <c r="U30" s="7"/>
      <c r="V30" s="7"/>
      <c r="W30" s="7"/>
      <c r="X30" s="7"/>
      <c r="Y30" s="7"/>
      <c r="Z30" s="7"/>
      <c r="AA30" s="7"/>
      <c r="AB30" s="7"/>
      <c r="AC30" s="7"/>
      <c r="AD30" s="7"/>
      <c r="AE30" s="8">
        <f t="shared" si="14"/>
        <v>0</v>
      </c>
      <c r="AF30" s="8">
        <f t="shared" si="14"/>
        <v>0</v>
      </c>
      <c r="AG30" s="8"/>
      <c r="AH30" s="8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>
        <f t="shared" si="11"/>
        <v>0</v>
      </c>
      <c r="AV30" s="7">
        <f t="shared" si="11"/>
        <v>0</v>
      </c>
      <c r="AW30" s="7"/>
      <c r="AX30" s="7"/>
      <c r="AY30" s="9">
        <f t="shared" si="15"/>
        <v>0</v>
      </c>
      <c r="AZ30" s="9">
        <f t="shared" si="15"/>
        <v>0</v>
      </c>
      <c r="BA30" s="9"/>
      <c r="BB30" s="9"/>
      <c r="BC30" s="7"/>
      <c r="BD30" s="7"/>
      <c r="BE30" s="7"/>
      <c r="BF30" s="7"/>
      <c r="BG30" s="7"/>
      <c r="BH30" s="7"/>
      <c r="BI30" s="7"/>
      <c r="BJ30" s="7"/>
      <c r="BK30" s="8">
        <f t="shared" si="16"/>
        <v>0</v>
      </c>
      <c r="BL30" s="8">
        <f t="shared" si="16"/>
        <v>0</v>
      </c>
      <c r="BM30" s="8">
        <f t="shared" si="17"/>
        <v>0</v>
      </c>
      <c r="BN30" s="8">
        <f t="shared" si="17"/>
        <v>0</v>
      </c>
      <c r="BO30" s="7"/>
      <c r="BP30" s="7"/>
      <c r="BQ30" s="31"/>
      <c r="BR30" s="31"/>
    </row>
    <row r="31" spans="1:95" s="19" customFormat="1" ht="18" customHeight="1" x14ac:dyDescent="0.25">
      <c r="A31" s="37">
        <v>24</v>
      </c>
      <c r="B31" s="6" t="s">
        <v>29</v>
      </c>
      <c r="C31" s="7"/>
      <c r="D31" s="7"/>
      <c r="E31" s="7"/>
      <c r="F31" s="7"/>
      <c r="G31" s="7"/>
      <c r="H31" s="7"/>
      <c r="I31" s="8">
        <f t="shared" si="12"/>
        <v>0</v>
      </c>
      <c r="J31" s="8">
        <f t="shared" si="12"/>
        <v>0</v>
      </c>
      <c r="K31" s="7"/>
      <c r="L31" s="7"/>
      <c r="M31" s="7"/>
      <c r="N31" s="7"/>
      <c r="O31" s="8">
        <f t="shared" si="13"/>
        <v>0</v>
      </c>
      <c r="P31" s="8">
        <f t="shared" si="13"/>
        <v>0</v>
      </c>
      <c r="Q31" s="8"/>
      <c r="R31" s="8"/>
      <c r="S31" s="8"/>
      <c r="T31" s="8"/>
      <c r="U31" s="7"/>
      <c r="V31" s="7"/>
      <c r="W31" s="7"/>
      <c r="X31" s="7"/>
      <c r="Y31" s="7"/>
      <c r="Z31" s="7"/>
      <c r="AA31" s="7"/>
      <c r="AB31" s="7"/>
      <c r="AC31" s="7"/>
      <c r="AD31" s="7"/>
      <c r="AE31" s="8">
        <f t="shared" si="14"/>
        <v>0</v>
      </c>
      <c r="AF31" s="8">
        <f t="shared" si="14"/>
        <v>0</v>
      </c>
      <c r="AG31" s="8"/>
      <c r="AH31" s="8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>
        <f t="shared" si="11"/>
        <v>0</v>
      </c>
      <c r="AV31" s="7">
        <f t="shared" si="11"/>
        <v>0</v>
      </c>
      <c r="AW31" s="7"/>
      <c r="AX31" s="7"/>
      <c r="AY31" s="9">
        <f t="shared" si="15"/>
        <v>0</v>
      </c>
      <c r="AZ31" s="9">
        <f t="shared" si="15"/>
        <v>0</v>
      </c>
      <c r="BA31" s="9"/>
      <c r="BB31" s="9"/>
      <c r="BC31" s="7"/>
      <c r="BD31" s="7"/>
      <c r="BE31" s="7"/>
      <c r="BF31" s="7"/>
      <c r="BG31" s="7"/>
      <c r="BH31" s="7"/>
      <c r="BI31" s="7"/>
      <c r="BJ31" s="7"/>
      <c r="BK31" s="8">
        <f t="shared" si="16"/>
        <v>0</v>
      </c>
      <c r="BL31" s="8">
        <f t="shared" si="16"/>
        <v>0</v>
      </c>
      <c r="BM31" s="8">
        <f t="shared" si="17"/>
        <v>0</v>
      </c>
      <c r="BN31" s="8">
        <f t="shared" si="17"/>
        <v>0</v>
      </c>
      <c r="BO31" s="7"/>
      <c r="BP31" s="7"/>
      <c r="BQ31" s="31"/>
      <c r="BR31" s="31"/>
    </row>
    <row r="32" spans="1:95" s="16" customFormat="1" ht="18" customHeight="1" x14ac:dyDescent="0.25">
      <c r="A32" s="38"/>
      <c r="B32" s="13" t="s">
        <v>30</v>
      </c>
      <c r="C32" s="8">
        <f>SUM(C20:C31)</f>
        <v>0</v>
      </c>
      <c r="D32" s="8">
        <f t="shared" ref="D32:BQ32" si="18">SUM(D20:D31)</f>
        <v>0</v>
      </c>
      <c r="E32" s="8">
        <f t="shared" si="18"/>
        <v>0</v>
      </c>
      <c r="F32" s="8">
        <f t="shared" si="18"/>
        <v>0</v>
      </c>
      <c r="G32" s="8">
        <f t="shared" si="18"/>
        <v>0</v>
      </c>
      <c r="H32" s="8">
        <f t="shared" si="18"/>
        <v>0</v>
      </c>
      <c r="I32" s="8">
        <f t="shared" si="12"/>
        <v>0</v>
      </c>
      <c r="J32" s="8">
        <f t="shared" si="12"/>
        <v>0</v>
      </c>
      <c r="K32" s="8">
        <f t="shared" si="18"/>
        <v>0</v>
      </c>
      <c r="L32" s="8">
        <f t="shared" si="18"/>
        <v>0</v>
      </c>
      <c r="M32" s="8">
        <f t="shared" si="18"/>
        <v>0</v>
      </c>
      <c r="N32" s="8">
        <f t="shared" si="18"/>
        <v>0</v>
      </c>
      <c r="O32" s="8">
        <f t="shared" si="13"/>
        <v>0</v>
      </c>
      <c r="P32" s="8">
        <f t="shared" si="13"/>
        <v>0</v>
      </c>
      <c r="Q32" s="8">
        <f t="shared" si="18"/>
        <v>0</v>
      </c>
      <c r="R32" s="8">
        <f t="shared" si="18"/>
        <v>0</v>
      </c>
      <c r="S32" s="8">
        <f t="shared" si="18"/>
        <v>0</v>
      </c>
      <c r="T32" s="8">
        <f t="shared" si="18"/>
        <v>0</v>
      </c>
      <c r="U32" s="8">
        <f t="shared" si="18"/>
        <v>90</v>
      </c>
      <c r="V32" s="8">
        <f t="shared" si="18"/>
        <v>190</v>
      </c>
      <c r="W32" s="8">
        <f t="shared" si="18"/>
        <v>35</v>
      </c>
      <c r="X32" s="8">
        <f t="shared" si="18"/>
        <v>100</v>
      </c>
      <c r="Y32" s="8">
        <f t="shared" si="18"/>
        <v>8</v>
      </c>
      <c r="Z32" s="8">
        <f t="shared" si="18"/>
        <v>10</v>
      </c>
      <c r="AA32" s="8">
        <f t="shared" si="18"/>
        <v>0</v>
      </c>
      <c r="AB32" s="8">
        <f t="shared" si="18"/>
        <v>0</v>
      </c>
      <c r="AC32" s="8">
        <f t="shared" si="18"/>
        <v>0</v>
      </c>
      <c r="AD32" s="8">
        <f t="shared" si="18"/>
        <v>0</v>
      </c>
      <c r="AE32" s="8">
        <f t="shared" si="14"/>
        <v>133</v>
      </c>
      <c r="AF32" s="8">
        <f t="shared" si="14"/>
        <v>300</v>
      </c>
      <c r="AG32" s="8">
        <f t="shared" si="18"/>
        <v>0</v>
      </c>
      <c r="AH32" s="8">
        <f t="shared" si="18"/>
        <v>0</v>
      </c>
      <c r="AI32" s="8">
        <f t="shared" si="18"/>
        <v>0</v>
      </c>
      <c r="AJ32" s="8">
        <f t="shared" si="18"/>
        <v>0</v>
      </c>
      <c r="AK32" s="8">
        <f t="shared" si="18"/>
        <v>0</v>
      </c>
      <c r="AL32" s="8">
        <f t="shared" si="18"/>
        <v>0</v>
      </c>
      <c r="AM32" s="8">
        <f t="shared" si="18"/>
        <v>18</v>
      </c>
      <c r="AN32" s="8">
        <f t="shared" si="18"/>
        <v>88</v>
      </c>
      <c r="AO32" s="8">
        <f t="shared" si="18"/>
        <v>2</v>
      </c>
      <c r="AP32" s="8">
        <f t="shared" si="18"/>
        <v>2</v>
      </c>
      <c r="AQ32" s="8">
        <f t="shared" si="18"/>
        <v>5</v>
      </c>
      <c r="AR32" s="8">
        <f t="shared" si="18"/>
        <v>5</v>
      </c>
      <c r="AS32" s="8">
        <f t="shared" si="18"/>
        <v>2</v>
      </c>
      <c r="AT32" s="8">
        <f t="shared" si="18"/>
        <v>5</v>
      </c>
      <c r="AU32" s="8">
        <f t="shared" si="18"/>
        <v>27</v>
      </c>
      <c r="AV32" s="8">
        <f t="shared" si="18"/>
        <v>100</v>
      </c>
      <c r="AW32" s="8">
        <f t="shared" si="18"/>
        <v>0</v>
      </c>
      <c r="AX32" s="8">
        <f t="shared" si="18"/>
        <v>0</v>
      </c>
      <c r="AY32" s="9">
        <f t="shared" si="15"/>
        <v>160</v>
      </c>
      <c r="AZ32" s="9">
        <f t="shared" si="15"/>
        <v>400</v>
      </c>
      <c r="BA32" s="8">
        <f t="shared" si="18"/>
        <v>0</v>
      </c>
      <c r="BB32" s="8">
        <f t="shared" si="18"/>
        <v>0</v>
      </c>
      <c r="BC32" s="8">
        <f t="shared" si="18"/>
        <v>0</v>
      </c>
      <c r="BD32" s="8">
        <f t="shared" si="18"/>
        <v>0</v>
      </c>
      <c r="BE32" s="8">
        <f t="shared" si="18"/>
        <v>0</v>
      </c>
      <c r="BF32" s="8">
        <f t="shared" si="18"/>
        <v>0</v>
      </c>
      <c r="BG32" s="8">
        <f t="shared" si="18"/>
        <v>30</v>
      </c>
      <c r="BH32" s="8">
        <f t="shared" si="18"/>
        <v>50</v>
      </c>
      <c r="BI32" s="8">
        <f t="shared" si="18"/>
        <v>20</v>
      </c>
      <c r="BJ32" s="8">
        <f t="shared" si="18"/>
        <v>50</v>
      </c>
      <c r="BK32" s="8">
        <f t="shared" si="16"/>
        <v>50</v>
      </c>
      <c r="BL32" s="8">
        <f t="shared" si="16"/>
        <v>100</v>
      </c>
      <c r="BM32" s="8">
        <f t="shared" si="17"/>
        <v>210</v>
      </c>
      <c r="BN32" s="8">
        <f t="shared" si="17"/>
        <v>500</v>
      </c>
      <c r="BO32" s="8">
        <f t="shared" si="18"/>
        <v>20</v>
      </c>
      <c r="BP32" s="8">
        <f t="shared" si="18"/>
        <v>55</v>
      </c>
      <c r="BQ32" s="8">
        <f t="shared" si="18"/>
        <v>3</v>
      </c>
      <c r="BR32" s="8">
        <f t="shared" ref="BR32" si="19">SUM(BR20:BR31)</f>
        <v>3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7">
        <v>490</v>
      </c>
      <c r="D33" s="7">
        <v>2100</v>
      </c>
      <c r="E33" s="7">
        <v>320</v>
      </c>
      <c r="F33" s="7">
        <v>2600</v>
      </c>
      <c r="G33" s="7">
        <v>160</v>
      </c>
      <c r="H33" s="7">
        <v>200</v>
      </c>
      <c r="I33" s="8">
        <f t="shared" si="12"/>
        <v>970</v>
      </c>
      <c r="J33" s="8">
        <f t="shared" si="12"/>
        <v>4900</v>
      </c>
      <c r="K33" s="7">
        <v>65</v>
      </c>
      <c r="L33" s="7">
        <v>500</v>
      </c>
      <c r="M33" s="7">
        <v>20</v>
      </c>
      <c r="N33" s="7">
        <v>100</v>
      </c>
      <c r="O33" s="8">
        <f t="shared" si="13"/>
        <v>1055</v>
      </c>
      <c r="P33" s="8">
        <f t="shared" si="13"/>
        <v>5500</v>
      </c>
      <c r="Q33" s="8">
        <v>5</v>
      </c>
      <c r="R33" s="8">
        <v>10</v>
      </c>
      <c r="S33" s="8">
        <v>792</v>
      </c>
      <c r="T33" s="8">
        <v>4125</v>
      </c>
      <c r="U33" s="7">
        <v>25</v>
      </c>
      <c r="V33" s="7">
        <v>70</v>
      </c>
      <c r="W33" s="7">
        <v>10</v>
      </c>
      <c r="X33" s="7">
        <v>20</v>
      </c>
      <c r="Y33" s="7">
        <v>4</v>
      </c>
      <c r="Z33" s="7">
        <v>10</v>
      </c>
      <c r="AA33" s="7"/>
      <c r="AB33" s="7"/>
      <c r="AC33" s="7"/>
      <c r="AD33" s="7"/>
      <c r="AE33" s="8">
        <f t="shared" si="14"/>
        <v>39</v>
      </c>
      <c r="AF33" s="8">
        <f t="shared" si="14"/>
        <v>100</v>
      </c>
      <c r="AG33" s="8">
        <v>2</v>
      </c>
      <c r="AH33" s="8">
        <v>5</v>
      </c>
      <c r="AI33" s="7"/>
      <c r="AJ33" s="7"/>
      <c r="AK33" s="7">
        <v>10</v>
      </c>
      <c r="AL33" s="7">
        <v>10</v>
      </c>
      <c r="AM33" s="7">
        <v>75</v>
      </c>
      <c r="AN33" s="7">
        <v>440</v>
      </c>
      <c r="AO33" s="7">
        <v>20</v>
      </c>
      <c r="AP33" s="7">
        <v>50</v>
      </c>
      <c r="AQ33" s="7">
        <v>40</v>
      </c>
      <c r="AR33" s="7">
        <v>100</v>
      </c>
      <c r="AS33" s="7">
        <v>25</v>
      </c>
      <c r="AT33" s="7">
        <v>100</v>
      </c>
      <c r="AU33" s="7">
        <f t="shared" ref="AU33:AV42" si="20">AI33+AK33+AM33+AO33+AQ33+AS33</f>
        <v>170</v>
      </c>
      <c r="AV33" s="7">
        <f t="shared" si="20"/>
        <v>700</v>
      </c>
      <c r="AW33" s="7">
        <v>4</v>
      </c>
      <c r="AX33" s="7">
        <v>4</v>
      </c>
      <c r="AY33" s="9">
        <f t="shared" si="15"/>
        <v>1264</v>
      </c>
      <c r="AZ33" s="9">
        <f t="shared" si="15"/>
        <v>6300</v>
      </c>
      <c r="BA33" s="7"/>
      <c r="BB33" s="7"/>
      <c r="BC33" s="7"/>
      <c r="BD33" s="7"/>
      <c r="BE33" s="7">
        <v>1</v>
      </c>
      <c r="BF33" s="7">
        <v>30</v>
      </c>
      <c r="BG33" s="7">
        <v>40</v>
      </c>
      <c r="BH33" s="7">
        <v>40</v>
      </c>
      <c r="BI33" s="7">
        <v>99</v>
      </c>
      <c r="BJ33" s="7">
        <v>430</v>
      </c>
      <c r="BK33" s="8">
        <f t="shared" si="16"/>
        <v>140</v>
      </c>
      <c r="BL33" s="8">
        <f t="shared" si="16"/>
        <v>500</v>
      </c>
      <c r="BM33" s="8">
        <f t="shared" si="17"/>
        <v>1404</v>
      </c>
      <c r="BN33" s="8">
        <f t="shared" si="17"/>
        <v>6800</v>
      </c>
      <c r="BO33" s="7">
        <v>180</v>
      </c>
      <c r="BP33" s="7">
        <v>380</v>
      </c>
      <c r="BQ33" s="32">
        <v>25</v>
      </c>
      <c r="BR33" s="32">
        <v>20</v>
      </c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7">
        <v>4930</v>
      </c>
      <c r="D34" s="7">
        <v>32600</v>
      </c>
      <c r="E34" s="7">
        <v>983</v>
      </c>
      <c r="F34" s="7">
        <v>5300</v>
      </c>
      <c r="G34" s="7">
        <v>450</v>
      </c>
      <c r="H34" s="7">
        <v>1000</v>
      </c>
      <c r="I34" s="8">
        <f t="shared" si="12"/>
        <v>6363</v>
      </c>
      <c r="J34" s="8">
        <f t="shared" si="12"/>
        <v>38900</v>
      </c>
      <c r="K34" s="7">
        <v>220</v>
      </c>
      <c r="L34" s="7">
        <v>1800</v>
      </c>
      <c r="M34" s="7">
        <v>410</v>
      </c>
      <c r="N34" s="7">
        <v>2000</v>
      </c>
      <c r="O34" s="8">
        <f t="shared" si="13"/>
        <v>6993</v>
      </c>
      <c r="P34" s="8">
        <f t="shared" si="13"/>
        <v>42700</v>
      </c>
      <c r="Q34" s="8">
        <v>62</v>
      </c>
      <c r="R34" s="8">
        <v>160</v>
      </c>
      <c r="S34" s="8">
        <v>5245</v>
      </c>
      <c r="T34" s="8">
        <v>32025</v>
      </c>
      <c r="U34" s="7">
        <v>2680</v>
      </c>
      <c r="V34" s="7">
        <v>27930</v>
      </c>
      <c r="W34" s="7">
        <v>750</v>
      </c>
      <c r="X34" s="7">
        <v>7200</v>
      </c>
      <c r="Y34" s="7">
        <v>10</v>
      </c>
      <c r="Z34" s="7">
        <v>60</v>
      </c>
      <c r="AA34" s="7">
        <v>5</v>
      </c>
      <c r="AB34" s="7">
        <v>10</v>
      </c>
      <c r="AC34" s="7">
        <v>10</v>
      </c>
      <c r="AD34" s="7">
        <v>3000</v>
      </c>
      <c r="AE34" s="8">
        <f t="shared" si="14"/>
        <v>3455</v>
      </c>
      <c r="AF34" s="8">
        <f t="shared" si="14"/>
        <v>38200</v>
      </c>
      <c r="AG34" s="8">
        <v>5</v>
      </c>
      <c r="AH34" s="8">
        <v>20</v>
      </c>
      <c r="AI34" s="7"/>
      <c r="AJ34" s="7"/>
      <c r="AK34" s="7">
        <v>10</v>
      </c>
      <c r="AL34" s="7">
        <v>10</v>
      </c>
      <c r="AM34" s="7">
        <v>80</v>
      </c>
      <c r="AN34" s="7">
        <v>670</v>
      </c>
      <c r="AO34" s="7">
        <v>20</v>
      </c>
      <c r="AP34" s="7">
        <v>60</v>
      </c>
      <c r="AQ34" s="7">
        <v>10</v>
      </c>
      <c r="AR34" s="7">
        <v>20</v>
      </c>
      <c r="AS34" s="7">
        <v>5</v>
      </c>
      <c r="AT34" s="7">
        <v>40</v>
      </c>
      <c r="AU34" s="7">
        <f t="shared" si="20"/>
        <v>125</v>
      </c>
      <c r="AV34" s="7">
        <f t="shared" si="20"/>
        <v>800</v>
      </c>
      <c r="AW34" s="7">
        <v>2</v>
      </c>
      <c r="AX34" s="7">
        <v>2</v>
      </c>
      <c r="AY34" s="9">
        <f t="shared" si="15"/>
        <v>10573</v>
      </c>
      <c r="AZ34" s="9">
        <f t="shared" si="15"/>
        <v>81700</v>
      </c>
      <c r="BA34" s="9"/>
      <c r="BB34" s="9"/>
      <c r="BC34" s="7">
        <v>2</v>
      </c>
      <c r="BD34" s="7">
        <v>30</v>
      </c>
      <c r="BE34" s="7">
        <v>10</v>
      </c>
      <c r="BF34" s="7">
        <v>320</v>
      </c>
      <c r="BG34" s="7">
        <v>200</v>
      </c>
      <c r="BH34" s="7">
        <v>1200</v>
      </c>
      <c r="BI34" s="7">
        <v>1928</v>
      </c>
      <c r="BJ34" s="7">
        <v>8250</v>
      </c>
      <c r="BK34" s="8">
        <f t="shared" si="16"/>
        <v>2140</v>
      </c>
      <c r="BL34" s="8">
        <f t="shared" si="16"/>
        <v>9800</v>
      </c>
      <c r="BM34" s="8">
        <f t="shared" si="17"/>
        <v>12713</v>
      </c>
      <c r="BN34" s="8">
        <f t="shared" si="17"/>
        <v>91500</v>
      </c>
      <c r="BO34" s="7">
        <v>2478</v>
      </c>
      <c r="BP34" s="7">
        <v>4150</v>
      </c>
      <c r="BQ34" s="29">
        <v>252</v>
      </c>
      <c r="BR34" s="29">
        <v>252</v>
      </c>
    </row>
    <row r="35" spans="1:95" s="10" customFormat="1" ht="18" customHeight="1" x14ac:dyDescent="0.25">
      <c r="A35" s="39">
        <v>27</v>
      </c>
      <c r="B35" s="12" t="s">
        <v>14</v>
      </c>
      <c r="C35" s="7">
        <v>300</v>
      </c>
      <c r="D35" s="7">
        <v>600</v>
      </c>
      <c r="E35" s="7">
        <v>90</v>
      </c>
      <c r="F35" s="7">
        <v>320</v>
      </c>
      <c r="G35" s="7">
        <v>80</v>
      </c>
      <c r="H35" s="7">
        <v>100</v>
      </c>
      <c r="I35" s="8">
        <f t="shared" si="12"/>
        <v>470</v>
      </c>
      <c r="J35" s="8">
        <f t="shared" si="12"/>
        <v>1020</v>
      </c>
      <c r="K35" s="7">
        <v>35</v>
      </c>
      <c r="L35" s="7">
        <v>200</v>
      </c>
      <c r="M35" s="7">
        <v>20</v>
      </c>
      <c r="N35" s="7">
        <v>80</v>
      </c>
      <c r="O35" s="8">
        <f t="shared" si="13"/>
        <v>525</v>
      </c>
      <c r="P35" s="8">
        <f t="shared" si="13"/>
        <v>1300</v>
      </c>
      <c r="Q35" s="8">
        <v>2</v>
      </c>
      <c r="R35" s="8">
        <v>4</v>
      </c>
      <c r="S35" s="8">
        <v>420</v>
      </c>
      <c r="T35" s="8">
        <v>1040</v>
      </c>
      <c r="U35" s="7">
        <v>220</v>
      </c>
      <c r="V35" s="7">
        <v>480</v>
      </c>
      <c r="W35" s="7">
        <v>20</v>
      </c>
      <c r="X35" s="7">
        <v>100</v>
      </c>
      <c r="Y35" s="7">
        <v>6</v>
      </c>
      <c r="Z35" s="7">
        <v>20</v>
      </c>
      <c r="AA35" s="7"/>
      <c r="AB35" s="7"/>
      <c r="AC35" s="7"/>
      <c r="AD35" s="7"/>
      <c r="AE35" s="8">
        <f t="shared" si="14"/>
        <v>246</v>
      </c>
      <c r="AF35" s="8">
        <f t="shared" si="14"/>
        <v>600</v>
      </c>
      <c r="AG35" s="8">
        <v>2</v>
      </c>
      <c r="AH35" s="8">
        <v>4</v>
      </c>
      <c r="AI35" s="7"/>
      <c r="AJ35" s="7"/>
      <c r="AK35" s="7">
        <v>5</v>
      </c>
      <c r="AL35" s="7">
        <v>5</v>
      </c>
      <c r="AM35" s="7">
        <v>12</v>
      </c>
      <c r="AN35" s="7">
        <v>75</v>
      </c>
      <c r="AO35" s="7">
        <v>5</v>
      </c>
      <c r="AP35" s="7">
        <v>5</v>
      </c>
      <c r="AQ35" s="7">
        <v>5</v>
      </c>
      <c r="AR35" s="7">
        <v>5</v>
      </c>
      <c r="AS35" s="7">
        <v>5</v>
      </c>
      <c r="AT35" s="7">
        <v>10</v>
      </c>
      <c r="AU35" s="7">
        <f t="shared" si="20"/>
        <v>32</v>
      </c>
      <c r="AV35" s="7">
        <f t="shared" si="20"/>
        <v>100</v>
      </c>
      <c r="AW35" s="7">
        <v>1</v>
      </c>
      <c r="AX35" s="7">
        <v>1</v>
      </c>
      <c r="AY35" s="9">
        <f t="shared" si="15"/>
        <v>803</v>
      </c>
      <c r="AZ35" s="9">
        <f t="shared" si="15"/>
        <v>2000</v>
      </c>
      <c r="BA35" s="9"/>
      <c r="BB35" s="9"/>
      <c r="BC35" s="7"/>
      <c r="BD35" s="7"/>
      <c r="BE35" s="7">
        <v>2</v>
      </c>
      <c r="BF35" s="7">
        <v>60</v>
      </c>
      <c r="BG35" s="7">
        <v>30</v>
      </c>
      <c r="BH35" s="7">
        <v>80</v>
      </c>
      <c r="BI35" s="7">
        <v>208</v>
      </c>
      <c r="BJ35" s="7">
        <v>560</v>
      </c>
      <c r="BK35" s="8">
        <f t="shared" si="16"/>
        <v>240</v>
      </c>
      <c r="BL35" s="8">
        <f t="shared" si="16"/>
        <v>700</v>
      </c>
      <c r="BM35" s="8">
        <f t="shared" si="17"/>
        <v>1043</v>
      </c>
      <c r="BN35" s="8">
        <f t="shared" si="17"/>
        <v>2700</v>
      </c>
      <c r="BO35" s="7">
        <v>240</v>
      </c>
      <c r="BP35" s="7">
        <v>320</v>
      </c>
      <c r="BQ35" s="29">
        <v>20</v>
      </c>
      <c r="BR35" s="29">
        <v>20</v>
      </c>
    </row>
    <row r="36" spans="1:95" s="10" customFormat="1" ht="18" customHeight="1" x14ac:dyDescent="0.25">
      <c r="A36" s="37">
        <v>28</v>
      </c>
      <c r="B36" s="6" t="s">
        <v>54</v>
      </c>
      <c r="C36" s="7"/>
      <c r="D36" s="7"/>
      <c r="E36" s="7">
        <v>350</v>
      </c>
      <c r="F36" s="7">
        <v>1000</v>
      </c>
      <c r="G36" s="7">
        <v>90</v>
      </c>
      <c r="H36" s="7">
        <v>100</v>
      </c>
      <c r="I36" s="8">
        <f t="shared" si="12"/>
        <v>440</v>
      </c>
      <c r="J36" s="8">
        <f t="shared" si="12"/>
        <v>1100</v>
      </c>
      <c r="K36" s="7">
        <v>100</v>
      </c>
      <c r="L36" s="7">
        <v>600</v>
      </c>
      <c r="M36" s="7">
        <v>140</v>
      </c>
      <c r="N36" s="7">
        <v>900</v>
      </c>
      <c r="O36" s="8">
        <f t="shared" si="13"/>
        <v>680</v>
      </c>
      <c r="P36" s="8">
        <f t="shared" si="13"/>
        <v>2600</v>
      </c>
      <c r="Q36" s="8">
        <v>28</v>
      </c>
      <c r="R36" s="8">
        <v>80</v>
      </c>
      <c r="S36" s="8">
        <v>408</v>
      </c>
      <c r="T36" s="8">
        <v>1560</v>
      </c>
      <c r="U36" s="7">
        <v>100</v>
      </c>
      <c r="V36" s="7">
        <v>200</v>
      </c>
      <c r="W36" s="7">
        <v>10</v>
      </c>
      <c r="X36" s="7">
        <v>50</v>
      </c>
      <c r="Y36" s="7">
        <v>10</v>
      </c>
      <c r="Z36" s="7">
        <v>50</v>
      </c>
      <c r="AA36" s="7"/>
      <c r="AB36" s="7"/>
      <c r="AC36" s="7"/>
      <c r="AD36" s="7"/>
      <c r="AE36" s="8">
        <f t="shared" si="14"/>
        <v>120</v>
      </c>
      <c r="AF36" s="8">
        <f t="shared" si="14"/>
        <v>300</v>
      </c>
      <c r="AG36" s="8">
        <v>2</v>
      </c>
      <c r="AH36" s="8">
        <v>10</v>
      </c>
      <c r="AI36" s="7"/>
      <c r="AJ36" s="7"/>
      <c r="AK36" s="7"/>
      <c r="AL36" s="7"/>
      <c r="AM36" s="7">
        <v>60</v>
      </c>
      <c r="AN36" s="7">
        <v>675</v>
      </c>
      <c r="AO36" s="7">
        <v>45</v>
      </c>
      <c r="AP36" s="7">
        <v>200</v>
      </c>
      <c r="AQ36" s="7">
        <v>1628</v>
      </c>
      <c r="AR36" s="7">
        <v>4650</v>
      </c>
      <c r="AS36" s="7">
        <v>65</v>
      </c>
      <c r="AT36" s="7">
        <v>375</v>
      </c>
      <c r="AU36" s="7">
        <f t="shared" si="20"/>
        <v>1798</v>
      </c>
      <c r="AV36" s="7">
        <f t="shared" si="20"/>
        <v>5900</v>
      </c>
      <c r="AW36" s="7">
        <v>125</v>
      </c>
      <c r="AX36" s="7">
        <v>125</v>
      </c>
      <c r="AY36" s="9">
        <f t="shared" si="15"/>
        <v>2598</v>
      </c>
      <c r="AZ36" s="9">
        <f t="shared" si="15"/>
        <v>8800</v>
      </c>
      <c r="BA36" s="9"/>
      <c r="BB36" s="9"/>
      <c r="BC36" s="7"/>
      <c r="BD36" s="7"/>
      <c r="BE36" s="7">
        <v>5</v>
      </c>
      <c r="BF36" s="7">
        <v>150</v>
      </c>
      <c r="BG36" s="7">
        <v>50</v>
      </c>
      <c r="BH36" s="7">
        <v>300</v>
      </c>
      <c r="BI36" s="7">
        <v>155</v>
      </c>
      <c r="BJ36" s="7">
        <v>550</v>
      </c>
      <c r="BK36" s="8">
        <f t="shared" si="16"/>
        <v>210</v>
      </c>
      <c r="BL36" s="8">
        <f t="shared" si="16"/>
        <v>1000</v>
      </c>
      <c r="BM36" s="8">
        <f t="shared" si="17"/>
        <v>2808</v>
      </c>
      <c r="BN36" s="8">
        <f t="shared" si="17"/>
        <v>9800</v>
      </c>
      <c r="BO36" s="7">
        <v>818</v>
      </c>
      <c r="BP36" s="7">
        <v>1130</v>
      </c>
      <c r="BQ36" s="29">
        <v>45</v>
      </c>
      <c r="BR36" s="29">
        <v>45</v>
      </c>
    </row>
    <row r="37" spans="1:95" s="10" customFormat="1" ht="18" customHeight="1" x14ac:dyDescent="0.25">
      <c r="A37" s="39">
        <v>29</v>
      </c>
      <c r="B37" s="12" t="s">
        <v>32</v>
      </c>
      <c r="C37" s="7">
        <v>4860</v>
      </c>
      <c r="D37" s="7">
        <v>30200</v>
      </c>
      <c r="E37" s="7">
        <v>1120</v>
      </c>
      <c r="F37" s="7">
        <v>10100</v>
      </c>
      <c r="G37" s="7">
        <v>420</v>
      </c>
      <c r="H37" s="7">
        <v>1000</v>
      </c>
      <c r="I37" s="8">
        <f t="shared" si="12"/>
        <v>6400</v>
      </c>
      <c r="J37" s="8">
        <f t="shared" si="12"/>
        <v>41300</v>
      </c>
      <c r="K37" s="7">
        <v>280</v>
      </c>
      <c r="L37" s="7">
        <v>2500</v>
      </c>
      <c r="M37" s="7">
        <v>250</v>
      </c>
      <c r="N37" s="7">
        <v>2800</v>
      </c>
      <c r="O37" s="8">
        <f t="shared" si="13"/>
        <v>6930</v>
      </c>
      <c r="P37" s="8">
        <f t="shared" si="13"/>
        <v>46600</v>
      </c>
      <c r="Q37" s="8">
        <v>25</v>
      </c>
      <c r="R37" s="8">
        <v>70</v>
      </c>
      <c r="S37" s="8">
        <v>4158</v>
      </c>
      <c r="T37" s="8">
        <v>27960</v>
      </c>
      <c r="U37" s="7">
        <v>1832</v>
      </c>
      <c r="V37" s="7">
        <v>16240</v>
      </c>
      <c r="W37" s="7">
        <v>680</v>
      </c>
      <c r="X37" s="7">
        <v>6800</v>
      </c>
      <c r="Y37" s="7">
        <v>10</v>
      </c>
      <c r="Z37" s="7">
        <v>50</v>
      </c>
      <c r="AA37" s="7">
        <v>5</v>
      </c>
      <c r="AB37" s="7">
        <v>10</v>
      </c>
      <c r="AC37" s="7">
        <v>8</v>
      </c>
      <c r="AD37" s="7">
        <v>1500</v>
      </c>
      <c r="AE37" s="8">
        <f t="shared" si="14"/>
        <v>2535</v>
      </c>
      <c r="AF37" s="8">
        <f t="shared" si="14"/>
        <v>24600</v>
      </c>
      <c r="AG37" s="8">
        <v>5</v>
      </c>
      <c r="AH37" s="8">
        <v>25</v>
      </c>
      <c r="AI37" s="7"/>
      <c r="AJ37" s="7"/>
      <c r="AK37" s="7">
        <v>10</v>
      </c>
      <c r="AL37" s="7">
        <v>10</v>
      </c>
      <c r="AM37" s="7">
        <v>50</v>
      </c>
      <c r="AN37" s="7">
        <v>370</v>
      </c>
      <c r="AO37" s="7">
        <v>20</v>
      </c>
      <c r="AP37" s="7">
        <v>50</v>
      </c>
      <c r="AQ37" s="7">
        <v>10</v>
      </c>
      <c r="AR37" s="7">
        <v>20</v>
      </c>
      <c r="AS37" s="7">
        <v>5</v>
      </c>
      <c r="AT37" s="7">
        <v>50</v>
      </c>
      <c r="AU37" s="7">
        <f t="shared" si="20"/>
        <v>95</v>
      </c>
      <c r="AV37" s="7">
        <f t="shared" si="20"/>
        <v>500</v>
      </c>
      <c r="AW37" s="7">
        <v>2</v>
      </c>
      <c r="AX37" s="7">
        <v>10</v>
      </c>
      <c r="AY37" s="9">
        <f t="shared" si="15"/>
        <v>9560</v>
      </c>
      <c r="AZ37" s="9">
        <f t="shared" si="15"/>
        <v>71700</v>
      </c>
      <c r="BA37" s="9"/>
      <c r="BB37" s="9"/>
      <c r="BC37" s="7"/>
      <c r="BD37" s="7"/>
      <c r="BE37" s="7">
        <v>15</v>
      </c>
      <c r="BF37" s="7">
        <v>480</v>
      </c>
      <c r="BG37" s="7">
        <v>300</v>
      </c>
      <c r="BH37" s="7">
        <v>2400</v>
      </c>
      <c r="BI37" s="7">
        <v>1745</v>
      </c>
      <c r="BJ37" s="7">
        <v>6980</v>
      </c>
      <c r="BK37" s="8">
        <f t="shared" si="16"/>
        <v>2060</v>
      </c>
      <c r="BL37" s="8">
        <f t="shared" si="16"/>
        <v>9860</v>
      </c>
      <c r="BM37" s="8">
        <f t="shared" si="17"/>
        <v>11620</v>
      </c>
      <c r="BN37" s="8">
        <f t="shared" si="17"/>
        <v>81560</v>
      </c>
      <c r="BO37" s="7">
        <v>2230</v>
      </c>
      <c r="BP37" s="7">
        <v>4260</v>
      </c>
      <c r="BQ37" s="30">
        <v>260</v>
      </c>
      <c r="BR37" s="30">
        <v>260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7">
        <v>250</v>
      </c>
      <c r="D38" s="7">
        <v>1000</v>
      </c>
      <c r="E38" s="7">
        <v>415</v>
      </c>
      <c r="F38" s="7">
        <v>3645</v>
      </c>
      <c r="G38" s="7">
        <v>300</v>
      </c>
      <c r="H38" s="7">
        <v>500</v>
      </c>
      <c r="I38" s="8">
        <f t="shared" si="12"/>
        <v>965</v>
      </c>
      <c r="J38" s="8">
        <f t="shared" si="12"/>
        <v>5145</v>
      </c>
      <c r="K38" s="7">
        <v>80</v>
      </c>
      <c r="L38" s="7">
        <v>400</v>
      </c>
      <c r="M38" s="7">
        <v>380</v>
      </c>
      <c r="N38" s="7">
        <v>1600</v>
      </c>
      <c r="O38" s="8">
        <f t="shared" si="13"/>
        <v>1425</v>
      </c>
      <c r="P38" s="8">
        <f t="shared" si="13"/>
        <v>7145</v>
      </c>
      <c r="Q38" s="8">
        <v>38</v>
      </c>
      <c r="R38" s="8">
        <v>80</v>
      </c>
      <c r="S38" s="8">
        <v>1140</v>
      </c>
      <c r="T38" s="8">
        <v>5716</v>
      </c>
      <c r="U38" s="7">
        <v>1450</v>
      </c>
      <c r="V38" s="7">
        <v>6780</v>
      </c>
      <c r="W38" s="7">
        <v>350</v>
      </c>
      <c r="X38" s="7">
        <v>2500</v>
      </c>
      <c r="Y38" s="7">
        <v>10</v>
      </c>
      <c r="Z38" s="7">
        <v>20</v>
      </c>
      <c r="AA38" s="7"/>
      <c r="AB38" s="7"/>
      <c r="AC38" s="7">
        <v>20</v>
      </c>
      <c r="AD38" s="7">
        <v>500</v>
      </c>
      <c r="AE38" s="8">
        <f t="shared" si="14"/>
        <v>1830</v>
      </c>
      <c r="AF38" s="8">
        <f t="shared" si="14"/>
        <v>9800</v>
      </c>
      <c r="AG38" s="8">
        <v>5</v>
      </c>
      <c r="AH38" s="8">
        <v>5</v>
      </c>
      <c r="AI38" s="7"/>
      <c r="AJ38" s="7"/>
      <c r="AK38" s="7"/>
      <c r="AL38" s="7"/>
      <c r="AM38" s="7">
        <v>10</v>
      </c>
      <c r="AN38" s="7">
        <v>83</v>
      </c>
      <c r="AO38" s="7">
        <v>5</v>
      </c>
      <c r="AP38" s="7">
        <v>5</v>
      </c>
      <c r="AQ38" s="7">
        <v>2</v>
      </c>
      <c r="AR38" s="7">
        <v>2</v>
      </c>
      <c r="AS38" s="7">
        <v>5</v>
      </c>
      <c r="AT38" s="7">
        <v>10</v>
      </c>
      <c r="AU38" s="7">
        <f t="shared" si="20"/>
        <v>22</v>
      </c>
      <c r="AV38" s="7">
        <f t="shared" si="20"/>
        <v>100</v>
      </c>
      <c r="AW38" s="7">
        <v>1</v>
      </c>
      <c r="AX38" s="7">
        <v>1</v>
      </c>
      <c r="AY38" s="9">
        <f t="shared" si="15"/>
        <v>3277</v>
      </c>
      <c r="AZ38" s="9">
        <f t="shared" si="15"/>
        <v>17045</v>
      </c>
      <c r="BA38" s="9"/>
      <c r="BB38" s="9"/>
      <c r="BC38" s="7"/>
      <c r="BD38" s="7"/>
      <c r="BE38" s="7">
        <v>5</v>
      </c>
      <c r="BF38" s="7">
        <v>150</v>
      </c>
      <c r="BG38" s="7">
        <v>60</v>
      </c>
      <c r="BH38" s="7">
        <v>400</v>
      </c>
      <c r="BI38" s="7">
        <v>235</v>
      </c>
      <c r="BJ38" s="7">
        <v>450</v>
      </c>
      <c r="BK38" s="8">
        <f t="shared" si="16"/>
        <v>300</v>
      </c>
      <c r="BL38" s="8">
        <f t="shared" si="16"/>
        <v>1000</v>
      </c>
      <c r="BM38" s="8">
        <f t="shared" si="17"/>
        <v>3577</v>
      </c>
      <c r="BN38" s="8">
        <f t="shared" si="17"/>
        <v>18045</v>
      </c>
      <c r="BO38" s="7">
        <v>810</v>
      </c>
      <c r="BP38" s="7">
        <v>1120</v>
      </c>
      <c r="BQ38" s="29">
        <v>70</v>
      </c>
      <c r="BR38" s="29">
        <v>65</v>
      </c>
    </row>
    <row r="39" spans="1:95" s="10" customFormat="1" ht="18" customHeight="1" x14ac:dyDescent="0.25">
      <c r="A39" s="39">
        <v>31</v>
      </c>
      <c r="B39" s="12" t="s">
        <v>34</v>
      </c>
      <c r="C39" s="7">
        <v>20</v>
      </c>
      <c r="D39" s="7">
        <v>50</v>
      </c>
      <c r="E39" s="7">
        <v>235</v>
      </c>
      <c r="F39" s="7">
        <v>1125</v>
      </c>
      <c r="G39" s="7">
        <v>10</v>
      </c>
      <c r="H39" s="7">
        <v>15</v>
      </c>
      <c r="I39" s="8">
        <f t="shared" si="12"/>
        <v>265</v>
      </c>
      <c r="J39" s="8">
        <f t="shared" si="12"/>
        <v>1190</v>
      </c>
      <c r="K39" s="7">
        <v>10</v>
      </c>
      <c r="L39" s="7">
        <v>100</v>
      </c>
      <c r="M39" s="7">
        <v>50</v>
      </c>
      <c r="N39" s="7">
        <v>200</v>
      </c>
      <c r="O39" s="8">
        <f t="shared" si="13"/>
        <v>325</v>
      </c>
      <c r="P39" s="8">
        <f t="shared" si="13"/>
        <v>1490</v>
      </c>
      <c r="Q39" s="8">
        <v>5</v>
      </c>
      <c r="R39" s="8">
        <v>10</v>
      </c>
      <c r="S39" s="8">
        <v>260</v>
      </c>
      <c r="T39" s="8">
        <v>1192</v>
      </c>
      <c r="U39" s="7">
        <v>528</v>
      </c>
      <c r="V39" s="7">
        <v>2650</v>
      </c>
      <c r="W39" s="7">
        <v>140</v>
      </c>
      <c r="X39" s="7">
        <v>1200</v>
      </c>
      <c r="Y39" s="7">
        <v>25</v>
      </c>
      <c r="Z39" s="7">
        <v>50</v>
      </c>
      <c r="AA39" s="7"/>
      <c r="AB39" s="7"/>
      <c r="AC39" s="7">
        <v>5</v>
      </c>
      <c r="AD39" s="7">
        <v>100</v>
      </c>
      <c r="AE39" s="8">
        <f t="shared" si="14"/>
        <v>698</v>
      </c>
      <c r="AF39" s="8">
        <f t="shared" si="14"/>
        <v>4000</v>
      </c>
      <c r="AG39" s="8">
        <v>20</v>
      </c>
      <c r="AH39" s="8">
        <v>40</v>
      </c>
      <c r="AI39" s="7"/>
      <c r="AJ39" s="7"/>
      <c r="AK39" s="7"/>
      <c r="AL39" s="7"/>
      <c r="AM39" s="7">
        <v>15</v>
      </c>
      <c r="AN39" s="7">
        <v>85</v>
      </c>
      <c r="AO39" s="7">
        <v>5</v>
      </c>
      <c r="AP39" s="7">
        <v>5</v>
      </c>
      <c r="AQ39" s="7">
        <v>5</v>
      </c>
      <c r="AR39" s="7">
        <v>5</v>
      </c>
      <c r="AS39" s="7">
        <v>2</v>
      </c>
      <c r="AT39" s="7">
        <v>5</v>
      </c>
      <c r="AU39" s="7">
        <f t="shared" si="20"/>
        <v>27</v>
      </c>
      <c r="AV39" s="7">
        <f t="shared" si="20"/>
        <v>100</v>
      </c>
      <c r="AW39" s="7">
        <v>1</v>
      </c>
      <c r="AX39" s="7">
        <v>1</v>
      </c>
      <c r="AY39" s="9">
        <f t="shared" ref="AY39:AZ43" si="21">O39+AE39+AU39</f>
        <v>1050</v>
      </c>
      <c r="AZ39" s="9">
        <f t="shared" si="21"/>
        <v>5590</v>
      </c>
      <c r="BA39" s="9"/>
      <c r="BB39" s="9"/>
      <c r="BC39" s="7"/>
      <c r="BD39" s="7"/>
      <c r="BE39" s="7">
        <v>1</v>
      </c>
      <c r="BF39" s="7">
        <v>32</v>
      </c>
      <c r="BG39" s="7">
        <v>50</v>
      </c>
      <c r="BH39" s="7">
        <v>120</v>
      </c>
      <c r="BI39" s="7">
        <v>664</v>
      </c>
      <c r="BJ39" s="7">
        <v>1848</v>
      </c>
      <c r="BK39" s="8">
        <f t="shared" si="16"/>
        <v>715</v>
      </c>
      <c r="BL39" s="8">
        <f t="shared" si="16"/>
        <v>2000</v>
      </c>
      <c r="BM39" s="8">
        <f t="shared" ref="BM39:BN54" si="22">AY39+BK39</f>
        <v>1765</v>
      </c>
      <c r="BN39" s="8">
        <f t="shared" si="22"/>
        <v>7590</v>
      </c>
      <c r="BO39" s="7">
        <v>168</v>
      </c>
      <c r="BP39" s="7">
        <v>310</v>
      </c>
      <c r="BQ39" s="29">
        <v>15</v>
      </c>
      <c r="BR39" s="29">
        <v>15</v>
      </c>
    </row>
    <row r="40" spans="1:95" s="10" customFormat="1" ht="18" customHeight="1" x14ac:dyDescent="0.25">
      <c r="A40" s="37">
        <v>32</v>
      </c>
      <c r="B40" s="12" t="s">
        <v>35</v>
      </c>
      <c r="C40" s="7">
        <v>1010</v>
      </c>
      <c r="D40" s="7">
        <v>5300</v>
      </c>
      <c r="E40" s="7">
        <v>500</v>
      </c>
      <c r="F40" s="7">
        <v>2600</v>
      </c>
      <c r="G40" s="7">
        <v>180</v>
      </c>
      <c r="H40" s="7">
        <v>200</v>
      </c>
      <c r="I40" s="8">
        <f t="shared" si="12"/>
        <v>1690</v>
      </c>
      <c r="J40" s="8">
        <f t="shared" si="12"/>
        <v>8100</v>
      </c>
      <c r="K40" s="7">
        <v>150</v>
      </c>
      <c r="L40" s="7">
        <v>1000</v>
      </c>
      <c r="M40" s="7">
        <v>25</v>
      </c>
      <c r="N40" s="7">
        <v>200</v>
      </c>
      <c r="O40" s="8">
        <f t="shared" si="13"/>
        <v>1865</v>
      </c>
      <c r="P40" s="8">
        <f t="shared" si="13"/>
        <v>9300</v>
      </c>
      <c r="Q40" s="8">
        <v>5</v>
      </c>
      <c r="R40" s="8">
        <v>10</v>
      </c>
      <c r="S40" s="8">
        <v>1492</v>
      </c>
      <c r="T40" s="8">
        <v>7440</v>
      </c>
      <c r="U40" s="7">
        <v>300</v>
      </c>
      <c r="V40" s="7">
        <v>1780</v>
      </c>
      <c r="W40" s="7">
        <v>150</v>
      </c>
      <c r="X40" s="7">
        <v>1200</v>
      </c>
      <c r="Y40" s="7">
        <v>8</v>
      </c>
      <c r="Z40" s="7">
        <v>20</v>
      </c>
      <c r="AA40" s="7"/>
      <c r="AB40" s="7"/>
      <c r="AC40" s="7"/>
      <c r="AD40" s="7"/>
      <c r="AE40" s="8">
        <f t="shared" si="14"/>
        <v>458</v>
      </c>
      <c r="AF40" s="8">
        <f t="shared" si="14"/>
        <v>3000</v>
      </c>
      <c r="AG40" s="8">
        <v>4</v>
      </c>
      <c r="AH40" s="8">
        <v>4</v>
      </c>
      <c r="AI40" s="7"/>
      <c r="AJ40" s="7"/>
      <c r="AK40" s="7"/>
      <c r="AL40" s="7"/>
      <c r="AM40" s="7">
        <v>20</v>
      </c>
      <c r="AN40" s="7">
        <v>120</v>
      </c>
      <c r="AO40" s="7">
        <v>10</v>
      </c>
      <c r="AP40" s="7">
        <v>20</v>
      </c>
      <c r="AQ40" s="7">
        <v>5</v>
      </c>
      <c r="AR40" s="7">
        <v>10</v>
      </c>
      <c r="AS40" s="7">
        <v>10</v>
      </c>
      <c r="AT40" s="7">
        <v>50</v>
      </c>
      <c r="AU40" s="7">
        <f t="shared" si="20"/>
        <v>45</v>
      </c>
      <c r="AV40" s="7">
        <f t="shared" si="20"/>
        <v>200</v>
      </c>
      <c r="AW40" s="7">
        <v>2</v>
      </c>
      <c r="AX40" s="7">
        <v>5</v>
      </c>
      <c r="AY40" s="9">
        <f t="shared" si="21"/>
        <v>2368</v>
      </c>
      <c r="AZ40" s="9">
        <f t="shared" si="21"/>
        <v>12500</v>
      </c>
      <c r="BA40" s="9"/>
      <c r="BB40" s="9"/>
      <c r="BC40" s="7"/>
      <c r="BD40" s="7"/>
      <c r="BE40" s="7">
        <v>2</v>
      </c>
      <c r="BF40" s="7">
        <v>60</v>
      </c>
      <c r="BG40" s="7">
        <v>80</v>
      </c>
      <c r="BH40" s="7">
        <v>250</v>
      </c>
      <c r="BI40" s="7">
        <v>516</v>
      </c>
      <c r="BJ40" s="7">
        <v>1990</v>
      </c>
      <c r="BK40" s="8">
        <f t="shared" si="16"/>
        <v>598</v>
      </c>
      <c r="BL40" s="8">
        <f t="shared" si="16"/>
        <v>2300</v>
      </c>
      <c r="BM40" s="8">
        <f t="shared" si="22"/>
        <v>2966</v>
      </c>
      <c r="BN40" s="8">
        <f t="shared" si="22"/>
        <v>14800</v>
      </c>
      <c r="BO40" s="7">
        <v>626</v>
      </c>
      <c r="BP40" s="7">
        <v>1220</v>
      </c>
      <c r="BQ40" s="29">
        <v>60</v>
      </c>
      <c r="BR40" s="29">
        <v>60</v>
      </c>
    </row>
    <row r="41" spans="1:95" s="10" customFormat="1" ht="18" customHeight="1" x14ac:dyDescent="0.25">
      <c r="A41" s="39">
        <v>33</v>
      </c>
      <c r="B41" s="12" t="s">
        <v>36</v>
      </c>
      <c r="C41" s="7">
        <v>160</v>
      </c>
      <c r="D41" s="7">
        <v>500</v>
      </c>
      <c r="E41" s="7">
        <v>30</v>
      </c>
      <c r="F41" s="7">
        <v>160</v>
      </c>
      <c r="G41" s="7">
        <v>20</v>
      </c>
      <c r="H41" s="7">
        <v>50</v>
      </c>
      <c r="I41" s="8">
        <f t="shared" si="12"/>
        <v>210</v>
      </c>
      <c r="J41" s="8">
        <f t="shared" si="12"/>
        <v>710</v>
      </c>
      <c r="K41" s="7">
        <v>20</v>
      </c>
      <c r="L41" s="7">
        <v>120</v>
      </c>
      <c r="M41" s="7">
        <v>8</v>
      </c>
      <c r="N41" s="7">
        <v>20</v>
      </c>
      <c r="O41" s="8">
        <f t="shared" si="13"/>
        <v>238</v>
      </c>
      <c r="P41" s="8">
        <f t="shared" si="13"/>
        <v>850</v>
      </c>
      <c r="Q41" s="8">
        <v>4</v>
      </c>
      <c r="R41" s="8">
        <v>10</v>
      </c>
      <c r="S41" s="8">
        <v>119</v>
      </c>
      <c r="T41" s="8">
        <v>425</v>
      </c>
      <c r="U41" s="7">
        <v>50</v>
      </c>
      <c r="V41" s="7">
        <v>180</v>
      </c>
      <c r="W41" s="7">
        <v>40</v>
      </c>
      <c r="X41" s="7">
        <v>100</v>
      </c>
      <c r="Y41" s="7">
        <v>6</v>
      </c>
      <c r="Z41" s="7">
        <v>20</v>
      </c>
      <c r="AA41" s="7"/>
      <c r="AB41" s="7"/>
      <c r="AC41" s="7"/>
      <c r="AD41" s="7"/>
      <c r="AE41" s="8">
        <f t="shared" si="14"/>
        <v>96</v>
      </c>
      <c r="AF41" s="8">
        <f t="shared" si="14"/>
        <v>300</v>
      </c>
      <c r="AG41" s="8">
        <v>2</v>
      </c>
      <c r="AH41" s="8">
        <v>4</v>
      </c>
      <c r="AI41" s="7"/>
      <c r="AJ41" s="7"/>
      <c r="AK41" s="7"/>
      <c r="AL41" s="7"/>
      <c r="AM41" s="7">
        <v>55</v>
      </c>
      <c r="AN41" s="7">
        <v>260</v>
      </c>
      <c r="AO41" s="7">
        <v>5</v>
      </c>
      <c r="AP41" s="7">
        <v>10</v>
      </c>
      <c r="AQ41" s="7">
        <v>5</v>
      </c>
      <c r="AR41" s="7">
        <v>10</v>
      </c>
      <c r="AS41" s="7">
        <v>5</v>
      </c>
      <c r="AT41" s="7">
        <v>20</v>
      </c>
      <c r="AU41" s="7">
        <f t="shared" si="20"/>
        <v>70</v>
      </c>
      <c r="AV41" s="7">
        <f t="shared" si="20"/>
        <v>300</v>
      </c>
      <c r="AW41" s="7">
        <v>1</v>
      </c>
      <c r="AX41" s="7">
        <v>1</v>
      </c>
      <c r="AY41" s="9">
        <f t="shared" si="21"/>
        <v>404</v>
      </c>
      <c r="AZ41" s="9">
        <f t="shared" si="21"/>
        <v>1450</v>
      </c>
      <c r="BA41" s="9"/>
      <c r="BB41" s="9"/>
      <c r="BC41" s="7"/>
      <c r="BD41" s="7"/>
      <c r="BE41" s="7">
        <v>1</v>
      </c>
      <c r="BF41" s="7">
        <v>30</v>
      </c>
      <c r="BG41" s="7">
        <v>15</v>
      </c>
      <c r="BH41" s="7">
        <v>70</v>
      </c>
      <c r="BI41" s="7">
        <v>184</v>
      </c>
      <c r="BJ41" s="7">
        <v>400</v>
      </c>
      <c r="BK41" s="8">
        <f t="shared" si="16"/>
        <v>200</v>
      </c>
      <c r="BL41" s="8">
        <f t="shared" si="16"/>
        <v>500</v>
      </c>
      <c r="BM41" s="8">
        <f t="shared" si="22"/>
        <v>604</v>
      </c>
      <c r="BN41" s="8">
        <f t="shared" si="22"/>
        <v>1950</v>
      </c>
      <c r="BO41" s="7">
        <v>115</v>
      </c>
      <c r="BP41" s="7">
        <v>160</v>
      </c>
      <c r="BQ41" s="29">
        <v>10</v>
      </c>
      <c r="BR41" s="29">
        <v>10</v>
      </c>
    </row>
    <row r="42" spans="1:95" s="19" customFormat="1" ht="18" customHeight="1" x14ac:dyDescent="0.25">
      <c r="A42" s="37">
        <v>34</v>
      </c>
      <c r="B42" s="6" t="s">
        <v>82</v>
      </c>
      <c r="C42" s="7"/>
      <c r="D42" s="7"/>
      <c r="E42" s="7"/>
      <c r="F42" s="7"/>
      <c r="G42" s="7"/>
      <c r="H42" s="7"/>
      <c r="I42" s="8">
        <f t="shared" si="12"/>
        <v>0</v>
      </c>
      <c r="J42" s="8">
        <f t="shared" si="12"/>
        <v>0</v>
      </c>
      <c r="K42" s="7"/>
      <c r="L42" s="7"/>
      <c r="M42" s="7"/>
      <c r="N42" s="7"/>
      <c r="O42" s="8">
        <f t="shared" si="13"/>
        <v>0</v>
      </c>
      <c r="P42" s="8">
        <f t="shared" si="13"/>
        <v>0</v>
      </c>
      <c r="Q42" s="8"/>
      <c r="R42" s="8"/>
      <c r="S42" s="8"/>
      <c r="T42" s="8"/>
      <c r="U42" s="7">
        <v>25</v>
      </c>
      <c r="V42" s="7">
        <v>75</v>
      </c>
      <c r="W42" s="7">
        <v>10</v>
      </c>
      <c r="X42" s="7">
        <v>20</v>
      </c>
      <c r="Y42" s="7">
        <v>4</v>
      </c>
      <c r="Z42" s="7">
        <v>5</v>
      </c>
      <c r="AA42" s="7"/>
      <c r="AB42" s="7"/>
      <c r="AC42" s="7"/>
      <c r="AD42" s="7"/>
      <c r="AE42" s="8">
        <f t="shared" si="14"/>
        <v>39</v>
      </c>
      <c r="AF42" s="8">
        <f t="shared" si="14"/>
        <v>100</v>
      </c>
      <c r="AG42" s="8">
        <v>2</v>
      </c>
      <c r="AH42" s="8">
        <v>4</v>
      </c>
      <c r="AI42" s="7"/>
      <c r="AJ42" s="7"/>
      <c r="AK42" s="7"/>
      <c r="AL42" s="7"/>
      <c r="AM42" s="7">
        <v>25</v>
      </c>
      <c r="AN42" s="7">
        <v>188</v>
      </c>
      <c r="AO42" s="7">
        <v>2</v>
      </c>
      <c r="AP42" s="7">
        <v>2</v>
      </c>
      <c r="AQ42" s="7">
        <v>5</v>
      </c>
      <c r="AR42" s="7">
        <v>5</v>
      </c>
      <c r="AS42" s="7">
        <v>2</v>
      </c>
      <c r="AT42" s="7">
        <v>5</v>
      </c>
      <c r="AU42" s="7">
        <f t="shared" si="20"/>
        <v>34</v>
      </c>
      <c r="AV42" s="7">
        <f t="shared" si="20"/>
        <v>200</v>
      </c>
      <c r="AW42" s="7"/>
      <c r="AX42" s="7"/>
      <c r="AY42" s="9">
        <f t="shared" si="21"/>
        <v>73</v>
      </c>
      <c r="AZ42" s="9">
        <f t="shared" si="21"/>
        <v>300</v>
      </c>
      <c r="BA42" s="9"/>
      <c r="BB42" s="9"/>
      <c r="BC42" s="7"/>
      <c r="BD42" s="7"/>
      <c r="BE42" s="7"/>
      <c r="BF42" s="7"/>
      <c r="BG42" s="7">
        <v>20</v>
      </c>
      <c r="BH42" s="7">
        <v>50</v>
      </c>
      <c r="BI42" s="7">
        <v>20</v>
      </c>
      <c r="BJ42" s="7">
        <v>50</v>
      </c>
      <c r="BK42" s="8">
        <f t="shared" si="16"/>
        <v>40</v>
      </c>
      <c r="BL42" s="8">
        <f t="shared" si="16"/>
        <v>100</v>
      </c>
      <c r="BM42" s="8">
        <f t="shared" si="22"/>
        <v>113</v>
      </c>
      <c r="BN42" s="8">
        <f t="shared" si="22"/>
        <v>400</v>
      </c>
      <c r="BO42" s="7">
        <v>16</v>
      </c>
      <c r="BP42" s="7">
        <v>40</v>
      </c>
      <c r="BQ42" s="31">
        <v>2</v>
      </c>
      <c r="BR42" s="31">
        <v>2</v>
      </c>
    </row>
    <row r="43" spans="1:95" s="16" customFormat="1" ht="18" customHeight="1" x14ac:dyDescent="0.25">
      <c r="A43" s="38" t="s">
        <v>37</v>
      </c>
      <c r="B43" s="13" t="s">
        <v>38</v>
      </c>
      <c r="C43" s="8">
        <f>SUM(C33:C42)</f>
        <v>12020</v>
      </c>
      <c r="D43" s="8">
        <f t="shared" ref="D43:BQ43" si="23">SUM(D33:D42)</f>
        <v>72350</v>
      </c>
      <c r="E43" s="8">
        <f t="shared" si="23"/>
        <v>4043</v>
      </c>
      <c r="F43" s="8">
        <f t="shared" si="23"/>
        <v>26850</v>
      </c>
      <c r="G43" s="8">
        <f t="shared" si="23"/>
        <v>1710</v>
      </c>
      <c r="H43" s="8">
        <f t="shared" si="23"/>
        <v>3165</v>
      </c>
      <c r="I43" s="8">
        <f t="shared" si="12"/>
        <v>17773</v>
      </c>
      <c r="J43" s="8">
        <f t="shared" si="12"/>
        <v>102365</v>
      </c>
      <c r="K43" s="8">
        <f t="shared" si="23"/>
        <v>960</v>
      </c>
      <c r="L43" s="8">
        <f t="shared" si="23"/>
        <v>7220</v>
      </c>
      <c r="M43" s="8">
        <f t="shared" si="23"/>
        <v>1303</v>
      </c>
      <c r="N43" s="8">
        <f t="shared" si="23"/>
        <v>7900</v>
      </c>
      <c r="O43" s="8">
        <f t="shared" si="13"/>
        <v>20036</v>
      </c>
      <c r="P43" s="8">
        <f t="shared" si="13"/>
        <v>117485</v>
      </c>
      <c r="Q43" s="8">
        <f t="shared" si="23"/>
        <v>174</v>
      </c>
      <c r="R43" s="8">
        <f t="shared" si="23"/>
        <v>434</v>
      </c>
      <c r="S43" s="8">
        <f t="shared" si="23"/>
        <v>14034</v>
      </c>
      <c r="T43" s="8">
        <f t="shared" si="23"/>
        <v>81483</v>
      </c>
      <c r="U43" s="8">
        <f t="shared" si="23"/>
        <v>7210</v>
      </c>
      <c r="V43" s="8">
        <f t="shared" si="23"/>
        <v>56385</v>
      </c>
      <c r="W43" s="8">
        <f t="shared" si="23"/>
        <v>2160</v>
      </c>
      <c r="X43" s="8">
        <f t="shared" si="23"/>
        <v>19190</v>
      </c>
      <c r="Y43" s="8">
        <f t="shared" si="23"/>
        <v>93</v>
      </c>
      <c r="Z43" s="8">
        <f t="shared" si="23"/>
        <v>305</v>
      </c>
      <c r="AA43" s="8">
        <f t="shared" si="23"/>
        <v>10</v>
      </c>
      <c r="AB43" s="8">
        <f t="shared" si="23"/>
        <v>20</v>
      </c>
      <c r="AC43" s="8">
        <f t="shared" si="23"/>
        <v>43</v>
      </c>
      <c r="AD43" s="8">
        <f t="shared" si="23"/>
        <v>5100</v>
      </c>
      <c r="AE43" s="8">
        <f t="shared" si="14"/>
        <v>9516</v>
      </c>
      <c r="AF43" s="8">
        <f t="shared" si="14"/>
        <v>81000</v>
      </c>
      <c r="AG43" s="8">
        <f t="shared" si="23"/>
        <v>49</v>
      </c>
      <c r="AH43" s="8">
        <f t="shared" si="23"/>
        <v>121</v>
      </c>
      <c r="AI43" s="8">
        <f t="shared" si="23"/>
        <v>0</v>
      </c>
      <c r="AJ43" s="8">
        <f t="shared" si="23"/>
        <v>0</v>
      </c>
      <c r="AK43" s="8">
        <f t="shared" si="23"/>
        <v>35</v>
      </c>
      <c r="AL43" s="8">
        <f t="shared" si="23"/>
        <v>35</v>
      </c>
      <c r="AM43" s="8">
        <f t="shared" si="23"/>
        <v>402</v>
      </c>
      <c r="AN43" s="8">
        <f t="shared" si="23"/>
        <v>2966</v>
      </c>
      <c r="AO43" s="8">
        <f t="shared" si="23"/>
        <v>137</v>
      </c>
      <c r="AP43" s="8">
        <f t="shared" si="23"/>
        <v>407</v>
      </c>
      <c r="AQ43" s="8">
        <f t="shared" si="23"/>
        <v>1715</v>
      </c>
      <c r="AR43" s="8">
        <f t="shared" si="23"/>
        <v>4827</v>
      </c>
      <c r="AS43" s="8">
        <f t="shared" si="23"/>
        <v>129</v>
      </c>
      <c r="AT43" s="8">
        <f t="shared" si="23"/>
        <v>665</v>
      </c>
      <c r="AU43" s="8">
        <f t="shared" si="23"/>
        <v>2418</v>
      </c>
      <c r="AV43" s="8">
        <f t="shared" si="23"/>
        <v>8900</v>
      </c>
      <c r="AW43" s="8">
        <f t="shared" si="23"/>
        <v>139</v>
      </c>
      <c r="AX43" s="8">
        <f t="shared" si="23"/>
        <v>150</v>
      </c>
      <c r="AY43" s="9">
        <f t="shared" si="21"/>
        <v>31970</v>
      </c>
      <c r="AZ43" s="9">
        <f t="shared" si="21"/>
        <v>207385</v>
      </c>
      <c r="BA43" s="8">
        <f t="shared" si="23"/>
        <v>0</v>
      </c>
      <c r="BB43" s="8">
        <f t="shared" si="23"/>
        <v>0</v>
      </c>
      <c r="BC43" s="8">
        <f t="shared" si="23"/>
        <v>2</v>
      </c>
      <c r="BD43" s="8">
        <f t="shared" si="23"/>
        <v>30</v>
      </c>
      <c r="BE43" s="8">
        <f t="shared" si="23"/>
        <v>42</v>
      </c>
      <c r="BF43" s="8">
        <f t="shared" si="23"/>
        <v>1312</v>
      </c>
      <c r="BG43" s="8">
        <f t="shared" si="23"/>
        <v>845</v>
      </c>
      <c r="BH43" s="8">
        <f t="shared" si="23"/>
        <v>4910</v>
      </c>
      <c r="BI43" s="8">
        <f t="shared" si="23"/>
        <v>5754</v>
      </c>
      <c r="BJ43" s="8">
        <f t="shared" si="23"/>
        <v>21508</v>
      </c>
      <c r="BK43" s="8">
        <f t="shared" si="16"/>
        <v>6643</v>
      </c>
      <c r="BL43" s="8">
        <f t="shared" si="16"/>
        <v>27760</v>
      </c>
      <c r="BM43" s="8">
        <f t="shared" si="22"/>
        <v>38613</v>
      </c>
      <c r="BN43" s="8">
        <f t="shared" si="22"/>
        <v>235145</v>
      </c>
      <c r="BO43" s="8">
        <f t="shared" si="23"/>
        <v>7681</v>
      </c>
      <c r="BP43" s="8">
        <f t="shared" si="23"/>
        <v>13090</v>
      </c>
      <c r="BQ43" s="8">
        <f t="shared" si="23"/>
        <v>759</v>
      </c>
      <c r="BR43" s="8">
        <f t="shared" ref="BR43" si="24">SUM(BR33:BR42)</f>
        <v>749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8">
        <f>C43+C32+C19</f>
        <v>96000</v>
      </c>
      <c r="D44" s="8">
        <f t="shared" ref="D44:BO44" si="25">D43+D32+D19</f>
        <v>265665</v>
      </c>
      <c r="E44" s="8">
        <f t="shared" si="25"/>
        <v>18875</v>
      </c>
      <c r="F44" s="8">
        <f t="shared" si="25"/>
        <v>69480</v>
      </c>
      <c r="G44" s="8">
        <f t="shared" si="25"/>
        <v>7755</v>
      </c>
      <c r="H44" s="8">
        <f t="shared" si="25"/>
        <v>12390</v>
      </c>
      <c r="I44" s="8">
        <f t="shared" si="25"/>
        <v>122630</v>
      </c>
      <c r="J44" s="8">
        <f t="shared" si="25"/>
        <v>347535</v>
      </c>
      <c r="K44" s="8">
        <f t="shared" si="25"/>
        <v>2318</v>
      </c>
      <c r="L44" s="8">
        <f t="shared" si="25"/>
        <v>16780</v>
      </c>
      <c r="M44" s="8">
        <f t="shared" si="25"/>
        <v>2918</v>
      </c>
      <c r="N44" s="8">
        <f t="shared" si="25"/>
        <v>16425</v>
      </c>
      <c r="O44" s="8">
        <f t="shared" si="25"/>
        <v>127866</v>
      </c>
      <c r="P44" s="8">
        <f t="shared" si="25"/>
        <v>380740</v>
      </c>
      <c r="Q44" s="8">
        <f t="shared" si="25"/>
        <v>417</v>
      </c>
      <c r="R44" s="8">
        <f t="shared" si="25"/>
        <v>1134</v>
      </c>
      <c r="S44" s="8">
        <f t="shared" si="25"/>
        <v>105688</v>
      </c>
      <c r="T44" s="8">
        <f t="shared" si="25"/>
        <v>313460</v>
      </c>
      <c r="U44" s="8">
        <f t="shared" si="25"/>
        <v>14860</v>
      </c>
      <c r="V44" s="8">
        <f t="shared" si="25"/>
        <v>86173</v>
      </c>
      <c r="W44" s="8">
        <f t="shared" si="25"/>
        <v>5140</v>
      </c>
      <c r="X44" s="8">
        <f t="shared" si="25"/>
        <v>38480</v>
      </c>
      <c r="Y44" s="8">
        <f t="shared" si="25"/>
        <v>247</v>
      </c>
      <c r="Z44" s="8">
        <f t="shared" si="25"/>
        <v>805</v>
      </c>
      <c r="AA44" s="8">
        <f t="shared" si="25"/>
        <v>270</v>
      </c>
      <c r="AB44" s="8">
        <f t="shared" si="25"/>
        <v>642</v>
      </c>
      <c r="AC44" s="8">
        <f t="shared" si="25"/>
        <v>70</v>
      </c>
      <c r="AD44" s="8">
        <f t="shared" si="25"/>
        <v>7350</v>
      </c>
      <c r="AE44" s="8">
        <f t="shared" si="25"/>
        <v>20587</v>
      </c>
      <c r="AF44" s="8">
        <f t="shared" si="25"/>
        <v>133450</v>
      </c>
      <c r="AG44" s="8">
        <f t="shared" si="25"/>
        <v>137</v>
      </c>
      <c r="AH44" s="8">
        <f t="shared" si="25"/>
        <v>319</v>
      </c>
      <c r="AI44" s="8">
        <f t="shared" si="25"/>
        <v>57</v>
      </c>
      <c r="AJ44" s="8">
        <f t="shared" si="25"/>
        <v>500</v>
      </c>
      <c r="AK44" s="8">
        <f t="shared" si="25"/>
        <v>970</v>
      </c>
      <c r="AL44" s="8">
        <f t="shared" si="25"/>
        <v>2080</v>
      </c>
      <c r="AM44" s="8">
        <f t="shared" si="25"/>
        <v>1731</v>
      </c>
      <c r="AN44" s="8">
        <f t="shared" si="25"/>
        <v>10315</v>
      </c>
      <c r="AO44" s="8">
        <f t="shared" si="25"/>
        <v>519</v>
      </c>
      <c r="AP44" s="8">
        <f t="shared" si="25"/>
        <v>1550</v>
      </c>
      <c r="AQ44" s="8">
        <f t="shared" si="25"/>
        <v>2043</v>
      </c>
      <c r="AR44" s="8">
        <f t="shared" si="25"/>
        <v>5665</v>
      </c>
      <c r="AS44" s="8">
        <f t="shared" si="25"/>
        <v>308</v>
      </c>
      <c r="AT44" s="8">
        <f t="shared" si="25"/>
        <v>1740</v>
      </c>
      <c r="AU44" s="8">
        <f t="shared" si="25"/>
        <v>5628</v>
      </c>
      <c r="AV44" s="8">
        <f t="shared" si="25"/>
        <v>21850</v>
      </c>
      <c r="AW44" s="8">
        <f t="shared" si="25"/>
        <v>233</v>
      </c>
      <c r="AX44" s="8">
        <f t="shared" si="25"/>
        <v>248</v>
      </c>
      <c r="AY44" s="8">
        <f t="shared" si="25"/>
        <v>154081</v>
      </c>
      <c r="AZ44" s="8">
        <f t="shared" si="25"/>
        <v>536040</v>
      </c>
      <c r="BA44" s="8">
        <f t="shared" si="25"/>
        <v>0</v>
      </c>
      <c r="BB44" s="8">
        <f t="shared" si="25"/>
        <v>0</v>
      </c>
      <c r="BC44" s="8">
        <f t="shared" si="25"/>
        <v>33</v>
      </c>
      <c r="BD44" s="8">
        <f t="shared" si="25"/>
        <v>499</v>
      </c>
      <c r="BE44" s="8">
        <f t="shared" si="25"/>
        <v>83</v>
      </c>
      <c r="BF44" s="8">
        <f t="shared" si="25"/>
        <v>2552</v>
      </c>
      <c r="BG44" s="8">
        <f t="shared" si="25"/>
        <v>2375</v>
      </c>
      <c r="BH44" s="8">
        <f t="shared" si="25"/>
        <v>9285</v>
      </c>
      <c r="BI44" s="8">
        <f t="shared" si="25"/>
        <v>19749</v>
      </c>
      <c r="BJ44" s="8">
        <f t="shared" si="25"/>
        <v>47444</v>
      </c>
      <c r="BK44" s="8">
        <f t="shared" si="25"/>
        <v>22240</v>
      </c>
      <c r="BL44" s="8">
        <f t="shared" si="25"/>
        <v>59780</v>
      </c>
      <c r="BM44" s="8">
        <f t="shared" si="25"/>
        <v>176321</v>
      </c>
      <c r="BN44" s="8">
        <f t="shared" si="25"/>
        <v>595820</v>
      </c>
      <c r="BO44" s="8">
        <f t="shared" si="25"/>
        <v>41906</v>
      </c>
      <c r="BP44" s="8">
        <f t="shared" ref="BP44:BR44" si="26">BP43+BP32+BP19</f>
        <v>61090</v>
      </c>
      <c r="BQ44" s="8">
        <f t="shared" si="26"/>
        <v>3485</v>
      </c>
      <c r="BR44" s="8">
        <f t="shared" si="26"/>
        <v>3465</v>
      </c>
    </row>
    <row r="45" spans="1:95" s="10" customFormat="1" ht="18" customHeight="1" x14ac:dyDescent="0.25">
      <c r="A45" s="37">
        <v>35</v>
      </c>
      <c r="B45" s="12" t="s">
        <v>90</v>
      </c>
      <c r="C45" s="7"/>
      <c r="D45" s="7"/>
      <c r="E45" s="7"/>
      <c r="F45" s="7"/>
      <c r="G45" s="7"/>
      <c r="H45" s="7"/>
      <c r="I45" s="8">
        <f t="shared" si="12"/>
        <v>0</v>
      </c>
      <c r="J45" s="8">
        <f t="shared" si="12"/>
        <v>0</v>
      </c>
      <c r="K45" s="7"/>
      <c r="L45" s="7"/>
      <c r="M45" s="7"/>
      <c r="N45" s="7"/>
      <c r="O45" s="8">
        <f t="shared" si="13"/>
        <v>0</v>
      </c>
      <c r="P45" s="8">
        <f t="shared" si="13"/>
        <v>0</v>
      </c>
      <c r="Q45" s="8"/>
      <c r="R45" s="8"/>
      <c r="S45" s="8"/>
      <c r="T45" s="8"/>
      <c r="U45" s="7"/>
      <c r="V45" s="7"/>
      <c r="W45" s="7"/>
      <c r="X45" s="7"/>
      <c r="Y45" s="7"/>
      <c r="Z45" s="7"/>
      <c r="AA45" s="7"/>
      <c r="AB45" s="7"/>
      <c r="AC45" s="7"/>
      <c r="AD45" s="7"/>
      <c r="AE45" s="8">
        <f t="shared" si="14"/>
        <v>0</v>
      </c>
      <c r="AF45" s="8">
        <f t="shared" si="14"/>
        <v>0</v>
      </c>
      <c r="AG45" s="8"/>
      <c r="AH45" s="8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>
        <f t="shared" ref="AU45:AV46" si="27">AI45+AK45+AM45+AO45+AQ45+AS45</f>
        <v>0</v>
      </c>
      <c r="AV45" s="7">
        <f t="shared" si="27"/>
        <v>0</v>
      </c>
      <c r="AW45" s="7"/>
      <c r="AX45" s="7"/>
      <c r="AY45" s="9">
        <f t="shared" ref="AY45:AZ55" si="28">O45+AE45+AU45</f>
        <v>0</v>
      </c>
      <c r="AZ45" s="9">
        <f t="shared" si="28"/>
        <v>0</v>
      </c>
      <c r="BA45" s="9"/>
      <c r="BB45" s="9"/>
      <c r="BC45" s="7"/>
      <c r="BD45" s="7"/>
      <c r="BE45" s="7"/>
      <c r="BF45" s="7"/>
      <c r="BG45" s="7"/>
      <c r="BH45" s="7"/>
      <c r="BI45" s="7"/>
      <c r="BJ45" s="7"/>
      <c r="BK45" s="8">
        <f t="shared" si="16"/>
        <v>0</v>
      </c>
      <c r="BL45" s="8">
        <f t="shared" si="16"/>
        <v>0</v>
      </c>
      <c r="BM45" s="8">
        <f t="shared" si="22"/>
        <v>0</v>
      </c>
      <c r="BN45" s="8">
        <f t="shared" si="22"/>
        <v>0</v>
      </c>
      <c r="BO45" s="7"/>
      <c r="BP45" s="7"/>
      <c r="BQ45" s="30"/>
      <c r="BR45" s="30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7">
        <v>48620</v>
      </c>
      <c r="D46" s="7">
        <v>115285</v>
      </c>
      <c r="E46" s="7">
        <v>8660</v>
      </c>
      <c r="F46" s="7">
        <v>18465</v>
      </c>
      <c r="G46" s="7">
        <v>3292</v>
      </c>
      <c r="H46" s="7">
        <v>3850</v>
      </c>
      <c r="I46" s="8">
        <f t="shared" si="12"/>
        <v>60572</v>
      </c>
      <c r="J46" s="8">
        <f t="shared" si="12"/>
        <v>137600</v>
      </c>
      <c r="K46" s="7">
        <v>380</v>
      </c>
      <c r="L46" s="7">
        <v>1800</v>
      </c>
      <c r="M46" s="7">
        <v>140</v>
      </c>
      <c r="N46" s="7">
        <v>300</v>
      </c>
      <c r="O46" s="8">
        <v>61092</v>
      </c>
      <c r="P46" s="8">
        <v>139700</v>
      </c>
      <c r="Q46" s="8">
        <v>42</v>
      </c>
      <c r="R46" s="8">
        <v>75</v>
      </c>
      <c r="S46" s="8">
        <v>54983</v>
      </c>
      <c r="T46" s="8">
        <v>125730</v>
      </c>
      <c r="U46" s="7">
        <v>1510</v>
      </c>
      <c r="V46" s="7">
        <v>7030</v>
      </c>
      <c r="W46" s="7">
        <v>400</v>
      </c>
      <c r="X46" s="7">
        <v>2500</v>
      </c>
      <c r="Y46" s="7">
        <v>10</v>
      </c>
      <c r="Z46" s="7">
        <v>30</v>
      </c>
      <c r="AA46" s="7">
        <v>40</v>
      </c>
      <c r="AB46" s="7">
        <v>90</v>
      </c>
      <c r="AC46" s="7"/>
      <c r="AD46" s="7"/>
      <c r="AE46" s="8">
        <f t="shared" si="14"/>
        <v>1960</v>
      </c>
      <c r="AF46" s="8">
        <f t="shared" si="14"/>
        <v>9650</v>
      </c>
      <c r="AG46" s="8">
        <v>5</v>
      </c>
      <c r="AH46" s="8">
        <v>15</v>
      </c>
      <c r="AI46" s="7"/>
      <c r="AJ46" s="7"/>
      <c r="AK46" s="7">
        <v>180</v>
      </c>
      <c r="AL46" s="7">
        <v>180</v>
      </c>
      <c r="AM46" s="7">
        <v>130</v>
      </c>
      <c r="AN46" s="7">
        <v>750</v>
      </c>
      <c r="AO46" s="7">
        <v>180</v>
      </c>
      <c r="AP46" s="7">
        <v>360</v>
      </c>
      <c r="AQ46" s="7">
        <v>100</v>
      </c>
      <c r="AR46" s="7">
        <v>100</v>
      </c>
      <c r="AS46" s="7">
        <v>65</v>
      </c>
      <c r="AT46" s="7">
        <v>210</v>
      </c>
      <c r="AU46" s="7">
        <f t="shared" si="27"/>
        <v>655</v>
      </c>
      <c r="AV46" s="7">
        <f t="shared" si="27"/>
        <v>1600</v>
      </c>
      <c r="AW46" s="7">
        <v>20</v>
      </c>
      <c r="AX46" s="7">
        <v>20</v>
      </c>
      <c r="AY46" s="9">
        <f t="shared" si="28"/>
        <v>63707</v>
      </c>
      <c r="AZ46" s="9">
        <f t="shared" si="28"/>
        <v>150950</v>
      </c>
      <c r="BA46" s="9"/>
      <c r="BB46" s="9"/>
      <c r="BC46" s="7">
        <v>3</v>
      </c>
      <c r="BD46" s="7">
        <v>50</v>
      </c>
      <c r="BE46" s="7">
        <v>3</v>
      </c>
      <c r="BF46" s="7">
        <v>90</v>
      </c>
      <c r="BG46" s="7">
        <v>180</v>
      </c>
      <c r="BH46" s="7">
        <v>340</v>
      </c>
      <c r="BI46" s="7">
        <v>1539</v>
      </c>
      <c r="BJ46" s="7">
        <v>3450</v>
      </c>
      <c r="BK46" s="8">
        <f t="shared" si="16"/>
        <v>1725</v>
      </c>
      <c r="BL46" s="8">
        <f t="shared" si="16"/>
        <v>3930</v>
      </c>
      <c r="BM46" s="8">
        <f t="shared" si="22"/>
        <v>65432</v>
      </c>
      <c r="BN46" s="8">
        <f t="shared" si="22"/>
        <v>154880</v>
      </c>
      <c r="BO46" s="7">
        <v>18130</v>
      </c>
      <c r="BP46" s="7">
        <v>25815</v>
      </c>
      <c r="BQ46" s="29">
        <v>920</v>
      </c>
      <c r="BR46" s="29">
        <v>907</v>
      </c>
    </row>
    <row r="47" spans="1:95" s="16" customFormat="1" ht="18" customHeight="1" x14ac:dyDescent="0.25">
      <c r="A47" s="38"/>
      <c r="B47" s="13" t="s">
        <v>40</v>
      </c>
      <c r="C47" s="8">
        <f>SUM(C45:C46)</f>
        <v>48620</v>
      </c>
      <c r="D47" s="8">
        <f t="shared" ref="D47:BQ47" si="29">SUM(D45:D46)</f>
        <v>115285</v>
      </c>
      <c r="E47" s="8">
        <f t="shared" si="29"/>
        <v>8660</v>
      </c>
      <c r="F47" s="8">
        <f t="shared" si="29"/>
        <v>18465</v>
      </c>
      <c r="G47" s="8">
        <f t="shared" si="29"/>
        <v>3292</v>
      </c>
      <c r="H47" s="8">
        <f t="shared" si="29"/>
        <v>3850</v>
      </c>
      <c r="I47" s="8">
        <f t="shared" si="12"/>
        <v>60572</v>
      </c>
      <c r="J47" s="8">
        <f t="shared" si="12"/>
        <v>137600</v>
      </c>
      <c r="K47" s="8">
        <f t="shared" si="29"/>
        <v>380</v>
      </c>
      <c r="L47" s="8">
        <f t="shared" si="29"/>
        <v>1800</v>
      </c>
      <c r="M47" s="8">
        <f t="shared" si="29"/>
        <v>140</v>
      </c>
      <c r="N47" s="8">
        <f t="shared" si="29"/>
        <v>300</v>
      </c>
      <c r="O47" s="8">
        <f t="shared" si="13"/>
        <v>61092</v>
      </c>
      <c r="P47" s="8">
        <f t="shared" si="13"/>
        <v>139700</v>
      </c>
      <c r="Q47" s="8">
        <f t="shared" si="29"/>
        <v>42</v>
      </c>
      <c r="R47" s="8">
        <f t="shared" si="29"/>
        <v>75</v>
      </c>
      <c r="S47" s="8">
        <f t="shared" si="29"/>
        <v>54983</v>
      </c>
      <c r="T47" s="8">
        <f t="shared" si="29"/>
        <v>125730</v>
      </c>
      <c r="U47" s="8">
        <f t="shared" si="29"/>
        <v>1510</v>
      </c>
      <c r="V47" s="8">
        <f t="shared" si="29"/>
        <v>7030</v>
      </c>
      <c r="W47" s="8">
        <f t="shared" si="29"/>
        <v>400</v>
      </c>
      <c r="X47" s="8">
        <f t="shared" si="29"/>
        <v>2500</v>
      </c>
      <c r="Y47" s="8">
        <f t="shared" si="29"/>
        <v>10</v>
      </c>
      <c r="Z47" s="8">
        <f t="shared" si="29"/>
        <v>30</v>
      </c>
      <c r="AA47" s="8">
        <f t="shared" si="29"/>
        <v>40</v>
      </c>
      <c r="AB47" s="8">
        <f t="shared" si="29"/>
        <v>90</v>
      </c>
      <c r="AC47" s="8">
        <f t="shared" si="29"/>
        <v>0</v>
      </c>
      <c r="AD47" s="8">
        <f t="shared" si="29"/>
        <v>0</v>
      </c>
      <c r="AE47" s="8">
        <f t="shared" si="14"/>
        <v>1960</v>
      </c>
      <c r="AF47" s="8">
        <f t="shared" si="14"/>
        <v>9650</v>
      </c>
      <c r="AG47" s="8">
        <f t="shared" si="29"/>
        <v>5</v>
      </c>
      <c r="AH47" s="8">
        <f t="shared" si="29"/>
        <v>15</v>
      </c>
      <c r="AI47" s="8">
        <f t="shared" si="29"/>
        <v>0</v>
      </c>
      <c r="AJ47" s="8">
        <f t="shared" si="29"/>
        <v>0</v>
      </c>
      <c r="AK47" s="8">
        <f t="shared" si="29"/>
        <v>180</v>
      </c>
      <c r="AL47" s="8">
        <f t="shared" si="29"/>
        <v>180</v>
      </c>
      <c r="AM47" s="8">
        <f t="shared" si="29"/>
        <v>130</v>
      </c>
      <c r="AN47" s="8">
        <f t="shared" si="29"/>
        <v>750</v>
      </c>
      <c r="AO47" s="8">
        <f t="shared" si="29"/>
        <v>180</v>
      </c>
      <c r="AP47" s="8">
        <f t="shared" si="29"/>
        <v>360</v>
      </c>
      <c r="AQ47" s="8">
        <f t="shared" si="29"/>
        <v>100</v>
      </c>
      <c r="AR47" s="8">
        <f t="shared" si="29"/>
        <v>100</v>
      </c>
      <c r="AS47" s="8">
        <f t="shared" si="29"/>
        <v>65</v>
      </c>
      <c r="AT47" s="8">
        <f t="shared" si="29"/>
        <v>210</v>
      </c>
      <c r="AU47" s="8">
        <f t="shared" si="29"/>
        <v>655</v>
      </c>
      <c r="AV47" s="8">
        <f t="shared" si="29"/>
        <v>1600</v>
      </c>
      <c r="AW47" s="8">
        <f t="shared" si="29"/>
        <v>20</v>
      </c>
      <c r="AX47" s="8">
        <f t="shared" si="29"/>
        <v>20</v>
      </c>
      <c r="AY47" s="9">
        <f t="shared" si="28"/>
        <v>63707</v>
      </c>
      <c r="AZ47" s="9">
        <f t="shared" si="28"/>
        <v>150950</v>
      </c>
      <c r="BA47" s="8">
        <f t="shared" si="29"/>
        <v>0</v>
      </c>
      <c r="BB47" s="8">
        <f t="shared" si="29"/>
        <v>0</v>
      </c>
      <c r="BC47" s="8">
        <f t="shared" si="29"/>
        <v>3</v>
      </c>
      <c r="BD47" s="8">
        <f t="shared" si="29"/>
        <v>50</v>
      </c>
      <c r="BE47" s="8">
        <f t="shared" si="29"/>
        <v>3</v>
      </c>
      <c r="BF47" s="8">
        <f t="shared" si="29"/>
        <v>90</v>
      </c>
      <c r="BG47" s="8">
        <f t="shared" si="29"/>
        <v>180</v>
      </c>
      <c r="BH47" s="8">
        <f t="shared" si="29"/>
        <v>340</v>
      </c>
      <c r="BI47" s="8">
        <f t="shared" si="29"/>
        <v>1539</v>
      </c>
      <c r="BJ47" s="8">
        <f t="shared" si="29"/>
        <v>3450</v>
      </c>
      <c r="BK47" s="8">
        <f t="shared" si="16"/>
        <v>1725</v>
      </c>
      <c r="BL47" s="8">
        <f t="shared" si="16"/>
        <v>3930</v>
      </c>
      <c r="BM47" s="8">
        <f t="shared" si="22"/>
        <v>65432</v>
      </c>
      <c r="BN47" s="8">
        <f t="shared" si="22"/>
        <v>154880</v>
      </c>
      <c r="BO47" s="8">
        <f t="shared" si="29"/>
        <v>18130</v>
      </c>
      <c r="BP47" s="8">
        <f t="shared" si="29"/>
        <v>25815</v>
      </c>
      <c r="BQ47" s="8">
        <f t="shared" si="29"/>
        <v>920</v>
      </c>
      <c r="BR47" s="8">
        <f t="shared" ref="BR47" si="30">SUM(BR45:BR46)</f>
        <v>907</v>
      </c>
    </row>
    <row r="48" spans="1:95" s="10" customFormat="1" ht="18" customHeight="1" x14ac:dyDescent="0.25">
      <c r="A48" s="37">
        <v>37</v>
      </c>
      <c r="B48" s="12" t="s">
        <v>80</v>
      </c>
      <c r="C48" s="7">
        <v>45460</v>
      </c>
      <c r="D48" s="7">
        <v>69400</v>
      </c>
      <c r="E48" s="7">
        <v>60</v>
      </c>
      <c r="F48" s="7">
        <v>130</v>
      </c>
      <c r="G48" s="7">
        <v>500</v>
      </c>
      <c r="H48" s="7">
        <v>500</v>
      </c>
      <c r="I48" s="8">
        <f t="shared" si="12"/>
        <v>46020</v>
      </c>
      <c r="J48" s="8">
        <f t="shared" si="12"/>
        <v>70030</v>
      </c>
      <c r="K48" s="7">
        <v>40</v>
      </c>
      <c r="L48" s="7">
        <v>100</v>
      </c>
      <c r="M48" s="7"/>
      <c r="N48" s="7"/>
      <c r="O48" s="8">
        <f t="shared" si="13"/>
        <v>46060</v>
      </c>
      <c r="P48" s="8">
        <f t="shared" si="13"/>
        <v>70130</v>
      </c>
      <c r="Q48" s="8"/>
      <c r="R48" s="8"/>
      <c r="S48" s="8">
        <v>38691</v>
      </c>
      <c r="T48" s="8">
        <v>58910</v>
      </c>
      <c r="U48" s="7">
        <v>0</v>
      </c>
      <c r="V48" s="7">
        <v>0</v>
      </c>
      <c r="W48" s="7"/>
      <c r="X48" s="7"/>
      <c r="Y48" s="7"/>
      <c r="Z48" s="7"/>
      <c r="AA48" s="7"/>
      <c r="AB48" s="7"/>
      <c r="AC48" s="7"/>
      <c r="AD48" s="7"/>
      <c r="AE48" s="8">
        <v>0</v>
      </c>
      <c r="AF48" s="8">
        <v>0</v>
      </c>
      <c r="AG48" s="8"/>
      <c r="AH48" s="8"/>
      <c r="AI48" s="7"/>
      <c r="AJ48" s="7"/>
      <c r="AK48" s="7"/>
      <c r="AL48" s="7"/>
      <c r="AM48" s="7">
        <v>80</v>
      </c>
      <c r="AN48" s="7">
        <v>400</v>
      </c>
      <c r="AO48" s="7">
        <v>20</v>
      </c>
      <c r="AP48" s="7">
        <v>20</v>
      </c>
      <c r="AQ48" s="7">
        <v>10</v>
      </c>
      <c r="AR48" s="7">
        <v>20</v>
      </c>
      <c r="AS48" s="7">
        <v>10</v>
      </c>
      <c r="AT48" s="7">
        <v>60</v>
      </c>
      <c r="AU48" s="7">
        <f t="shared" ref="AU48:AV49" si="31">AI48+AK48+AM48+AO48+AQ48+AS48</f>
        <v>120</v>
      </c>
      <c r="AV48" s="7">
        <f t="shared" si="31"/>
        <v>500</v>
      </c>
      <c r="AW48" s="7"/>
      <c r="AX48" s="7"/>
      <c r="AY48" s="9">
        <f t="shared" si="28"/>
        <v>46180</v>
      </c>
      <c r="AZ48" s="9">
        <f t="shared" si="28"/>
        <v>70630</v>
      </c>
      <c r="BA48" s="9"/>
      <c r="BB48" s="9"/>
      <c r="BC48" s="7"/>
      <c r="BD48" s="7"/>
      <c r="BE48" s="7"/>
      <c r="BF48" s="7"/>
      <c r="BG48" s="7"/>
      <c r="BH48" s="7"/>
      <c r="BI48" s="7">
        <v>150</v>
      </c>
      <c r="BJ48" s="7">
        <v>200</v>
      </c>
      <c r="BK48" s="8">
        <f t="shared" si="16"/>
        <v>150</v>
      </c>
      <c r="BL48" s="8">
        <f t="shared" si="16"/>
        <v>200</v>
      </c>
      <c r="BM48" s="8">
        <f t="shared" si="22"/>
        <v>46330</v>
      </c>
      <c r="BN48" s="8">
        <f t="shared" si="22"/>
        <v>70830</v>
      </c>
      <c r="BO48" s="7">
        <v>12515</v>
      </c>
      <c r="BP48" s="7">
        <v>14900</v>
      </c>
      <c r="BQ48" s="30">
        <v>541</v>
      </c>
      <c r="BR48" s="30">
        <v>537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7"/>
      <c r="D49" s="7"/>
      <c r="E49" s="7">
        <v>30</v>
      </c>
      <c r="F49" s="7">
        <v>70</v>
      </c>
      <c r="G49" s="7"/>
      <c r="H49" s="7"/>
      <c r="I49" s="8">
        <f t="shared" si="12"/>
        <v>30</v>
      </c>
      <c r="J49" s="8">
        <f t="shared" si="12"/>
        <v>70</v>
      </c>
      <c r="K49" s="7">
        <v>120</v>
      </c>
      <c r="L49" s="7">
        <v>280</v>
      </c>
      <c r="M49" s="7">
        <v>20</v>
      </c>
      <c r="N49" s="7">
        <v>50</v>
      </c>
      <c r="O49" s="8">
        <f t="shared" si="13"/>
        <v>170</v>
      </c>
      <c r="P49" s="8">
        <f t="shared" si="13"/>
        <v>400</v>
      </c>
      <c r="Q49" s="8"/>
      <c r="R49" s="8"/>
      <c r="S49" s="8">
        <v>136</v>
      </c>
      <c r="T49" s="8">
        <v>320</v>
      </c>
      <c r="U49" s="7">
        <v>0</v>
      </c>
      <c r="V49" s="7">
        <v>0</v>
      </c>
      <c r="W49" s="7"/>
      <c r="X49" s="7"/>
      <c r="Y49" s="7"/>
      <c r="Z49" s="7"/>
      <c r="AA49" s="7"/>
      <c r="AB49" s="7"/>
      <c r="AC49" s="7"/>
      <c r="AD49" s="7"/>
      <c r="AE49" s="8">
        <v>0</v>
      </c>
      <c r="AF49" s="8">
        <v>0</v>
      </c>
      <c r="AG49" s="8"/>
      <c r="AH49" s="8"/>
      <c r="AI49" s="7"/>
      <c r="AJ49" s="7"/>
      <c r="AK49" s="7"/>
      <c r="AL49" s="7"/>
      <c r="AM49" s="7">
        <v>15</v>
      </c>
      <c r="AN49" s="7">
        <v>90</v>
      </c>
      <c r="AO49" s="7"/>
      <c r="AP49" s="7"/>
      <c r="AQ49" s="7">
        <v>10</v>
      </c>
      <c r="AR49" s="7">
        <v>10</v>
      </c>
      <c r="AS49" s="7"/>
      <c r="AT49" s="7"/>
      <c r="AU49" s="7">
        <f t="shared" si="31"/>
        <v>25</v>
      </c>
      <c r="AV49" s="7">
        <f t="shared" si="31"/>
        <v>100</v>
      </c>
      <c r="AW49" s="7"/>
      <c r="AX49" s="7"/>
      <c r="AY49" s="9">
        <f t="shared" si="28"/>
        <v>195</v>
      </c>
      <c r="AZ49" s="9">
        <f t="shared" si="28"/>
        <v>500</v>
      </c>
      <c r="BA49" s="9"/>
      <c r="BB49" s="9"/>
      <c r="BC49" s="7"/>
      <c r="BD49" s="7"/>
      <c r="BE49" s="7"/>
      <c r="BF49" s="7"/>
      <c r="BG49" s="7"/>
      <c r="BH49" s="7"/>
      <c r="BI49" s="7"/>
      <c r="BJ49" s="7"/>
      <c r="BK49" s="8">
        <f t="shared" si="16"/>
        <v>0</v>
      </c>
      <c r="BL49" s="8">
        <f t="shared" si="16"/>
        <v>0</v>
      </c>
      <c r="BM49" s="8">
        <f t="shared" si="22"/>
        <v>195</v>
      </c>
      <c r="BN49" s="8">
        <f t="shared" si="22"/>
        <v>500</v>
      </c>
      <c r="BO49" s="7">
        <v>100</v>
      </c>
      <c r="BP49" s="7">
        <v>110</v>
      </c>
      <c r="BQ49" s="29">
        <v>10</v>
      </c>
      <c r="BR49" s="29">
        <v>10</v>
      </c>
    </row>
    <row r="50" spans="1:94" s="16" customFormat="1" ht="18" customHeight="1" x14ac:dyDescent="0.25">
      <c r="A50" s="38"/>
      <c r="B50" s="13" t="s">
        <v>42</v>
      </c>
      <c r="C50" s="8">
        <f t="shared" ref="C50:H50" si="32">SUM(C48:C49)</f>
        <v>45460</v>
      </c>
      <c r="D50" s="8">
        <f t="shared" si="32"/>
        <v>69400</v>
      </c>
      <c r="E50" s="8">
        <f t="shared" si="32"/>
        <v>90</v>
      </c>
      <c r="F50" s="8">
        <f t="shared" si="32"/>
        <v>200</v>
      </c>
      <c r="G50" s="8">
        <f t="shared" si="32"/>
        <v>500</v>
      </c>
      <c r="H50" s="8">
        <f t="shared" si="32"/>
        <v>500</v>
      </c>
      <c r="I50" s="8">
        <f t="shared" si="12"/>
        <v>46050</v>
      </c>
      <c r="J50" s="8">
        <f t="shared" si="12"/>
        <v>70100</v>
      </c>
      <c r="K50" s="8">
        <f>SUM(K48:K49)</f>
        <v>160</v>
      </c>
      <c r="L50" s="8">
        <f>SUM(L48:L49)</f>
        <v>380</v>
      </c>
      <c r="M50" s="8">
        <f>SUM(M48:M49)</f>
        <v>20</v>
      </c>
      <c r="N50" s="8">
        <f>SUM(N48:N49)</f>
        <v>50</v>
      </c>
      <c r="O50" s="8">
        <f t="shared" si="13"/>
        <v>46230</v>
      </c>
      <c r="P50" s="8">
        <f t="shared" si="13"/>
        <v>70530</v>
      </c>
      <c r="Q50" s="8">
        <f t="shared" ref="Q50:AD50" si="33">SUM(Q48:Q49)</f>
        <v>0</v>
      </c>
      <c r="R50" s="8">
        <f t="shared" si="33"/>
        <v>0</v>
      </c>
      <c r="S50" s="8">
        <f t="shared" si="33"/>
        <v>38827</v>
      </c>
      <c r="T50" s="8">
        <f t="shared" si="33"/>
        <v>59230</v>
      </c>
      <c r="U50" s="8">
        <f t="shared" si="33"/>
        <v>0</v>
      </c>
      <c r="V50" s="8">
        <f t="shared" si="33"/>
        <v>0</v>
      </c>
      <c r="W50" s="8">
        <f t="shared" si="33"/>
        <v>0</v>
      </c>
      <c r="X50" s="8">
        <f t="shared" si="33"/>
        <v>0</v>
      </c>
      <c r="Y50" s="8">
        <f t="shared" si="33"/>
        <v>0</v>
      </c>
      <c r="Z50" s="8">
        <f t="shared" si="33"/>
        <v>0</v>
      </c>
      <c r="AA50" s="8">
        <f t="shared" si="33"/>
        <v>0</v>
      </c>
      <c r="AB50" s="8">
        <f t="shared" si="33"/>
        <v>0</v>
      </c>
      <c r="AC50" s="8">
        <f t="shared" si="33"/>
        <v>0</v>
      </c>
      <c r="AD50" s="8">
        <f t="shared" si="33"/>
        <v>0</v>
      </c>
      <c r="AE50" s="8">
        <f t="shared" si="14"/>
        <v>0</v>
      </c>
      <c r="AF50" s="8">
        <f t="shared" si="14"/>
        <v>0</v>
      </c>
      <c r="AG50" s="8">
        <f t="shared" ref="AG50:AX50" si="34">SUM(AG48:AG49)</f>
        <v>0</v>
      </c>
      <c r="AH50" s="8">
        <f t="shared" si="34"/>
        <v>0</v>
      </c>
      <c r="AI50" s="8">
        <f t="shared" si="34"/>
        <v>0</v>
      </c>
      <c r="AJ50" s="8">
        <f t="shared" si="34"/>
        <v>0</v>
      </c>
      <c r="AK50" s="8">
        <f t="shared" si="34"/>
        <v>0</v>
      </c>
      <c r="AL50" s="8">
        <f t="shared" si="34"/>
        <v>0</v>
      </c>
      <c r="AM50" s="8">
        <f t="shared" si="34"/>
        <v>95</v>
      </c>
      <c r="AN50" s="8">
        <f t="shared" si="34"/>
        <v>490</v>
      </c>
      <c r="AO50" s="8">
        <f t="shared" si="34"/>
        <v>20</v>
      </c>
      <c r="AP50" s="8">
        <f t="shared" si="34"/>
        <v>20</v>
      </c>
      <c r="AQ50" s="8">
        <f t="shared" si="34"/>
        <v>20</v>
      </c>
      <c r="AR50" s="8">
        <f t="shared" si="34"/>
        <v>30</v>
      </c>
      <c r="AS50" s="8">
        <f t="shared" si="34"/>
        <v>10</v>
      </c>
      <c r="AT50" s="8">
        <f t="shared" si="34"/>
        <v>60</v>
      </c>
      <c r="AU50" s="8">
        <f t="shared" si="34"/>
        <v>145</v>
      </c>
      <c r="AV50" s="8">
        <f t="shared" si="34"/>
        <v>600</v>
      </c>
      <c r="AW50" s="8">
        <f t="shared" si="34"/>
        <v>0</v>
      </c>
      <c r="AX50" s="8">
        <f t="shared" si="34"/>
        <v>0</v>
      </c>
      <c r="AY50" s="9">
        <f t="shared" si="28"/>
        <v>46375</v>
      </c>
      <c r="AZ50" s="9">
        <f t="shared" si="28"/>
        <v>71130</v>
      </c>
      <c r="BA50" s="8">
        <f t="shared" ref="BA50:BJ50" si="35">SUM(BA48:BA49)</f>
        <v>0</v>
      </c>
      <c r="BB50" s="8">
        <f t="shared" si="35"/>
        <v>0</v>
      </c>
      <c r="BC50" s="8">
        <f t="shared" si="35"/>
        <v>0</v>
      </c>
      <c r="BD50" s="8">
        <f t="shared" si="35"/>
        <v>0</v>
      </c>
      <c r="BE50" s="8">
        <f t="shared" si="35"/>
        <v>0</v>
      </c>
      <c r="BF50" s="8">
        <f t="shared" si="35"/>
        <v>0</v>
      </c>
      <c r="BG50" s="8">
        <f t="shared" si="35"/>
        <v>0</v>
      </c>
      <c r="BH50" s="8">
        <f t="shared" si="35"/>
        <v>0</v>
      </c>
      <c r="BI50" s="8">
        <f t="shared" si="35"/>
        <v>150</v>
      </c>
      <c r="BJ50" s="8">
        <f t="shared" si="35"/>
        <v>200</v>
      </c>
      <c r="BK50" s="8">
        <f t="shared" si="16"/>
        <v>150</v>
      </c>
      <c r="BL50" s="8">
        <f t="shared" si="16"/>
        <v>200</v>
      </c>
      <c r="BM50" s="8">
        <f t="shared" si="22"/>
        <v>46525</v>
      </c>
      <c r="BN50" s="8">
        <f t="shared" si="22"/>
        <v>71330</v>
      </c>
      <c r="BO50" s="8">
        <f>SUM(BO48:BO49)</f>
        <v>12615</v>
      </c>
      <c r="BP50" s="8">
        <f>SUM(BP48:BP49)</f>
        <v>15010</v>
      </c>
      <c r="BQ50" s="8">
        <f>SUM(BQ48:BQ49)</f>
        <v>551</v>
      </c>
      <c r="BR50" s="8">
        <f>SUM(BR48:BR49)</f>
        <v>547</v>
      </c>
    </row>
    <row r="51" spans="1:94" s="22" customFormat="1" ht="18" customHeight="1" x14ac:dyDescent="0.25">
      <c r="A51" s="39">
        <v>39</v>
      </c>
      <c r="B51" s="20" t="s">
        <v>68</v>
      </c>
      <c r="C51" s="7"/>
      <c r="D51" s="7"/>
      <c r="E51" s="7">
        <v>1008</v>
      </c>
      <c r="F51" s="7">
        <v>9620</v>
      </c>
      <c r="G51" s="7">
        <v>380</v>
      </c>
      <c r="H51" s="7">
        <v>800</v>
      </c>
      <c r="I51" s="8">
        <f t="shared" si="12"/>
        <v>1388</v>
      </c>
      <c r="J51" s="8">
        <f t="shared" si="12"/>
        <v>10420</v>
      </c>
      <c r="K51" s="7">
        <v>300</v>
      </c>
      <c r="L51" s="7">
        <v>1800</v>
      </c>
      <c r="M51" s="7">
        <v>200</v>
      </c>
      <c r="N51" s="7">
        <v>2000</v>
      </c>
      <c r="O51" s="8">
        <f t="shared" si="13"/>
        <v>1888</v>
      </c>
      <c r="P51" s="8">
        <f t="shared" si="13"/>
        <v>14220</v>
      </c>
      <c r="Q51" s="8">
        <v>40</v>
      </c>
      <c r="R51" s="8">
        <v>60</v>
      </c>
      <c r="S51" s="8">
        <v>1416</v>
      </c>
      <c r="T51" s="8">
        <v>10665</v>
      </c>
      <c r="U51" s="7">
        <v>960</v>
      </c>
      <c r="V51" s="7">
        <v>9580</v>
      </c>
      <c r="W51" s="7">
        <v>720</v>
      </c>
      <c r="X51" s="7">
        <v>6000</v>
      </c>
      <c r="Y51" s="7">
        <v>8</v>
      </c>
      <c r="Z51" s="7">
        <v>20</v>
      </c>
      <c r="AA51" s="7"/>
      <c r="AB51" s="7"/>
      <c r="AC51" s="7"/>
      <c r="AD51" s="7"/>
      <c r="AE51" s="8">
        <f t="shared" si="14"/>
        <v>1688</v>
      </c>
      <c r="AF51" s="8">
        <f t="shared" si="14"/>
        <v>15600</v>
      </c>
      <c r="AG51" s="8">
        <v>2</v>
      </c>
      <c r="AH51" s="8">
        <v>4</v>
      </c>
      <c r="AI51" s="7"/>
      <c r="AJ51" s="7"/>
      <c r="AK51" s="7"/>
      <c r="AL51" s="7"/>
      <c r="AM51" s="7">
        <v>150</v>
      </c>
      <c r="AN51" s="7">
        <v>1220</v>
      </c>
      <c r="AO51" s="7">
        <v>50</v>
      </c>
      <c r="AP51" s="7">
        <v>100</v>
      </c>
      <c r="AQ51" s="7">
        <v>210</v>
      </c>
      <c r="AR51" s="7">
        <v>480</v>
      </c>
      <c r="AS51" s="7">
        <v>80</v>
      </c>
      <c r="AT51" s="7">
        <v>300</v>
      </c>
      <c r="AU51" s="7">
        <f t="shared" ref="AU51:AV51" si="36">AI51+AK51+AM51+AO51+AQ51+AS51</f>
        <v>490</v>
      </c>
      <c r="AV51" s="7">
        <f t="shared" si="36"/>
        <v>2100</v>
      </c>
      <c r="AW51" s="7">
        <v>40</v>
      </c>
      <c r="AX51" s="7">
        <v>40</v>
      </c>
      <c r="AY51" s="9">
        <f t="shared" si="28"/>
        <v>4066</v>
      </c>
      <c r="AZ51" s="9">
        <f t="shared" si="28"/>
        <v>31920</v>
      </c>
      <c r="BA51" s="7"/>
      <c r="BB51" s="7"/>
      <c r="BC51" s="7"/>
      <c r="BD51" s="7"/>
      <c r="BE51" s="7"/>
      <c r="BF51" s="7"/>
      <c r="BG51" s="7">
        <v>150</v>
      </c>
      <c r="BH51" s="7">
        <v>150</v>
      </c>
      <c r="BI51" s="7">
        <v>360</v>
      </c>
      <c r="BJ51" s="7">
        <v>2050</v>
      </c>
      <c r="BK51" s="8">
        <f t="shared" si="16"/>
        <v>510</v>
      </c>
      <c r="BL51" s="8">
        <f t="shared" si="16"/>
        <v>2200</v>
      </c>
      <c r="BM51" s="8">
        <f t="shared" si="22"/>
        <v>4576</v>
      </c>
      <c r="BN51" s="8">
        <f t="shared" si="22"/>
        <v>34120</v>
      </c>
      <c r="BO51" s="7">
        <v>1020</v>
      </c>
      <c r="BP51" s="7">
        <v>2560</v>
      </c>
      <c r="BQ51" s="33">
        <v>274</v>
      </c>
      <c r="BR51" s="33">
        <v>274</v>
      </c>
    </row>
    <row r="52" spans="1:94" s="16" customFormat="1" ht="18" customHeight="1" x14ac:dyDescent="0.25">
      <c r="A52" s="39">
        <v>40</v>
      </c>
      <c r="B52" s="20" t="s">
        <v>73</v>
      </c>
      <c r="C52" s="8"/>
      <c r="D52" s="8"/>
      <c r="E52" s="8">
        <v>230</v>
      </c>
      <c r="F52" s="8">
        <v>660</v>
      </c>
      <c r="G52" s="8">
        <v>80</v>
      </c>
      <c r="H52" s="8">
        <v>100</v>
      </c>
      <c r="I52" s="8">
        <f t="shared" si="12"/>
        <v>310</v>
      </c>
      <c r="J52" s="8">
        <f t="shared" si="12"/>
        <v>760</v>
      </c>
      <c r="K52" s="8">
        <v>30</v>
      </c>
      <c r="L52" s="8">
        <v>200</v>
      </c>
      <c r="M52" s="8">
        <v>14</v>
      </c>
      <c r="N52" s="8">
        <v>100</v>
      </c>
      <c r="O52" s="8">
        <f t="shared" si="13"/>
        <v>354</v>
      </c>
      <c r="P52" s="8">
        <f t="shared" si="13"/>
        <v>1060</v>
      </c>
      <c r="Q52" s="8">
        <v>4</v>
      </c>
      <c r="R52" s="8">
        <v>20</v>
      </c>
      <c r="S52" s="8">
        <v>284</v>
      </c>
      <c r="T52" s="8">
        <v>848</v>
      </c>
      <c r="U52" s="8">
        <v>100</v>
      </c>
      <c r="V52" s="8">
        <v>380</v>
      </c>
      <c r="W52" s="8">
        <v>30</v>
      </c>
      <c r="X52" s="8">
        <v>100</v>
      </c>
      <c r="Y52" s="8">
        <v>8</v>
      </c>
      <c r="Z52" s="8">
        <v>20</v>
      </c>
      <c r="AA52" s="8"/>
      <c r="AB52" s="8"/>
      <c r="AC52" s="8"/>
      <c r="AD52" s="8"/>
      <c r="AE52" s="8">
        <f t="shared" si="14"/>
        <v>138</v>
      </c>
      <c r="AF52" s="8">
        <f t="shared" si="14"/>
        <v>500</v>
      </c>
      <c r="AG52" s="8">
        <v>2</v>
      </c>
      <c r="AH52" s="8">
        <v>4</v>
      </c>
      <c r="AI52" s="8"/>
      <c r="AJ52" s="8"/>
      <c r="AK52" s="8"/>
      <c r="AL52" s="8"/>
      <c r="AM52" s="8">
        <v>60</v>
      </c>
      <c r="AN52" s="8">
        <v>370</v>
      </c>
      <c r="AO52" s="8">
        <v>40</v>
      </c>
      <c r="AP52" s="8">
        <v>130</v>
      </c>
      <c r="AQ52" s="8">
        <v>120</v>
      </c>
      <c r="AR52" s="8">
        <v>400</v>
      </c>
      <c r="AS52" s="8">
        <v>20</v>
      </c>
      <c r="AT52" s="8">
        <v>100</v>
      </c>
      <c r="AU52" s="7">
        <v>240</v>
      </c>
      <c r="AV52" s="7">
        <v>1000</v>
      </c>
      <c r="AW52" s="7">
        <v>20</v>
      </c>
      <c r="AX52" s="7">
        <v>30</v>
      </c>
      <c r="AY52" s="9">
        <f t="shared" si="28"/>
        <v>732</v>
      </c>
      <c r="AZ52" s="9">
        <f t="shared" si="28"/>
        <v>2560</v>
      </c>
      <c r="BA52" s="8"/>
      <c r="BB52" s="8"/>
      <c r="BC52" s="8"/>
      <c r="BD52" s="8"/>
      <c r="BE52" s="8"/>
      <c r="BF52" s="8"/>
      <c r="BG52" s="8"/>
      <c r="BH52" s="8"/>
      <c r="BI52" s="8">
        <v>240</v>
      </c>
      <c r="BJ52" s="8">
        <v>800</v>
      </c>
      <c r="BK52" s="8">
        <f t="shared" si="16"/>
        <v>240</v>
      </c>
      <c r="BL52" s="8">
        <f t="shared" si="16"/>
        <v>800</v>
      </c>
      <c r="BM52" s="8">
        <f t="shared" si="22"/>
        <v>972</v>
      </c>
      <c r="BN52" s="8">
        <f t="shared" si="22"/>
        <v>3360</v>
      </c>
      <c r="BO52" s="8">
        <v>180</v>
      </c>
      <c r="BP52" s="8">
        <v>480</v>
      </c>
      <c r="BQ52" s="34">
        <v>78</v>
      </c>
      <c r="BR52" s="34">
        <v>65</v>
      </c>
    </row>
    <row r="53" spans="1:94" s="16" customFormat="1" ht="18" customHeight="1" x14ac:dyDescent="0.25">
      <c r="A53" s="39">
        <v>41</v>
      </c>
      <c r="B53" s="20" t="s">
        <v>74</v>
      </c>
      <c r="C53" s="8"/>
      <c r="D53" s="8"/>
      <c r="E53" s="8"/>
      <c r="F53" s="8"/>
      <c r="G53" s="8"/>
      <c r="H53" s="8"/>
      <c r="I53" s="8">
        <f t="shared" si="12"/>
        <v>0</v>
      </c>
      <c r="J53" s="8">
        <f t="shared" si="12"/>
        <v>0</v>
      </c>
      <c r="K53" s="8"/>
      <c r="L53" s="8"/>
      <c r="M53" s="8"/>
      <c r="N53" s="8"/>
      <c r="O53" s="8">
        <f t="shared" si="13"/>
        <v>0</v>
      </c>
      <c r="P53" s="8">
        <f t="shared" si="13"/>
        <v>0</v>
      </c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>
        <f t="shared" si="14"/>
        <v>0</v>
      </c>
      <c r="AF53" s="8">
        <f t="shared" si="14"/>
        <v>0</v>
      </c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7">
        <f t="shared" ref="AU53:AV54" si="37">AI53+AK53+AM53+AO53+AQ53+AS53</f>
        <v>0</v>
      </c>
      <c r="AV53" s="7">
        <f t="shared" si="37"/>
        <v>0</v>
      </c>
      <c r="AW53" s="7"/>
      <c r="AX53" s="7"/>
      <c r="AY53" s="9">
        <f t="shared" si="28"/>
        <v>0</v>
      </c>
      <c r="AZ53" s="9">
        <f t="shared" si="28"/>
        <v>0</v>
      </c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>
        <f t="shared" si="16"/>
        <v>0</v>
      </c>
      <c r="BL53" s="8">
        <f t="shared" si="16"/>
        <v>0</v>
      </c>
      <c r="BM53" s="8">
        <f t="shared" si="22"/>
        <v>0</v>
      </c>
      <c r="BN53" s="8">
        <f t="shared" si="22"/>
        <v>0</v>
      </c>
      <c r="BO53" s="8"/>
      <c r="BP53" s="8"/>
      <c r="BQ53" s="34"/>
      <c r="BR53" s="34"/>
    </row>
    <row r="54" spans="1:94" s="16" customFormat="1" ht="18" customHeight="1" x14ac:dyDescent="0.25">
      <c r="A54" s="39">
        <v>42</v>
      </c>
      <c r="B54" s="20" t="s">
        <v>75</v>
      </c>
      <c r="C54" s="8"/>
      <c r="D54" s="8"/>
      <c r="E54" s="8">
        <v>380</v>
      </c>
      <c r="F54" s="8">
        <v>2900</v>
      </c>
      <c r="G54" s="8">
        <v>20</v>
      </c>
      <c r="H54" s="8">
        <v>50</v>
      </c>
      <c r="I54" s="8">
        <v>400</v>
      </c>
      <c r="J54" s="8">
        <v>2950</v>
      </c>
      <c r="K54" s="8">
        <v>36</v>
      </c>
      <c r="L54" s="8">
        <v>260</v>
      </c>
      <c r="M54" s="8">
        <v>20</v>
      </c>
      <c r="N54" s="8">
        <v>50</v>
      </c>
      <c r="O54" s="8">
        <f t="shared" si="13"/>
        <v>456</v>
      </c>
      <c r="P54" s="8">
        <f t="shared" si="13"/>
        <v>3260</v>
      </c>
      <c r="Q54" s="8">
        <v>1</v>
      </c>
      <c r="R54" s="8">
        <v>3</v>
      </c>
      <c r="S54" s="8">
        <v>365</v>
      </c>
      <c r="T54" s="8">
        <v>2608</v>
      </c>
      <c r="U54" s="8">
        <v>30</v>
      </c>
      <c r="V54" s="8">
        <v>80</v>
      </c>
      <c r="W54" s="8">
        <v>20</v>
      </c>
      <c r="X54" s="8">
        <v>100</v>
      </c>
      <c r="Y54" s="8">
        <v>10</v>
      </c>
      <c r="Z54" s="8">
        <v>20</v>
      </c>
      <c r="AA54" s="8"/>
      <c r="AB54" s="8"/>
      <c r="AC54" s="8"/>
      <c r="AD54" s="8"/>
      <c r="AE54" s="8">
        <f t="shared" si="14"/>
        <v>60</v>
      </c>
      <c r="AF54" s="8">
        <f t="shared" si="14"/>
        <v>200</v>
      </c>
      <c r="AG54" s="8">
        <v>5</v>
      </c>
      <c r="AH54" s="8">
        <v>5</v>
      </c>
      <c r="AI54" s="8"/>
      <c r="AJ54" s="8"/>
      <c r="AK54" s="8"/>
      <c r="AL54" s="8"/>
      <c r="AM54" s="8">
        <v>65</v>
      </c>
      <c r="AN54" s="8">
        <v>250</v>
      </c>
      <c r="AO54" s="8">
        <v>30</v>
      </c>
      <c r="AP54" s="8">
        <v>50</v>
      </c>
      <c r="AQ54" s="8">
        <v>90</v>
      </c>
      <c r="AR54" s="8">
        <v>300</v>
      </c>
      <c r="AS54" s="8">
        <v>25</v>
      </c>
      <c r="AT54" s="8">
        <v>100</v>
      </c>
      <c r="AU54" s="7">
        <f t="shared" si="37"/>
        <v>210</v>
      </c>
      <c r="AV54" s="7">
        <f t="shared" si="37"/>
        <v>700</v>
      </c>
      <c r="AW54" s="7">
        <v>9</v>
      </c>
      <c r="AX54" s="7">
        <v>9</v>
      </c>
      <c r="AY54" s="9">
        <f t="shared" si="28"/>
        <v>726</v>
      </c>
      <c r="AZ54" s="9">
        <f t="shared" si="28"/>
        <v>4160</v>
      </c>
      <c r="BA54" s="8"/>
      <c r="BB54" s="8"/>
      <c r="BC54" s="8"/>
      <c r="BD54" s="8"/>
      <c r="BE54" s="8"/>
      <c r="BF54" s="8"/>
      <c r="BG54" s="8">
        <v>25</v>
      </c>
      <c r="BH54" s="8">
        <v>60</v>
      </c>
      <c r="BI54" s="8">
        <v>135</v>
      </c>
      <c r="BJ54" s="8">
        <v>440</v>
      </c>
      <c r="BK54" s="8">
        <f t="shared" si="16"/>
        <v>160</v>
      </c>
      <c r="BL54" s="8">
        <f t="shared" si="16"/>
        <v>500</v>
      </c>
      <c r="BM54" s="8">
        <f t="shared" si="22"/>
        <v>886</v>
      </c>
      <c r="BN54" s="8">
        <f t="shared" si="22"/>
        <v>4660</v>
      </c>
      <c r="BO54" s="8">
        <v>195</v>
      </c>
      <c r="BP54" s="8">
        <v>330</v>
      </c>
      <c r="BQ54" s="34">
        <v>48</v>
      </c>
      <c r="BR54" s="34">
        <v>48</v>
      </c>
    </row>
    <row r="55" spans="1:94" s="16" customFormat="1" ht="18" customHeight="1" x14ac:dyDescent="0.25">
      <c r="A55" s="38"/>
      <c r="B55" s="13" t="s">
        <v>69</v>
      </c>
      <c r="C55" s="8">
        <f t="shared" ref="C55:H55" si="38">SUM(C51:C54)</f>
        <v>0</v>
      </c>
      <c r="D55" s="8">
        <f t="shared" si="38"/>
        <v>0</v>
      </c>
      <c r="E55" s="8">
        <f t="shared" si="38"/>
        <v>1618</v>
      </c>
      <c r="F55" s="8">
        <f t="shared" si="38"/>
        <v>13180</v>
      </c>
      <c r="G55" s="8">
        <f t="shared" si="38"/>
        <v>480</v>
      </c>
      <c r="H55" s="8">
        <f t="shared" si="38"/>
        <v>950</v>
      </c>
      <c r="I55" s="8">
        <f t="shared" si="12"/>
        <v>2098</v>
      </c>
      <c r="J55" s="8">
        <f t="shared" si="12"/>
        <v>14130</v>
      </c>
      <c r="K55" s="8">
        <f t="shared" ref="K55:N55" si="39">SUM(K51:K54)</f>
        <v>366</v>
      </c>
      <c r="L55" s="8">
        <f t="shared" si="39"/>
        <v>2260</v>
      </c>
      <c r="M55" s="8">
        <f t="shared" si="39"/>
        <v>234</v>
      </c>
      <c r="N55" s="8">
        <f t="shared" si="39"/>
        <v>2150</v>
      </c>
      <c r="O55" s="8">
        <f t="shared" si="13"/>
        <v>2698</v>
      </c>
      <c r="P55" s="8">
        <f t="shared" si="13"/>
        <v>18540</v>
      </c>
      <c r="Q55" s="8">
        <f t="shared" ref="Q55:T55" si="40">SUM(Q51:Q54)</f>
        <v>45</v>
      </c>
      <c r="R55" s="8">
        <f t="shared" si="40"/>
        <v>83</v>
      </c>
      <c r="S55" s="8">
        <f t="shared" si="40"/>
        <v>2065</v>
      </c>
      <c r="T55" s="8">
        <f t="shared" si="40"/>
        <v>14121</v>
      </c>
      <c r="U55" s="8">
        <f>SUM(U51:U54)</f>
        <v>1090</v>
      </c>
      <c r="V55" s="8">
        <f t="shared" ref="V55:AD55" si="41">SUM(V51:V54)</f>
        <v>10040</v>
      </c>
      <c r="W55" s="8">
        <f t="shared" si="41"/>
        <v>770</v>
      </c>
      <c r="X55" s="8">
        <f t="shared" si="41"/>
        <v>6200</v>
      </c>
      <c r="Y55" s="8">
        <f t="shared" si="41"/>
        <v>26</v>
      </c>
      <c r="Z55" s="8">
        <f t="shared" si="41"/>
        <v>60</v>
      </c>
      <c r="AA55" s="8">
        <f t="shared" si="41"/>
        <v>0</v>
      </c>
      <c r="AB55" s="8">
        <f t="shared" si="41"/>
        <v>0</v>
      </c>
      <c r="AC55" s="8">
        <f t="shared" si="41"/>
        <v>0</v>
      </c>
      <c r="AD55" s="8">
        <f t="shared" si="41"/>
        <v>0</v>
      </c>
      <c r="AE55" s="8">
        <f t="shared" si="14"/>
        <v>1886</v>
      </c>
      <c r="AF55" s="8">
        <f t="shared" si="14"/>
        <v>16300</v>
      </c>
      <c r="AG55" s="8">
        <f t="shared" ref="AG55:AH55" si="42">SUM(AG51:AG54)</f>
        <v>9</v>
      </c>
      <c r="AH55" s="8">
        <f t="shared" si="42"/>
        <v>13</v>
      </c>
      <c r="AI55" s="8">
        <f>SUM(AI51:AI54)</f>
        <v>0</v>
      </c>
      <c r="AJ55" s="8">
        <f t="shared" ref="AJ55:AX55" si="43">SUM(AJ51:AJ54)</f>
        <v>0</v>
      </c>
      <c r="AK55" s="8">
        <f t="shared" si="43"/>
        <v>0</v>
      </c>
      <c r="AL55" s="8">
        <f t="shared" si="43"/>
        <v>0</v>
      </c>
      <c r="AM55" s="8">
        <f t="shared" si="43"/>
        <v>275</v>
      </c>
      <c r="AN55" s="8">
        <f t="shared" si="43"/>
        <v>1840</v>
      </c>
      <c r="AO55" s="8">
        <f t="shared" si="43"/>
        <v>120</v>
      </c>
      <c r="AP55" s="8">
        <f t="shared" si="43"/>
        <v>280</v>
      </c>
      <c r="AQ55" s="8">
        <f t="shared" si="43"/>
        <v>420</v>
      </c>
      <c r="AR55" s="8">
        <f t="shared" si="43"/>
        <v>1180</v>
      </c>
      <c r="AS55" s="8">
        <f t="shared" si="43"/>
        <v>125</v>
      </c>
      <c r="AT55" s="8">
        <f t="shared" si="43"/>
        <v>500</v>
      </c>
      <c r="AU55" s="8">
        <f t="shared" si="43"/>
        <v>940</v>
      </c>
      <c r="AV55" s="8">
        <f t="shared" si="43"/>
        <v>3800</v>
      </c>
      <c r="AW55" s="8">
        <f t="shared" si="43"/>
        <v>69</v>
      </c>
      <c r="AX55" s="8">
        <f t="shared" si="43"/>
        <v>79</v>
      </c>
      <c r="AY55" s="9">
        <f t="shared" si="28"/>
        <v>5524</v>
      </c>
      <c r="AZ55" s="9">
        <f t="shared" si="28"/>
        <v>38640</v>
      </c>
      <c r="BA55" s="8">
        <f>SUM(BA51:BA54)</f>
        <v>0</v>
      </c>
      <c r="BB55" s="8">
        <f t="shared" ref="BB55:BJ55" si="44">SUM(BB51:BB54)</f>
        <v>0</v>
      </c>
      <c r="BC55" s="8">
        <f t="shared" si="44"/>
        <v>0</v>
      </c>
      <c r="BD55" s="8">
        <f t="shared" si="44"/>
        <v>0</v>
      </c>
      <c r="BE55" s="8">
        <f t="shared" si="44"/>
        <v>0</v>
      </c>
      <c r="BF55" s="8">
        <f t="shared" si="44"/>
        <v>0</v>
      </c>
      <c r="BG55" s="8">
        <f t="shared" si="44"/>
        <v>175</v>
      </c>
      <c r="BH55" s="8">
        <f t="shared" si="44"/>
        <v>210</v>
      </c>
      <c r="BI55" s="8">
        <f t="shared" si="44"/>
        <v>735</v>
      </c>
      <c r="BJ55" s="8">
        <f t="shared" si="44"/>
        <v>3290</v>
      </c>
      <c r="BK55" s="8">
        <f t="shared" si="16"/>
        <v>910</v>
      </c>
      <c r="BL55" s="8">
        <f t="shared" si="16"/>
        <v>3500</v>
      </c>
      <c r="BM55" s="8">
        <f t="shared" ref="BM55:BN58" si="45">AY55+BK55</f>
        <v>6434</v>
      </c>
      <c r="BN55" s="8">
        <f t="shared" si="45"/>
        <v>42140</v>
      </c>
      <c r="BO55" s="8">
        <f>SUM(BO51:BO54)</f>
        <v>1395</v>
      </c>
      <c r="BP55" s="8">
        <f>SUM(BP51:BP54)</f>
        <v>3370</v>
      </c>
      <c r="BQ55" s="8">
        <f>SUM(BQ51:BQ54)</f>
        <v>400</v>
      </c>
      <c r="BR55" s="8">
        <f>SUM(BR51:BR54)</f>
        <v>387</v>
      </c>
    </row>
    <row r="56" spans="1:94" s="10" customFormat="1" ht="18" customHeight="1" x14ac:dyDescent="0.25">
      <c r="A56" s="37">
        <v>43</v>
      </c>
      <c r="B56" s="12" t="s">
        <v>92</v>
      </c>
      <c r="C56" s="7"/>
      <c r="D56" s="7"/>
      <c r="E56" s="7"/>
      <c r="F56" s="7"/>
      <c r="G56" s="7"/>
      <c r="H56" s="7"/>
      <c r="I56" s="8">
        <f t="shared" si="12"/>
        <v>0</v>
      </c>
      <c r="J56" s="8">
        <f t="shared" si="12"/>
        <v>0</v>
      </c>
      <c r="K56" s="7"/>
      <c r="L56" s="7"/>
      <c r="M56" s="7"/>
      <c r="N56" s="7"/>
      <c r="O56" s="8">
        <f t="shared" si="13"/>
        <v>0</v>
      </c>
      <c r="P56" s="8">
        <f t="shared" si="13"/>
        <v>0</v>
      </c>
      <c r="Q56" s="8"/>
      <c r="R56" s="8"/>
      <c r="S56" s="8"/>
      <c r="T56" s="8"/>
      <c r="U56" s="7"/>
      <c r="V56" s="7"/>
      <c r="W56" s="7"/>
      <c r="X56" s="7"/>
      <c r="Y56" s="7"/>
      <c r="Z56" s="7"/>
      <c r="AA56" s="7"/>
      <c r="AB56" s="7"/>
      <c r="AC56" s="7"/>
      <c r="AD56" s="7"/>
      <c r="AE56" s="8">
        <f t="shared" si="14"/>
        <v>0</v>
      </c>
      <c r="AF56" s="8">
        <f t="shared" si="14"/>
        <v>0</v>
      </c>
      <c r="AG56" s="8"/>
      <c r="AH56" s="8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>
        <f>AI56+AK56+AM56+AO56+AQ56+AS56</f>
        <v>0</v>
      </c>
      <c r="AV56" s="7">
        <f>AJ56+AL56+AN56+AP56+AR56+AT56</f>
        <v>0</v>
      </c>
      <c r="AW56" s="7"/>
      <c r="AX56" s="7"/>
      <c r="AY56" s="9">
        <f>O56+AE56+AU56</f>
        <v>0</v>
      </c>
      <c r="AZ56" s="9">
        <f>P56+AF56+AV56</f>
        <v>0</v>
      </c>
      <c r="BA56" s="9"/>
      <c r="BB56" s="9"/>
      <c r="BC56" s="7"/>
      <c r="BD56" s="7"/>
      <c r="BE56" s="7"/>
      <c r="BF56" s="7"/>
      <c r="BG56" s="7"/>
      <c r="BH56" s="7"/>
      <c r="BI56" s="7"/>
      <c r="BJ56" s="7"/>
      <c r="BK56" s="8">
        <f t="shared" si="16"/>
        <v>0</v>
      </c>
      <c r="BL56" s="8">
        <f t="shared" si="16"/>
        <v>0</v>
      </c>
      <c r="BM56" s="8">
        <f t="shared" si="45"/>
        <v>0</v>
      </c>
      <c r="BN56" s="8">
        <f t="shared" si="45"/>
        <v>0</v>
      </c>
      <c r="BO56" s="7"/>
      <c r="BP56" s="7"/>
      <c r="BQ56" s="29"/>
      <c r="BR56" s="29"/>
    </row>
    <row r="57" spans="1:94" s="16" customFormat="1" ht="18" customHeight="1" x14ac:dyDescent="0.25">
      <c r="A57" s="38"/>
      <c r="B57" s="13" t="s">
        <v>43</v>
      </c>
      <c r="C57" s="8">
        <f>C56</f>
        <v>0</v>
      </c>
      <c r="D57" s="8">
        <f t="shared" ref="D57:BP57" si="46">D56</f>
        <v>0</v>
      </c>
      <c r="E57" s="8">
        <f t="shared" si="46"/>
        <v>0</v>
      </c>
      <c r="F57" s="8">
        <f t="shared" si="46"/>
        <v>0</v>
      </c>
      <c r="G57" s="8">
        <f t="shared" si="46"/>
        <v>0</v>
      </c>
      <c r="H57" s="8">
        <f t="shared" si="46"/>
        <v>0</v>
      </c>
      <c r="I57" s="8">
        <f t="shared" si="12"/>
        <v>0</v>
      </c>
      <c r="J57" s="8">
        <f t="shared" si="12"/>
        <v>0</v>
      </c>
      <c r="K57" s="8">
        <f t="shared" si="46"/>
        <v>0</v>
      </c>
      <c r="L57" s="8">
        <f t="shared" si="46"/>
        <v>0</v>
      </c>
      <c r="M57" s="8">
        <f t="shared" si="46"/>
        <v>0</v>
      </c>
      <c r="N57" s="8">
        <f t="shared" si="46"/>
        <v>0</v>
      </c>
      <c r="O57" s="8">
        <f t="shared" si="13"/>
        <v>0</v>
      </c>
      <c r="P57" s="8">
        <f t="shared" si="13"/>
        <v>0</v>
      </c>
      <c r="Q57" s="8">
        <f t="shared" ref="Q57:T57" si="47">Q56</f>
        <v>0</v>
      </c>
      <c r="R57" s="8">
        <f t="shared" si="47"/>
        <v>0</v>
      </c>
      <c r="S57" s="8">
        <f t="shared" si="47"/>
        <v>0</v>
      </c>
      <c r="T57" s="8">
        <f t="shared" si="47"/>
        <v>0</v>
      </c>
      <c r="U57" s="8">
        <f t="shared" si="46"/>
        <v>0</v>
      </c>
      <c r="V57" s="8">
        <f t="shared" si="46"/>
        <v>0</v>
      </c>
      <c r="W57" s="8">
        <f t="shared" si="46"/>
        <v>0</v>
      </c>
      <c r="X57" s="8">
        <f t="shared" si="46"/>
        <v>0</v>
      </c>
      <c r="Y57" s="8">
        <f t="shared" si="46"/>
        <v>0</v>
      </c>
      <c r="Z57" s="8">
        <f t="shared" si="46"/>
        <v>0</v>
      </c>
      <c r="AA57" s="8">
        <f t="shared" si="46"/>
        <v>0</v>
      </c>
      <c r="AB57" s="8">
        <f t="shared" si="46"/>
        <v>0</v>
      </c>
      <c r="AC57" s="8">
        <f t="shared" si="46"/>
        <v>0</v>
      </c>
      <c r="AD57" s="8">
        <f t="shared" si="46"/>
        <v>0</v>
      </c>
      <c r="AE57" s="8">
        <f t="shared" si="14"/>
        <v>0</v>
      </c>
      <c r="AF57" s="8">
        <f t="shared" si="14"/>
        <v>0</v>
      </c>
      <c r="AG57" s="8">
        <f t="shared" ref="AG57:AH57" si="48">AG56</f>
        <v>0</v>
      </c>
      <c r="AH57" s="8">
        <f t="shared" si="48"/>
        <v>0</v>
      </c>
      <c r="AI57" s="8">
        <f t="shared" si="46"/>
        <v>0</v>
      </c>
      <c r="AJ57" s="8">
        <f t="shared" si="46"/>
        <v>0</v>
      </c>
      <c r="AK57" s="8">
        <f t="shared" si="46"/>
        <v>0</v>
      </c>
      <c r="AL57" s="8">
        <f t="shared" si="46"/>
        <v>0</v>
      </c>
      <c r="AM57" s="8">
        <f t="shared" si="46"/>
        <v>0</v>
      </c>
      <c r="AN57" s="8">
        <f t="shared" si="46"/>
        <v>0</v>
      </c>
      <c r="AO57" s="8">
        <f t="shared" si="46"/>
        <v>0</v>
      </c>
      <c r="AP57" s="8">
        <f t="shared" si="46"/>
        <v>0</v>
      </c>
      <c r="AQ57" s="8">
        <f t="shared" si="46"/>
        <v>0</v>
      </c>
      <c r="AR57" s="8">
        <f t="shared" si="46"/>
        <v>0</v>
      </c>
      <c r="AS57" s="8">
        <f t="shared" si="46"/>
        <v>0</v>
      </c>
      <c r="AT57" s="8">
        <f t="shared" si="46"/>
        <v>0</v>
      </c>
      <c r="AU57" s="8">
        <f t="shared" si="46"/>
        <v>0</v>
      </c>
      <c r="AV57" s="8">
        <f t="shared" si="46"/>
        <v>0</v>
      </c>
      <c r="AW57" s="8">
        <f t="shared" si="46"/>
        <v>0</v>
      </c>
      <c r="AX57" s="8">
        <f t="shared" si="46"/>
        <v>0</v>
      </c>
      <c r="AY57" s="9">
        <f t="shared" ref="AY57:AZ58" si="49">O57+AE57+AU57</f>
        <v>0</v>
      </c>
      <c r="AZ57" s="9">
        <f t="shared" si="49"/>
        <v>0</v>
      </c>
      <c r="BA57" s="8">
        <f t="shared" si="46"/>
        <v>0</v>
      </c>
      <c r="BB57" s="8">
        <f t="shared" si="46"/>
        <v>0</v>
      </c>
      <c r="BC57" s="8">
        <f t="shared" si="46"/>
        <v>0</v>
      </c>
      <c r="BD57" s="8">
        <f t="shared" si="46"/>
        <v>0</v>
      </c>
      <c r="BE57" s="8">
        <f t="shared" si="46"/>
        <v>0</v>
      </c>
      <c r="BF57" s="8">
        <f t="shared" si="46"/>
        <v>0</v>
      </c>
      <c r="BG57" s="8">
        <f t="shared" si="46"/>
        <v>0</v>
      </c>
      <c r="BH57" s="8">
        <f t="shared" si="46"/>
        <v>0</v>
      </c>
      <c r="BI57" s="8">
        <f t="shared" si="46"/>
        <v>0</v>
      </c>
      <c r="BJ57" s="8">
        <f t="shared" si="46"/>
        <v>0</v>
      </c>
      <c r="BK57" s="8">
        <f t="shared" si="16"/>
        <v>0</v>
      </c>
      <c r="BL57" s="8">
        <f t="shared" si="16"/>
        <v>0</v>
      </c>
      <c r="BM57" s="8">
        <f t="shared" si="45"/>
        <v>0</v>
      </c>
      <c r="BN57" s="8">
        <f t="shared" si="45"/>
        <v>0</v>
      </c>
      <c r="BO57" s="8">
        <f t="shared" si="46"/>
        <v>0</v>
      </c>
      <c r="BP57" s="8">
        <f t="shared" si="46"/>
        <v>0</v>
      </c>
      <c r="BQ57" s="8">
        <f t="shared" ref="BQ57:BR57" si="50">BQ56</f>
        <v>0</v>
      </c>
      <c r="BR57" s="8">
        <f t="shared" si="50"/>
        <v>0</v>
      </c>
    </row>
    <row r="58" spans="1:94" s="16" customFormat="1" ht="18" customHeight="1" x14ac:dyDescent="0.25">
      <c r="A58" s="38"/>
      <c r="B58" s="13" t="s">
        <v>44</v>
      </c>
      <c r="C58" s="8">
        <f t="shared" ref="C58:H58" si="51">C57+C55+C50+C47+C44</f>
        <v>190080</v>
      </c>
      <c r="D58" s="8">
        <f t="shared" si="51"/>
        <v>450350</v>
      </c>
      <c r="E58" s="8">
        <f t="shared" si="51"/>
        <v>29243</v>
      </c>
      <c r="F58" s="8">
        <f t="shared" si="51"/>
        <v>101325</v>
      </c>
      <c r="G58" s="8">
        <f t="shared" si="51"/>
        <v>12027</v>
      </c>
      <c r="H58" s="8">
        <f t="shared" si="51"/>
        <v>17690</v>
      </c>
      <c r="I58" s="8">
        <f t="shared" si="12"/>
        <v>231350</v>
      </c>
      <c r="J58" s="8">
        <f t="shared" si="12"/>
        <v>569365</v>
      </c>
      <c r="K58" s="8">
        <f>K57+K55+K50+K47+K44</f>
        <v>3224</v>
      </c>
      <c r="L58" s="8">
        <f>L57+L55+L50+L47+L44</f>
        <v>21220</v>
      </c>
      <c r="M58" s="8">
        <f>M57+M55+M50+M47+M44</f>
        <v>3312</v>
      </c>
      <c r="N58" s="8">
        <f>N57+N55+N50+N47+N44</f>
        <v>18925</v>
      </c>
      <c r="O58" s="8">
        <f t="shared" si="13"/>
        <v>237886</v>
      </c>
      <c r="P58" s="8">
        <f t="shared" si="13"/>
        <v>609510</v>
      </c>
      <c r="Q58" s="8">
        <f t="shared" ref="Q58:AD58" si="52">Q57+Q55+Q50+Q47+Q44</f>
        <v>504</v>
      </c>
      <c r="R58" s="8">
        <f t="shared" si="52"/>
        <v>1292</v>
      </c>
      <c r="S58" s="8">
        <f t="shared" si="52"/>
        <v>201563</v>
      </c>
      <c r="T58" s="8">
        <f t="shared" si="52"/>
        <v>512541</v>
      </c>
      <c r="U58" s="8">
        <f t="shared" si="52"/>
        <v>17460</v>
      </c>
      <c r="V58" s="8">
        <f t="shared" si="52"/>
        <v>103243</v>
      </c>
      <c r="W58" s="8">
        <f t="shared" si="52"/>
        <v>6310</v>
      </c>
      <c r="X58" s="8">
        <f t="shared" si="52"/>
        <v>47180</v>
      </c>
      <c r="Y58" s="8">
        <f t="shared" si="52"/>
        <v>283</v>
      </c>
      <c r="Z58" s="8">
        <f t="shared" si="52"/>
        <v>895</v>
      </c>
      <c r="AA58" s="8">
        <f t="shared" si="52"/>
        <v>310</v>
      </c>
      <c r="AB58" s="8">
        <f t="shared" si="52"/>
        <v>732</v>
      </c>
      <c r="AC58" s="8">
        <f t="shared" si="52"/>
        <v>70</v>
      </c>
      <c r="AD58" s="8">
        <f t="shared" si="52"/>
        <v>7350</v>
      </c>
      <c r="AE58" s="8">
        <f t="shared" si="14"/>
        <v>24433</v>
      </c>
      <c r="AF58" s="8">
        <f t="shared" si="14"/>
        <v>159400</v>
      </c>
      <c r="AG58" s="8">
        <f t="shared" ref="AG58:AX58" si="53">AG57+AG55+AG50+AG47+AG44</f>
        <v>151</v>
      </c>
      <c r="AH58" s="8">
        <f t="shared" si="53"/>
        <v>347</v>
      </c>
      <c r="AI58" s="8">
        <f t="shared" si="53"/>
        <v>57</v>
      </c>
      <c r="AJ58" s="8">
        <f t="shared" si="53"/>
        <v>500</v>
      </c>
      <c r="AK58" s="8">
        <f t="shared" si="53"/>
        <v>1150</v>
      </c>
      <c r="AL58" s="8">
        <f t="shared" si="53"/>
        <v>2260</v>
      </c>
      <c r="AM58" s="8">
        <f t="shared" si="53"/>
        <v>2231</v>
      </c>
      <c r="AN58" s="8">
        <f t="shared" si="53"/>
        <v>13395</v>
      </c>
      <c r="AO58" s="8">
        <f t="shared" si="53"/>
        <v>839</v>
      </c>
      <c r="AP58" s="8">
        <f t="shared" si="53"/>
        <v>2210</v>
      </c>
      <c r="AQ58" s="8">
        <f t="shared" si="53"/>
        <v>2583</v>
      </c>
      <c r="AR58" s="8">
        <f t="shared" si="53"/>
        <v>6975</v>
      </c>
      <c r="AS58" s="8">
        <f t="shared" si="53"/>
        <v>508</v>
      </c>
      <c r="AT58" s="8">
        <f t="shared" si="53"/>
        <v>2510</v>
      </c>
      <c r="AU58" s="8">
        <f t="shared" si="53"/>
        <v>7368</v>
      </c>
      <c r="AV58" s="8">
        <f t="shared" si="53"/>
        <v>27850</v>
      </c>
      <c r="AW58" s="8">
        <f t="shared" si="53"/>
        <v>322</v>
      </c>
      <c r="AX58" s="8">
        <f t="shared" si="53"/>
        <v>347</v>
      </c>
      <c r="AY58" s="9">
        <f t="shared" si="49"/>
        <v>269687</v>
      </c>
      <c r="AZ58" s="9">
        <f t="shared" si="49"/>
        <v>796760</v>
      </c>
      <c r="BA58" s="8">
        <f t="shared" ref="BA58:BJ58" si="54">BA57+BA55+BA50+BA47+BA44</f>
        <v>0</v>
      </c>
      <c r="BB58" s="8">
        <f t="shared" si="54"/>
        <v>0</v>
      </c>
      <c r="BC58" s="8">
        <f t="shared" si="54"/>
        <v>36</v>
      </c>
      <c r="BD58" s="8">
        <f t="shared" si="54"/>
        <v>549</v>
      </c>
      <c r="BE58" s="8">
        <f t="shared" si="54"/>
        <v>86</v>
      </c>
      <c r="BF58" s="8">
        <f t="shared" si="54"/>
        <v>2642</v>
      </c>
      <c r="BG58" s="8">
        <f t="shared" si="54"/>
        <v>2730</v>
      </c>
      <c r="BH58" s="8">
        <f t="shared" si="54"/>
        <v>9835</v>
      </c>
      <c r="BI58" s="8">
        <f t="shared" si="54"/>
        <v>22173</v>
      </c>
      <c r="BJ58" s="8">
        <f t="shared" si="54"/>
        <v>54384</v>
      </c>
      <c r="BK58" s="8">
        <f t="shared" si="16"/>
        <v>25025</v>
      </c>
      <c r="BL58" s="8">
        <f t="shared" si="16"/>
        <v>67410</v>
      </c>
      <c r="BM58" s="8">
        <f t="shared" si="45"/>
        <v>294712</v>
      </c>
      <c r="BN58" s="8">
        <f t="shared" si="45"/>
        <v>864170</v>
      </c>
      <c r="BO58" s="8">
        <f>BO57+BO55+BO50+BO47+BO44</f>
        <v>74046</v>
      </c>
      <c r="BP58" s="8">
        <f>BP57+BP55+BP50+BP47+BP44</f>
        <v>105285</v>
      </c>
      <c r="BQ58" s="8">
        <f>BQ57+BQ55+BQ50+BQ47+BQ44</f>
        <v>5356</v>
      </c>
      <c r="BR58" s="8">
        <f>BR57+BR55+BR50+BR47+BR44</f>
        <v>5306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65" spans="3:67" x14ac:dyDescent="0.25"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7"/>
      <c r="AZ65" s="27"/>
      <c r="BA65" s="27"/>
      <c r="BB65" s="27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7"/>
      <c r="BN65" s="27"/>
      <c r="BO65" s="26"/>
    </row>
  </sheetData>
  <protectedRanges>
    <protectedRange sqref="B48:B49" name="Range7_2"/>
    <protectedRange sqref="B56" name="Range8_1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Q67"/>
  <sheetViews>
    <sheetView view="pageBreakPreview" zoomScale="70" zoomScaleNormal="80" zoomScaleSheetLayoutView="70" workbookViewId="0">
      <pane xSplit="2" ySplit="6" topLeftCell="S52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ColWidth="9.140625" defaultRowHeight="16.5" x14ac:dyDescent="0.25"/>
  <cols>
    <col min="1" max="1" width="9.42578125" style="40" bestFit="1" customWidth="1"/>
    <col min="2" max="2" width="42.140625" style="23" bestFit="1" customWidth="1"/>
    <col min="3" max="3" width="12.42578125" style="24" bestFit="1" customWidth="1"/>
    <col min="4" max="4" width="15.7109375" style="24" bestFit="1" customWidth="1"/>
    <col min="5" max="5" width="11.28515625" style="24" bestFit="1" customWidth="1"/>
    <col min="6" max="6" width="14.28515625" style="24" bestFit="1" customWidth="1"/>
    <col min="7" max="7" width="9.85546875" style="24" customWidth="1"/>
    <col min="8" max="8" width="13" style="24" bestFit="1" customWidth="1"/>
    <col min="9" max="9" width="11.28515625" style="24" bestFit="1" customWidth="1"/>
    <col min="10" max="10" width="15.7109375" style="24" bestFit="1" customWidth="1"/>
    <col min="11" max="11" width="10.140625" style="24" bestFit="1" customWidth="1"/>
    <col min="12" max="12" width="13.5703125" style="24" bestFit="1" customWidth="1"/>
    <col min="13" max="13" width="10.140625" style="24" bestFit="1" customWidth="1"/>
    <col min="14" max="14" width="14.28515625" style="24" bestFit="1" customWidth="1"/>
    <col min="15" max="15" width="11.28515625" style="25" bestFit="1" customWidth="1"/>
    <col min="16" max="16" width="15" style="25" customWidth="1"/>
    <col min="17" max="17" width="10.140625" style="25" bestFit="1" customWidth="1"/>
    <col min="18" max="18" width="12.28515625" style="25" bestFit="1" customWidth="1"/>
    <col min="19" max="19" width="12" style="25" bestFit="1" customWidth="1"/>
    <col min="20" max="20" width="15" style="25" bestFit="1" customWidth="1"/>
    <col min="21" max="21" width="11.28515625" style="25" bestFit="1" customWidth="1"/>
    <col min="22" max="22" width="15.7109375" style="25" bestFit="1" customWidth="1"/>
    <col min="23" max="23" width="11.28515625" style="25" bestFit="1" customWidth="1"/>
    <col min="24" max="24" width="14.5703125" style="25" bestFit="1" customWidth="1"/>
    <col min="25" max="25" width="10.140625" style="25" bestFit="1" customWidth="1"/>
    <col min="26" max="26" width="12.42578125" style="25" bestFit="1" customWidth="1"/>
    <col min="27" max="27" width="10.140625" style="25" bestFit="1" customWidth="1"/>
    <col min="28" max="28" width="13" style="25" bestFit="1" customWidth="1"/>
    <col min="29" max="29" width="10.140625" style="25" bestFit="1" customWidth="1"/>
    <col min="30" max="30" width="14.28515625" style="25" bestFit="1" customWidth="1"/>
    <col min="31" max="31" width="11.28515625" style="24" bestFit="1" customWidth="1"/>
    <col min="32" max="32" width="15.140625" style="24" bestFit="1" customWidth="1"/>
    <col min="33" max="33" width="10.140625" style="24" bestFit="1" customWidth="1"/>
    <col min="34" max="34" width="11.5703125" style="24" bestFit="1" customWidth="1"/>
    <col min="35" max="35" width="10.140625" style="24" bestFit="1" customWidth="1"/>
    <col min="36" max="36" width="13.5703125" style="24" bestFit="1" customWidth="1"/>
    <col min="37" max="37" width="10.140625" style="24" bestFit="1" customWidth="1"/>
    <col min="38" max="38" width="12.42578125" style="24" bestFit="1" customWidth="1"/>
    <col min="39" max="39" width="10.7109375" style="24" bestFit="1" customWidth="1"/>
    <col min="40" max="40" width="14.28515625" style="24" bestFit="1" customWidth="1"/>
    <col min="41" max="41" width="7.42578125" style="26" bestFit="1" customWidth="1"/>
    <col min="42" max="42" width="11.140625" style="24" bestFit="1" customWidth="1"/>
    <col min="43" max="43" width="11.28515625" style="24" bestFit="1" customWidth="1"/>
    <col min="44" max="44" width="15.140625" style="24" bestFit="1" customWidth="1"/>
    <col min="45" max="45" width="8.5703125" style="24" bestFit="1" customWidth="1"/>
    <col min="46" max="46" width="13.85546875" style="24" bestFit="1" customWidth="1"/>
    <col min="47" max="47" width="11.28515625" style="24" bestFit="1" customWidth="1"/>
    <col min="48" max="48" width="13.7109375" style="24" bestFit="1" customWidth="1"/>
    <col min="49" max="49" width="11.28515625" style="24" bestFit="1" customWidth="1"/>
    <col min="50" max="50" width="13.42578125" style="24" bestFit="1" customWidth="1"/>
    <col min="51" max="51" width="12.85546875" style="25" bestFit="1" customWidth="1"/>
    <col min="52" max="52" width="15.7109375" style="25" bestFit="1" customWidth="1"/>
    <col min="53" max="53" width="10.140625" style="25" bestFit="1" customWidth="1"/>
    <col min="54" max="54" width="9.42578125" style="25" bestFit="1" customWidth="1"/>
    <col min="55" max="55" width="10.140625" style="24" bestFit="1" customWidth="1"/>
    <col min="56" max="56" width="9.42578125" style="24" bestFit="1" customWidth="1"/>
    <col min="57" max="57" width="10.140625" style="24" bestFit="1" customWidth="1"/>
    <col min="58" max="58" width="9.42578125" style="24" bestFit="1" customWidth="1"/>
    <col min="59" max="59" width="10.140625" style="24" bestFit="1" customWidth="1"/>
    <col min="60" max="60" width="9.42578125" style="24" bestFit="1" customWidth="1"/>
    <col min="61" max="61" width="10.140625" style="24" bestFit="1" customWidth="1"/>
    <col min="62" max="62" width="9.42578125" style="24" bestFit="1" customWidth="1"/>
    <col min="63" max="63" width="10.140625" style="24" bestFit="1" customWidth="1"/>
    <col min="64" max="64" width="9.42578125" style="24" bestFit="1" customWidth="1"/>
    <col min="65" max="66" width="12.85546875" style="25" bestFit="1" customWidth="1"/>
    <col min="67" max="68" width="11.28515625" style="24" bestFit="1" customWidth="1"/>
    <col min="69" max="69" width="10.140625" style="24" bestFit="1" customWidth="1"/>
    <col min="70" max="70" width="12.7109375" style="24" bestFit="1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108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229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229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7">
        <v>1</v>
      </c>
      <c r="B7" s="12" t="s">
        <v>8</v>
      </c>
      <c r="C7" s="30">
        <v>6150.90964446616</v>
      </c>
      <c r="D7" s="30">
        <v>20298.001826738328</v>
      </c>
      <c r="E7" s="30">
        <v>1008.9246538221355</v>
      </c>
      <c r="F7" s="30">
        <v>3329.4513576130471</v>
      </c>
      <c r="G7" s="30">
        <v>464.09230149453725</v>
      </c>
      <c r="H7" s="30">
        <v>1531.5045949319729</v>
      </c>
      <c r="I7" s="9">
        <v>7623.9265997828325</v>
      </c>
      <c r="J7" s="9">
        <v>25158.957779283348</v>
      </c>
      <c r="K7" s="30">
        <v>248.23892140007931</v>
      </c>
      <c r="L7" s="30">
        <v>819.18844062026164</v>
      </c>
      <c r="M7" s="30">
        <v>319.80002520290572</v>
      </c>
      <c r="N7" s="30">
        <v>1055.3400831695888</v>
      </c>
      <c r="O7" s="9">
        <v>8191.965546385818</v>
      </c>
      <c r="P7" s="9">
        <v>27033.486303073198</v>
      </c>
      <c r="Q7" s="30">
        <v>319.80002520290572</v>
      </c>
      <c r="R7" s="30">
        <v>1055.3400831695888</v>
      </c>
      <c r="S7" s="30">
        <v>4915.1793278314908</v>
      </c>
      <c r="T7" s="30">
        <v>16220.091781843917</v>
      </c>
      <c r="U7" s="30">
        <v>6023.2459504967583</v>
      </c>
      <c r="V7" s="30">
        <v>19876.711636639302</v>
      </c>
      <c r="W7" s="30">
        <v>3739.7314489846594</v>
      </c>
      <c r="X7" s="30">
        <v>12341.113781649376</v>
      </c>
      <c r="Y7" s="30">
        <v>39.445028058361395</v>
      </c>
      <c r="Z7" s="30">
        <v>130.1685925925926</v>
      </c>
      <c r="AA7" s="30">
        <v>26.135948917748923</v>
      </c>
      <c r="AB7" s="30">
        <v>86.248631428571443</v>
      </c>
      <c r="AC7" s="30">
        <v>295.30913628282838</v>
      </c>
      <c r="AD7" s="30">
        <v>974.5201497333336</v>
      </c>
      <c r="AE7" s="9">
        <v>10123.867512740355</v>
      </c>
      <c r="AF7" s="9">
        <v>33408.762792043177</v>
      </c>
      <c r="AG7" s="9">
        <v>39.445028058361395</v>
      </c>
      <c r="AH7" s="9">
        <v>130.1685925925926</v>
      </c>
      <c r="AI7" s="30">
        <v>2.1318181818181818</v>
      </c>
      <c r="AJ7" s="30">
        <v>4.6900000000000004</v>
      </c>
      <c r="AK7" s="30">
        <v>58.64078524497311</v>
      </c>
      <c r="AL7" s="30">
        <v>193.51459130841124</v>
      </c>
      <c r="AM7" s="30">
        <v>545.19118559020114</v>
      </c>
      <c r="AN7" s="30">
        <v>1799.1309124476636</v>
      </c>
      <c r="AO7" s="30">
        <v>2</v>
      </c>
      <c r="AP7" s="30">
        <v>4.8657778971962617</v>
      </c>
      <c r="AQ7" s="30">
        <v>416.54165236642484</v>
      </c>
      <c r="AR7" s="30">
        <v>1374.587452809202</v>
      </c>
      <c r="AS7" s="30">
        <v>4.3032735202492214</v>
      </c>
      <c r="AT7" s="30">
        <v>14.200802616822431</v>
      </c>
      <c r="AU7" s="30">
        <v>1028.4306408693985</v>
      </c>
      <c r="AV7" s="30">
        <v>3390.9895370792956</v>
      </c>
      <c r="AW7" s="30">
        <v>416.54165236642484</v>
      </c>
      <c r="AX7" s="30">
        <v>1374.587452809202</v>
      </c>
      <c r="AY7" s="9">
        <v>19344.263699995572</v>
      </c>
      <c r="AZ7" s="9">
        <v>63833.238632195673</v>
      </c>
      <c r="BA7" s="9"/>
      <c r="BB7" s="9"/>
      <c r="BC7" s="30"/>
      <c r="BD7" s="30"/>
      <c r="BE7" s="30"/>
      <c r="BF7" s="30"/>
      <c r="BG7" s="30"/>
      <c r="BH7" s="30"/>
      <c r="BI7" s="30"/>
      <c r="BJ7" s="30"/>
      <c r="BK7" s="9">
        <v>0</v>
      </c>
      <c r="BL7" s="9">
        <v>0</v>
      </c>
      <c r="BM7" s="9">
        <v>19344.263699995572</v>
      </c>
      <c r="BN7" s="9">
        <v>63833.238632195673</v>
      </c>
      <c r="BO7" s="30">
        <v>1934.4263699995572</v>
      </c>
      <c r="BP7" s="30">
        <v>6383.323863219568</v>
      </c>
      <c r="BQ7" s="67">
        <v>1160.6558219997344</v>
      </c>
      <c r="BR7" s="67">
        <v>3829.9943179317406</v>
      </c>
    </row>
    <row r="8" spans="1:70" s="10" customFormat="1" ht="18" customHeight="1" x14ac:dyDescent="0.25">
      <c r="A8" s="37">
        <v>2</v>
      </c>
      <c r="B8" s="12" t="s">
        <v>9</v>
      </c>
      <c r="C8" s="30">
        <v>2342.2397327525464</v>
      </c>
      <c r="D8" s="30">
        <v>7729.391118083402</v>
      </c>
      <c r="E8" s="30">
        <v>490.07302949880562</v>
      </c>
      <c r="F8" s="30">
        <v>1617.2409973460585</v>
      </c>
      <c r="G8" s="30">
        <v>102.75014506802722</v>
      </c>
      <c r="H8" s="30">
        <v>339.07547872448981</v>
      </c>
      <c r="I8" s="9">
        <v>2935.0629073193795</v>
      </c>
      <c r="J8" s="9">
        <v>9685.7075941539497</v>
      </c>
      <c r="K8" s="30">
        <v>57.61773153531383</v>
      </c>
      <c r="L8" s="30">
        <v>190.13851406653563</v>
      </c>
      <c r="M8" s="30">
        <v>906.71031012337846</v>
      </c>
      <c r="N8" s="30">
        <v>2992.1440234071488</v>
      </c>
      <c r="O8" s="9">
        <v>3899.3909489780717</v>
      </c>
      <c r="P8" s="9">
        <v>12867.990131627634</v>
      </c>
      <c r="Q8" s="30">
        <v>906.71031012337846</v>
      </c>
      <c r="R8" s="30">
        <v>2992.1440234071488</v>
      </c>
      <c r="S8" s="30">
        <v>2339.6345693868429</v>
      </c>
      <c r="T8" s="30">
        <v>7720.7940789765798</v>
      </c>
      <c r="U8" s="30">
        <v>3159.1070734196715</v>
      </c>
      <c r="V8" s="30">
        <v>10425.053342284915</v>
      </c>
      <c r="W8" s="30">
        <v>1345.8569869596645</v>
      </c>
      <c r="X8" s="30">
        <v>4441.3280569668923</v>
      </c>
      <c r="Y8" s="30">
        <v>11.523468013468014</v>
      </c>
      <c r="Z8" s="30">
        <v>38.027444444444441</v>
      </c>
      <c r="AA8" s="30">
        <v>11.31613235930736</v>
      </c>
      <c r="AB8" s="30">
        <v>37.343236785714289</v>
      </c>
      <c r="AC8" s="30">
        <v>21.877289742424274</v>
      </c>
      <c r="AD8" s="30">
        <v>72.195056150000099</v>
      </c>
      <c r="AE8" s="9">
        <v>4549.6809504945359</v>
      </c>
      <c r="AF8" s="9">
        <v>15013.947136631967</v>
      </c>
      <c r="AG8" s="9">
        <v>11.523468013468014</v>
      </c>
      <c r="AH8" s="9">
        <v>38.027444444444441</v>
      </c>
      <c r="AI8" s="30">
        <v>1</v>
      </c>
      <c r="AJ8" s="30">
        <v>2</v>
      </c>
      <c r="AK8" s="30">
        <v>12.509506542056076</v>
      </c>
      <c r="AL8" s="30">
        <v>41.281371588785049</v>
      </c>
      <c r="AM8" s="30">
        <v>175.66065843528747</v>
      </c>
      <c r="AN8" s="30">
        <v>579.68017283644861</v>
      </c>
      <c r="AO8" s="30">
        <v>1</v>
      </c>
      <c r="AP8" s="30">
        <v>0.65777780373831773</v>
      </c>
      <c r="AQ8" s="30">
        <v>146.10545283143395</v>
      </c>
      <c r="AR8" s="30">
        <v>482.14799434373202</v>
      </c>
      <c r="AS8" s="30">
        <v>0.8432676295666951</v>
      </c>
      <c r="AT8" s="30">
        <v>2.7827831775700935</v>
      </c>
      <c r="AU8" s="30">
        <v>337.11888543834419</v>
      </c>
      <c r="AV8" s="30">
        <v>1108.5500997502741</v>
      </c>
      <c r="AW8" s="30">
        <v>146.10545283143395</v>
      </c>
      <c r="AX8" s="30">
        <v>482.14799434373202</v>
      </c>
      <c r="AY8" s="9">
        <v>8786.1907849109521</v>
      </c>
      <c r="AZ8" s="9">
        <v>28990.487368009875</v>
      </c>
      <c r="BA8" s="9"/>
      <c r="BB8" s="9"/>
      <c r="BC8" s="30"/>
      <c r="BD8" s="30"/>
      <c r="BE8" s="30"/>
      <c r="BF8" s="30"/>
      <c r="BG8" s="30"/>
      <c r="BH8" s="30"/>
      <c r="BI8" s="30"/>
      <c r="BJ8" s="30"/>
      <c r="BK8" s="9">
        <v>0</v>
      </c>
      <c r="BL8" s="9">
        <v>0</v>
      </c>
      <c r="BM8" s="9">
        <v>8786.1907849109521</v>
      </c>
      <c r="BN8" s="9">
        <v>28990.487368009875</v>
      </c>
      <c r="BO8" s="30">
        <v>878.61907849109525</v>
      </c>
      <c r="BP8" s="30">
        <v>2899.0487368009876</v>
      </c>
      <c r="BQ8" s="67">
        <v>527.17144709465708</v>
      </c>
      <c r="BR8" s="67">
        <v>1739.4292420805925</v>
      </c>
    </row>
    <row r="9" spans="1:70" s="10" customFormat="1" ht="18" customHeight="1" x14ac:dyDescent="0.25">
      <c r="A9" s="37">
        <v>3</v>
      </c>
      <c r="B9" s="12" t="s">
        <v>10</v>
      </c>
      <c r="C9" s="30">
        <v>152.71508185745466</v>
      </c>
      <c r="D9" s="30">
        <v>503.95977012960032</v>
      </c>
      <c r="E9" s="30">
        <v>209.05129081322335</v>
      </c>
      <c r="F9" s="30">
        <v>689.86925968363698</v>
      </c>
      <c r="G9" s="30">
        <v>30.856360603483814</v>
      </c>
      <c r="H9" s="30">
        <v>101.82598999149658</v>
      </c>
      <c r="I9" s="9">
        <v>392.62273327416187</v>
      </c>
      <c r="J9" s="9">
        <v>1295.6550198047339</v>
      </c>
      <c r="K9" s="30">
        <v>16.50479796771825</v>
      </c>
      <c r="L9" s="30">
        <v>54.465833293470226</v>
      </c>
      <c r="M9" s="30">
        <v>21.258690963912464</v>
      </c>
      <c r="N9" s="30">
        <v>70.153680180911124</v>
      </c>
      <c r="O9" s="9">
        <v>430.38622220579259</v>
      </c>
      <c r="P9" s="9">
        <v>1420.2745332791153</v>
      </c>
      <c r="Q9" s="30">
        <v>21.258690963912464</v>
      </c>
      <c r="R9" s="30">
        <v>70.153680180911124</v>
      </c>
      <c r="S9" s="30">
        <v>258.23173332347557</v>
      </c>
      <c r="T9" s="30">
        <v>852.16471996746918</v>
      </c>
      <c r="U9" s="30">
        <v>461.34029448149596</v>
      </c>
      <c r="V9" s="30">
        <v>1522.4229717889366</v>
      </c>
      <c r="W9" s="30">
        <v>219.14833214287009</v>
      </c>
      <c r="X9" s="30">
        <v>723.18949607147124</v>
      </c>
      <c r="Y9" s="30">
        <v>3.2125140291806962</v>
      </c>
      <c r="Z9" s="30">
        <v>10.601296296296297</v>
      </c>
      <c r="AA9" s="30">
        <v>3.2669936147186154</v>
      </c>
      <c r="AB9" s="30">
        <v>10.78107892857143</v>
      </c>
      <c r="AC9" s="30">
        <v>7.2924299141414242</v>
      </c>
      <c r="AD9" s="30">
        <v>24.0650187166667</v>
      </c>
      <c r="AE9" s="9">
        <v>694.26056418240682</v>
      </c>
      <c r="AF9" s="9">
        <v>2291.0598618019421</v>
      </c>
      <c r="AG9" s="9">
        <v>3.2125140291806962</v>
      </c>
      <c r="AH9" s="9">
        <v>10.601296296296297</v>
      </c>
      <c r="AI9" s="30">
        <v>0.45454545454545453</v>
      </c>
      <c r="AJ9" s="30">
        <v>1</v>
      </c>
      <c r="AK9" s="30">
        <v>6.1536719626168228</v>
      </c>
      <c r="AL9" s="30">
        <v>20.307117476635515</v>
      </c>
      <c r="AM9" s="30">
        <v>102.12610783361654</v>
      </c>
      <c r="AN9" s="30">
        <v>337.01615585093458</v>
      </c>
      <c r="AO9" s="30">
        <v>0</v>
      </c>
      <c r="AP9" s="30">
        <v>0.19733334112149534</v>
      </c>
      <c r="AQ9" s="30">
        <v>77.162118018009551</v>
      </c>
      <c r="AR9" s="30">
        <v>254.63498945943149</v>
      </c>
      <c r="AS9" s="30">
        <v>0.25298028887000851</v>
      </c>
      <c r="AT9" s="30">
        <v>0.83483495327102797</v>
      </c>
      <c r="AU9" s="30">
        <v>186.20922153981641</v>
      </c>
      <c r="AV9" s="30">
        <v>613.99043108139415</v>
      </c>
      <c r="AW9" s="30">
        <v>77.162118018009551</v>
      </c>
      <c r="AX9" s="30">
        <v>254.63498945943149</v>
      </c>
      <c r="AY9" s="9">
        <v>1310.8560079280157</v>
      </c>
      <c r="AZ9" s="9">
        <v>4325.3248261624522</v>
      </c>
      <c r="BA9" s="9"/>
      <c r="BB9" s="9"/>
      <c r="BC9" s="30"/>
      <c r="BD9" s="30"/>
      <c r="BE9" s="30"/>
      <c r="BF9" s="30"/>
      <c r="BG9" s="30"/>
      <c r="BH9" s="30"/>
      <c r="BI9" s="30"/>
      <c r="BJ9" s="30"/>
      <c r="BK9" s="9">
        <v>0</v>
      </c>
      <c r="BL9" s="9">
        <v>0</v>
      </c>
      <c r="BM9" s="9">
        <v>1310.8560079280157</v>
      </c>
      <c r="BN9" s="9">
        <v>4325.3248261624522</v>
      </c>
      <c r="BO9" s="30">
        <v>131.08560079280159</v>
      </c>
      <c r="BP9" s="30">
        <v>432.53248261624526</v>
      </c>
      <c r="BQ9" s="67">
        <v>78.651360475680946</v>
      </c>
      <c r="BR9" s="67">
        <v>259.51948956974712</v>
      </c>
    </row>
    <row r="10" spans="1:70" s="10" customFormat="1" ht="18" customHeight="1" x14ac:dyDescent="0.25">
      <c r="A10" s="37">
        <v>4</v>
      </c>
      <c r="B10" s="12" t="s">
        <v>11</v>
      </c>
      <c r="C10" s="30">
        <v>232.1406848190183</v>
      </c>
      <c r="D10" s="30">
        <v>766.06425990276034</v>
      </c>
      <c r="E10" s="30">
        <v>38.702748727493699</v>
      </c>
      <c r="F10" s="30">
        <v>127.7190708007292</v>
      </c>
      <c r="G10" s="30">
        <v>9.9313604797979789</v>
      </c>
      <c r="H10" s="30">
        <v>32.77348958333333</v>
      </c>
      <c r="I10" s="9">
        <v>280.77479402631002</v>
      </c>
      <c r="J10" s="9">
        <v>926.55682028682293</v>
      </c>
      <c r="K10" s="30">
        <v>5.3121980381944418</v>
      </c>
      <c r="L10" s="30">
        <v>17.530253526041658</v>
      </c>
      <c r="M10" s="30">
        <v>17.684736207007575</v>
      </c>
      <c r="N10" s="30">
        <v>58.359629483124991</v>
      </c>
      <c r="O10" s="9">
        <v>303.77172827151202</v>
      </c>
      <c r="P10" s="9">
        <v>1002.4467032959896</v>
      </c>
      <c r="Q10" s="30">
        <v>17.684736207007575</v>
      </c>
      <c r="R10" s="30">
        <v>58.359629483124991</v>
      </c>
      <c r="S10" s="30">
        <v>182.26303696290719</v>
      </c>
      <c r="T10" s="30">
        <v>601.46802197759371</v>
      </c>
      <c r="U10" s="30">
        <v>73.654080280789373</v>
      </c>
      <c r="V10" s="30">
        <v>243.0584649266049</v>
      </c>
      <c r="W10" s="30">
        <v>32.070135318069589</v>
      </c>
      <c r="X10" s="30">
        <v>105.83144654962965</v>
      </c>
      <c r="Y10" s="30">
        <v>0.85382716049382734</v>
      </c>
      <c r="Z10" s="30">
        <v>2.8176296296296299</v>
      </c>
      <c r="AA10" s="30">
        <v>0</v>
      </c>
      <c r="AB10" s="30">
        <v>0</v>
      </c>
      <c r="AC10" s="30">
        <v>0</v>
      </c>
      <c r="AD10" s="30">
        <v>0</v>
      </c>
      <c r="AE10" s="9">
        <v>106.57804275935278</v>
      </c>
      <c r="AF10" s="9">
        <v>351.70754110586415</v>
      </c>
      <c r="AG10" s="9">
        <v>0.85382716049382734</v>
      </c>
      <c r="AH10" s="9">
        <v>2.8176296296296299</v>
      </c>
      <c r="AI10" s="30">
        <v>0</v>
      </c>
      <c r="AJ10" s="30"/>
      <c r="AK10" s="30">
        <v>1.1833270178419713</v>
      </c>
      <c r="AL10" s="30">
        <v>3.904979158878505</v>
      </c>
      <c r="AM10" s="30">
        <v>13.955028873831777</v>
      </c>
      <c r="AN10" s="30">
        <v>46.051595283644865</v>
      </c>
      <c r="AO10" s="30">
        <v>0</v>
      </c>
      <c r="AP10" s="30">
        <v>6.5777780373831779E-2</v>
      </c>
      <c r="AQ10" s="30">
        <v>54.219670785195703</v>
      </c>
      <c r="AR10" s="30">
        <v>178.92491359114581</v>
      </c>
      <c r="AS10" s="30">
        <v>8.4326762956669507E-2</v>
      </c>
      <c r="AT10" s="30">
        <v>0.27827831775700934</v>
      </c>
      <c r="AU10" s="30">
        <v>69.462286100545455</v>
      </c>
      <c r="AV10" s="30">
        <v>229.22554413180004</v>
      </c>
      <c r="AW10" s="30">
        <v>54.219670785195703</v>
      </c>
      <c r="AX10" s="30">
        <v>178.92491359114581</v>
      </c>
      <c r="AY10" s="9">
        <v>479.81205713141026</v>
      </c>
      <c r="AZ10" s="9">
        <v>1583.3797885336537</v>
      </c>
      <c r="BA10" s="9"/>
      <c r="BB10" s="9"/>
      <c r="BC10" s="30"/>
      <c r="BD10" s="30"/>
      <c r="BE10" s="30"/>
      <c r="BF10" s="30"/>
      <c r="BG10" s="30"/>
      <c r="BH10" s="30"/>
      <c r="BI10" s="30"/>
      <c r="BJ10" s="30"/>
      <c r="BK10" s="9">
        <v>0</v>
      </c>
      <c r="BL10" s="9">
        <v>0</v>
      </c>
      <c r="BM10" s="9">
        <v>479.81205713141026</v>
      </c>
      <c r="BN10" s="9">
        <v>1583.3797885336537</v>
      </c>
      <c r="BO10" s="30">
        <v>47.98120571314103</v>
      </c>
      <c r="BP10" s="30">
        <v>158.33797885336537</v>
      </c>
      <c r="BQ10" s="67">
        <v>28.788723427884616</v>
      </c>
      <c r="BR10" s="67">
        <v>95.002787312019223</v>
      </c>
    </row>
    <row r="11" spans="1:70" s="10" customFormat="1" ht="18" customHeight="1" x14ac:dyDescent="0.25">
      <c r="A11" s="37">
        <v>5</v>
      </c>
      <c r="B11" s="12" t="s">
        <v>12</v>
      </c>
      <c r="C11" s="30">
        <v>185.23857728484847</v>
      </c>
      <c r="D11" s="30">
        <v>611.28730503999998</v>
      </c>
      <c r="E11" s="30">
        <v>106.58231965417444</v>
      </c>
      <c r="F11" s="30">
        <v>351.72165485877565</v>
      </c>
      <c r="G11" s="30">
        <v>22.236982065553494</v>
      </c>
      <c r="H11" s="30">
        <v>73.382040816326523</v>
      </c>
      <c r="I11" s="9">
        <v>314.05787900457642</v>
      </c>
      <c r="J11" s="9">
        <v>1036.3910007151021</v>
      </c>
      <c r="K11" s="30">
        <v>11.894367619047616</v>
      </c>
      <c r="L11" s="30">
        <v>39.251413142857132</v>
      </c>
      <c r="M11" s="30">
        <v>16.026374488064317</v>
      </c>
      <c r="N11" s="30">
        <v>52.887035810612247</v>
      </c>
      <c r="O11" s="9">
        <v>341.97862111168837</v>
      </c>
      <c r="P11" s="9">
        <v>1128.5294496685715</v>
      </c>
      <c r="Q11" s="30">
        <v>16.026374488064317</v>
      </c>
      <c r="R11" s="30">
        <v>52.887035810612247</v>
      </c>
      <c r="S11" s="30">
        <v>205.18717266701302</v>
      </c>
      <c r="T11" s="30">
        <v>677.11766980114282</v>
      </c>
      <c r="U11" s="30">
        <v>297.8155338675619</v>
      </c>
      <c r="V11" s="30">
        <v>982.79126176295426</v>
      </c>
      <c r="W11" s="30">
        <v>151.81252368099177</v>
      </c>
      <c r="X11" s="30">
        <v>500.98132814727285</v>
      </c>
      <c r="Y11" s="30">
        <v>4.0478787878787879</v>
      </c>
      <c r="Z11" s="30">
        <v>13.358000000000001</v>
      </c>
      <c r="AA11" s="30">
        <v>6.5339872294372308</v>
      </c>
      <c r="AB11" s="30">
        <v>21.562157857142861</v>
      </c>
      <c r="AC11" s="30">
        <v>14.736374979798001</v>
      </c>
      <c r="AD11" s="30">
        <v>48.630037433333399</v>
      </c>
      <c r="AE11" s="9">
        <v>474.94629854566767</v>
      </c>
      <c r="AF11" s="9">
        <v>1567.3227852007033</v>
      </c>
      <c r="AG11" s="9">
        <v>4.0478787878787879</v>
      </c>
      <c r="AH11" s="9">
        <v>13.358000000000001</v>
      </c>
      <c r="AI11" s="30">
        <v>1</v>
      </c>
      <c r="AJ11" s="30">
        <v>0.85311787878787881</v>
      </c>
      <c r="AK11" s="30">
        <v>4.9808570659869735</v>
      </c>
      <c r="AL11" s="30">
        <v>16.436828317757012</v>
      </c>
      <c r="AM11" s="30">
        <v>49.958200171905979</v>
      </c>
      <c r="AN11" s="30">
        <v>164.86206056728972</v>
      </c>
      <c r="AO11" s="30">
        <v>0</v>
      </c>
      <c r="AP11" s="30">
        <v>0.13155556074766356</v>
      </c>
      <c r="AQ11" s="30">
        <v>36.193465735930729</v>
      </c>
      <c r="AR11" s="30">
        <v>119.43843692857139</v>
      </c>
      <c r="AS11" s="30">
        <v>0.16865352591333901</v>
      </c>
      <c r="AT11" s="30">
        <v>0.55655663551401868</v>
      </c>
      <c r="AU11" s="30">
        <v>92.341041821175708</v>
      </c>
      <c r="AV11" s="30">
        <v>302.27855588866771</v>
      </c>
      <c r="AW11" s="30">
        <v>36.193465735930729</v>
      </c>
      <c r="AX11" s="30">
        <v>119.43843692857139</v>
      </c>
      <c r="AY11" s="9">
        <v>909.26596147853172</v>
      </c>
      <c r="AZ11" s="9">
        <v>2998.1307907579426</v>
      </c>
      <c r="BA11" s="9"/>
      <c r="BB11" s="9"/>
      <c r="BC11" s="30"/>
      <c r="BD11" s="30"/>
      <c r="BE11" s="30"/>
      <c r="BF11" s="30"/>
      <c r="BG11" s="30"/>
      <c r="BH11" s="30"/>
      <c r="BI11" s="30"/>
      <c r="BJ11" s="30"/>
      <c r="BK11" s="9">
        <v>0</v>
      </c>
      <c r="BL11" s="9">
        <v>0</v>
      </c>
      <c r="BM11" s="9">
        <v>909.26596147853172</v>
      </c>
      <c r="BN11" s="9">
        <v>2998.1307907579426</v>
      </c>
      <c r="BO11" s="30">
        <v>90.926596147853175</v>
      </c>
      <c r="BP11" s="30">
        <v>299.81307907579429</v>
      </c>
      <c r="BQ11" s="67">
        <v>54.555957688711906</v>
      </c>
      <c r="BR11" s="67">
        <v>179.88784744547658</v>
      </c>
    </row>
    <row r="12" spans="1:70" s="10" customFormat="1" ht="18" customHeight="1" x14ac:dyDescent="0.25">
      <c r="A12" s="37">
        <v>6</v>
      </c>
      <c r="B12" s="12" t="s">
        <v>13</v>
      </c>
      <c r="C12" s="30">
        <v>88.634196219018293</v>
      </c>
      <c r="D12" s="30">
        <v>292.49284752276037</v>
      </c>
      <c r="E12" s="30">
        <v>101.02210594852031</v>
      </c>
      <c r="F12" s="30">
        <v>333.37294963011698</v>
      </c>
      <c r="G12" s="30">
        <v>21.049851512574723</v>
      </c>
      <c r="H12" s="30">
        <v>69.464509991496584</v>
      </c>
      <c r="I12" s="9">
        <v>210.70615368011332</v>
      </c>
      <c r="J12" s="9">
        <v>695.33030714437393</v>
      </c>
      <c r="K12" s="30">
        <v>11.259381847718251</v>
      </c>
      <c r="L12" s="30">
        <v>37.155960097470228</v>
      </c>
      <c r="M12" s="30">
        <v>14.502432541948824</v>
      </c>
      <c r="N12" s="30">
        <v>47.858027388431118</v>
      </c>
      <c r="O12" s="9">
        <v>236.4679680697804</v>
      </c>
      <c r="P12" s="9">
        <v>780.34429463027527</v>
      </c>
      <c r="Q12" s="30">
        <v>14.502432541948824</v>
      </c>
      <c r="R12" s="30">
        <v>47.858027388431118</v>
      </c>
      <c r="S12" s="30">
        <v>141.88078084186824</v>
      </c>
      <c r="T12" s="30">
        <v>468.20657677816513</v>
      </c>
      <c r="U12" s="30">
        <v>376.53795733578249</v>
      </c>
      <c r="V12" s="30">
        <v>1242.5752592080821</v>
      </c>
      <c r="W12" s="30">
        <v>242.75949655250488</v>
      </c>
      <c r="X12" s="30">
        <v>801.10633862326608</v>
      </c>
      <c r="Y12" s="30">
        <v>2.8747362514029184</v>
      </c>
      <c r="Z12" s="30">
        <v>9.4866296296296309</v>
      </c>
      <c r="AA12" s="30">
        <v>9.2656724025974047</v>
      </c>
      <c r="AB12" s="30">
        <v>30.576718928571431</v>
      </c>
      <c r="AC12" s="30">
        <v>7.2924299141414242</v>
      </c>
      <c r="AD12" s="30">
        <v>24.0650187166667</v>
      </c>
      <c r="AE12" s="9">
        <v>638.73029245642908</v>
      </c>
      <c r="AF12" s="9">
        <v>2107.8099651062162</v>
      </c>
      <c r="AG12" s="9">
        <v>2.8747362514029184</v>
      </c>
      <c r="AH12" s="9">
        <v>9.4866296296296309</v>
      </c>
      <c r="AI12" s="30">
        <v>1</v>
      </c>
      <c r="AJ12" s="30">
        <v>1</v>
      </c>
      <c r="AK12" s="30">
        <v>1.849720702350609</v>
      </c>
      <c r="AL12" s="30">
        <v>6.1040783177570095</v>
      </c>
      <c r="AM12" s="30">
        <v>56.822654717360528</v>
      </c>
      <c r="AN12" s="30">
        <v>187.51476056728973</v>
      </c>
      <c r="AO12" s="30">
        <v>0</v>
      </c>
      <c r="AP12" s="30">
        <v>0.13155556074766356</v>
      </c>
      <c r="AQ12" s="30">
        <v>71.392161228918638</v>
      </c>
      <c r="AR12" s="30">
        <v>235.59413205543152</v>
      </c>
      <c r="AS12" s="30">
        <v>0.16865352591333901</v>
      </c>
      <c r="AT12" s="30">
        <v>0.55655663551401868</v>
      </c>
      <c r="AU12" s="30">
        <v>131.27305549598179</v>
      </c>
      <c r="AV12" s="30">
        <v>430.90108313673994</v>
      </c>
      <c r="AW12" s="30">
        <v>71.392161228918638</v>
      </c>
      <c r="AX12" s="30">
        <v>235.59413205543152</v>
      </c>
      <c r="AY12" s="9">
        <v>1006.4713160221912</v>
      </c>
      <c r="AZ12" s="9">
        <v>3319.0553428732314</v>
      </c>
      <c r="BA12" s="9"/>
      <c r="BB12" s="9"/>
      <c r="BC12" s="30"/>
      <c r="BD12" s="30"/>
      <c r="BE12" s="30"/>
      <c r="BF12" s="30"/>
      <c r="BG12" s="30"/>
      <c r="BH12" s="30"/>
      <c r="BI12" s="30"/>
      <c r="BJ12" s="30"/>
      <c r="BK12" s="9">
        <v>0</v>
      </c>
      <c r="BL12" s="9">
        <v>0</v>
      </c>
      <c r="BM12" s="9">
        <v>1006.4713160221912</v>
      </c>
      <c r="BN12" s="9">
        <v>3319.0553428732314</v>
      </c>
      <c r="BO12" s="30">
        <v>100.64713160221913</v>
      </c>
      <c r="BP12" s="30">
        <v>331.90553428732318</v>
      </c>
      <c r="BQ12" s="67">
        <v>60.38827896133148</v>
      </c>
      <c r="BR12" s="67">
        <v>199.14332057239389</v>
      </c>
    </row>
    <row r="13" spans="1:70" s="10" customFormat="1" ht="18" customHeight="1" x14ac:dyDescent="0.25">
      <c r="A13" s="37">
        <v>7</v>
      </c>
      <c r="B13" s="12" t="s">
        <v>15</v>
      </c>
      <c r="C13" s="30">
        <v>80.934372103030299</v>
      </c>
      <c r="D13" s="30">
        <v>267.08342793999998</v>
      </c>
      <c r="E13" s="30">
        <v>45.029043532962305</v>
      </c>
      <c r="F13" s="30">
        <v>148.59584365877561</v>
      </c>
      <c r="G13" s="30">
        <v>22.236982065553494</v>
      </c>
      <c r="H13" s="30">
        <v>73.382040816326523</v>
      </c>
      <c r="I13" s="9">
        <v>148.20039770154611</v>
      </c>
      <c r="J13" s="9">
        <v>489.06131241510212</v>
      </c>
      <c r="K13" s="30">
        <v>11.894367619047616</v>
      </c>
      <c r="L13" s="30">
        <v>39.251413142857132</v>
      </c>
      <c r="M13" s="30">
        <v>27.689350245640075</v>
      </c>
      <c r="N13" s="30">
        <v>91.374855810612246</v>
      </c>
      <c r="O13" s="9">
        <v>187.78411556623379</v>
      </c>
      <c r="P13" s="9">
        <v>619.6875813685715</v>
      </c>
      <c r="Q13" s="30">
        <v>27.689350245640075</v>
      </c>
      <c r="R13" s="30">
        <v>91.374855810612246</v>
      </c>
      <c r="S13" s="30">
        <v>112.67046933974028</v>
      </c>
      <c r="T13" s="30">
        <v>371.81254882114291</v>
      </c>
      <c r="U13" s="30">
        <v>774.7434014433195</v>
      </c>
      <c r="V13" s="30">
        <v>2556.6532247629543</v>
      </c>
      <c r="W13" s="30">
        <v>205.40901555977965</v>
      </c>
      <c r="X13" s="30">
        <v>677.84975134727279</v>
      </c>
      <c r="Y13" s="30">
        <v>4.041818181818182</v>
      </c>
      <c r="Z13" s="30">
        <v>13.338000000000001</v>
      </c>
      <c r="AA13" s="30">
        <v>6.5339872294372308</v>
      </c>
      <c r="AB13" s="30">
        <v>21.562157857142861</v>
      </c>
      <c r="AC13" s="30">
        <v>14.584859828282848</v>
      </c>
      <c r="AD13" s="30">
        <v>48.130037433333399</v>
      </c>
      <c r="AE13" s="9">
        <v>1005.3130822426374</v>
      </c>
      <c r="AF13" s="9">
        <v>3317.5331714007029</v>
      </c>
      <c r="AG13" s="9">
        <v>4.041818181818182</v>
      </c>
      <c r="AH13" s="9">
        <v>13.338000000000001</v>
      </c>
      <c r="AI13" s="30">
        <v>1</v>
      </c>
      <c r="AJ13" s="30">
        <v>1</v>
      </c>
      <c r="AK13" s="30">
        <v>1.3591146417445485</v>
      </c>
      <c r="AL13" s="30">
        <v>4.4850783177570097</v>
      </c>
      <c r="AM13" s="30">
        <v>53.499148656754457</v>
      </c>
      <c r="AN13" s="30">
        <v>176.5471905672897</v>
      </c>
      <c r="AO13" s="30">
        <v>0</v>
      </c>
      <c r="AP13" s="30">
        <v>0.13155556074766356</v>
      </c>
      <c r="AQ13" s="30">
        <v>79.799526341991339</v>
      </c>
      <c r="AR13" s="30">
        <v>263.33843692857141</v>
      </c>
      <c r="AS13" s="30">
        <v>0.16865352591333901</v>
      </c>
      <c r="AT13" s="30">
        <v>0.55655663551401868</v>
      </c>
      <c r="AU13" s="30">
        <v>135.86630848784236</v>
      </c>
      <c r="AV13" s="30">
        <v>446.05881800987981</v>
      </c>
      <c r="AW13" s="30">
        <v>79.799526341991339</v>
      </c>
      <c r="AX13" s="30">
        <v>263.33843692857141</v>
      </c>
      <c r="AY13" s="9">
        <v>1328.9635062967136</v>
      </c>
      <c r="AZ13" s="9">
        <v>4383.2795707791538</v>
      </c>
      <c r="BA13" s="9"/>
      <c r="BB13" s="9"/>
      <c r="BC13" s="30"/>
      <c r="BD13" s="30"/>
      <c r="BE13" s="30"/>
      <c r="BF13" s="30"/>
      <c r="BG13" s="30"/>
      <c r="BH13" s="30"/>
      <c r="BI13" s="30"/>
      <c r="BJ13" s="30"/>
      <c r="BK13" s="9">
        <v>0</v>
      </c>
      <c r="BL13" s="9">
        <v>0</v>
      </c>
      <c r="BM13" s="9">
        <v>1328.9635062967136</v>
      </c>
      <c r="BN13" s="9">
        <v>4383.2795707791538</v>
      </c>
      <c r="BO13" s="30">
        <v>132.89635062967136</v>
      </c>
      <c r="BP13" s="30">
        <v>438.32795707791541</v>
      </c>
      <c r="BQ13" s="67">
        <v>79.737810377802816</v>
      </c>
      <c r="BR13" s="67">
        <v>262.99677424674923</v>
      </c>
    </row>
    <row r="14" spans="1:70" s="10" customFormat="1" ht="18" customHeight="1" x14ac:dyDescent="0.25">
      <c r="A14" s="37">
        <v>8</v>
      </c>
      <c r="B14" s="12" t="s">
        <v>16</v>
      </c>
      <c r="C14" s="30">
        <v>22.031857763636367</v>
      </c>
      <c r="D14" s="30">
        <v>72.705130620000006</v>
      </c>
      <c r="E14" s="30">
        <v>22.514521766481153</v>
      </c>
      <c r="F14" s="30">
        <v>74.297921829387803</v>
      </c>
      <c r="G14" s="30">
        <v>11.118491032776747</v>
      </c>
      <c r="H14" s="30">
        <v>36.691020408163261</v>
      </c>
      <c r="I14" s="9">
        <v>55.664870562894265</v>
      </c>
      <c r="J14" s="9">
        <v>183.69407285755108</v>
      </c>
      <c r="K14" s="30">
        <v>5.9471838095238079</v>
      </c>
      <c r="L14" s="30">
        <v>19.625706571428566</v>
      </c>
      <c r="M14" s="30">
        <v>7.6601569410018566</v>
      </c>
      <c r="N14" s="30">
        <v>25.278517905306124</v>
      </c>
      <c r="O14" s="9">
        <v>69.27221131341993</v>
      </c>
      <c r="P14" s="9">
        <v>228.59829733428577</v>
      </c>
      <c r="Q14" s="30">
        <v>7.6601569410018566</v>
      </c>
      <c r="R14" s="30">
        <v>25.278517905306124</v>
      </c>
      <c r="S14" s="30">
        <v>41.56332678805196</v>
      </c>
      <c r="T14" s="30">
        <v>137.15897840057147</v>
      </c>
      <c r="U14" s="30">
        <v>155.87746390347792</v>
      </c>
      <c r="V14" s="30">
        <v>514.39563088147713</v>
      </c>
      <c r="W14" s="30">
        <v>75.906261840495887</v>
      </c>
      <c r="X14" s="30">
        <v>250.49066407363642</v>
      </c>
      <c r="Y14" s="30">
        <v>2.020909090909091</v>
      </c>
      <c r="Z14" s="30">
        <v>6.6690000000000005</v>
      </c>
      <c r="AA14" s="30">
        <v>3.2669936147186154</v>
      </c>
      <c r="AB14" s="30">
        <v>10.78107892857143</v>
      </c>
      <c r="AC14" s="30">
        <v>7.2924299141414242</v>
      </c>
      <c r="AD14" s="30">
        <v>24.0650187166667</v>
      </c>
      <c r="AE14" s="9">
        <v>244.36405836374294</v>
      </c>
      <c r="AF14" s="9">
        <v>806.40139260035164</v>
      </c>
      <c r="AG14" s="9">
        <v>2.020909090909091</v>
      </c>
      <c r="AH14" s="9">
        <v>6.6690000000000005</v>
      </c>
      <c r="AI14" s="30">
        <v>1</v>
      </c>
      <c r="AJ14" s="30">
        <v>0.5</v>
      </c>
      <c r="AK14" s="30">
        <v>1.463345199660153</v>
      </c>
      <c r="AL14" s="30">
        <v>4.8290391588785049</v>
      </c>
      <c r="AM14" s="30">
        <v>30.154119782922685</v>
      </c>
      <c r="AN14" s="30">
        <v>99.508595283644851</v>
      </c>
      <c r="AO14" s="30">
        <v>0</v>
      </c>
      <c r="AP14" s="30">
        <v>6.5777780373831779E-2</v>
      </c>
      <c r="AQ14" s="30">
        <v>62.627035898268396</v>
      </c>
      <c r="AR14" s="30">
        <v>206.66921846428571</v>
      </c>
      <c r="AS14" s="30">
        <v>8.4326762956669507E-2</v>
      </c>
      <c r="AT14" s="30">
        <v>0.27827831775700934</v>
      </c>
      <c r="AU14" s="30">
        <v>95.348760304527246</v>
      </c>
      <c r="AV14" s="30">
        <v>311.85090900493987</v>
      </c>
      <c r="AW14" s="30">
        <v>62.627035898268396</v>
      </c>
      <c r="AX14" s="30">
        <v>206.66921846428571</v>
      </c>
      <c r="AY14" s="9">
        <v>408.9850299816901</v>
      </c>
      <c r="AZ14" s="9">
        <v>1346.8505989395774</v>
      </c>
      <c r="BA14" s="9"/>
      <c r="BB14" s="9"/>
      <c r="BC14" s="30"/>
      <c r="BD14" s="30"/>
      <c r="BE14" s="30"/>
      <c r="BF14" s="30"/>
      <c r="BG14" s="30"/>
      <c r="BH14" s="30"/>
      <c r="BI14" s="30"/>
      <c r="BJ14" s="30"/>
      <c r="BK14" s="9">
        <v>0</v>
      </c>
      <c r="BL14" s="9">
        <v>0</v>
      </c>
      <c r="BM14" s="9">
        <v>408.9850299816901</v>
      </c>
      <c r="BN14" s="9">
        <v>1346.8505989395774</v>
      </c>
      <c r="BO14" s="30">
        <v>40.898502998169015</v>
      </c>
      <c r="BP14" s="30">
        <v>134.68505989395774</v>
      </c>
      <c r="BQ14" s="67">
        <v>24.53910179890141</v>
      </c>
      <c r="BR14" s="67">
        <v>80.811035936374637</v>
      </c>
    </row>
    <row r="15" spans="1:70" s="10" customFormat="1" ht="18" customHeight="1" x14ac:dyDescent="0.25">
      <c r="A15" s="37">
        <v>9</v>
      </c>
      <c r="B15" s="12" t="s">
        <v>17</v>
      </c>
      <c r="C15" s="30"/>
      <c r="D15" s="30"/>
      <c r="E15" s="30"/>
      <c r="F15" s="30"/>
      <c r="G15" s="30"/>
      <c r="H15" s="30"/>
      <c r="I15" s="9">
        <v>0</v>
      </c>
      <c r="J15" s="9">
        <v>0</v>
      </c>
      <c r="K15" s="30"/>
      <c r="L15" s="30"/>
      <c r="M15" s="30"/>
      <c r="N15" s="30"/>
      <c r="O15" s="9">
        <v>0</v>
      </c>
      <c r="P15" s="9">
        <v>0</v>
      </c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9">
        <v>0</v>
      </c>
      <c r="AF15" s="9">
        <v>0</v>
      </c>
      <c r="AG15" s="9"/>
      <c r="AH15" s="9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9">
        <v>0</v>
      </c>
      <c r="AZ15" s="9">
        <v>0</v>
      </c>
      <c r="BA15" s="9"/>
      <c r="BB15" s="9"/>
      <c r="BC15" s="30"/>
      <c r="BD15" s="30"/>
      <c r="BE15" s="30"/>
      <c r="BF15" s="30"/>
      <c r="BG15" s="30"/>
      <c r="BH15" s="30"/>
      <c r="BI15" s="30"/>
      <c r="BJ15" s="30"/>
      <c r="BK15" s="9">
        <v>0</v>
      </c>
      <c r="BL15" s="9">
        <v>0</v>
      </c>
      <c r="BM15" s="9">
        <v>0</v>
      </c>
      <c r="BN15" s="9">
        <v>0</v>
      </c>
      <c r="BO15" s="30">
        <v>0</v>
      </c>
      <c r="BP15" s="30">
        <v>0</v>
      </c>
      <c r="BQ15" s="67">
        <v>0</v>
      </c>
      <c r="BR15" s="67">
        <v>0</v>
      </c>
    </row>
    <row r="16" spans="1:70" s="10" customFormat="1" ht="18" customHeight="1" x14ac:dyDescent="0.25">
      <c r="A16" s="37">
        <v>10</v>
      </c>
      <c r="B16" s="12" t="s">
        <v>18</v>
      </c>
      <c r="C16" s="30">
        <v>908.4880283234794</v>
      </c>
      <c r="D16" s="30">
        <v>2998.0104934674819</v>
      </c>
      <c r="E16" s="30">
        <v>189.94678253620052</v>
      </c>
      <c r="F16" s="30">
        <v>626.82438236946166</v>
      </c>
      <c r="G16" s="30">
        <v>91.506802646361578</v>
      </c>
      <c r="H16" s="30">
        <v>301.9724487329932</v>
      </c>
      <c r="I16" s="9">
        <v>1189.9416135060414</v>
      </c>
      <c r="J16" s="9">
        <v>3926.8073245699366</v>
      </c>
      <c r="K16" s="30">
        <v>49.249220353050127</v>
      </c>
      <c r="L16" s="30">
        <v>162.52242716506541</v>
      </c>
      <c r="M16" s="30">
        <v>79.0290572155143</v>
      </c>
      <c r="N16" s="30">
        <v>260.79588881119719</v>
      </c>
      <c r="O16" s="9">
        <v>1318.2198910746058</v>
      </c>
      <c r="P16" s="9">
        <v>4350.1256405461991</v>
      </c>
      <c r="Q16" s="30">
        <v>79.0290572155143</v>
      </c>
      <c r="R16" s="30">
        <v>260.79588881119719</v>
      </c>
      <c r="S16" s="30">
        <v>790.93193464476349</v>
      </c>
      <c r="T16" s="30">
        <v>2610.0753843277193</v>
      </c>
      <c r="U16" s="30">
        <v>1142.9642383508146</v>
      </c>
      <c r="V16" s="30">
        <v>3771.7819865576885</v>
      </c>
      <c r="W16" s="30">
        <v>696.36919145207014</v>
      </c>
      <c r="X16" s="30">
        <v>2298.0183317918313</v>
      </c>
      <c r="Y16" s="30">
        <v>8.9865095398428743</v>
      </c>
      <c r="Z16" s="30">
        <v>29.655481481481484</v>
      </c>
      <c r="AA16" s="30">
        <v>6.5339872294372308</v>
      </c>
      <c r="AB16" s="30">
        <v>21.562157857142861</v>
      </c>
      <c r="AC16" s="30">
        <v>132.81819316161619</v>
      </c>
      <c r="AD16" s="30">
        <v>438.30003743333339</v>
      </c>
      <c r="AE16" s="9">
        <v>1987.6721197337813</v>
      </c>
      <c r="AF16" s="9">
        <v>6559.3179951214779</v>
      </c>
      <c r="AG16" s="9">
        <v>8.9865095398428743</v>
      </c>
      <c r="AH16" s="9">
        <v>29.655481481481484</v>
      </c>
      <c r="AI16" s="30">
        <v>1</v>
      </c>
      <c r="AJ16" s="30">
        <v>1</v>
      </c>
      <c r="AK16" s="30">
        <v>9.8429583120928932</v>
      </c>
      <c r="AL16" s="30">
        <v>32.481762429906546</v>
      </c>
      <c r="AM16" s="30">
        <v>92.520253803879925</v>
      </c>
      <c r="AN16" s="30">
        <v>305.31683755280375</v>
      </c>
      <c r="AO16" s="30">
        <v>1</v>
      </c>
      <c r="AP16" s="30">
        <v>0.59200002336448598</v>
      </c>
      <c r="AQ16" s="30">
        <v>90.286278694636522</v>
      </c>
      <c r="AR16" s="30">
        <v>297.94471969230051</v>
      </c>
      <c r="AS16" s="30">
        <v>0.75894086661002558</v>
      </c>
      <c r="AT16" s="30">
        <v>2.5045048598130841</v>
      </c>
      <c r="AU16" s="30">
        <v>194.58782562369345</v>
      </c>
      <c r="AV16" s="30">
        <v>639.83982455818841</v>
      </c>
      <c r="AW16" s="30">
        <v>90.286278694636522</v>
      </c>
      <c r="AX16" s="30">
        <v>297.94471969230051</v>
      </c>
      <c r="AY16" s="9">
        <v>3500.4798364320804</v>
      </c>
      <c r="AZ16" s="9">
        <v>11549.283460225866</v>
      </c>
      <c r="BA16" s="9"/>
      <c r="BB16" s="9"/>
      <c r="BC16" s="30"/>
      <c r="BD16" s="30"/>
      <c r="BE16" s="30"/>
      <c r="BF16" s="30"/>
      <c r="BG16" s="30"/>
      <c r="BH16" s="30"/>
      <c r="BI16" s="30"/>
      <c r="BJ16" s="30"/>
      <c r="BK16" s="9">
        <v>0</v>
      </c>
      <c r="BL16" s="9">
        <v>0</v>
      </c>
      <c r="BM16" s="9">
        <v>3500.4798364320804</v>
      </c>
      <c r="BN16" s="9">
        <v>11549.283460225866</v>
      </c>
      <c r="BO16" s="30">
        <v>350.04798364320806</v>
      </c>
      <c r="BP16" s="30">
        <v>1154.9283460225868</v>
      </c>
      <c r="BQ16" s="67">
        <v>210.02879018592483</v>
      </c>
      <c r="BR16" s="67">
        <v>692.95700761355204</v>
      </c>
    </row>
    <row r="17" spans="1:95" s="10" customFormat="1" ht="18" customHeight="1" x14ac:dyDescent="0.25">
      <c r="A17" s="37">
        <v>11</v>
      </c>
      <c r="B17" s="12" t="s">
        <v>19</v>
      </c>
      <c r="C17" s="30">
        <v>196.68023504010935</v>
      </c>
      <c r="D17" s="30">
        <v>649.04477563236082</v>
      </c>
      <c r="E17" s="30">
        <v>89.851160752838254</v>
      </c>
      <c r="F17" s="30">
        <v>296.50883048436623</v>
      </c>
      <c r="G17" s="30">
        <v>40.787721083281795</v>
      </c>
      <c r="H17" s="30">
        <v>134.59947957482993</v>
      </c>
      <c r="I17" s="9">
        <v>327.31911687622937</v>
      </c>
      <c r="J17" s="9">
        <v>1080.153085691557</v>
      </c>
      <c r="K17" s="30">
        <v>21.816996005912689</v>
      </c>
      <c r="L17" s="30">
        <v>71.996086819511874</v>
      </c>
      <c r="M17" s="30">
        <v>30.979754443647309</v>
      </c>
      <c r="N17" s="30">
        <v>102.23318966403612</v>
      </c>
      <c r="O17" s="9">
        <v>380.1158673257894</v>
      </c>
      <c r="P17" s="9">
        <v>1254.3823621751051</v>
      </c>
      <c r="Q17" s="30">
        <v>30.979754443647309</v>
      </c>
      <c r="R17" s="30">
        <v>102.23318966403612</v>
      </c>
      <c r="S17" s="30">
        <v>228.06952039547363</v>
      </c>
      <c r="T17" s="30">
        <v>752.62941730506304</v>
      </c>
      <c r="U17" s="30">
        <v>371.94792448955809</v>
      </c>
      <c r="V17" s="30">
        <v>1227.4281508155416</v>
      </c>
      <c r="W17" s="30">
        <v>313.69725533972752</v>
      </c>
      <c r="X17" s="30">
        <v>1035.2009426211007</v>
      </c>
      <c r="Y17" s="30">
        <v>4.0663411896745236</v>
      </c>
      <c r="Z17" s="30">
        <v>13.418925925925928</v>
      </c>
      <c r="AA17" s="30">
        <v>3.2669936147186154</v>
      </c>
      <c r="AB17" s="30">
        <v>10.78107892857143</v>
      </c>
      <c r="AC17" s="30">
        <v>7.2924299141414242</v>
      </c>
      <c r="AD17" s="30">
        <v>24.0650187166667</v>
      </c>
      <c r="AE17" s="9">
        <v>700.27094454782014</v>
      </c>
      <c r="AF17" s="9">
        <v>2310.8941170078065</v>
      </c>
      <c r="AG17" s="9">
        <v>4.0663411896745236</v>
      </c>
      <c r="AH17" s="9">
        <v>13.418925925925928</v>
      </c>
      <c r="AI17" s="30">
        <v>1</v>
      </c>
      <c r="AJ17" s="30">
        <v>1</v>
      </c>
      <c r="AK17" s="30">
        <v>5.8872898895497023</v>
      </c>
      <c r="AL17" s="30">
        <v>19.428056635514018</v>
      </c>
      <c r="AM17" s="30">
        <v>91.95342761653923</v>
      </c>
      <c r="AN17" s="30">
        <v>303.44631113457945</v>
      </c>
      <c r="AO17" s="30">
        <v>0</v>
      </c>
      <c r="AP17" s="30">
        <v>0.26311112149532712</v>
      </c>
      <c r="AQ17" s="30">
        <v>131.5035918335083</v>
      </c>
      <c r="AR17" s="30">
        <v>433.96185305057736</v>
      </c>
      <c r="AS17" s="30">
        <v>0.33730705182667803</v>
      </c>
      <c r="AT17" s="30">
        <v>1.1131132710280374</v>
      </c>
      <c r="AU17" s="30">
        <v>230.76134703430128</v>
      </c>
      <c r="AV17" s="30">
        <v>759.2124452131942</v>
      </c>
      <c r="AW17" s="30">
        <v>131.5035918335083</v>
      </c>
      <c r="AX17" s="30">
        <v>433.96185305057736</v>
      </c>
      <c r="AY17" s="9">
        <v>1311.1481589079108</v>
      </c>
      <c r="AZ17" s="9">
        <v>4324.4889243961052</v>
      </c>
      <c r="BA17" s="9"/>
      <c r="BB17" s="9"/>
      <c r="BC17" s="30"/>
      <c r="BD17" s="30"/>
      <c r="BE17" s="30"/>
      <c r="BF17" s="30"/>
      <c r="BG17" s="30"/>
      <c r="BH17" s="30"/>
      <c r="BI17" s="30"/>
      <c r="BJ17" s="30"/>
      <c r="BK17" s="9">
        <v>0</v>
      </c>
      <c r="BL17" s="9">
        <v>0</v>
      </c>
      <c r="BM17" s="9">
        <v>1311.1481589079108</v>
      </c>
      <c r="BN17" s="9">
        <v>4324.4889243961052</v>
      </c>
      <c r="BO17" s="30">
        <v>131.11481589079108</v>
      </c>
      <c r="BP17" s="30">
        <v>432.44889243961052</v>
      </c>
      <c r="BQ17" s="67">
        <v>78.668889534474644</v>
      </c>
      <c r="BR17" s="67">
        <v>259.4693354637663</v>
      </c>
    </row>
    <row r="18" spans="1:95" s="10" customFormat="1" ht="18" customHeight="1" x14ac:dyDescent="0.25">
      <c r="A18" s="37">
        <v>12</v>
      </c>
      <c r="B18" s="12" t="s">
        <v>20</v>
      </c>
      <c r="C18" s="30">
        <v>1232.0357959297821</v>
      </c>
      <c r="D18" s="30">
        <v>4065.7181265682811</v>
      </c>
      <c r="E18" s="30">
        <v>156.05886739101544</v>
      </c>
      <c r="F18" s="30">
        <v>514.99426239035097</v>
      </c>
      <c r="G18" s="30">
        <v>63.149554537724171</v>
      </c>
      <c r="H18" s="30">
        <v>208.39352997448975</v>
      </c>
      <c r="I18" s="9">
        <v>1451.2442178585218</v>
      </c>
      <c r="J18" s="9">
        <v>4789.1059189331218</v>
      </c>
      <c r="K18" s="30">
        <v>33.77814554315475</v>
      </c>
      <c r="L18" s="30">
        <v>111.46788029241067</v>
      </c>
      <c r="M18" s="30">
        <v>100.00123701978588</v>
      </c>
      <c r="N18" s="30">
        <v>330.00408216529337</v>
      </c>
      <c r="O18" s="9">
        <v>1585.0236004214623</v>
      </c>
      <c r="P18" s="9">
        <v>5230.5778813908264</v>
      </c>
      <c r="Q18" s="30">
        <v>100.00123701978588</v>
      </c>
      <c r="R18" s="30">
        <v>330.00408216529337</v>
      </c>
      <c r="S18" s="30">
        <v>951.01416025287733</v>
      </c>
      <c r="T18" s="30">
        <v>3138.3467288344959</v>
      </c>
      <c r="U18" s="30">
        <v>1268.5080341285595</v>
      </c>
      <c r="V18" s="30">
        <v>4186.0765126242459</v>
      </c>
      <c r="W18" s="30">
        <v>432.41403996054487</v>
      </c>
      <c r="X18" s="30">
        <v>1426.9663318697981</v>
      </c>
      <c r="Y18" s="30">
        <v>8.6242087542087553</v>
      </c>
      <c r="Z18" s="30">
        <v>28.459888888888891</v>
      </c>
      <c r="AA18" s="30">
        <v>9.8009808441558466</v>
      </c>
      <c r="AB18" s="30">
        <v>32.343236785714289</v>
      </c>
      <c r="AC18" s="30">
        <v>83.620074803030334</v>
      </c>
      <c r="AD18" s="30">
        <v>275.94624685000008</v>
      </c>
      <c r="AE18" s="9">
        <v>1802.9673384904993</v>
      </c>
      <c r="AF18" s="9">
        <v>5949.7922170186466</v>
      </c>
      <c r="AG18" s="9">
        <v>8.6242087542087553</v>
      </c>
      <c r="AH18" s="9">
        <v>28.459888888888891</v>
      </c>
      <c r="AI18" s="30">
        <v>1</v>
      </c>
      <c r="AJ18" s="30">
        <v>0.5</v>
      </c>
      <c r="AK18" s="30">
        <v>10.233404531294251</v>
      </c>
      <c r="AL18" s="30">
        <v>33.770234953271029</v>
      </c>
      <c r="AM18" s="30">
        <v>66.419125667233089</v>
      </c>
      <c r="AN18" s="30">
        <v>219.18311470186919</v>
      </c>
      <c r="AO18" s="30">
        <v>0</v>
      </c>
      <c r="AP18" s="30">
        <v>0.39466668224299067</v>
      </c>
      <c r="AQ18" s="30">
        <v>77.81284732311957</v>
      </c>
      <c r="AR18" s="30">
        <v>256.78239616629457</v>
      </c>
      <c r="AS18" s="30">
        <v>0.50596057774001701</v>
      </c>
      <c r="AT18" s="30">
        <v>1.6696699065420559</v>
      </c>
      <c r="AU18" s="30">
        <v>156.09093406370297</v>
      </c>
      <c r="AV18" s="30">
        <v>512.30008241021983</v>
      </c>
      <c r="AW18" s="30">
        <v>77.81284732311957</v>
      </c>
      <c r="AX18" s="30">
        <v>256.78239616629457</v>
      </c>
      <c r="AY18" s="9">
        <v>3544.0818729756647</v>
      </c>
      <c r="AZ18" s="9">
        <v>11692.670180819692</v>
      </c>
      <c r="BA18" s="9"/>
      <c r="BB18" s="9"/>
      <c r="BC18" s="30"/>
      <c r="BD18" s="30"/>
      <c r="BE18" s="30"/>
      <c r="BF18" s="30"/>
      <c r="BG18" s="30"/>
      <c r="BH18" s="30"/>
      <c r="BI18" s="30"/>
      <c r="BJ18" s="30"/>
      <c r="BK18" s="9">
        <v>0</v>
      </c>
      <c r="BL18" s="9">
        <v>0</v>
      </c>
      <c r="BM18" s="9">
        <v>3544.0818729756647</v>
      </c>
      <c r="BN18" s="9">
        <v>11692.670180819692</v>
      </c>
      <c r="BO18" s="30">
        <v>354.40818729756649</v>
      </c>
      <c r="BP18" s="30">
        <v>1169.2670180819694</v>
      </c>
      <c r="BQ18" s="67">
        <v>212.64491237853989</v>
      </c>
      <c r="BR18" s="67">
        <v>701.56021084918154</v>
      </c>
    </row>
    <row r="19" spans="1:95" s="16" customFormat="1" ht="18" customHeight="1" x14ac:dyDescent="0.25">
      <c r="A19" s="38"/>
      <c r="B19" s="13" t="s">
        <v>67</v>
      </c>
      <c r="C19" s="9">
        <v>11592.048206559084</v>
      </c>
      <c r="D19" s="9">
        <v>38253.759081644981</v>
      </c>
      <c r="E19" s="9">
        <v>2457.7565244438501</v>
      </c>
      <c r="F19" s="9">
        <v>8110.5965306647067</v>
      </c>
      <c r="G19" s="9">
        <v>879.71655258967235</v>
      </c>
      <c r="H19" s="9">
        <v>2903.064623545918</v>
      </c>
      <c r="I19" s="9">
        <v>14929.521283592607</v>
      </c>
      <c r="J19" s="9">
        <v>49267.420235855607</v>
      </c>
      <c r="K19" s="9">
        <v>473.51331173876076</v>
      </c>
      <c r="L19" s="9">
        <v>1562.5939287379101</v>
      </c>
      <c r="M19" s="9">
        <v>1541.3421253928063</v>
      </c>
      <c r="N19" s="9">
        <v>5086.4290137962626</v>
      </c>
      <c r="O19" s="9">
        <v>16944.376720724176</v>
      </c>
      <c r="P19" s="9">
        <v>55916.443178389774</v>
      </c>
      <c r="Q19" s="9">
        <v>1541.3421253928063</v>
      </c>
      <c r="R19" s="9">
        <v>5086.4290137962626</v>
      </c>
      <c r="S19" s="9">
        <v>10166.626032434502</v>
      </c>
      <c r="T19" s="9">
        <v>33549.865907033862</v>
      </c>
      <c r="U19" s="9">
        <v>14105.741952197788</v>
      </c>
      <c r="V19" s="9">
        <v>46548.948442252695</v>
      </c>
      <c r="W19" s="9">
        <v>7455.1746877913793</v>
      </c>
      <c r="X19" s="9">
        <v>24602.076469711548</v>
      </c>
      <c r="Y19" s="9">
        <v>89.697239057239045</v>
      </c>
      <c r="Z19" s="9">
        <v>296.00088888888894</v>
      </c>
      <c r="AA19" s="9">
        <v>85.921677056277062</v>
      </c>
      <c r="AB19" s="9">
        <v>283.54153428571431</v>
      </c>
      <c r="AC19" s="9">
        <v>592.11564845454586</v>
      </c>
      <c r="AD19" s="9">
        <v>1953.9816399000006</v>
      </c>
      <c r="AE19" s="9">
        <v>22328.651204557231</v>
      </c>
      <c r="AF19" s="9">
        <v>73684.548975038837</v>
      </c>
      <c r="AG19" s="9">
        <v>89.697239057239045</v>
      </c>
      <c r="AH19" s="9">
        <v>296.00088888888894</v>
      </c>
      <c r="AI19" s="9">
        <v>10.586363636363636</v>
      </c>
      <c r="AJ19" s="9">
        <v>13.543117878787879</v>
      </c>
      <c r="AK19" s="9">
        <v>114.10398111016713</v>
      </c>
      <c r="AL19" s="9">
        <v>376.54313766355148</v>
      </c>
      <c r="AM19" s="9">
        <v>1278.2599111495331</v>
      </c>
      <c r="AN19" s="9">
        <v>4218.2577067934581</v>
      </c>
      <c r="AO19" s="9">
        <f>SUM(AO7:AO18)</f>
        <v>4</v>
      </c>
      <c r="AP19" s="9">
        <v>7.4968891121495345</v>
      </c>
      <c r="AQ19" s="9">
        <v>1243.6438010574377</v>
      </c>
      <c r="AR19" s="9">
        <v>4104.0245434895442</v>
      </c>
      <c r="AS19" s="9">
        <v>7.6763440385159996</v>
      </c>
      <c r="AT19" s="9">
        <v>25.331935327102801</v>
      </c>
      <c r="AU19" s="9">
        <v>2657.4903067793293</v>
      </c>
      <c r="AV19" s="9">
        <v>8745.1973302645947</v>
      </c>
      <c r="AW19" s="9">
        <v>1243.6438010574377</v>
      </c>
      <c r="AX19" s="9">
        <v>4104.0245434895442</v>
      </c>
      <c r="AY19" s="9">
        <v>41930.518232060735</v>
      </c>
      <c r="AZ19" s="9">
        <v>138346.18948369322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41930.518232060735</v>
      </c>
      <c r="BN19" s="9">
        <v>138346.18948369322</v>
      </c>
      <c r="BO19" s="9">
        <v>4193.0518232060731</v>
      </c>
      <c r="BP19" s="9">
        <v>13834.618948369325</v>
      </c>
      <c r="BQ19" s="9">
        <v>2515.8310939236439</v>
      </c>
      <c r="BR19" s="9">
        <v>8300.7713690215933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30"/>
      <c r="D20" s="30"/>
      <c r="E20" s="30"/>
      <c r="F20" s="30"/>
      <c r="G20" s="30"/>
      <c r="H20" s="30"/>
      <c r="I20" s="9">
        <v>0</v>
      </c>
      <c r="J20" s="9">
        <v>0</v>
      </c>
      <c r="K20" s="30"/>
      <c r="L20" s="30"/>
      <c r="M20" s="30"/>
      <c r="N20" s="30"/>
      <c r="O20" s="9">
        <v>0</v>
      </c>
      <c r="P20" s="9">
        <v>0</v>
      </c>
      <c r="Q20" s="9"/>
      <c r="R20" s="9"/>
      <c r="S20" s="9"/>
      <c r="T20" s="9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9">
        <v>0</v>
      </c>
      <c r="AF20" s="9">
        <v>0</v>
      </c>
      <c r="AG20" s="9"/>
      <c r="AH20" s="9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>
        <v>0</v>
      </c>
      <c r="AV20" s="30">
        <v>0</v>
      </c>
      <c r="AW20" s="30"/>
      <c r="AX20" s="30"/>
      <c r="AY20" s="9">
        <v>0</v>
      </c>
      <c r="AZ20" s="9">
        <v>0</v>
      </c>
      <c r="BA20" s="9"/>
      <c r="BB20" s="9"/>
      <c r="BC20" s="30"/>
      <c r="BD20" s="30"/>
      <c r="BE20" s="30"/>
      <c r="BF20" s="30"/>
      <c r="BG20" s="30"/>
      <c r="BH20" s="30"/>
      <c r="BI20" s="30"/>
      <c r="BJ20" s="30"/>
      <c r="BK20" s="9">
        <v>0</v>
      </c>
      <c r="BL20" s="9">
        <v>0</v>
      </c>
      <c r="BM20" s="9">
        <v>0</v>
      </c>
      <c r="BN20" s="9">
        <v>0</v>
      </c>
      <c r="BO20" s="30"/>
      <c r="BP20" s="30"/>
      <c r="BQ20" s="30"/>
      <c r="BR20" s="30"/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30"/>
      <c r="D21" s="30"/>
      <c r="E21" s="30"/>
      <c r="F21" s="30"/>
      <c r="G21" s="30"/>
      <c r="H21" s="30"/>
      <c r="I21" s="9">
        <v>0</v>
      </c>
      <c r="J21" s="9">
        <v>0</v>
      </c>
      <c r="K21" s="30"/>
      <c r="L21" s="30"/>
      <c r="M21" s="30"/>
      <c r="N21" s="30"/>
      <c r="O21" s="9">
        <v>0</v>
      </c>
      <c r="P21" s="9">
        <v>0</v>
      </c>
      <c r="Q21" s="9"/>
      <c r="R21" s="9"/>
      <c r="S21" s="9"/>
      <c r="T21" s="9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9">
        <v>0</v>
      </c>
      <c r="AF21" s="9">
        <v>0</v>
      </c>
      <c r="AG21" s="9"/>
      <c r="AH21" s="9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>
        <v>0</v>
      </c>
      <c r="AV21" s="30">
        <v>0</v>
      </c>
      <c r="AW21" s="30"/>
      <c r="AX21" s="30"/>
      <c r="AY21" s="9">
        <v>0</v>
      </c>
      <c r="AZ21" s="9">
        <v>0</v>
      </c>
      <c r="BA21" s="9"/>
      <c r="BB21" s="9"/>
      <c r="BC21" s="30"/>
      <c r="BD21" s="30"/>
      <c r="BE21" s="30"/>
      <c r="BF21" s="30"/>
      <c r="BG21" s="30"/>
      <c r="BH21" s="30"/>
      <c r="BI21" s="30"/>
      <c r="BJ21" s="30"/>
      <c r="BK21" s="9">
        <v>0</v>
      </c>
      <c r="BL21" s="9">
        <v>0</v>
      </c>
      <c r="BM21" s="9">
        <v>0</v>
      </c>
      <c r="BN21" s="9">
        <v>0</v>
      </c>
      <c r="BO21" s="30"/>
      <c r="BP21" s="30"/>
      <c r="BQ21" s="30"/>
      <c r="BR21" s="30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30"/>
      <c r="D22" s="30"/>
      <c r="E22" s="30"/>
      <c r="F22" s="30"/>
      <c r="G22" s="30"/>
      <c r="H22" s="30"/>
      <c r="I22" s="9">
        <v>0</v>
      </c>
      <c r="J22" s="9">
        <v>0</v>
      </c>
      <c r="K22" s="30"/>
      <c r="L22" s="30"/>
      <c r="M22" s="30"/>
      <c r="N22" s="30"/>
      <c r="O22" s="9">
        <v>0</v>
      </c>
      <c r="P22" s="9">
        <v>0</v>
      </c>
      <c r="Q22" s="9"/>
      <c r="R22" s="9"/>
      <c r="S22" s="9"/>
      <c r="T22" s="9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9">
        <v>0</v>
      </c>
      <c r="AF22" s="9">
        <v>0</v>
      </c>
      <c r="AG22" s="9"/>
      <c r="AH22" s="9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>
        <v>0</v>
      </c>
      <c r="AV22" s="30">
        <v>0</v>
      </c>
      <c r="AW22" s="30"/>
      <c r="AX22" s="30"/>
      <c r="AY22" s="9">
        <v>0</v>
      </c>
      <c r="AZ22" s="9">
        <v>0</v>
      </c>
      <c r="BA22" s="9"/>
      <c r="BB22" s="9"/>
      <c r="BC22" s="30"/>
      <c r="BD22" s="30"/>
      <c r="BE22" s="30"/>
      <c r="BF22" s="30"/>
      <c r="BG22" s="30"/>
      <c r="BH22" s="30"/>
      <c r="BI22" s="30"/>
      <c r="BJ22" s="30"/>
      <c r="BK22" s="9">
        <v>0</v>
      </c>
      <c r="BL22" s="9">
        <v>0</v>
      </c>
      <c r="BM22" s="9">
        <v>0</v>
      </c>
      <c r="BN22" s="9">
        <v>0</v>
      </c>
      <c r="BO22" s="30"/>
      <c r="BP22" s="30"/>
      <c r="BQ22" s="30"/>
      <c r="BR22" s="30"/>
    </row>
    <row r="23" spans="1:95" s="10" customFormat="1" ht="18" customHeight="1" x14ac:dyDescent="0.25">
      <c r="A23" s="37">
        <v>16</v>
      </c>
      <c r="B23" s="12" t="s">
        <v>24</v>
      </c>
      <c r="C23" s="30"/>
      <c r="D23" s="30"/>
      <c r="E23" s="30"/>
      <c r="F23" s="30"/>
      <c r="G23" s="30"/>
      <c r="H23" s="30"/>
      <c r="I23" s="9">
        <v>0</v>
      </c>
      <c r="J23" s="9">
        <v>0</v>
      </c>
      <c r="K23" s="30"/>
      <c r="L23" s="30"/>
      <c r="M23" s="30"/>
      <c r="N23" s="30"/>
      <c r="O23" s="9">
        <v>0</v>
      </c>
      <c r="P23" s="9">
        <v>0</v>
      </c>
      <c r="Q23" s="9"/>
      <c r="R23" s="9"/>
      <c r="S23" s="9"/>
      <c r="T23" s="9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9">
        <v>0</v>
      </c>
      <c r="AF23" s="9">
        <v>0</v>
      </c>
      <c r="AG23" s="9"/>
      <c r="AH23" s="9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>
        <v>0</v>
      </c>
      <c r="AV23" s="30">
        <v>0</v>
      </c>
      <c r="AW23" s="30"/>
      <c r="AX23" s="30"/>
      <c r="AY23" s="9">
        <v>0</v>
      </c>
      <c r="AZ23" s="9">
        <v>0</v>
      </c>
      <c r="BA23" s="9"/>
      <c r="BB23" s="9"/>
      <c r="BC23" s="30"/>
      <c r="BD23" s="30"/>
      <c r="BE23" s="30"/>
      <c r="BF23" s="30"/>
      <c r="BG23" s="30"/>
      <c r="BH23" s="30"/>
      <c r="BI23" s="30"/>
      <c r="BJ23" s="30"/>
      <c r="BK23" s="9">
        <v>0</v>
      </c>
      <c r="BL23" s="9">
        <v>0</v>
      </c>
      <c r="BM23" s="9">
        <v>0</v>
      </c>
      <c r="BN23" s="9">
        <v>0</v>
      </c>
      <c r="BO23" s="30"/>
      <c r="BP23" s="30"/>
      <c r="BQ23" s="30"/>
      <c r="BR23" s="30"/>
    </row>
    <row r="24" spans="1:95" s="10" customFormat="1" ht="18" customHeight="1" x14ac:dyDescent="0.25">
      <c r="A24" s="37">
        <v>17</v>
      </c>
      <c r="B24" s="12" t="s">
        <v>97</v>
      </c>
      <c r="C24" s="30">
        <v>15.971251703030303</v>
      </c>
      <c r="D24" s="30">
        <v>52.705130619999998</v>
      </c>
      <c r="E24" s="30">
        <v>22.514521766481153</v>
      </c>
      <c r="F24" s="30">
        <v>74.297921829387803</v>
      </c>
      <c r="G24" s="30">
        <v>11.118491032776747</v>
      </c>
      <c r="H24" s="30">
        <v>36.691020408163261</v>
      </c>
      <c r="I24" s="9">
        <v>49.604264502288203</v>
      </c>
      <c r="J24" s="9">
        <v>163.69407285755108</v>
      </c>
      <c r="K24" s="30">
        <v>5.9471838095238079</v>
      </c>
      <c r="L24" s="30">
        <v>19.625706571428566</v>
      </c>
      <c r="M24" s="30">
        <v>7.6601569410018566</v>
      </c>
      <c r="N24" s="30">
        <v>25.278517905306124</v>
      </c>
      <c r="O24" s="9">
        <v>63.211605252813868</v>
      </c>
      <c r="P24" s="9">
        <v>208.59829733428577</v>
      </c>
      <c r="Q24" s="30">
        <v>7.6601569410018566</v>
      </c>
      <c r="R24" s="9">
        <v>25.278517905306124</v>
      </c>
      <c r="S24" s="30">
        <v>37.926963151688319</v>
      </c>
      <c r="T24" s="30">
        <v>125.15897840057146</v>
      </c>
      <c r="U24" s="30">
        <v>198.87847905499311</v>
      </c>
      <c r="V24" s="30">
        <v>656.29898088147718</v>
      </c>
      <c r="W24" s="30">
        <v>363.75604062837471</v>
      </c>
      <c r="X24" s="30">
        <v>1200.3949340736365</v>
      </c>
      <c r="Y24" s="30">
        <v>2.020909090909091</v>
      </c>
      <c r="Z24" s="30">
        <v>6.6690000000000005</v>
      </c>
      <c r="AA24" s="30">
        <v>3.2669936147186154</v>
      </c>
      <c r="AB24" s="30">
        <v>10.78107892857143</v>
      </c>
      <c r="AC24" s="30">
        <v>7.2924299141414242</v>
      </c>
      <c r="AD24" s="30">
        <v>24.0650187166667</v>
      </c>
      <c r="AE24" s="9">
        <v>575.21485230313692</v>
      </c>
      <c r="AF24" s="9">
        <v>1898.2090126003516</v>
      </c>
      <c r="AG24" s="9">
        <v>2.020909090909091</v>
      </c>
      <c r="AH24" s="9">
        <v>6.6690000000000005</v>
      </c>
      <c r="AI24" s="30"/>
      <c r="AJ24" s="30"/>
      <c r="AK24" s="30">
        <v>0.63001186632681971</v>
      </c>
      <c r="AL24" s="30">
        <v>2.0790391588785049</v>
      </c>
      <c r="AM24" s="30">
        <v>7.2844228132257154</v>
      </c>
      <c r="AN24" s="30">
        <v>24.03859528364486</v>
      </c>
      <c r="AO24" s="30">
        <v>0</v>
      </c>
      <c r="AP24" s="30">
        <v>6.5777780373831779E-2</v>
      </c>
      <c r="AQ24" s="30">
        <v>17.172490443722939</v>
      </c>
      <c r="AR24" s="30">
        <v>56.669218464285699</v>
      </c>
      <c r="AS24" s="30">
        <v>8.4326762956669507E-2</v>
      </c>
      <c r="AT24" s="30">
        <v>0.27827831775700934</v>
      </c>
      <c r="AU24" s="30">
        <v>25.19118454695149</v>
      </c>
      <c r="AV24" s="30">
        <v>83.130909004939909</v>
      </c>
      <c r="AW24" s="30">
        <v>17.172490443722939</v>
      </c>
      <c r="AX24" s="30">
        <v>56.669218464285699</v>
      </c>
      <c r="AY24" s="9">
        <v>663.61764210290232</v>
      </c>
      <c r="AZ24" s="9">
        <v>2189.9382189395774</v>
      </c>
      <c r="BA24" s="9"/>
      <c r="BB24" s="9"/>
      <c r="BC24" s="30"/>
      <c r="BD24" s="30"/>
      <c r="BE24" s="30"/>
      <c r="BF24" s="30"/>
      <c r="BG24" s="30"/>
      <c r="BH24" s="30"/>
      <c r="BI24" s="30"/>
      <c r="BJ24" s="30"/>
      <c r="BK24" s="9">
        <v>0</v>
      </c>
      <c r="BL24" s="9">
        <v>0</v>
      </c>
      <c r="BM24" s="9">
        <v>663.61764210290232</v>
      </c>
      <c r="BN24" s="9">
        <v>2189.9382189395774</v>
      </c>
      <c r="BO24" s="30">
        <v>66.361764210290232</v>
      </c>
      <c r="BP24" s="30">
        <v>218.99382189395774</v>
      </c>
      <c r="BQ24" s="67">
        <v>39.817058526174137</v>
      </c>
      <c r="BR24" s="67">
        <v>131.39629313637465</v>
      </c>
    </row>
    <row r="25" spans="1:95" s="10" customFormat="1" ht="18" customHeight="1" x14ac:dyDescent="0.25">
      <c r="A25" s="37">
        <v>18</v>
      </c>
      <c r="B25" s="12" t="s">
        <v>25</v>
      </c>
      <c r="C25" s="30"/>
      <c r="D25" s="30"/>
      <c r="E25" s="30"/>
      <c r="F25" s="30"/>
      <c r="G25" s="30"/>
      <c r="H25" s="30"/>
      <c r="I25" s="9">
        <v>0</v>
      </c>
      <c r="J25" s="9">
        <v>0</v>
      </c>
      <c r="K25" s="30"/>
      <c r="L25" s="30"/>
      <c r="M25" s="30"/>
      <c r="N25" s="30"/>
      <c r="O25" s="9">
        <v>0</v>
      </c>
      <c r="P25" s="9">
        <v>0</v>
      </c>
      <c r="Q25" s="9"/>
      <c r="R25" s="9"/>
      <c r="S25" s="9"/>
      <c r="T25" s="9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9">
        <v>0</v>
      </c>
      <c r="AF25" s="9">
        <v>0</v>
      </c>
      <c r="AG25" s="9"/>
      <c r="AH25" s="9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>
        <v>0</v>
      </c>
      <c r="AV25" s="30">
        <v>0</v>
      </c>
      <c r="AW25" s="30"/>
      <c r="AX25" s="30"/>
      <c r="AY25" s="9">
        <v>0</v>
      </c>
      <c r="AZ25" s="9">
        <v>0</v>
      </c>
      <c r="BA25" s="9"/>
      <c r="BB25" s="9"/>
      <c r="BC25" s="30"/>
      <c r="BD25" s="30"/>
      <c r="BE25" s="30"/>
      <c r="BF25" s="30"/>
      <c r="BG25" s="30"/>
      <c r="BH25" s="30"/>
      <c r="BI25" s="30"/>
      <c r="BJ25" s="30"/>
      <c r="BK25" s="9">
        <v>0</v>
      </c>
      <c r="BL25" s="9">
        <v>0</v>
      </c>
      <c r="BM25" s="9">
        <v>0</v>
      </c>
      <c r="BN25" s="9">
        <v>0</v>
      </c>
      <c r="BO25" s="30"/>
      <c r="BP25" s="30"/>
      <c r="BQ25" s="30"/>
      <c r="BR25" s="30"/>
    </row>
    <row r="26" spans="1:95" s="10" customFormat="1" ht="18" customHeight="1" x14ac:dyDescent="0.25">
      <c r="A26" s="37">
        <v>19</v>
      </c>
      <c r="B26" s="12" t="s">
        <v>26</v>
      </c>
      <c r="C26" s="30"/>
      <c r="D26" s="30"/>
      <c r="E26" s="30"/>
      <c r="F26" s="30"/>
      <c r="G26" s="30"/>
      <c r="H26" s="30"/>
      <c r="I26" s="9">
        <v>0</v>
      </c>
      <c r="J26" s="9">
        <v>0</v>
      </c>
      <c r="K26" s="30"/>
      <c r="L26" s="30"/>
      <c r="M26" s="30"/>
      <c r="N26" s="30"/>
      <c r="O26" s="9">
        <v>0</v>
      </c>
      <c r="P26" s="9">
        <v>0</v>
      </c>
      <c r="Q26" s="9"/>
      <c r="R26" s="9"/>
      <c r="S26" s="9"/>
      <c r="T26" s="9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9">
        <v>0</v>
      </c>
      <c r="AF26" s="9">
        <v>0</v>
      </c>
      <c r="AG26" s="9"/>
      <c r="AH26" s="9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>
        <v>0</v>
      </c>
      <c r="AV26" s="30">
        <v>0</v>
      </c>
      <c r="AW26" s="30"/>
      <c r="AX26" s="30"/>
      <c r="AY26" s="9">
        <v>0</v>
      </c>
      <c r="AZ26" s="9">
        <v>0</v>
      </c>
      <c r="BA26" s="9"/>
      <c r="BB26" s="9"/>
      <c r="BC26" s="30"/>
      <c r="BD26" s="30"/>
      <c r="BE26" s="30"/>
      <c r="BF26" s="30"/>
      <c r="BG26" s="30"/>
      <c r="BH26" s="30"/>
      <c r="BI26" s="30"/>
      <c r="BJ26" s="30"/>
      <c r="BK26" s="9">
        <v>0</v>
      </c>
      <c r="BL26" s="9">
        <v>0</v>
      </c>
      <c r="BM26" s="9">
        <v>0</v>
      </c>
      <c r="BN26" s="9">
        <v>0</v>
      </c>
      <c r="BO26" s="30"/>
      <c r="BP26" s="30"/>
      <c r="BQ26" s="30"/>
      <c r="BR26" s="30"/>
    </row>
    <row r="27" spans="1:95" s="10" customFormat="1" ht="18" customHeight="1" x14ac:dyDescent="0.25">
      <c r="A27" s="37">
        <v>20</v>
      </c>
      <c r="B27" s="12" t="s">
        <v>27</v>
      </c>
      <c r="C27" s="30"/>
      <c r="D27" s="30"/>
      <c r="E27" s="30"/>
      <c r="F27" s="30"/>
      <c r="G27" s="30"/>
      <c r="H27" s="30"/>
      <c r="I27" s="9">
        <v>0</v>
      </c>
      <c r="J27" s="9">
        <v>0</v>
      </c>
      <c r="K27" s="30"/>
      <c r="L27" s="30"/>
      <c r="M27" s="30"/>
      <c r="N27" s="30"/>
      <c r="O27" s="9">
        <v>0</v>
      </c>
      <c r="P27" s="9">
        <v>0</v>
      </c>
      <c r="Q27" s="9"/>
      <c r="R27" s="9"/>
      <c r="S27" s="9"/>
      <c r="T27" s="9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9">
        <v>0</v>
      </c>
      <c r="AF27" s="9">
        <v>0</v>
      </c>
      <c r="AG27" s="9"/>
      <c r="AH27" s="9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>
        <v>0</v>
      </c>
      <c r="AV27" s="30">
        <v>0</v>
      </c>
      <c r="AW27" s="30"/>
      <c r="AX27" s="30"/>
      <c r="AY27" s="9">
        <v>0</v>
      </c>
      <c r="AZ27" s="9">
        <v>0</v>
      </c>
      <c r="BA27" s="9"/>
      <c r="BB27" s="9"/>
      <c r="BC27" s="30"/>
      <c r="BD27" s="30"/>
      <c r="BE27" s="30"/>
      <c r="BF27" s="30"/>
      <c r="BG27" s="30"/>
      <c r="BH27" s="30"/>
      <c r="BI27" s="30"/>
      <c r="BJ27" s="30"/>
      <c r="BK27" s="9">
        <v>0</v>
      </c>
      <c r="BL27" s="9">
        <v>0</v>
      </c>
      <c r="BM27" s="9">
        <v>0</v>
      </c>
      <c r="BN27" s="9">
        <v>0</v>
      </c>
      <c r="BO27" s="30"/>
      <c r="BP27" s="30"/>
      <c r="BQ27" s="30"/>
      <c r="BR27" s="30"/>
    </row>
    <row r="28" spans="1:95" s="10" customFormat="1" ht="18" customHeight="1" x14ac:dyDescent="0.25">
      <c r="A28" s="37">
        <v>21</v>
      </c>
      <c r="B28" s="12" t="s">
        <v>59</v>
      </c>
      <c r="C28" s="30"/>
      <c r="D28" s="30"/>
      <c r="E28" s="30"/>
      <c r="F28" s="30"/>
      <c r="G28" s="30"/>
      <c r="H28" s="30"/>
      <c r="I28" s="9">
        <v>0</v>
      </c>
      <c r="J28" s="9">
        <v>0</v>
      </c>
      <c r="K28" s="30"/>
      <c r="L28" s="30"/>
      <c r="M28" s="30"/>
      <c r="N28" s="30"/>
      <c r="O28" s="9">
        <v>0</v>
      </c>
      <c r="P28" s="9">
        <v>0</v>
      </c>
      <c r="Q28" s="9"/>
      <c r="R28" s="9"/>
      <c r="S28" s="9"/>
      <c r="T28" s="9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9">
        <v>0</v>
      </c>
      <c r="AF28" s="9">
        <v>0</v>
      </c>
      <c r="AG28" s="9"/>
      <c r="AH28" s="9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>
        <v>0</v>
      </c>
      <c r="AV28" s="30">
        <v>0</v>
      </c>
      <c r="AW28" s="30"/>
      <c r="AX28" s="30"/>
      <c r="AY28" s="9">
        <v>0</v>
      </c>
      <c r="AZ28" s="9">
        <v>0</v>
      </c>
      <c r="BA28" s="9"/>
      <c r="BB28" s="9"/>
      <c r="BC28" s="30"/>
      <c r="BD28" s="30"/>
      <c r="BE28" s="30"/>
      <c r="BF28" s="30"/>
      <c r="BG28" s="30"/>
      <c r="BH28" s="30"/>
      <c r="BI28" s="30"/>
      <c r="BJ28" s="30"/>
      <c r="BK28" s="9">
        <v>0</v>
      </c>
      <c r="BL28" s="9">
        <v>0</v>
      </c>
      <c r="BM28" s="9">
        <v>0</v>
      </c>
      <c r="BN28" s="9">
        <v>0</v>
      </c>
      <c r="BO28" s="30"/>
      <c r="BP28" s="30"/>
      <c r="BQ28" s="30"/>
      <c r="BR28" s="30"/>
    </row>
    <row r="29" spans="1:95" s="10" customFormat="1" ht="18" customHeight="1" x14ac:dyDescent="0.25">
      <c r="A29" s="37">
        <v>22</v>
      </c>
      <c r="B29" s="12" t="s">
        <v>28</v>
      </c>
      <c r="C29" s="30"/>
      <c r="D29" s="30"/>
      <c r="E29" s="30"/>
      <c r="F29" s="30"/>
      <c r="G29" s="30"/>
      <c r="H29" s="30"/>
      <c r="I29" s="9">
        <v>0</v>
      </c>
      <c r="J29" s="9">
        <v>0</v>
      </c>
      <c r="K29" s="30"/>
      <c r="L29" s="30"/>
      <c r="M29" s="30"/>
      <c r="N29" s="30"/>
      <c r="O29" s="9">
        <v>0</v>
      </c>
      <c r="P29" s="9">
        <v>0</v>
      </c>
      <c r="Q29" s="9"/>
      <c r="R29" s="9"/>
      <c r="S29" s="9"/>
      <c r="T29" s="9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9">
        <v>0</v>
      </c>
      <c r="AF29" s="9">
        <v>0</v>
      </c>
      <c r="AG29" s="9"/>
      <c r="AH29" s="9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>
        <v>0</v>
      </c>
      <c r="AV29" s="30">
        <v>0</v>
      </c>
      <c r="AW29" s="30"/>
      <c r="AX29" s="30"/>
      <c r="AY29" s="9">
        <v>0</v>
      </c>
      <c r="AZ29" s="9">
        <v>0</v>
      </c>
      <c r="BA29" s="9"/>
      <c r="BB29" s="9"/>
      <c r="BC29" s="30"/>
      <c r="BD29" s="30"/>
      <c r="BE29" s="30"/>
      <c r="BF29" s="30"/>
      <c r="BG29" s="30"/>
      <c r="BH29" s="30"/>
      <c r="BI29" s="30"/>
      <c r="BJ29" s="30"/>
      <c r="BK29" s="9">
        <v>0</v>
      </c>
      <c r="BL29" s="9">
        <v>0</v>
      </c>
      <c r="BM29" s="9">
        <v>0</v>
      </c>
      <c r="BN29" s="9">
        <v>0</v>
      </c>
      <c r="BO29" s="30"/>
      <c r="BP29" s="30"/>
      <c r="BQ29" s="30"/>
      <c r="BR29" s="30"/>
    </row>
    <row r="30" spans="1:95" s="10" customFormat="1" ht="18" customHeight="1" x14ac:dyDescent="0.25">
      <c r="A30" s="37">
        <v>23</v>
      </c>
      <c r="B30" s="12" t="s">
        <v>98</v>
      </c>
      <c r="C30" s="30"/>
      <c r="D30" s="30"/>
      <c r="E30" s="30"/>
      <c r="F30" s="30"/>
      <c r="G30" s="30"/>
      <c r="H30" s="30"/>
      <c r="I30" s="9">
        <v>0</v>
      </c>
      <c r="J30" s="9">
        <v>0</v>
      </c>
      <c r="K30" s="30"/>
      <c r="L30" s="30"/>
      <c r="M30" s="30"/>
      <c r="N30" s="30"/>
      <c r="O30" s="9">
        <v>0</v>
      </c>
      <c r="P30" s="9">
        <v>0</v>
      </c>
      <c r="Q30" s="9"/>
      <c r="R30" s="9"/>
      <c r="S30" s="9"/>
      <c r="T30" s="9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9">
        <v>0</v>
      </c>
      <c r="AF30" s="9">
        <v>0</v>
      </c>
      <c r="AG30" s="9"/>
      <c r="AH30" s="9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>
        <v>0</v>
      </c>
      <c r="AV30" s="30">
        <v>0</v>
      </c>
      <c r="AW30" s="30"/>
      <c r="AX30" s="30"/>
      <c r="AY30" s="9">
        <v>0</v>
      </c>
      <c r="AZ30" s="9">
        <v>0</v>
      </c>
      <c r="BA30" s="9"/>
      <c r="BB30" s="9"/>
      <c r="BC30" s="30"/>
      <c r="BD30" s="30"/>
      <c r="BE30" s="30"/>
      <c r="BF30" s="30"/>
      <c r="BG30" s="30"/>
      <c r="BH30" s="30"/>
      <c r="BI30" s="30"/>
      <c r="BJ30" s="30"/>
      <c r="BK30" s="9">
        <v>0</v>
      </c>
      <c r="BL30" s="9">
        <v>0</v>
      </c>
      <c r="BM30" s="9">
        <v>0</v>
      </c>
      <c r="BN30" s="9">
        <v>0</v>
      </c>
      <c r="BO30" s="30"/>
      <c r="BP30" s="30"/>
      <c r="BQ30" s="30"/>
      <c r="BR30" s="30"/>
    </row>
    <row r="31" spans="1:95" s="10" customFormat="1" ht="18" customHeight="1" x14ac:dyDescent="0.25">
      <c r="A31" s="37">
        <v>24</v>
      </c>
      <c r="B31" s="12" t="s">
        <v>29</v>
      </c>
      <c r="C31" s="30"/>
      <c r="D31" s="30"/>
      <c r="E31" s="30"/>
      <c r="F31" s="30"/>
      <c r="G31" s="30"/>
      <c r="H31" s="30"/>
      <c r="I31" s="9">
        <v>0</v>
      </c>
      <c r="J31" s="9">
        <v>0</v>
      </c>
      <c r="K31" s="30"/>
      <c r="L31" s="30"/>
      <c r="M31" s="30"/>
      <c r="N31" s="30"/>
      <c r="O31" s="9">
        <v>0</v>
      </c>
      <c r="P31" s="9">
        <v>0</v>
      </c>
      <c r="Q31" s="9"/>
      <c r="R31" s="9"/>
      <c r="S31" s="9"/>
      <c r="T31" s="9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9">
        <v>0</v>
      </c>
      <c r="AF31" s="9">
        <v>0</v>
      </c>
      <c r="AG31" s="9"/>
      <c r="AH31" s="9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>
        <v>0</v>
      </c>
      <c r="AV31" s="30">
        <v>0</v>
      </c>
      <c r="AW31" s="30"/>
      <c r="AX31" s="30"/>
      <c r="AY31" s="9">
        <v>0</v>
      </c>
      <c r="AZ31" s="9">
        <v>0</v>
      </c>
      <c r="BA31" s="9"/>
      <c r="BB31" s="9"/>
      <c r="BC31" s="30"/>
      <c r="BD31" s="30"/>
      <c r="BE31" s="30"/>
      <c r="BF31" s="30"/>
      <c r="BG31" s="30"/>
      <c r="BH31" s="30"/>
      <c r="BI31" s="30"/>
      <c r="BJ31" s="30"/>
      <c r="BK31" s="9">
        <v>0</v>
      </c>
      <c r="BL31" s="9">
        <v>0</v>
      </c>
      <c r="BM31" s="9">
        <v>0</v>
      </c>
      <c r="BN31" s="9">
        <v>0</v>
      </c>
      <c r="BO31" s="30"/>
      <c r="BP31" s="30"/>
      <c r="BQ31" s="30"/>
      <c r="BR31" s="30"/>
    </row>
    <row r="32" spans="1:95" s="16" customFormat="1" ht="18" customHeight="1" x14ac:dyDescent="0.25">
      <c r="A32" s="38"/>
      <c r="B32" s="13" t="s">
        <v>30</v>
      </c>
      <c r="C32" s="9">
        <v>15.971251703030303</v>
      </c>
      <c r="D32" s="9">
        <v>52.705130619999998</v>
      </c>
      <c r="E32" s="9">
        <v>22.514521766481153</v>
      </c>
      <c r="F32" s="9">
        <v>74.297921829387803</v>
      </c>
      <c r="G32" s="9">
        <v>11.118491032776747</v>
      </c>
      <c r="H32" s="9">
        <v>36.691020408163261</v>
      </c>
      <c r="I32" s="9">
        <v>49.604264502288203</v>
      </c>
      <c r="J32" s="9">
        <v>163.69407285755108</v>
      </c>
      <c r="K32" s="9">
        <v>5.9471838095238079</v>
      </c>
      <c r="L32" s="9">
        <v>19.625706571428566</v>
      </c>
      <c r="M32" s="9">
        <v>7.6601569410018566</v>
      </c>
      <c r="N32" s="9">
        <v>25.278517905306124</v>
      </c>
      <c r="O32" s="9">
        <v>63.211605252813868</v>
      </c>
      <c r="P32" s="9">
        <v>208.59829733428577</v>
      </c>
      <c r="Q32" s="30">
        <v>7.6601569410018566</v>
      </c>
      <c r="R32" s="9">
        <v>25.278517905306124</v>
      </c>
      <c r="S32" s="9">
        <v>37.926963151688319</v>
      </c>
      <c r="T32" s="9">
        <v>125.15897840057146</v>
      </c>
      <c r="U32" s="9">
        <v>198.87847905499311</v>
      </c>
      <c r="V32" s="9">
        <v>656.29898088147718</v>
      </c>
      <c r="W32" s="9">
        <v>363.75604062837471</v>
      </c>
      <c r="X32" s="9">
        <v>1200.3949340736365</v>
      </c>
      <c r="Y32" s="9">
        <v>2.020909090909091</v>
      </c>
      <c r="Z32" s="9">
        <v>6.6690000000000005</v>
      </c>
      <c r="AA32" s="9">
        <v>3.2669936147186154</v>
      </c>
      <c r="AB32" s="9">
        <v>10.78107892857143</v>
      </c>
      <c r="AC32" s="9">
        <v>7.2924299141414242</v>
      </c>
      <c r="AD32" s="9">
        <v>24.0650187166667</v>
      </c>
      <c r="AE32" s="9">
        <v>575.21485230313692</v>
      </c>
      <c r="AF32" s="9">
        <v>1898.2090126003516</v>
      </c>
      <c r="AG32" s="9">
        <v>2.020909090909091</v>
      </c>
      <c r="AH32" s="9">
        <v>6.6690000000000005</v>
      </c>
      <c r="AI32" s="9">
        <v>0</v>
      </c>
      <c r="AJ32" s="9">
        <v>0</v>
      </c>
      <c r="AK32" s="9">
        <v>0.63001186632681971</v>
      </c>
      <c r="AL32" s="9">
        <v>2.0790391588785049</v>
      </c>
      <c r="AM32" s="9">
        <v>7.2844228132257154</v>
      </c>
      <c r="AN32" s="9">
        <v>24.03859528364486</v>
      </c>
      <c r="AO32" s="9">
        <v>0</v>
      </c>
      <c r="AP32" s="9">
        <v>6.5777780373831779E-2</v>
      </c>
      <c r="AQ32" s="9">
        <v>17.172490443722939</v>
      </c>
      <c r="AR32" s="9">
        <v>56.669218464285699</v>
      </c>
      <c r="AS32" s="9">
        <v>8.4326762956669507E-2</v>
      </c>
      <c r="AT32" s="9">
        <v>0.27827831775700934</v>
      </c>
      <c r="AU32" s="9">
        <v>25.19118454695149</v>
      </c>
      <c r="AV32" s="9">
        <v>83.130909004939909</v>
      </c>
      <c r="AW32" s="9">
        <v>17.172490443722939</v>
      </c>
      <c r="AX32" s="9">
        <v>56.669218464285699</v>
      </c>
      <c r="AY32" s="9">
        <v>663.61764210290232</v>
      </c>
      <c r="AZ32" s="9">
        <v>2189.9382189395774</v>
      </c>
      <c r="BA32" s="9">
        <v>0</v>
      </c>
      <c r="BB32" s="9">
        <v>0</v>
      </c>
      <c r="BC32" s="9">
        <v>0</v>
      </c>
      <c r="BD32" s="9">
        <v>0</v>
      </c>
      <c r="BE32" s="9">
        <v>0</v>
      </c>
      <c r="BF32" s="9">
        <v>0</v>
      </c>
      <c r="BG32" s="9">
        <v>0</v>
      </c>
      <c r="BH32" s="9">
        <v>0</v>
      </c>
      <c r="BI32" s="9">
        <v>0</v>
      </c>
      <c r="BJ32" s="9">
        <v>0</v>
      </c>
      <c r="BK32" s="9">
        <v>0</v>
      </c>
      <c r="BL32" s="9">
        <v>0</v>
      </c>
      <c r="BM32" s="9">
        <v>663.61764210290232</v>
      </c>
      <c r="BN32" s="9">
        <v>2189.9382189395774</v>
      </c>
      <c r="BO32" s="9">
        <v>66.361764210290232</v>
      </c>
      <c r="BP32" s="9">
        <v>218.99382189395774</v>
      </c>
      <c r="BQ32" s="9">
        <v>39.817058526174137</v>
      </c>
      <c r="BR32" s="9">
        <v>131.39629313637465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30">
        <v>190.86368143652123</v>
      </c>
      <c r="D33" s="30">
        <v>629.85014874052001</v>
      </c>
      <c r="E33" s="30">
        <v>1786.3151244211965</v>
      </c>
      <c r="F33" s="30">
        <v>5894.839910589948</v>
      </c>
      <c r="G33" s="30">
        <v>40.538018305504025</v>
      </c>
      <c r="H33" s="30">
        <v>133.77546040816327</v>
      </c>
      <c r="I33" s="9">
        <v>2017.7168241632216</v>
      </c>
      <c r="J33" s="9">
        <v>6658.465519738631</v>
      </c>
      <c r="K33" s="30">
        <v>22.19858368467532</v>
      </c>
      <c r="L33" s="30">
        <v>73.255326159428549</v>
      </c>
      <c r="M33" s="30">
        <v>35.917562509923066</v>
      </c>
      <c r="N33" s="30">
        <v>118.52795628274612</v>
      </c>
      <c r="O33" s="9">
        <v>2075.8329703578197</v>
      </c>
      <c r="P33" s="9">
        <v>6850.2488021808058</v>
      </c>
      <c r="Q33" s="30">
        <v>35.917562509923066</v>
      </c>
      <c r="R33" s="9">
        <v>118.52795628274612</v>
      </c>
      <c r="S33" s="30">
        <v>1245.4997822146918</v>
      </c>
      <c r="T33" s="30">
        <v>4110.1492813084833</v>
      </c>
      <c r="U33" s="30">
        <v>203.56032761334583</v>
      </c>
      <c r="V33" s="30">
        <v>671.74908112404125</v>
      </c>
      <c r="W33" s="30">
        <v>113.9675213388642</v>
      </c>
      <c r="X33" s="30">
        <v>376.09282041825185</v>
      </c>
      <c r="Y33" s="30">
        <v>3.0342424242424251</v>
      </c>
      <c r="Z33" s="30">
        <v>10.013000000000002</v>
      </c>
      <c r="AA33" s="30"/>
      <c r="AB33" s="30"/>
      <c r="AC33" s="30"/>
      <c r="AD33" s="30"/>
      <c r="AE33" s="9">
        <v>320.56209137645249</v>
      </c>
      <c r="AF33" s="9">
        <v>1057.854901542293</v>
      </c>
      <c r="AG33" s="9">
        <v>3.0342424242424251</v>
      </c>
      <c r="AH33" s="9">
        <v>10.013000000000002</v>
      </c>
      <c r="AI33" s="30"/>
      <c r="AJ33" s="30"/>
      <c r="AK33" s="30">
        <v>0</v>
      </c>
      <c r="AL33" s="30"/>
      <c r="AM33" s="30">
        <v>251.04545454545456</v>
      </c>
      <c r="AN33" s="30">
        <v>828.45</v>
      </c>
      <c r="AO33" s="30">
        <v>0</v>
      </c>
      <c r="AP33" s="30"/>
      <c r="AQ33" s="30">
        <v>34.482360810995658</v>
      </c>
      <c r="AR33" s="30">
        <v>113.79179067628567</v>
      </c>
      <c r="AS33" s="30">
        <v>13.533333333333333</v>
      </c>
      <c r="AT33" s="30">
        <v>44.66</v>
      </c>
      <c r="AU33" s="30">
        <v>299.06114868978358</v>
      </c>
      <c r="AV33" s="30">
        <v>986.90179067628571</v>
      </c>
      <c r="AW33" s="30">
        <v>34.482360810995658</v>
      </c>
      <c r="AX33" s="30">
        <v>113.79179067628567</v>
      </c>
      <c r="AY33" s="9">
        <v>2695.4562104240558</v>
      </c>
      <c r="AZ33" s="9">
        <v>8895.0054943993855</v>
      </c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9">
        <v>0</v>
      </c>
      <c r="BL33" s="9">
        <v>0</v>
      </c>
      <c r="BM33" s="9">
        <v>2695.4562104240558</v>
      </c>
      <c r="BN33" s="9">
        <v>8895.0054943993855</v>
      </c>
      <c r="BO33" s="30">
        <v>269.54562104240557</v>
      </c>
      <c r="BP33" s="30">
        <v>889.5005494399386</v>
      </c>
      <c r="BQ33" s="67">
        <v>161.72737262544334</v>
      </c>
      <c r="BR33" s="67">
        <v>533.70032966396309</v>
      </c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30">
        <v>2324.6894129698067</v>
      </c>
      <c r="D34" s="30">
        <v>7671.4750628003621</v>
      </c>
      <c r="E34" s="30">
        <v>1210.4102019045456</v>
      </c>
      <c r="F34" s="30">
        <v>3994.3536662850001</v>
      </c>
      <c r="G34" s="30">
        <v>150.59555996959389</v>
      </c>
      <c r="H34" s="30">
        <v>496.96534789965983</v>
      </c>
      <c r="I34" s="9">
        <v>3685.6951748439465</v>
      </c>
      <c r="J34" s="9">
        <v>12162.794076985023</v>
      </c>
      <c r="K34" s="30">
        <v>80.552250606408705</v>
      </c>
      <c r="L34" s="30">
        <v>265.8224270011487</v>
      </c>
      <c r="M34" s="30">
        <v>1023.8020951355659</v>
      </c>
      <c r="N34" s="30">
        <v>3378.5469139473671</v>
      </c>
      <c r="O34" s="9">
        <v>4790.0495205859206</v>
      </c>
      <c r="P34" s="9">
        <v>15807.163417933538</v>
      </c>
      <c r="Q34" s="30">
        <v>1023.8020951355659</v>
      </c>
      <c r="R34" s="9">
        <v>3378.5469139473671</v>
      </c>
      <c r="S34" s="30">
        <v>2874.0297123515525</v>
      </c>
      <c r="T34" s="30">
        <v>9484.2980507601224</v>
      </c>
      <c r="U34" s="30">
        <v>6139.5802024952482</v>
      </c>
      <c r="V34" s="30">
        <v>20260.614668234317</v>
      </c>
      <c r="W34" s="30">
        <v>5168.9140956314877</v>
      </c>
      <c r="X34" s="30">
        <v>17057.416515583907</v>
      </c>
      <c r="Y34" s="30">
        <v>12.045274971941643</v>
      </c>
      <c r="Z34" s="30">
        <v>39.749407407407418</v>
      </c>
      <c r="AA34" s="30"/>
      <c r="AB34" s="30"/>
      <c r="AC34" s="30">
        <v>1408.6985058888888</v>
      </c>
      <c r="AD34" s="30">
        <v>4648.7050694333329</v>
      </c>
      <c r="AE34" s="9">
        <v>12729.238078987568</v>
      </c>
      <c r="AF34" s="9">
        <v>42006.48566065896</v>
      </c>
      <c r="AG34" s="9">
        <v>12.045274971941643</v>
      </c>
      <c r="AH34" s="9">
        <v>39.749407407407418</v>
      </c>
      <c r="AI34" s="30"/>
      <c r="AJ34" s="30">
        <v>0.27</v>
      </c>
      <c r="AK34" s="30">
        <v>8.0575757575757585</v>
      </c>
      <c r="AL34" s="30">
        <v>26.59</v>
      </c>
      <c r="AM34" s="30">
        <v>119.8680380909091</v>
      </c>
      <c r="AN34" s="30">
        <v>395.56452569999999</v>
      </c>
      <c r="AO34" s="30">
        <v>0</v>
      </c>
      <c r="AP34" s="30"/>
      <c r="AQ34" s="30">
        <v>133.91150802745219</v>
      </c>
      <c r="AR34" s="30">
        <v>441.9079764905922</v>
      </c>
      <c r="AS34" s="30">
        <v>0</v>
      </c>
      <c r="AT34" s="30"/>
      <c r="AU34" s="30">
        <v>261.83712187593704</v>
      </c>
      <c r="AV34" s="30">
        <v>864.33250219059221</v>
      </c>
      <c r="AW34" s="30">
        <v>133.91150802745219</v>
      </c>
      <c r="AX34" s="30">
        <v>441.9079764905922</v>
      </c>
      <c r="AY34" s="9">
        <v>17781.124721449425</v>
      </c>
      <c r="AZ34" s="9">
        <v>58677.981580783089</v>
      </c>
      <c r="BA34" s="9"/>
      <c r="BB34" s="9"/>
      <c r="BC34" s="30"/>
      <c r="BD34" s="30"/>
      <c r="BE34" s="30"/>
      <c r="BF34" s="30"/>
      <c r="BG34" s="30"/>
      <c r="BH34" s="30"/>
      <c r="BI34" s="30"/>
      <c r="BJ34" s="30"/>
      <c r="BK34" s="9">
        <v>0</v>
      </c>
      <c r="BL34" s="9">
        <v>0</v>
      </c>
      <c r="BM34" s="9">
        <v>17781.124721449425</v>
      </c>
      <c r="BN34" s="9">
        <v>58677.981580783089</v>
      </c>
      <c r="BO34" s="30">
        <v>1778.1124721449426</v>
      </c>
      <c r="BP34" s="30">
        <v>5867.7981580783089</v>
      </c>
      <c r="BQ34" s="67">
        <v>1066.8674832869656</v>
      </c>
      <c r="BR34" s="67">
        <v>3520.6788948469853</v>
      </c>
    </row>
    <row r="35" spans="1:95" s="10" customFormat="1" ht="18" customHeight="1" x14ac:dyDescent="0.25">
      <c r="A35" s="39">
        <v>27</v>
      </c>
      <c r="B35" s="12" t="s">
        <v>14</v>
      </c>
      <c r="C35" s="30">
        <v>368.02699982631526</v>
      </c>
      <c r="D35" s="30">
        <v>1214.4890994268403</v>
      </c>
      <c r="E35" s="30">
        <v>44.122459570578137</v>
      </c>
      <c r="F35" s="30">
        <v>145.60411658290784</v>
      </c>
      <c r="G35" s="30">
        <v>20.925000123685841</v>
      </c>
      <c r="H35" s="30">
        <v>69.052500408163269</v>
      </c>
      <c r="I35" s="9">
        <v>433.07445952057924</v>
      </c>
      <c r="J35" s="9">
        <v>1429.1457164179114</v>
      </c>
      <c r="K35" s="30">
        <v>11.192599929523809</v>
      </c>
      <c r="L35" s="30">
        <v>36.935579767428564</v>
      </c>
      <c r="M35" s="30">
        <v>18.35688202963216</v>
      </c>
      <c r="N35" s="30">
        <v>60.577710697786124</v>
      </c>
      <c r="O35" s="9">
        <v>462.62394147973521</v>
      </c>
      <c r="P35" s="9">
        <v>1526.6590068831263</v>
      </c>
      <c r="Q35" s="30">
        <v>18.35688202963216</v>
      </c>
      <c r="R35" s="9">
        <v>60.577710697786124</v>
      </c>
      <c r="S35" s="30">
        <v>277.57436488784111</v>
      </c>
      <c r="T35" s="30">
        <v>915.99540412987574</v>
      </c>
      <c r="U35" s="30">
        <v>394.87017180676725</v>
      </c>
      <c r="V35" s="30">
        <v>1303.0715669623319</v>
      </c>
      <c r="W35" s="30">
        <v>244.95698470358838</v>
      </c>
      <c r="X35" s="30">
        <v>808.35804952184162</v>
      </c>
      <c r="Y35" s="30">
        <v>2.3586868686868687</v>
      </c>
      <c r="Z35" s="30">
        <v>7.783666666666667</v>
      </c>
      <c r="AA35" s="30"/>
      <c r="AB35" s="30"/>
      <c r="AC35" s="30"/>
      <c r="AD35" s="30"/>
      <c r="AE35" s="9">
        <v>642.18584337904247</v>
      </c>
      <c r="AF35" s="9">
        <v>2119.2132831508402</v>
      </c>
      <c r="AG35" s="9">
        <v>2.3586868686868687</v>
      </c>
      <c r="AH35" s="9">
        <v>7.783666666666667</v>
      </c>
      <c r="AI35" s="30"/>
      <c r="AJ35" s="30"/>
      <c r="AK35" s="30">
        <v>7.9903030303030302</v>
      </c>
      <c r="AL35" s="30">
        <v>26.367999999999999</v>
      </c>
      <c r="AM35" s="30">
        <v>1.8181818181818183</v>
      </c>
      <c r="AN35" s="30">
        <v>6</v>
      </c>
      <c r="AO35" s="30">
        <v>0</v>
      </c>
      <c r="AP35" s="30"/>
      <c r="AQ35" s="30">
        <v>22.942447232813844</v>
      </c>
      <c r="AR35" s="30">
        <v>75.710075868285685</v>
      </c>
      <c r="AS35" s="30">
        <v>2.1212121212121211</v>
      </c>
      <c r="AT35" s="30">
        <v>7</v>
      </c>
      <c r="AU35" s="30">
        <v>34.87214420251081</v>
      </c>
      <c r="AV35" s="30">
        <v>115.07807586828568</v>
      </c>
      <c r="AW35" s="30">
        <v>22.942447232813844</v>
      </c>
      <c r="AX35" s="30">
        <v>75.710075868285685</v>
      </c>
      <c r="AY35" s="9">
        <v>1139.6819290612884</v>
      </c>
      <c r="AZ35" s="9">
        <v>3760.9503659022521</v>
      </c>
      <c r="BA35" s="9"/>
      <c r="BB35" s="9"/>
      <c r="BC35" s="30"/>
      <c r="BD35" s="30"/>
      <c r="BE35" s="30"/>
      <c r="BF35" s="30"/>
      <c r="BG35" s="30"/>
      <c r="BH35" s="30"/>
      <c r="BI35" s="30"/>
      <c r="BJ35" s="30"/>
      <c r="BK35" s="9">
        <v>0</v>
      </c>
      <c r="BL35" s="9">
        <v>0</v>
      </c>
      <c r="BM35" s="9">
        <v>1139.6819290612884</v>
      </c>
      <c r="BN35" s="9">
        <v>3760.9503659022521</v>
      </c>
      <c r="BO35" s="30">
        <v>113.96819290612885</v>
      </c>
      <c r="BP35" s="30">
        <v>376.09503659022522</v>
      </c>
      <c r="BQ35" s="67">
        <v>68.380915743677306</v>
      </c>
      <c r="BR35" s="67">
        <v>225.65702195413513</v>
      </c>
    </row>
    <row r="36" spans="1:95" s="10" customFormat="1" ht="18" customHeight="1" x14ac:dyDescent="0.25">
      <c r="A36" s="37">
        <v>28</v>
      </c>
      <c r="B36" s="12" t="s">
        <v>54</v>
      </c>
      <c r="C36" s="30">
        <v>15.971251703030303</v>
      </c>
      <c r="D36" s="30">
        <v>52.705130619999998</v>
      </c>
      <c r="E36" s="30">
        <v>23.347855099814488</v>
      </c>
      <c r="F36" s="30">
        <v>77.047921829387803</v>
      </c>
      <c r="G36" s="30">
        <v>11.118491032776747</v>
      </c>
      <c r="H36" s="30">
        <v>36.691020408163261</v>
      </c>
      <c r="I36" s="9">
        <v>50.437597835621538</v>
      </c>
      <c r="J36" s="9">
        <v>166.44407285755108</v>
      </c>
      <c r="K36" s="30">
        <v>6.0380929004328996</v>
      </c>
      <c r="L36" s="30">
        <v>19.925706571428567</v>
      </c>
      <c r="M36" s="30">
        <v>25.902581183426097</v>
      </c>
      <c r="N36" s="30">
        <v>85.47851790530612</v>
      </c>
      <c r="O36" s="9">
        <v>82.37827191948054</v>
      </c>
      <c r="P36" s="9">
        <v>271.8482973342858</v>
      </c>
      <c r="Q36" s="30">
        <v>25.902581183426097</v>
      </c>
      <c r="R36" s="9">
        <v>85.47851790530612</v>
      </c>
      <c r="S36" s="30">
        <v>49.426963151688319</v>
      </c>
      <c r="T36" s="30">
        <v>163.10897840057149</v>
      </c>
      <c r="U36" s="30">
        <v>132.02594875196277</v>
      </c>
      <c r="V36" s="30">
        <v>435.68563088147715</v>
      </c>
      <c r="W36" s="30">
        <v>75.906261840495887</v>
      </c>
      <c r="X36" s="30">
        <v>250.49066407363642</v>
      </c>
      <c r="Y36" s="30">
        <v>2.020909090909091</v>
      </c>
      <c r="Z36" s="30">
        <v>6.6690000000000005</v>
      </c>
      <c r="AA36" s="30"/>
      <c r="AB36" s="30"/>
      <c r="AC36" s="30"/>
      <c r="AD36" s="30"/>
      <c r="AE36" s="9">
        <v>209.95311968336776</v>
      </c>
      <c r="AF36" s="9">
        <v>692.84529495511356</v>
      </c>
      <c r="AG36" s="9">
        <v>2.020909090909091</v>
      </c>
      <c r="AH36" s="9">
        <v>6.6690000000000005</v>
      </c>
      <c r="AI36" s="30"/>
      <c r="AJ36" s="30"/>
      <c r="AK36" s="30">
        <v>0</v>
      </c>
      <c r="AL36" s="30"/>
      <c r="AM36" s="30">
        <v>83.998787878787894</v>
      </c>
      <c r="AN36" s="30">
        <v>277.19600000000003</v>
      </c>
      <c r="AO36" s="30">
        <v>0</v>
      </c>
      <c r="AP36" s="30"/>
      <c r="AQ36" s="30">
        <v>1309.5058237770563</v>
      </c>
      <c r="AR36" s="30">
        <v>4321.369218464286</v>
      </c>
      <c r="AS36" s="30">
        <v>0</v>
      </c>
      <c r="AT36" s="30"/>
      <c r="AU36" s="30">
        <v>1393.5046116558442</v>
      </c>
      <c r="AV36" s="30">
        <v>4598.5652184642859</v>
      </c>
      <c r="AW36" s="30">
        <v>1309.5058237770563</v>
      </c>
      <c r="AX36" s="30">
        <v>4321.369218464286</v>
      </c>
      <c r="AY36" s="9">
        <v>1685.8360032586925</v>
      </c>
      <c r="AZ36" s="9">
        <v>5563.2588107536849</v>
      </c>
      <c r="BA36" s="9"/>
      <c r="BB36" s="9"/>
      <c r="BC36" s="30"/>
      <c r="BD36" s="30"/>
      <c r="BE36" s="30"/>
      <c r="BF36" s="30"/>
      <c r="BG36" s="30"/>
      <c r="BH36" s="30"/>
      <c r="BI36" s="30"/>
      <c r="BJ36" s="30"/>
      <c r="BK36" s="9">
        <v>0</v>
      </c>
      <c r="BL36" s="9">
        <v>0</v>
      </c>
      <c r="BM36" s="9">
        <v>1685.8360032586925</v>
      </c>
      <c r="BN36" s="9">
        <v>5563.2588107536849</v>
      </c>
      <c r="BO36" s="30">
        <v>168.58360032586927</v>
      </c>
      <c r="BP36" s="30">
        <v>556.32588107536856</v>
      </c>
      <c r="BQ36" s="67">
        <v>101.15016019552156</v>
      </c>
      <c r="BR36" s="67">
        <v>333.79552864522111</v>
      </c>
    </row>
    <row r="37" spans="1:95" s="10" customFormat="1" ht="18" customHeight="1" x14ac:dyDescent="0.25">
      <c r="A37" s="39">
        <v>29</v>
      </c>
      <c r="B37" s="12" t="s">
        <v>32</v>
      </c>
      <c r="C37" s="30">
        <v>325.08930641797662</v>
      </c>
      <c r="D37" s="30">
        <v>1072.7947111793228</v>
      </c>
      <c r="E37" s="30">
        <v>1279.3011488161417</v>
      </c>
      <c r="F37" s="30">
        <v>4221.6937910932675</v>
      </c>
      <c r="G37" s="30">
        <v>102.87499645691609</v>
      </c>
      <c r="H37" s="30">
        <v>339.48748830782307</v>
      </c>
      <c r="I37" s="9">
        <v>1707.2654516910343</v>
      </c>
      <c r="J37" s="9">
        <v>5633.9759905804131</v>
      </c>
      <c r="K37" s="30">
        <v>55.026937695932517</v>
      </c>
      <c r="L37" s="30">
        <v>181.5888943965773</v>
      </c>
      <c r="M37" s="30">
        <v>290.61405154478587</v>
      </c>
      <c r="N37" s="30">
        <v>959.02637009779323</v>
      </c>
      <c r="O37" s="9">
        <v>2052.9064409317525</v>
      </c>
      <c r="P37" s="9">
        <v>6774.5912550747835</v>
      </c>
      <c r="Q37" s="30">
        <v>290.61405154478587</v>
      </c>
      <c r="R37" s="9">
        <v>959.02637009779323</v>
      </c>
      <c r="S37" s="30">
        <v>1231.7438645590514</v>
      </c>
      <c r="T37" s="30">
        <v>4064.7547530448701</v>
      </c>
      <c r="U37" s="30">
        <v>7797.4670233729285</v>
      </c>
      <c r="V37" s="30">
        <v>25731.641177130663</v>
      </c>
      <c r="W37" s="30">
        <v>9566.1266024449451</v>
      </c>
      <c r="X37" s="30">
        <v>31568.217788068316</v>
      </c>
      <c r="Y37" s="30">
        <v>12.039517396184065</v>
      </c>
      <c r="Z37" s="30">
        <v>39.730407407407412</v>
      </c>
      <c r="AA37" s="30"/>
      <c r="AB37" s="30"/>
      <c r="AC37" s="30">
        <v>4330.3148654999995</v>
      </c>
      <c r="AD37" s="30">
        <v>14290.039056149999</v>
      </c>
      <c r="AE37" s="9">
        <v>21705.948008714058</v>
      </c>
      <c r="AF37" s="9">
        <v>71629.628428756376</v>
      </c>
      <c r="AG37" s="9">
        <v>12.039517396184065</v>
      </c>
      <c r="AH37" s="9">
        <v>39.730407407407412</v>
      </c>
      <c r="AI37" s="30"/>
      <c r="AJ37" s="30">
        <v>0.26</v>
      </c>
      <c r="AK37" s="30">
        <v>8.4848484848484844</v>
      </c>
      <c r="AL37" s="30">
        <v>28</v>
      </c>
      <c r="AM37" s="30">
        <v>12.40818181818182</v>
      </c>
      <c r="AN37" s="30">
        <v>40.947000000000003</v>
      </c>
      <c r="AO37" s="30">
        <v>0</v>
      </c>
      <c r="AP37" s="30"/>
      <c r="AQ37" s="30">
        <v>204.12231834269028</v>
      </c>
      <c r="AR37" s="30">
        <v>673.60365053087787</v>
      </c>
      <c r="AS37" s="30">
        <v>2.3606060606060608</v>
      </c>
      <c r="AT37" s="30">
        <v>7.79</v>
      </c>
      <c r="AU37" s="30">
        <v>227.37595470632667</v>
      </c>
      <c r="AV37" s="30">
        <v>750.60065053087783</v>
      </c>
      <c r="AW37" s="30">
        <v>204.12231834269028</v>
      </c>
      <c r="AX37" s="30">
        <v>673.60365053087787</v>
      </c>
      <c r="AY37" s="9">
        <v>23986.23040435214</v>
      </c>
      <c r="AZ37" s="9">
        <v>79154.820334362041</v>
      </c>
      <c r="BA37" s="9"/>
      <c r="BB37" s="9"/>
      <c r="BC37" s="30"/>
      <c r="BD37" s="30"/>
      <c r="BE37" s="30"/>
      <c r="BF37" s="30"/>
      <c r="BG37" s="30"/>
      <c r="BH37" s="30"/>
      <c r="BI37" s="30"/>
      <c r="BJ37" s="30"/>
      <c r="BK37" s="9">
        <v>0</v>
      </c>
      <c r="BL37" s="9">
        <v>0</v>
      </c>
      <c r="BM37" s="9">
        <v>23986.23040435214</v>
      </c>
      <c r="BN37" s="9">
        <v>79154.820334362041</v>
      </c>
      <c r="BO37" s="30">
        <v>2398.6230404352141</v>
      </c>
      <c r="BP37" s="30">
        <v>7915.4820334362048</v>
      </c>
      <c r="BQ37" s="67">
        <v>1439.1738242611284</v>
      </c>
      <c r="BR37" s="67">
        <v>4749.2892200617225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30">
        <v>46.988720128945694</v>
      </c>
      <c r="D38" s="30">
        <v>155.06277642552078</v>
      </c>
      <c r="E38" s="30">
        <v>201.15514043358976</v>
      </c>
      <c r="F38" s="30">
        <v>663.81196343084616</v>
      </c>
      <c r="G38" s="30">
        <v>30.981211992372707</v>
      </c>
      <c r="H38" s="30">
        <v>102.23799957482993</v>
      </c>
      <c r="I38" s="9">
        <v>279.12507255490817</v>
      </c>
      <c r="J38" s="9">
        <v>921.11273943119681</v>
      </c>
      <c r="K38" s="30">
        <v>16.571579885912694</v>
      </c>
      <c r="L38" s="30">
        <v>54.686213623511883</v>
      </c>
      <c r="M38" s="30">
        <v>21.344708142895794</v>
      </c>
      <c r="N38" s="30">
        <v>70.437536871556119</v>
      </c>
      <c r="O38" s="9">
        <v>317.04136058371665</v>
      </c>
      <c r="P38" s="9">
        <v>1046.2364899262648</v>
      </c>
      <c r="Q38" s="30">
        <v>21.344708142895794</v>
      </c>
      <c r="R38" s="9">
        <v>70.437536871556119</v>
      </c>
      <c r="S38" s="30">
        <v>190.22481635022999</v>
      </c>
      <c r="T38" s="30">
        <v>627.74189395575888</v>
      </c>
      <c r="U38" s="30">
        <v>285.13887901051123</v>
      </c>
      <c r="V38" s="30">
        <v>940.95830073468699</v>
      </c>
      <c r="W38" s="30">
        <v>148.70135065845326</v>
      </c>
      <c r="X38" s="30">
        <v>490.71445717289572</v>
      </c>
      <c r="Y38" s="30">
        <v>3.7285634118967459</v>
      </c>
      <c r="Z38" s="30">
        <v>12.304259259259261</v>
      </c>
      <c r="AA38" s="30"/>
      <c r="AB38" s="30"/>
      <c r="AC38" s="30">
        <v>106.73806627777779</v>
      </c>
      <c r="AD38" s="30">
        <v>352.23561871666669</v>
      </c>
      <c r="AE38" s="9">
        <v>544.30685935863903</v>
      </c>
      <c r="AF38" s="9">
        <v>1796.2126358835087</v>
      </c>
      <c r="AG38" s="9">
        <v>3.7285634118967459</v>
      </c>
      <c r="AH38" s="9">
        <v>12.304259259259261</v>
      </c>
      <c r="AI38" s="30"/>
      <c r="AJ38" s="30"/>
      <c r="AK38" s="30">
        <v>0</v>
      </c>
      <c r="AL38" s="30"/>
      <c r="AM38" s="30">
        <v>22.143600000000003</v>
      </c>
      <c r="AN38" s="30">
        <v>73.073880000000003</v>
      </c>
      <c r="AO38" s="30">
        <v>0</v>
      </c>
      <c r="AP38" s="30"/>
      <c r="AQ38" s="30">
        <v>34.702741105023442</v>
      </c>
      <c r="AR38" s="30">
        <v>114.51904564657735</v>
      </c>
      <c r="AS38" s="30">
        <v>0</v>
      </c>
      <c r="AT38" s="30"/>
      <c r="AU38" s="30">
        <v>56.846341105023441</v>
      </c>
      <c r="AV38" s="30">
        <v>187.59292564657736</v>
      </c>
      <c r="AW38" s="30">
        <v>34.702741105023442</v>
      </c>
      <c r="AX38" s="30">
        <v>114.51904564657735</v>
      </c>
      <c r="AY38" s="9">
        <v>918.19456104737901</v>
      </c>
      <c r="AZ38" s="9">
        <v>3030.0420514563507</v>
      </c>
      <c r="BA38" s="9"/>
      <c r="BB38" s="9"/>
      <c r="BC38" s="30"/>
      <c r="BD38" s="30"/>
      <c r="BE38" s="30"/>
      <c r="BF38" s="30"/>
      <c r="BG38" s="30"/>
      <c r="BH38" s="30"/>
      <c r="BI38" s="30"/>
      <c r="BJ38" s="30"/>
      <c r="BK38" s="9">
        <v>0</v>
      </c>
      <c r="BL38" s="9">
        <v>0</v>
      </c>
      <c r="BM38" s="9">
        <v>918.19456104737901</v>
      </c>
      <c r="BN38" s="9">
        <v>3030.0420514563507</v>
      </c>
      <c r="BO38" s="30">
        <v>91.81945610473791</v>
      </c>
      <c r="BP38" s="30">
        <v>303.00420514563507</v>
      </c>
      <c r="BQ38" s="67">
        <v>55.091673662842744</v>
      </c>
      <c r="BR38" s="67">
        <v>181.80252308738105</v>
      </c>
    </row>
    <row r="39" spans="1:95" s="10" customFormat="1" ht="18" customHeight="1" x14ac:dyDescent="0.25">
      <c r="A39" s="39">
        <v>31</v>
      </c>
      <c r="B39" s="12" t="s">
        <v>34</v>
      </c>
      <c r="C39" s="30">
        <v>14.265987849321334</v>
      </c>
      <c r="D39" s="30">
        <v>47.077759902760398</v>
      </c>
      <c r="E39" s="30">
        <v>1218.7624032729484</v>
      </c>
      <c r="F39" s="30">
        <v>4021.9159308007293</v>
      </c>
      <c r="G39" s="30">
        <v>9.9313604797979789</v>
      </c>
      <c r="H39" s="30">
        <v>32.77348958333333</v>
      </c>
      <c r="I39" s="9">
        <v>1242.9597516020679</v>
      </c>
      <c r="J39" s="9">
        <v>4101.7671802868235</v>
      </c>
      <c r="K39" s="30">
        <v>55.312198038194445</v>
      </c>
      <c r="L39" s="30">
        <v>182.53025352604166</v>
      </c>
      <c r="M39" s="30">
        <v>2634.2915447524624</v>
      </c>
      <c r="N39" s="30">
        <v>8693.1620976831255</v>
      </c>
      <c r="O39" s="9">
        <v>3932.5634943927248</v>
      </c>
      <c r="P39" s="9">
        <v>12977.459531495992</v>
      </c>
      <c r="Q39" s="30">
        <v>2634.2915447524624</v>
      </c>
      <c r="R39" s="9">
        <v>8693.1620976831255</v>
      </c>
      <c r="S39" s="30">
        <v>2359.5380966356347</v>
      </c>
      <c r="T39" s="30">
        <v>7786.4757188975946</v>
      </c>
      <c r="U39" s="30">
        <v>249.41687422018333</v>
      </c>
      <c r="V39" s="30">
        <v>823.07568492660494</v>
      </c>
      <c r="W39" s="30">
        <v>139.64589289382715</v>
      </c>
      <c r="X39" s="30">
        <v>460.83144654962962</v>
      </c>
      <c r="Y39" s="30">
        <v>0.85382716049382734</v>
      </c>
      <c r="Z39" s="30">
        <v>2.8176296296296299</v>
      </c>
      <c r="AA39" s="30"/>
      <c r="AB39" s="30"/>
      <c r="AC39" s="30"/>
      <c r="AD39" s="30"/>
      <c r="AE39" s="9">
        <v>389.91659427450435</v>
      </c>
      <c r="AF39" s="9">
        <v>1286.7247611058642</v>
      </c>
      <c r="AG39" s="9">
        <v>0.85382716049382734</v>
      </c>
      <c r="AH39" s="9">
        <v>2.8176296296296299</v>
      </c>
      <c r="AI39" s="30"/>
      <c r="AJ39" s="30"/>
      <c r="AK39" s="30">
        <v>0</v>
      </c>
      <c r="AL39" s="30"/>
      <c r="AM39" s="30">
        <v>17.08787878787879</v>
      </c>
      <c r="AN39" s="30">
        <v>56.39</v>
      </c>
      <c r="AO39" s="30">
        <v>0</v>
      </c>
      <c r="AP39" s="30"/>
      <c r="AQ39" s="30">
        <v>9.2620950276199476</v>
      </c>
      <c r="AR39" s="30">
        <v>30.564913591145825</v>
      </c>
      <c r="AS39" s="30">
        <v>0</v>
      </c>
      <c r="AT39" s="30"/>
      <c r="AU39" s="30">
        <v>26.349973815498736</v>
      </c>
      <c r="AV39" s="30">
        <v>86.954913591145825</v>
      </c>
      <c r="AW39" s="30">
        <v>9.2620950276199476</v>
      </c>
      <c r="AX39" s="30">
        <v>30.564913591145825</v>
      </c>
      <c r="AY39" s="9">
        <v>4348.830062482728</v>
      </c>
      <c r="AZ39" s="9">
        <v>14351.139206193002</v>
      </c>
      <c r="BA39" s="9"/>
      <c r="BB39" s="9"/>
      <c r="BC39" s="30"/>
      <c r="BD39" s="30"/>
      <c r="BE39" s="30"/>
      <c r="BF39" s="30"/>
      <c r="BG39" s="30"/>
      <c r="BH39" s="30"/>
      <c r="BI39" s="30"/>
      <c r="BJ39" s="30"/>
      <c r="BK39" s="9">
        <v>0</v>
      </c>
      <c r="BL39" s="9">
        <v>0</v>
      </c>
      <c r="BM39" s="9">
        <v>4348.830062482728</v>
      </c>
      <c r="BN39" s="9">
        <v>14351.139206193002</v>
      </c>
      <c r="BO39" s="30">
        <v>434.88300624827281</v>
      </c>
      <c r="BP39" s="30">
        <v>1435.1139206193002</v>
      </c>
      <c r="BQ39" s="67">
        <v>260.92980374896365</v>
      </c>
      <c r="BR39" s="67">
        <v>861.06835237158009</v>
      </c>
    </row>
    <row r="40" spans="1:95" s="10" customFormat="1" ht="18" customHeight="1" x14ac:dyDescent="0.25">
      <c r="A40" s="37">
        <v>32</v>
      </c>
      <c r="B40" s="12" t="s">
        <v>35</v>
      </c>
      <c r="C40" s="30">
        <v>131.79575019162448</v>
      </c>
      <c r="D40" s="30">
        <v>434.92597563236075</v>
      </c>
      <c r="E40" s="30">
        <v>129.99475166192917</v>
      </c>
      <c r="F40" s="30">
        <v>428.98268048436626</v>
      </c>
      <c r="G40" s="30">
        <v>40.787721083281795</v>
      </c>
      <c r="H40" s="30">
        <v>134.59947957482993</v>
      </c>
      <c r="I40" s="9">
        <v>302.57822293683546</v>
      </c>
      <c r="J40" s="9">
        <v>998.50813569155696</v>
      </c>
      <c r="K40" s="30">
        <v>21.816996005912689</v>
      </c>
      <c r="L40" s="30">
        <v>71.996086819511874</v>
      </c>
      <c r="M40" s="30">
        <v>110.73141808001095</v>
      </c>
      <c r="N40" s="30">
        <v>365.41367966403612</v>
      </c>
      <c r="O40" s="9">
        <v>435.1266370227591</v>
      </c>
      <c r="P40" s="9">
        <v>1435.9179021751049</v>
      </c>
      <c r="Q40" s="30">
        <v>110.73141808001095</v>
      </c>
      <c r="R40" s="9">
        <v>365.41367966403612</v>
      </c>
      <c r="S40" s="30">
        <v>261.07598221365544</v>
      </c>
      <c r="T40" s="30">
        <v>861.55074130506296</v>
      </c>
      <c r="U40" s="30">
        <v>678.13596085319443</v>
      </c>
      <c r="V40" s="30">
        <v>2237.8486708155415</v>
      </c>
      <c r="W40" s="30">
        <v>289.83728867306087</v>
      </c>
      <c r="X40" s="30">
        <v>956.46305262110081</v>
      </c>
      <c r="Y40" s="30">
        <v>4.0663411896745236</v>
      </c>
      <c r="Z40" s="30">
        <v>13.418925925925928</v>
      </c>
      <c r="AA40" s="30"/>
      <c r="AB40" s="30"/>
      <c r="AC40" s="30">
        <v>22.443945065656578</v>
      </c>
      <c r="AD40" s="30">
        <v>74.0650187166667</v>
      </c>
      <c r="AE40" s="9">
        <v>994.4835357815864</v>
      </c>
      <c r="AF40" s="9">
        <v>3281.7956680792349</v>
      </c>
      <c r="AG40" s="9">
        <v>4.0663411896745236</v>
      </c>
      <c r="AH40" s="9">
        <v>13.418925925925928</v>
      </c>
      <c r="AI40" s="30"/>
      <c r="AJ40" s="30"/>
      <c r="AK40" s="30">
        <v>6.0606060606060606</v>
      </c>
      <c r="AL40" s="30">
        <v>20</v>
      </c>
      <c r="AM40" s="30">
        <v>205.12776363636362</v>
      </c>
      <c r="AN40" s="30">
        <v>676.92161999999996</v>
      </c>
      <c r="AO40" s="30">
        <v>0</v>
      </c>
      <c r="AP40" s="30"/>
      <c r="AQ40" s="30">
        <v>40.472697894114354</v>
      </c>
      <c r="AR40" s="30">
        <v>133.55990305057736</v>
      </c>
      <c r="AS40" s="30">
        <v>0</v>
      </c>
      <c r="AT40" s="30"/>
      <c r="AU40" s="30">
        <v>251.66106759108405</v>
      </c>
      <c r="AV40" s="30">
        <v>830.48152305057738</v>
      </c>
      <c r="AW40" s="30">
        <v>40.472697894114354</v>
      </c>
      <c r="AX40" s="30">
        <v>133.55990305057736</v>
      </c>
      <c r="AY40" s="9">
        <v>1681.2712403954295</v>
      </c>
      <c r="AZ40" s="9">
        <v>5548.1950933049175</v>
      </c>
      <c r="BA40" s="9"/>
      <c r="BB40" s="9"/>
      <c r="BC40" s="30"/>
      <c r="BD40" s="30"/>
      <c r="BE40" s="30"/>
      <c r="BF40" s="30"/>
      <c r="BG40" s="30"/>
      <c r="BH40" s="30"/>
      <c r="BI40" s="30"/>
      <c r="BJ40" s="30"/>
      <c r="BK40" s="9">
        <v>0</v>
      </c>
      <c r="BL40" s="9">
        <v>0</v>
      </c>
      <c r="BM40" s="9">
        <v>1681.2712403954295</v>
      </c>
      <c r="BN40" s="9">
        <v>5548.1950933049175</v>
      </c>
      <c r="BO40" s="30">
        <v>168.12712403954296</v>
      </c>
      <c r="BP40" s="30">
        <v>554.81950933049177</v>
      </c>
      <c r="BQ40" s="67">
        <v>100.87627442372577</v>
      </c>
      <c r="BR40" s="67">
        <v>332.89170559829506</v>
      </c>
    </row>
    <row r="41" spans="1:95" s="10" customFormat="1" ht="18" customHeight="1" x14ac:dyDescent="0.25">
      <c r="A41" s="39">
        <v>33</v>
      </c>
      <c r="B41" s="12" t="s">
        <v>36</v>
      </c>
      <c r="C41" s="30">
        <v>312.73243722236424</v>
      </c>
      <c r="D41" s="30">
        <v>1032.017042833802</v>
      </c>
      <c r="E41" s="30">
        <v>348.81561691910116</v>
      </c>
      <c r="F41" s="30">
        <v>1151.0915358330337</v>
      </c>
      <c r="G41" s="30">
        <v>60.775293431766649</v>
      </c>
      <c r="H41" s="30">
        <v>200.55846832482993</v>
      </c>
      <c r="I41" s="9">
        <v>722.32334757323201</v>
      </c>
      <c r="J41" s="9">
        <v>2383.6670469916653</v>
      </c>
      <c r="K41" s="30">
        <v>32.50817400049602</v>
      </c>
      <c r="L41" s="30">
        <v>107.27697420163686</v>
      </c>
      <c r="M41" s="30">
        <v>41.871534945736698</v>
      </c>
      <c r="N41" s="30">
        <v>138.17606532093109</v>
      </c>
      <c r="O41" s="9">
        <v>796.70305651946478</v>
      </c>
      <c r="P41" s="9">
        <v>2629.1200865142332</v>
      </c>
      <c r="Q41" s="30">
        <v>41.871534945736698</v>
      </c>
      <c r="R41" s="9">
        <v>138.17606532093109</v>
      </c>
      <c r="S41" s="30">
        <v>478.02183391167887</v>
      </c>
      <c r="T41" s="30">
        <v>1577.4720519085399</v>
      </c>
      <c r="U41" s="30">
        <v>1006.7840504286369</v>
      </c>
      <c r="V41" s="30">
        <v>3322.3873664145017</v>
      </c>
      <c r="W41" s="30">
        <v>580.74892927932876</v>
      </c>
      <c r="X41" s="30">
        <v>1916.4714666217847</v>
      </c>
      <c r="Y41" s="30">
        <v>6.2900448933782274</v>
      </c>
      <c r="Z41" s="30">
        <v>20.757148148148151</v>
      </c>
      <c r="AA41" s="30"/>
      <c r="AB41" s="30"/>
      <c r="AC41" s="30">
        <v>233.2465218838384</v>
      </c>
      <c r="AD41" s="30">
        <v>769.71352221666666</v>
      </c>
      <c r="AE41" s="9">
        <v>1827.0695464851824</v>
      </c>
      <c r="AF41" s="9">
        <v>6029.3295034011007</v>
      </c>
      <c r="AG41" s="9">
        <v>6.2900448933782274</v>
      </c>
      <c r="AH41" s="9">
        <v>20.757148148148151</v>
      </c>
      <c r="AI41" s="30"/>
      <c r="AJ41" s="30"/>
      <c r="AK41" s="30">
        <v>0</v>
      </c>
      <c r="AL41" s="30"/>
      <c r="AM41" s="30">
        <v>0</v>
      </c>
      <c r="AN41" s="30"/>
      <c r="AO41" s="30">
        <v>0</v>
      </c>
      <c r="AP41" s="30"/>
      <c r="AQ41" s="30">
        <v>60.998117096974191</v>
      </c>
      <c r="AR41" s="30">
        <v>201.29378642001481</v>
      </c>
      <c r="AS41" s="30">
        <v>0</v>
      </c>
      <c r="AT41" s="30"/>
      <c r="AU41" s="30">
        <v>60.998117096974191</v>
      </c>
      <c r="AV41" s="30">
        <v>201.29378642001481</v>
      </c>
      <c r="AW41" s="30">
        <v>60.998117096974191</v>
      </c>
      <c r="AX41" s="30">
        <v>201.29378642001481</v>
      </c>
      <c r="AY41" s="9">
        <v>2684.770720101621</v>
      </c>
      <c r="AZ41" s="9">
        <v>8859.7433763353474</v>
      </c>
      <c r="BA41" s="9"/>
      <c r="BB41" s="9"/>
      <c r="BC41" s="30"/>
      <c r="BD41" s="30"/>
      <c r="BE41" s="30"/>
      <c r="BF41" s="30"/>
      <c r="BG41" s="30"/>
      <c r="BH41" s="30"/>
      <c r="BI41" s="30"/>
      <c r="BJ41" s="30"/>
      <c r="BK41" s="9">
        <v>0</v>
      </c>
      <c r="BL41" s="9">
        <v>0</v>
      </c>
      <c r="BM41" s="9">
        <v>2684.770720101621</v>
      </c>
      <c r="BN41" s="9">
        <v>8859.7433763353474</v>
      </c>
      <c r="BO41" s="30">
        <v>268.47707201016209</v>
      </c>
      <c r="BP41" s="30">
        <v>885.97433763353479</v>
      </c>
      <c r="BQ41" s="67">
        <v>161.08624320609724</v>
      </c>
      <c r="BR41" s="67">
        <v>531.58460258012087</v>
      </c>
    </row>
    <row r="42" spans="1:95" s="10" customFormat="1" ht="18" customHeight="1" x14ac:dyDescent="0.25">
      <c r="A42" s="37">
        <v>34</v>
      </c>
      <c r="B42" s="12" t="s">
        <v>82</v>
      </c>
      <c r="C42" s="30">
        <v>173.42598200606059</v>
      </c>
      <c r="D42" s="30">
        <v>572.30574061999994</v>
      </c>
      <c r="E42" s="30">
        <v>62.423730857390247</v>
      </c>
      <c r="F42" s="30">
        <v>205.9983118293878</v>
      </c>
      <c r="G42" s="30">
        <v>11.118491032776747</v>
      </c>
      <c r="H42" s="30">
        <v>36.691020408163261</v>
      </c>
      <c r="I42" s="9">
        <v>246.96820389622758</v>
      </c>
      <c r="J42" s="9">
        <v>814.99507285755101</v>
      </c>
      <c r="K42" s="30">
        <v>5.9471838095238079</v>
      </c>
      <c r="L42" s="30">
        <v>19.625706571428566</v>
      </c>
      <c r="M42" s="30">
        <v>7.6601569410018566</v>
      </c>
      <c r="N42" s="30">
        <v>25.278517905306124</v>
      </c>
      <c r="O42" s="9">
        <v>260.57554464675326</v>
      </c>
      <c r="P42" s="9">
        <v>859.89929733428573</v>
      </c>
      <c r="Q42" s="30">
        <v>7.6601569410018566</v>
      </c>
      <c r="R42" s="9">
        <v>25.278517905306124</v>
      </c>
      <c r="S42" s="30">
        <v>156.34532678805195</v>
      </c>
      <c r="T42" s="30">
        <v>515.93957840057146</v>
      </c>
      <c r="U42" s="30">
        <v>516.65958429741738</v>
      </c>
      <c r="V42" s="30">
        <v>1704.9766281814773</v>
      </c>
      <c r="W42" s="30">
        <v>77.7179830526171</v>
      </c>
      <c r="X42" s="30">
        <v>256.46934407363642</v>
      </c>
      <c r="Y42" s="30">
        <v>2.020909090909091</v>
      </c>
      <c r="Z42" s="30">
        <v>6.6690000000000005</v>
      </c>
      <c r="AA42" s="30"/>
      <c r="AB42" s="30"/>
      <c r="AC42" s="30"/>
      <c r="AD42" s="30"/>
      <c r="AE42" s="9">
        <v>596.39847644094357</v>
      </c>
      <c r="AF42" s="9">
        <v>1968.1149722551138</v>
      </c>
      <c r="AG42" s="9">
        <v>2.020909090909091</v>
      </c>
      <c r="AH42" s="9">
        <v>6.6690000000000005</v>
      </c>
      <c r="AI42" s="30"/>
      <c r="AJ42" s="30"/>
      <c r="AK42" s="30">
        <v>0</v>
      </c>
      <c r="AL42" s="30"/>
      <c r="AM42" s="30">
        <v>153.80554030303031</v>
      </c>
      <c r="AN42" s="30">
        <v>507.55828299999996</v>
      </c>
      <c r="AO42" s="30">
        <v>0</v>
      </c>
      <c r="AP42" s="30"/>
      <c r="AQ42" s="30">
        <v>17.172490443722939</v>
      </c>
      <c r="AR42" s="30">
        <v>56.669218464285699</v>
      </c>
      <c r="AS42" s="30">
        <v>0</v>
      </c>
      <c r="AT42" s="30"/>
      <c r="AU42" s="30">
        <v>170.97803074675326</v>
      </c>
      <c r="AV42" s="30">
        <v>564.22750146428564</v>
      </c>
      <c r="AW42" s="30">
        <v>17.172490443722939</v>
      </c>
      <c r="AX42" s="30">
        <v>56.669218464285699</v>
      </c>
      <c r="AY42" s="9">
        <v>1027.9520518344502</v>
      </c>
      <c r="AZ42" s="9">
        <v>3392.2417710536852</v>
      </c>
      <c r="BA42" s="9"/>
      <c r="BB42" s="9"/>
      <c r="BC42" s="30"/>
      <c r="BD42" s="30"/>
      <c r="BE42" s="30"/>
      <c r="BF42" s="30"/>
      <c r="BG42" s="30"/>
      <c r="BH42" s="30"/>
      <c r="BI42" s="30"/>
      <c r="BJ42" s="30"/>
      <c r="BK42" s="9">
        <v>0</v>
      </c>
      <c r="BL42" s="9">
        <v>0</v>
      </c>
      <c r="BM42" s="9">
        <v>1027.9520518344502</v>
      </c>
      <c r="BN42" s="9">
        <v>3392.2417710536852</v>
      </c>
      <c r="BO42" s="30">
        <v>102.79520518344503</v>
      </c>
      <c r="BP42" s="30">
        <v>339.22417710536854</v>
      </c>
      <c r="BQ42" s="67">
        <v>61.677123110067015</v>
      </c>
      <c r="BR42" s="67">
        <v>203.53450626322112</v>
      </c>
    </row>
    <row r="43" spans="1:95" s="16" customFormat="1" ht="18" customHeight="1" x14ac:dyDescent="0.25">
      <c r="A43" s="38" t="s">
        <v>37</v>
      </c>
      <c r="B43" s="13" t="s">
        <v>38</v>
      </c>
      <c r="C43" s="9">
        <v>3903.8495297519667</v>
      </c>
      <c r="D43" s="9">
        <v>12882.70344818149</v>
      </c>
      <c r="E43" s="9">
        <v>6304.6484329572349</v>
      </c>
      <c r="F43" s="9">
        <v>20805.339828758875</v>
      </c>
      <c r="G43" s="9">
        <v>479.64614390847254</v>
      </c>
      <c r="H43" s="9">
        <v>1582.8322748979588</v>
      </c>
      <c r="I43" s="9">
        <v>10688.144106617674</v>
      </c>
      <c r="J43" s="9">
        <v>35270.875551838319</v>
      </c>
      <c r="K43" s="9">
        <v>307.16459655701294</v>
      </c>
      <c r="L43" s="9">
        <v>1013.6431686381427</v>
      </c>
      <c r="M43" s="9">
        <v>4210.4925352654418</v>
      </c>
      <c r="N43" s="9">
        <v>13894.625366375954</v>
      </c>
      <c r="O43" s="9">
        <v>15205.80123844013</v>
      </c>
      <c r="P43" s="9">
        <v>50179.144086852415</v>
      </c>
      <c r="Q43" s="9">
        <v>4210.4925352654418</v>
      </c>
      <c r="R43" s="9">
        <v>13894.625366375954</v>
      </c>
      <c r="S43" s="9">
        <v>9123.4807430640758</v>
      </c>
      <c r="T43" s="9">
        <v>30107.486452111443</v>
      </c>
      <c r="U43" s="9">
        <v>17403.639022850195</v>
      </c>
      <c r="V43" s="9">
        <v>57432.008775405644</v>
      </c>
      <c r="W43" s="9">
        <v>16406.522910516669</v>
      </c>
      <c r="X43" s="9">
        <v>54141.525604704999</v>
      </c>
      <c r="Y43" s="9">
        <v>48.458316498316513</v>
      </c>
      <c r="Z43" s="9">
        <v>159.9124444444445</v>
      </c>
      <c r="AA43" s="9">
        <v>0</v>
      </c>
      <c r="AB43" s="9">
        <v>0</v>
      </c>
      <c r="AC43" s="9">
        <v>6101.4419046161611</v>
      </c>
      <c r="AD43" s="9">
        <v>20134.758285233333</v>
      </c>
      <c r="AE43" s="9">
        <v>39960.062154481348</v>
      </c>
      <c r="AF43" s="9">
        <v>131868.20510978843</v>
      </c>
      <c r="AG43" s="9">
        <v>48.458316498316513</v>
      </c>
      <c r="AH43" s="9">
        <v>159.9124444444445</v>
      </c>
      <c r="AI43" s="9">
        <v>0</v>
      </c>
      <c r="AJ43" s="9">
        <v>0.53</v>
      </c>
      <c r="AK43" s="9">
        <v>30.593333333333334</v>
      </c>
      <c r="AL43" s="9">
        <v>100.958</v>
      </c>
      <c r="AM43" s="9">
        <v>867.30342687878783</v>
      </c>
      <c r="AN43" s="9">
        <v>2862.1013086999997</v>
      </c>
      <c r="AO43" s="9">
        <v>0</v>
      </c>
      <c r="AP43" s="9">
        <v>0</v>
      </c>
      <c r="AQ43" s="9">
        <v>1867.5725997584634</v>
      </c>
      <c r="AR43" s="9">
        <v>6162.9895792029283</v>
      </c>
      <c r="AS43" s="9">
        <v>18.015151515151516</v>
      </c>
      <c r="AT43" s="9">
        <v>59.449999999999996</v>
      </c>
      <c r="AU43" s="9">
        <v>2783.4845114857358</v>
      </c>
      <c r="AV43" s="9">
        <v>9186.0288879029267</v>
      </c>
      <c r="AW43" s="9">
        <v>1867.5725997584634</v>
      </c>
      <c r="AX43" s="9">
        <v>6162.9895792029283</v>
      </c>
      <c r="AY43" s="9">
        <v>57949.347904407216</v>
      </c>
      <c r="AZ43" s="9">
        <v>191233.37808454377</v>
      </c>
      <c r="BA43" s="9">
        <v>0</v>
      </c>
      <c r="BB43" s="9">
        <v>0</v>
      </c>
      <c r="BC43" s="9">
        <v>0</v>
      </c>
      <c r="BD43" s="9">
        <v>0</v>
      </c>
      <c r="BE43" s="9">
        <v>0</v>
      </c>
      <c r="BF43" s="9">
        <v>0</v>
      </c>
      <c r="BG43" s="9">
        <v>0</v>
      </c>
      <c r="BH43" s="9">
        <v>0</v>
      </c>
      <c r="BI43" s="9">
        <v>0</v>
      </c>
      <c r="BJ43" s="9">
        <v>0</v>
      </c>
      <c r="BK43" s="9">
        <v>0</v>
      </c>
      <c r="BL43" s="9">
        <v>0</v>
      </c>
      <c r="BM43" s="9">
        <v>57949.347904407216</v>
      </c>
      <c r="BN43" s="9">
        <v>191233.37808454377</v>
      </c>
      <c r="BO43" s="9">
        <v>5794.9347904407214</v>
      </c>
      <c r="BP43" s="9">
        <v>19123.337808454376</v>
      </c>
      <c r="BQ43" s="9">
        <v>3476.9608742644323</v>
      </c>
      <c r="BR43" s="9">
        <v>11474.002685072623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9">
        <v>15511.868988014081</v>
      </c>
      <c r="D44" s="9">
        <v>51189.167660446474</v>
      </c>
      <c r="E44" s="9">
        <v>8784.9194791675654</v>
      </c>
      <c r="F44" s="9">
        <v>28990.234281252968</v>
      </c>
      <c r="G44" s="9">
        <v>1370.4811875309217</v>
      </c>
      <c r="H44" s="9">
        <v>4522.5879188520403</v>
      </c>
      <c r="I44" s="9">
        <v>25667.269654712567</v>
      </c>
      <c r="J44" s="9">
        <v>84701.989860551475</v>
      </c>
      <c r="K44" s="9">
        <v>786.62509210529754</v>
      </c>
      <c r="L44" s="9">
        <v>2595.8628039474816</v>
      </c>
      <c r="M44" s="9">
        <v>5759.4948175992504</v>
      </c>
      <c r="N44" s="9">
        <v>19006.332898077522</v>
      </c>
      <c r="O44" s="9">
        <v>32213.389564417121</v>
      </c>
      <c r="P44" s="9">
        <v>106304.18556257647</v>
      </c>
      <c r="Q44" s="9">
        <v>5759.4948175992504</v>
      </c>
      <c r="R44" s="9">
        <v>19006.332898077522</v>
      </c>
      <c r="S44" s="9">
        <v>19328.033738650265</v>
      </c>
      <c r="T44" s="9">
        <v>63782.511337545875</v>
      </c>
      <c r="U44" s="9">
        <v>31708.259454102976</v>
      </c>
      <c r="V44" s="9">
        <v>104637.25619853981</v>
      </c>
      <c r="W44" s="9">
        <v>24225.453638936422</v>
      </c>
      <c r="X44" s="9">
        <v>79943.997008490187</v>
      </c>
      <c r="Y44" s="9">
        <v>140.17646464646464</v>
      </c>
      <c r="Z44" s="9">
        <v>462.58233333333345</v>
      </c>
      <c r="AA44" s="9">
        <v>89.188670670995677</v>
      </c>
      <c r="AB44" s="9">
        <v>294.32261321428575</v>
      </c>
      <c r="AC44" s="9">
        <v>6700.8499829848479</v>
      </c>
      <c r="AD44" s="9">
        <v>22112.804943850002</v>
      </c>
      <c r="AE44" s="9">
        <v>62863.928211341714</v>
      </c>
      <c r="AF44" s="9">
        <v>207450.96309742762</v>
      </c>
      <c r="AG44" s="9">
        <v>140.17646464646464</v>
      </c>
      <c r="AH44" s="9">
        <v>462.58233333333345</v>
      </c>
      <c r="AI44" s="9">
        <v>10.586363636363636</v>
      </c>
      <c r="AJ44" s="9">
        <v>14.073117878787878</v>
      </c>
      <c r="AK44" s="9">
        <v>145.32732630982727</v>
      </c>
      <c r="AL44" s="9">
        <v>479.58017682242996</v>
      </c>
      <c r="AM44" s="9">
        <v>2152.8477608415465</v>
      </c>
      <c r="AN44" s="9">
        <v>7104.3976107771032</v>
      </c>
      <c r="AO44" s="30">
        <v>4</v>
      </c>
      <c r="AP44" s="9">
        <v>7.5626668925233664</v>
      </c>
      <c r="AQ44" s="9">
        <v>3128.388891259624</v>
      </c>
      <c r="AR44" s="9">
        <v>10323.683341156759</v>
      </c>
      <c r="AS44" s="9">
        <v>25.775822316624186</v>
      </c>
      <c r="AT44" s="9">
        <v>85.0602136448598</v>
      </c>
      <c r="AU44" s="9">
        <v>5466.1660028120168</v>
      </c>
      <c r="AV44" s="9">
        <v>18014.357127172461</v>
      </c>
      <c r="AW44" s="9">
        <v>3128.388891259624</v>
      </c>
      <c r="AX44" s="9">
        <v>10323.683341156759</v>
      </c>
      <c r="AY44" s="9">
        <v>100543.48377857085</v>
      </c>
      <c r="AZ44" s="9">
        <v>331769.50578717655</v>
      </c>
      <c r="BA44" s="9">
        <v>0</v>
      </c>
      <c r="BB44" s="9">
        <v>0</v>
      </c>
      <c r="BC44" s="9">
        <v>0</v>
      </c>
      <c r="BD44" s="9">
        <v>0</v>
      </c>
      <c r="BE44" s="9">
        <v>0</v>
      </c>
      <c r="BF44" s="9">
        <v>0</v>
      </c>
      <c r="BG44" s="9">
        <v>0</v>
      </c>
      <c r="BH44" s="9">
        <v>0</v>
      </c>
      <c r="BI44" s="9">
        <v>0</v>
      </c>
      <c r="BJ44" s="9">
        <v>0</v>
      </c>
      <c r="BK44" s="9">
        <v>0</v>
      </c>
      <c r="BL44" s="9">
        <v>0</v>
      </c>
      <c r="BM44" s="9">
        <v>100543.48377857085</v>
      </c>
      <c r="BN44" s="9">
        <v>331769.50578717655</v>
      </c>
      <c r="BO44" s="9">
        <v>10054.348377857084</v>
      </c>
      <c r="BP44" s="9">
        <v>33176.95057871766</v>
      </c>
      <c r="BQ44" s="9">
        <v>6032.6090267142499</v>
      </c>
      <c r="BR44" s="9">
        <v>19906.170347230589</v>
      </c>
    </row>
    <row r="45" spans="1:95" s="10" customFormat="1" ht="18" customHeight="1" x14ac:dyDescent="0.25">
      <c r="A45" s="37">
        <v>35</v>
      </c>
      <c r="B45" s="12" t="s">
        <v>90</v>
      </c>
      <c r="C45" s="30"/>
      <c r="D45" s="30"/>
      <c r="E45" s="30"/>
      <c r="F45" s="30"/>
      <c r="G45" s="30"/>
      <c r="H45" s="30"/>
      <c r="I45" s="9">
        <v>0</v>
      </c>
      <c r="J45" s="9">
        <v>0</v>
      </c>
      <c r="K45" s="30"/>
      <c r="L45" s="30"/>
      <c r="M45" s="30"/>
      <c r="N45" s="30"/>
      <c r="O45" s="9">
        <v>0</v>
      </c>
      <c r="P45" s="9">
        <v>0</v>
      </c>
      <c r="Q45" s="9"/>
      <c r="R45" s="9"/>
      <c r="S45" s="9"/>
      <c r="T45" s="9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9">
        <v>0</v>
      </c>
      <c r="AF45" s="9">
        <v>0</v>
      </c>
      <c r="AG45" s="9"/>
      <c r="AH45" s="9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>
        <v>0</v>
      </c>
      <c r="AV45" s="30">
        <v>0</v>
      </c>
      <c r="AW45" s="30"/>
      <c r="AX45" s="30"/>
      <c r="AY45" s="9">
        <v>0</v>
      </c>
      <c r="AZ45" s="9">
        <v>0</v>
      </c>
      <c r="BA45" s="9"/>
      <c r="BB45" s="9"/>
      <c r="BC45" s="30"/>
      <c r="BD45" s="30"/>
      <c r="BE45" s="30"/>
      <c r="BF45" s="30"/>
      <c r="BG45" s="30"/>
      <c r="BH45" s="30"/>
      <c r="BI45" s="30"/>
      <c r="BJ45" s="30"/>
      <c r="BK45" s="9">
        <v>0</v>
      </c>
      <c r="BL45" s="9">
        <v>0</v>
      </c>
      <c r="BM45" s="9">
        <v>0</v>
      </c>
      <c r="BN45" s="9">
        <v>0</v>
      </c>
      <c r="BO45" s="30"/>
      <c r="BP45" s="30"/>
      <c r="BQ45" s="30"/>
      <c r="BR45" s="30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30">
        <v>13318.760355351373</v>
      </c>
      <c r="D46" s="30">
        <v>43951.909172659529</v>
      </c>
      <c r="E46" s="30">
        <v>1996.8607132081866</v>
      </c>
      <c r="F46" s="30">
        <v>6589.6403535870149</v>
      </c>
      <c r="G46" s="30">
        <v>976.52826527004743</v>
      </c>
      <c r="H46" s="30">
        <v>3222.5432753911564</v>
      </c>
      <c r="I46" s="9">
        <v>16292.149333829608</v>
      </c>
      <c r="J46" s="9">
        <v>53764.0928016377</v>
      </c>
      <c r="K46" s="30">
        <v>529.70974580329346</v>
      </c>
      <c r="L46" s="30">
        <v>1748.0421611508684</v>
      </c>
      <c r="M46" s="30">
        <v>672.7855198372813</v>
      </c>
      <c r="N46" s="30">
        <v>2220.1922154630283</v>
      </c>
      <c r="O46" s="9">
        <v>17494.644599470183</v>
      </c>
      <c r="P46" s="9">
        <v>57732.327178251602</v>
      </c>
      <c r="Q46" s="30">
        <v>672.7855198372813</v>
      </c>
      <c r="R46" s="30">
        <v>2220.1922154630283</v>
      </c>
      <c r="S46" s="30">
        <v>10496.786759682109</v>
      </c>
      <c r="T46" s="30">
        <v>34639.396306950963</v>
      </c>
      <c r="U46" s="30">
        <v>10593.66357822636</v>
      </c>
      <c r="V46" s="30">
        <v>34959.089808146986</v>
      </c>
      <c r="W46" s="30">
        <v>1842.9940919904684</v>
      </c>
      <c r="X46" s="30">
        <v>6081.8805035685455</v>
      </c>
      <c r="Y46" s="30">
        <v>45.714085297418649</v>
      </c>
      <c r="Z46" s="30">
        <v>150.85648148148152</v>
      </c>
      <c r="AA46" s="30">
        <v>503.9931475108225</v>
      </c>
      <c r="AB46" s="30">
        <v>1663.1773867857141</v>
      </c>
      <c r="AC46" s="30">
        <v>21.877289742424274</v>
      </c>
      <c r="AD46" s="30">
        <v>72.195056150000099</v>
      </c>
      <c r="AE46" s="9">
        <v>13008.242192767493</v>
      </c>
      <c r="AF46" s="9">
        <v>42927.199236132721</v>
      </c>
      <c r="AG46" s="9">
        <v>45.714085297418649</v>
      </c>
      <c r="AH46" s="9">
        <v>150.85648148148152</v>
      </c>
      <c r="AI46" s="30"/>
      <c r="AJ46" s="30"/>
      <c r="AK46" s="30">
        <v>67.952720220900602</v>
      </c>
      <c r="AL46" s="30">
        <v>224.24397672897197</v>
      </c>
      <c r="AM46" s="30">
        <v>821.81978290328516</v>
      </c>
      <c r="AN46" s="30">
        <v>2712.005283580841</v>
      </c>
      <c r="AO46" s="30">
        <v>2</v>
      </c>
      <c r="AP46" s="30">
        <v>6.5120002570093458</v>
      </c>
      <c r="AQ46" s="30">
        <v>667.84542963542367</v>
      </c>
      <c r="AR46" s="30">
        <v>2203.8899177968979</v>
      </c>
      <c r="AS46" s="30">
        <v>8.3483495327102801</v>
      </c>
      <c r="AT46" s="30">
        <v>27.549553457943926</v>
      </c>
      <c r="AU46" s="30">
        <v>1568.1369490446561</v>
      </c>
      <c r="AV46" s="30">
        <v>5174.2007318216638</v>
      </c>
      <c r="AW46" s="30">
        <v>667.84542963542367</v>
      </c>
      <c r="AX46" s="30">
        <v>2203.8899177968979</v>
      </c>
      <c r="AY46" s="9">
        <v>32071.02374128233</v>
      </c>
      <c r="AZ46" s="9">
        <v>105833.72714620599</v>
      </c>
      <c r="BA46" s="9"/>
      <c r="BB46" s="9"/>
      <c r="BC46" s="30"/>
      <c r="BD46" s="30"/>
      <c r="BE46" s="30"/>
      <c r="BF46" s="30"/>
      <c r="BG46" s="30"/>
      <c r="BH46" s="30"/>
      <c r="BI46" s="30"/>
      <c r="BJ46" s="30"/>
      <c r="BK46" s="9">
        <v>0</v>
      </c>
      <c r="BL46" s="9">
        <v>0</v>
      </c>
      <c r="BM46" s="9">
        <v>32071.02374128233</v>
      </c>
      <c r="BN46" s="9">
        <v>105833.72714620599</v>
      </c>
      <c r="BO46" s="30">
        <v>3207.1023741282334</v>
      </c>
      <c r="BP46" s="30">
        <v>10583.3727146206</v>
      </c>
      <c r="BQ46" s="67">
        <v>1924.26142447694</v>
      </c>
      <c r="BR46" s="67">
        <v>6350.0236287723601</v>
      </c>
    </row>
    <row r="47" spans="1:95" s="16" customFormat="1" ht="18" customHeight="1" x14ac:dyDescent="0.25">
      <c r="A47" s="38"/>
      <c r="B47" s="13" t="s">
        <v>40</v>
      </c>
      <c r="C47" s="9">
        <v>13318.760355351373</v>
      </c>
      <c r="D47" s="9">
        <v>43951.909172659529</v>
      </c>
      <c r="E47" s="9">
        <v>1996.8607132081866</v>
      </c>
      <c r="F47" s="9">
        <v>6589.6403535870149</v>
      </c>
      <c r="G47" s="9">
        <v>976.52826527004743</v>
      </c>
      <c r="H47" s="9">
        <v>3222.5432753911564</v>
      </c>
      <c r="I47" s="9">
        <v>16292.149333829608</v>
      </c>
      <c r="J47" s="9">
        <v>53764.0928016377</v>
      </c>
      <c r="K47" s="9">
        <v>529.70974580329346</v>
      </c>
      <c r="L47" s="9">
        <v>1748.0421611508684</v>
      </c>
      <c r="M47" s="9">
        <v>672.7855198372813</v>
      </c>
      <c r="N47" s="9">
        <v>2220.1922154630283</v>
      </c>
      <c r="O47" s="9">
        <v>17494.644599470183</v>
      </c>
      <c r="P47" s="9">
        <v>57732.327178251602</v>
      </c>
      <c r="Q47" s="9">
        <v>672.7855198372813</v>
      </c>
      <c r="R47" s="9">
        <v>2220.1922154630283</v>
      </c>
      <c r="S47" s="9">
        <v>10496.786759682109</v>
      </c>
      <c r="T47" s="9">
        <v>34639.396306950963</v>
      </c>
      <c r="U47" s="9">
        <v>10593.66357822636</v>
      </c>
      <c r="V47" s="9">
        <v>34959.089808146986</v>
      </c>
      <c r="W47" s="9">
        <v>1842.9940919904684</v>
      </c>
      <c r="X47" s="9">
        <v>6081.8805035685455</v>
      </c>
      <c r="Y47" s="9">
        <v>45.714085297418649</v>
      </c>
      <c r="Z47" s="9">
        <v>150.85648148148152</v>
      </c>
      <c r="AA47" s="9">
        <v>503.9931475108225</v>
      </c>
      <c r="AB47" s="9">
        <v>1663.1773867857141</v>
      </c>
      <c r="AC47" s="9">
        <v>21.877289742424274</v>
      </c>
      <c r="AD47" s="9">
        <v>72.195056150000099</v>
      </c>
      <c r="AE47" s="9">
        <v>13008.242192767493</v>
      </c>
      <c r="AF47" s="9">
        <v>42927.199236132721</v>
      </c>
      <c r="AG47" s="9">
        <v>45.714085297418649</v>
      </c>
      <c r="AH47" s="9">
        <v>150.85648148148152</v>
      </c>
      <c r="AI47" s="9">
        <v>0</v>
      </c>
      <c r="AJ47" s="9">
        <v>0</v>
      </c>
      <c r="AK47" s="9">
        <v>67.952720220900602</v>
      </c>
      <c r="AL47" s="9">
        <v>224.24397672897197</v>
      </c>
      <c r="AM47" s="9">
        <v>821.81978290328516</v>
      </c>
      <c r="AN47" s="9">
        <v>2712.005283580841</v>
      </c>
      <c r="AO47" s="9">
        <v>2</v>
      </c>
      <c r="AP47" s="9">
        <v>6.5120002570093458</v>
      </c>
      <c r="AQ47" s="9">
        <v>667.84542963542367</v>
      </c>
      <c r="AR47" s="9">
        <v>2203.8899177968979</v>
      </c>
      <c r="AS47" s="9">
        <v>8.3483495327102801</v>
      </c>
      <c r="AT47" s="9">
        <v>27.549553457943926</v>
      </c>
      <c r="AU47" s="9">
        <v>1568.1369490446561</v>
      </c>
      <c r="AV47" s="9">
        <v>5174.2007318216638</v>
      </c>
      <c r="AW47" s="9">
        <v>667.84542963542367</v>
      </c>
      <c r="AX47" s="9">
        <v>2203.8899177968979</v>
      </c>
      <c r="AY47" s="9">
        <v>32071.02374128233</v>
      </c>
      <c r="AZ47" s="9">
        <v>105833.72714620599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32071.02374128233</v>
      </c>
      <c r="BN47" s="9">
        <v>105833.72714620599</v>
      </c>
      <c r="BO47" s="9">
        <v>3207.1023741282334</v>
      </c>
      <c r="BP47" s="9">
        <v>10583.3727146206</v>
      </c>
      <c r="BQ47" s="9">
        <v>1924.26142447694</v>
      </c>
      <c r="BR47" s="9">
        <v>6350.0236287723601</v>
      </c>
    </row>
    <row r="48" spans="1:95" s="10" customFormat="1" ht="18" customHeight="1" x14ac:dyDescent="0.25">
      <c r="A48" s="37">
        <v>37</v>
      </c>
      <c r="B48" s="12" t="s">
        <v>80</v>
      </c>
      <c r="C48" s="30">
        <v>20307.880508968527</v>
      </c>
      <c r="D48" s="30">
        <v>67016.005679596128</v>
      </c>
      <c r="E48" s="30">
        <v>574.91579017758704</v>
      </c>
      <c r="F48" s="30">
        <v>1897.2221075860373</v>
      </c>
      <c r="G48" s="30">
        <v>283.01493508812615</v>
      </c>
      <c r="H48" s="30">
        <v>933.94928579081625</v>
      </c>
      <c r="I48" s="9">
        <v>21165.811234234239</v>
      </c>
      <c r="J48" s="9">
        <v>69847.177072972991</v>
      </c>
      <c r="K48" s="30">
        <v>151.38221858053569</v>
      </c>
      <c r="L48" s="30">
        <v>499.56132131576771</v>
      </c>
      <c r="M48" s="30">
        <v>194.9849860949229</v>
      </c>
      <c r="N48" s="30">
        <v>643.45045411324554</v>
      </c>
      <c r="O48" s="9">
        <v>21512.178438909697</v>
      </c>
      <c r="P48" s="9">
        <v>70990.188848402002</v>
      </c>
      <c r="Q48" s="30">
        <v>194.9849860949229</v>
      </c>
      <c r="R48" s="30">
        <v>643.45045411324554</v>
      </c>
      <c r="S48" s="30">
        <v>12907.307063345817</v>
      </c>
      <c r="T48" s="30">
        <v>42594.113309041197</v>
      </c>
      <c r="U48" s="30"/>
      <c r="V48" s="30"/>
      <c r="W48" s="30"/>
      <c r="X48" s="30"/>
      <c r="Y48" s="30"/>
      <c r="Z48" s="30"/>
      <c r="AA48" s="30">
        <v>0</v>
      </c>
      <c r="AB48" s="30"/>
      <c r="AC48" s="30"/>
      <c r="AD48" s="30"/>
      <c r="AE48" s="9">
        <v>0</v>
      </c>
      <c r="AF48" s="9">
        <v>0</v>
      </c>
      <c r="AG48" s="9"/>
      <c r="AH48" s="9">
        <v>0</v>
      </c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>
        <v>0</v>
      </c>
      <c r="AW48" s="30">
        <v>0</v>
      </c>
      <c r="AX48" s="30">
        <v>0</v>
      </c>
      <c r="AY48" s="9">
        <v>21512.178438909697</v>
      </c>
      <c r="AZ48" s="9">
        <v>70990.188848402002</v>
      </c>
      <c r="BA48" s="9"/>
      <c r="BB48" s="9"/>
      <c r="BC48" s="30"/>
      <c r="BD48" s="30"/>
      <c r="BE48" s="30"/>
      <c r="BF48" s="30"/>
      <c r="BG48" s="30"/>
      <c r="BH48" s="30"/>
      <c r="BI48" s="30"/>
      <c r="BJ48" s="30"/>
      <c r="BK48" s="9">
        <v>0</v>
      </c>
      <c r="BL48" s="9">
        <v>0</v>
      </c>
      <c r="BM48" s="9">
        <v>21512.178438909697</v>
      </c>
      <c r="BN48" s="9">
        <v>70990.188848402002</v>
      </c>
      <c r="BO48" s="30">
        <v>2151.21784389097</v>
      </c>
      <c r="BP48" s="30">
        <v>7099.0188848402004</v>
      </c>
      <c r="BQ48" s="67">
        <v>1290.730706334582</v>
      </c>
      <c r="BR48" s="67">
        <v>4259.4113309041204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30"/>
      <c r="D49" s="30"/>
      <c r="E49" s="30"/>
      <c r="F49" s="30"/>
      <c r="G49" s="30"/>
      <c r="H49" s="30"/>
      <c r="I49" s="9">
        <v>0</v>
      </c>
      <c r="J49" s="9">
        <v>0</v>
      </c>
      <c r="K49" s="30"/>
      <c r="L49" s="30"/>
      <c r="M49" s="30"/>
      <c r="N49" s="30"/>
      <c r="O49" s="9">
        <v>0</v>
      </c>
      <c r="P49" s="9">
        <v>0</v>
      </c>
      <c r="Q49" s="9"/>
      <c r="R49" s="9"/>
      <c r="S49" s="9"/>
      <c r="T49" s="9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9">
        <v>0</v>
      </c>
      <c r="AF49" s="9">
        <v>0</v>
      </c>
      <c r="AG49" s="9"/>
      <c r="AH49" s="9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>
        <v>0</v>
      </c>
      <c r="AW49" s="30"/>
      <c r="AX49" s="30"/>
      <c r="AY49" s="9">
        <v>0</v>
      </c>
      <c r="AZ49" s="9">
        <v>0</v>
      </c>
      <c r="BA49" s="9"/>
      <c r="BB49" s="9"/>
      <c r="BC49" s="30"/>
      <c r="BD49" s="30"/>
      <c r="BE49" s="30"/>
      <c r="BF49" s="30"/>
      <c r="BG49" s="30"/>
      <c r="BH49" s="30"/>
      <c r="BI49" s="30"/>
      <c r="BJ49" s="30"/>
      <c r="BK49" s="9">
        <v>0</v>
      </c>
      <c r="BL49" s="9">
        <v>0</v>
      </c>
      <c r="BM49" s="9">
        <v>0</v>
      </c>
      <c r="BN49" s="9">
        <v>0</v>
      </c>
      <c r="BO49" s="30"/>
      <c r="BP49" s="30"/>
      <c r="BQ49" s="30"/>
      <c r="BR49" s="30"/>
    </row>
    <row r="50" spans="1:94" s="16" customFormat="1" ht="18" customHeight="1" x14ac:dyDescent="0.25">
      <c r="A50" s="38"/>
      <c r="B50" s="13" t="s">
        <v>42</v>
      </c>
      <c r="C50" s="9">
        <v>20307.880508968527</v>
      </c>
      <c r="D50" s="9">
        <v>67016.005679596128</v>
      </c>
      <c r="E50" s="9">
        <v>574.91579017758704</v>
      </c>
      <c r="F50" s="9">
        <v>1897.2221075860373</v>
      </c>
      <c r="G50" s="9">
        <v>283.01493508812615</v>
      </c>
      <c r="H50" s="9">
        <v>933.94928579081625</v>
      </c>
      <c r="I50" s="9">
        <v>21165.811234234239</v>
      </c>
      <c r="J50" s="9">
        <v>69847.177072972991</v>
      </c>
      <c r="K50" s="9">
        <v>151.38221858053569</v>
      </c>
      <c r="L50" s="9">
        <v>499.56132131576771</v>
      </c>
      <c r="M50" s="9">
        <v>194.9849860949229</v>
      </c>
      <c r="N50" s="9">
        <v>643.45045411324554</v>
      </c>
      <c r="O50" s="9">
        <v>21512.178438909697</v>
      </c>
      <c r="P50" s="9">
        <v>70990.188848402002</v>
      </c>
      <c r="Q50" s="9">
        <v>194.9849860949229</v>
      </c>
      <c r="R50" s="9">
        <v>643.45045411324554</v>
      </c>
      <c r="S50" s="9">
        <v>12907.307063345817</v>
      </c>
      <c r="T50" s="9">
        <v>42594.113309041197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9">
        <v>0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9">
        <v>0</v>
      </c>
      <c r="AH50" s="9">
        <v>0</v>
      </c>
      <c r="AI50" s="9">
        <v>0</v>
      </c>
      <c r="AJ50" s="9">
        <v>0</v>
      </c>
      <c r="AK50" s="9">
        <v>0</v>
      </c>
      <c r="AL50" s="9">
        <v>0</v>
      </c>
      <c r="AM50" s="9">
        <v>0</v>
      </c>
      <c r="AN50" s="9">
        <v>0</v>
      </c>
      <c r="AO50" s="9">
        <v>0</v>
      </c>
      <c r="AP50" s="9">
        <v>0</v>
      </c>
      <c r="AQ50" s="9">
        <v>0</v>
      </c>
      <c r="AR50" s="9">
        <v>0</v>
      </c>
      <c r="AS50" s="9">
        <v>0</v>
      </c>
      <c r="AT50" s="9">
        <v>0</v>
      </c>
      <c r="AU50" s="9">
        <v>0</v>
      </c>
      <c r="AV50" s="9">
        <v>0</v>
      </c>
      <c r="AW50" s="9">
        <v>0</v>
      </c>
      <c r="AX50" s="9">
        <v>0</v>
      </c>
      <c r="AY50" s="9">
        <v>21512.178438909697</v>
      </c>
      <c r="AZ50" s="9">
        <v>70990.188848402002</v>
      </c>
      <c r="BA50" s="9">
        <v>0</v>
      </c>
      <c r="BB50" s="9">
        <v>0</v>
      </c>
      <c r="BC50" s="9">
        <v>0</v>
      </c>
      <c r="BD50" s="9">
        <v>0</v>
      </c>
      <c r="BE50" s="9">
        <v>0</v>
      </c>
      <c r="BF50" s="9">
        <v>0</v>
      </c>
      <c r="BG50" s="9">
        <v>0</v>
      </c>
      <c r="BH50" s="9">
        <v>0</v>
      </c>
      <c r="BI50" s="9">
        <v>0</v>
      </c>
      <c r="BJ50" s="9">
        <v>0</v>
      </c>
      <c r="BK50" s="9">
        <v>0</v>
      </c>
      <c r="BL50" s="9">
        <v>0</v>
      </c>
      <c r="BM50" s="9">
        <v>21512.178438909697</v>
      </c>
      <c r="BN50" s="9">
        <v>70990.188848402002</v>
      </c>
      <c r="BO50" s="9">
        <v>2151.21784389097</v>
      </c>
      <c r="BP50" s="9">
        <v>7099.0188848402004</v>
      </c>
      <c r="BQ50" s="9">
        <v>1290.730706334582</v>
      </c>
      <c r="BR50" s="9">
        <v>4259.4113309041204</v>
      </c>
    </row>
    <row r="51" spans="1:94" s="22" customFormat="1" ht="18" customHeight="1" x14ac:dyDescent="0.25">
      <c r="A51" s="39">
        <v>39</v>
      </c>
      <c r="B51" s="20" t="s">
        <v>68</v>
      </c>
      <c r="C51" s="30">
        <v>58.589871403745697</v>
      </c>
      <c r="D51" s="30">
        <v>193.34657563236078</v>
      </c>
      <c r="E51" s="30">
        <v>322.65291832859589</v>
      </c>
      <c r="F51" s="30">
        <v>1064.7546304843663</v>
      </c>
      <c r="G51" s="30">
        <v>40.787721083281795</v>
      </c>
      <c r="H51" s="30">
        <v>134.59947957482993</v>
      </c>
      <c r="I51" s="9">
        <v>422.03051081562336</v>
      </c>
      <c r="J51" s="9">
        <v>1392.7006856915571</v>
      </c>
      <c r="K51" s="30">
        <v>21.816996005912689</v>
      </c>
      <c r="L51" s="30">
        <v>71.996086819511874</v>
      </c>
      <c r="M51" s="30">
        <v>165.4332908072837</v>
      </c>
      <c r="N51" s="30">
        <v>545.92985966403614</v>
      </c>
      <c r="O51" s="9">
        <v>609.28079762881976</v>
      </c>
      <c r="P51" s="9">
        <v>2010.626632175105</v>
      </c>
      <c r="Q51" s="30">
        <v>165.4332908072837</v>
      </c>
      <c r="R51" s="30">
        <v>545.92985966403614</v>
      </c>
      <c r="S51" s="30">
        <v>365.56847857729184</v>
      </c>
      <c r="T51" s="30">
        <v>1206.3759793050629</v>
      </c>
      <c r="U51" s="30">
        <v>1745.6649335804673</v>
      </c>
      <c r="V51" s="30">
        <v>5760.6942808155418</v>
      </c>
      <c r="W51" s="30">
        <v>530.6023038245761</v>
      </c>
      <c r="X51" s="30">
        <v>1750.9876026211009</v>
      </c>
      <c r="Y51" s="30">
        <v>4.0663411896745236</v>
      </c>
      <c r="Z51" s="30">
        <v>13.418925925925928</v>
      </c>
      <c r="AA51" s="30"/>
      <c r="AB51" s="30"/>
      <c r="AC51" s="30"/>
      <c r="AD51" s="30"/>
      <c r="AE51" s="9">
        <v>2280.3335785947179</v>
      </c>
      <c r="AF51" s="9">
        <v>7525.1008093625678</v>
      </c>
      <c r="AG51" s="9">
        <v>4.0663411896745236</v>
      </c>
      <c r="AH51" s="9">
        <v>13.418925925925928</v>
      </c>
      <c r="AI51" s="30"/>
      <c r="AJ51" s="30"/>
      <c r="AK51" s="30">
        <v>0</v>
      </c>
      <c r="AL51" s="30"/>
      <c r="AM51" s="30">
        <v>113.85006666666668</v>
      </c>
      <c r="AN51" s="30">
        <v>375.70522</v>
      </c>
      <c r="AO51" s="30">
        <v>0</v>
      </c>
      <c r="AP51" s="30"/>
      <c r="AQ51" s="30">
        <v>40.472697894114354</v>
      </c>
      <c r="AR51" s="30">
        <v>133.55990305057736</v>
      </c>
      <c r="AS51" s="30"/>
      <c r="AT51" s="30"/>
      <c r="AU51" s="30">
        <v>154.32276456078102</v>
      </c>
      <c r="AV51" s="30">
        <v>509.26512305057736</v>
      </c>
      <c r="AW51" s="30">
        <v>40.472697894114354</v>
      </c>
      <c r="AX51" s="30">
        <v>133.55990305057736</v>
      </c>
      <c r="AY51" s="9">
        <v>3043.9371407843191</v>
      </c>
      <c r="AZ51" s="9">
        <v>10044.99256458825</v>
      </c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9">
        <v>0</v>
      </c>
      <c r="BL51" s="9">
        <v>0</v>
      </c>
      <c r="BM51" s="9">
        <v>3043.9371407843191</v>
      </c>
      <c r="BN51" s="9">
        <v>10044.99256458825</v>
      </c>
      <c r="BO51" s="30">
        <v>304.39371407843191</v>
      </c>
      <c r="BP51" s="30">
        <v>1004.4992564588251</v>
      </c>
      <c r="BQ51" s="67">
        <v>182.63622844705915</v>
      </c>
      <c r="BR51" s="67">
        <v>602.69955387529501</v>
      </c>
    </row>
    <row r="52" spans="1:94" s="16" customFormat="1" ht="18" customHeight="1" x14ac:dyDescent="0.25">
      <c r="A52" s="39">
        <v>40</v>
      </c>
      <c r="B52" s="20" t="s">
        <v>73</v>
      </c>
      <c r="C52" s="30">
        <v>30.237239552351635</v>
      </c>
      <c r="D52" s="30">
        <v>99.782890522760397</v>
      </c>
      <c r="E52" s="30">
        <v>170.14779170609609</v>
      </c>
      <c r="F52" s="9">
        <v>561.48771263011702</v>
      </c>
      <c r="G52" s="30">
        <v>21.049851512574723</v>
      </c>
      <c r="H52" s="9">
        <v>69.464509991496584</v>
      </c>
      <c r="I52" s="9">
        <v>221.43488277102244</v>
      </c>
      <c r="J52" s="9">
        <v>730.73511314437394</v>
      </c>
      <c r="K52" s="30">
        <v>11.259381847718251</v>
      </c>
      <c r="L52" s="30">
        <v>37.155960097470228</v>
      </c>
      <c r="M52" s="30">
        <v>14.502432541948824</v>
      </c>
      <c r="N52" s="30">
        <v>47.858027388431118</v>
      </c>
      <c r="O52" s="9">
        <v>247.19669716068952</v>
      </c>
      <c r="P52" s="9">
        <v>815.74910063027528</v>
      </c>
      <c r="Q52" s="30">
        <v>14.502432541948824</v>
      </c>
      <c r="R52" s="30">
        <v>47.858027388431118</v>
      </c>
      <c r="S52" s="30">
        <v>148.3180182964137</v>
      </c>
      <c r="T52" s="30">
        <v>489.44946037816516</v>
      </c>
      <c r="U52" s="30">
        <v>281.67356539638854</v>
      </c>
      <c r="V52" s="30">
        <v>929.52276580808211</v>
      </c>
      <c r="W52" s="30">
        <v>107.97639715856549</v>
      </c>
      <c r="X52" s="30">
        <v>356.3221106232661</v>
      </c>
      <c r="Y52" s="30">
        <v>2.8747362514029184</v>
      </c>
      <c r="Z52" s="30">
        <v>9.4866296296296309</v>
      </c>
      <c r="AA52" s="9"/>
      <c r="AB52" s="9"/>
      <c r="AC52" s="9"/>
      <c r="AD52" s="9"/>
      <c r="AE52" s="9">
        <v>392.52469880635692</v>
      </c>
      <c r="AF52" s="9">
        <v>1295.3315060609777</v>
      </c>
      <c r="AG52" s="9">
        <v>2.8747362514029184</v>
      </c>
      <c r="AH52" s="9">
        <v>9.4866296296296309</v>
      </c>
      <c r="AI52" s="9"/>
      <c r="AJ52" s="9"/>
      <c r="AK52" s="30">
        <v>0</v>
      </c>
      <c r="AL52" s="9"/>
      <c r="AM52" s="30">
        <v>40.999642424242431</v>
      </c>
      <c r="AN52" s="9">
        <v>135.29882000000001</v>
      </c>
      <c r="AO52" s="30">
        <v>0</v>
      </c>
      <c r="AP52" s="9"/>
      <c r="AQ52" s="30">
        <v>311.87397941073687</v>
      </c>
      <c r="AR52" s="30">
        <v>1029.1841320554315</v>
      </c>
      <c r="AS52" s="9"/>
      <c r="AT52" s="9"/>
      <c r="AU52" s="30">
        <v>352.8736218349793</v>
      </c>
      <c r="AV52" s="30">
        <v>1164.4829520554315</v>
      </c>
      <c r="AW52" s="30">
        <v>311.87397941073687</v>
      </c>
      <c r="AX52" s="30">
        <v>1029.1841320554315</v>
      </c>
      <c r="AY52" s="9">
        <v>992.59501780202572</v>
      </c>
      <c r="AZ52" s="9">
        <v>3275.5635587466841</v>
      </c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>
        <v>0</v>
      </c>
      <c r="BL52" s="9">
        <v>0</v>
      </c>
      <c r="BM52" s="9">
        <v>992.59501780202572</v>
      </c>
      <c r="BN52" s="9">
        <v>3275.5635587466841</v>
      </c>
      <c r="BO52" s="30">
        <v>99.259501780202584</v>
      </c>
      <c r="BP52" s="30">
        <v>327.55635587466844</v>
      </c>
      <c r="BQ52" s="67">
        <v>59.55570106812155</v>
      </c>
      <c r="BR52" s="67">
        <v>196.53381352480105</v>
      </c>
    </row>
    <row r="53" spans="1:94" s="16" customFormat="1" ht="18" customHeight="1" x14ac:dyDescent="0.25">
      <c r="A53" s="39">
        <v>41</v>
      </c>
      <c r="B53" s="20" t="s">
        <v>74</v>
      </c>
      <c r="C53" s="30">
        <v>30.237239552351635</v>
      </c>
      <c r="D53" s="30">
        <v>99.782890522760397</v>
      </c>
      <c r="E53" s="30">
        <v>738.47969473639921</v>
      </c>
      <c r="F53" s="9">
        <v>2436.9829926301172</v>
      </c>
      <c r="G53" s="30">
        <v>21.049851512574723</v>
      </c>
      <c r="H53" s="9">
        <v>69.464509991496584</v>
      </c>
      <c r="I53" s="9">
        <v>789.76678580132557</v>
      </c>
      <c r="J53" s="9">
        <v>2606.2303931443739</v>
      </c>
      <c r="K53" s="30">
        <v>11.259381847718251</v>
      </c>
      <c r="L53" s="30">
        <v>37.155960097470228</v>
      </c>
      <c r="M53" s="30">
        <v>14.502432541948824</v>
      </c>
      <c r="N53" s="30">
        <v>47.858027388431118</v>
      </c>
      <c r="O53" s="9">
        <v>815.52860019099262</v>
      </c>
      <c r="P53" s="9">
        <v>2691.2443806302754</v>
      </c>
      <c r="Q53" s="30">
        <v>14.502432541948824</v>
      </c>
      <c r="R53" s="30">
        <v>47.858027388431118</v>
      </c>
      <c r="S53" s="30">
        <v>489.31716011459554</v>
      </c>
      <c r="T53" s="30">
        <v>1614.7466283781653</v>
      </c>
      <c r="U53" s="30">
        <v>200.53070176002487</v>
      </c>
      <c r="V53" s="30">
        <v>661.75131580808204</v>
      </c>
      <c r="W53" s="30">
        <v>107.97639715856549</v>
      </c>
      <c r="X53" s="30">
        <v>356.3221106232661</v>
      </c>
      <c r="Y53" s="30">
        <v>2.8747362514029184</v>
      </c>
      <c r="Z53" s="30">
        <v>9.4866296296296309</v>
      </c>
      <c r="AA53" s="9"/>
      <c r="AB53" s="9"/>
      <c r="AC53" s="9"/>
      <c r="AD53" s="9"/>
      <c r="AE53" s="9">
        <v>311.38183516999328</v>
      </c>
      <c r="AF53" s="9">
        <v>1027.5600560609778</v>
      </c>
      <c r="AG53" s="9">
        <v>2.8747362514029184</v>
      </c>
      <c r="AH53" s="9">
        <v>9.4866296296296309</v>
      </c>
      <c r="AI53" s="9"/>
      <c r="AJ53" s="9"/>
      <c r="AK53" s="30">
        <v>0</v>
      </c>
      <c r="AL53" s="9"/>
      <c r="AM53" s="30">
        <v>279.45709021212122</v>
      </c>
      <c r="AN53" s="9">
        <v>922.20839769999998</v>
      </c>
      <c r="AO53" s="30">
        <v>0</v>
      </c>
      <c r="AP53" s="9"/>
      <c r="AQ53" s="30">
        <v>697.01943395619151</v>
      </c>
      <c r="AR53" s="30">
        <v>2300.1641320554318</v>
      </c>
      <c r="AS53" s="9"/>
      <c r="AT53" s="9"/>
      <c r="AU53" s="30">
        <v>976.47652416831272</v>
      </c>
      <c r="AV53" s="30">
        <v>3222.372529755432</v>
      </c>
      <c r="AW53" s="30">
        <v>697.01943395619151</v>
      </c>
      <c r="AX53" s="30">
        <v>2300.1641320554318</v>
      </c>
      <c r="AY53" s="9">
        <v>2103.3869595292986</v>
      </c>
      <c r="AZ53" s="9">
        <v>6941.1769664466847</v>
      </c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>
        <v>0</v>
      </c>
      <c r="BL53" s="9">
        <v>0</v>
      </c>
      <c r="BM53" s="9">
        <v>2103.3869595292986</v>
      </c>
      <c r="BN53" s="9">
        <v>6941.1769664466847</v>
      </c>
      <c r="BO53" s="30">
        <v>210.33869595292987</v>
      </c>
      <c r="BP53" s="30">
        <v>694.11769664466851</v>
      </c>
      <c r="BQ53" s="67">
        <v>126.20321757175792</v>
      </c>
      <c r="BR53" s="67">
        <v>416.47061798680107</v>
      </c>
    </row>
    <row r="54" spans="1:94" s="16" customFormat="1" ht="18" customHeight="1" x14ac:dyDescent="0.25">
      <c r="A54" s="39">
        <v>42</v>
      </c>
      <c r="B54" s="20" t="s">
        <v>75</v>
      </c>
      <c r="C54" s="30">
        <v>15.971251703030303</v>
      </c>
      <c r="D54" s="30">
        <v>52.705130619999998</v>
      </c>
      <c r="E54" s="30">
        <v>97.387249039208427</v>
      </c>
      <c r="F54" s="9">
        <v>321.37792182938779</v>
      </c>
      <c r="G54" s="30">
        <v>11.118491032776747</v>
      </c>
      <c r="H54" s="9">
        <v>36.691020408163261</v>
      </c>
      <c r="I54" s="9">
        <v>124.47699177501548</v>
      </c>
      <c r="J54" s="9">
        <v>410.774072857551</v>
      </c>
      <c r="K54" s="30">
        <v>5.9471838095238079</v>
      </c>
      <c r="L54" s="30">
        <v>19.625706571428566</v>
      </c>
      <c r="M54" s="30">
        <v>7.6601569410018566</v>
      </c>
      <c r="N54" s="30">
        <v>25.278517905306124</v>
      </c>
      <c r="O54" s="9">
        <v>138.08433252554113</v>
      </c>
      <c r="P54" s="9">
        <v>455.67829733428567</v>
      </c>
      <c r="Q54" s="30">
        <v>7.6601569410018566</v>
      </c>
      <c r="R54" s="30">
        <v>25.278517905306124</v>
      </c>
      <c r="S54" s="30">
        <v>82.850599515324674</v>
      </c>
      <c r="T54" s="30">
        <v>273.4069784005714</v>
      </c>
      <c r="U54" s="30">
        <v>156.57140329741733</v>
      </c>
      <c r="V54" s="30">
        <v>516.68563088147721</v>
      </c>
      <c r="W54" s="30">
        <v>75.906261840495887</v>
      </c>
      <c r="X54" s="30">
        <v>250.49066407363642</v>
      </c>
      <c r="Y54" s="30">
        <v>2.020909090909091</v>
      </c>
      <c r="Z54" s="30">
        <v>6.6690000000000005</v>
      </c>
      <c r="AA54" s="9"/>
      <c r="AB54" s="9"/>
      <c r="AC54" s="9"/>
      <c r="AD54" s="9"/>
      <c r="AE54" s="9">
        <v>234.49857422882232</v>
      </c>
      <c r="AF54" s="9">
        <v>773.84529495511367</v>
      </c>
      <c r="AG54" s="9">
        <v>2.020909090909091</v>
      </c>
      <c r="AH54" s="9">
        <v>6.6690000000000005</v>
      </c>
      <c r="AI54" s="9"/>
      <c r="AJ54" s="9"/>
      <c r="AK54" s="30">
        <v>0</v>
      </c>
      <c r="AL54" s="9"/>
      <c r="AM54" s="30">
        <v>3.4969696969696971</v>
      </c>
      <c r="AN54" s="9">
        <v>11.54</v>
      </c>
      <c r="AO54" s="30">
        <v>0</v>
      </c>
      <c r="AP54" s="9"/>
      <c r="AQ54" s="30">
        <v>17.172490443722939</v>
      </c>
      <c r="AR54" s="30">
        <v>56.669218464285699</v>
      </c>
      <c r="AS54" s="9"/>
      <c r="AT54" s="9"/>
      <c r="AU54" s="30">
        <v>20.669460140692635</v>
      </c>
      <c r="AV54" s="30">
        <v>68.209218464285698</v>
      </c>
      <c r="AW54" s="30">
        <v>17.172490443722939</v>
      </c>
      <c r="AX54" s="30">
        <v>56.669218464285699</v>
      </c>
      <c r="AY54" s="9">
        <v>393.25236689505607</v>
      </c>
      <c r="AZ54" s="9">
        <v>1297.732810753685</v>
      </c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>
        <v>0</v>
      </c>
      <c r="BL54" s="9">
        <v>0</v>
      </c>
      <c r="BM54" s="9">
        <v>393.25236689505607</v>
      </c>
      <c r="BN54" s="9">
        <v>1297.732810753685</v>
      </c>
      <c r="BO54" s="30">
        <v>39.325236689505608</v>
      </c>
      <c r="BP54" s="30">
        <v>129.77328107536852</v>
      </c>
      <c r="BQ54" s="67">
        <v>23.595142013703363</v>
      </c>
      <c r="BR54" s="67">
        <v>77.863968645221107</v>
      </c>
    </row>
    <row r="55" spans="1:94" s="16" customFormat="1" ht="18" customHeight="1" x14ac:dyDescent="0.25">
      <c r="A55" s="38"/>
      <c r="B55" s="13" t="s">
        <v>69</v>
      </c>
      <c r="C55" s="9">
        <v>135.03560221147927</v>
      </c>
      <c r="D55" s="9">
        <v>445.61748729788155</v>
      </c>
      <c r="E55" s="9">
        <v>1328.6676538102995</v>
      </c>
      <c r="F55" s="9">
        <v>4384.6032575739882</v>
      </c>
      <c r="G55" s="9">
        <v>94.005915141207979</v>
      </c>
      <c r="H55" s="9">
        <v>310.21951996598636</v>
      </c>
      <c r="I55" s="9">
        <v>1557.7091711629866</v>
      </c>
      <c r="J55" s="9">
        <v>5140.4402648378564</v>
      </c>
      <c r="K55" s="30">
        <v>50.282943510873004</v>
      </c>
      <c r="L55" s="9">
        <v>165.93371358588089</v>
      </c>
      <c r="M55" s="9">
        <v>202.09831283218318</v>
      </c>
      <c r="N55" s="9">
        <v>666.92443234620441</v>
      </c>
      <c r="O55" s="9">
        <v>1810.0904275060429</v>
      </c>
      <c r="P55" s="9">
        <v>5973.2984107699413</v>
      </c>
      <c r="Q55" s="9">
        <v>202.09831283218318</v>
      </c>
      <c r="R55" s="9">
        <v>666.92443234620441</v>
      </c>
      <c r="S55" s="9">
        <v>1086.0542565036255</v>
      </c>
      <c r="T55" s="9">
        <v>3583.9790464619646</v>
      </c>
      <c r="U55" s="9">
        <v>2384.4406040342983</v>
      </c>
      <c r="V55" s="9">
        <v>7868.6539933131826</v>
      </c>
      <c r="W55" s="9">
        <v>822.46135998220302</v>
      </c>
      <c r="X55" s="9">
        <v>2714.1224879412694</v>
      </c>
      <c r="Y55" s="9">
        <v>11.836722783389453</v>
      </c>
      <c r="Z55" s="9">
        <v>39.061185185185195</v>
      </c>
      <c r="AA55" s="9">
        <v>0</v>
      </c>
      <c r="AB55" s="9">
        <v>0</v>
      </c>
      <c r="AC55" s="9">
        <v>0</v>
      </c>
      <c r="AD55" s="9">
        <v>0</v>
      </c>
      <c r="AE55" s="9">
        <v>3218.7386867998912</v>
      </c>
      <c r="AF55" s="9">
        <v>10621.837666439636</v>
      </c>
      <c r="AG55" s="9">
        <v>11.836722783389453</v>
      </c>
      <c r="AH55" s="9">
        <v>39.061185185185195</v>
      </c>
      <c r="AI55" s="9">
        <v>0</v>
      </c>
      <c r="AJ55" s="9">
        <v>0</v>
      </c>
      <c r="AK55" s="9">
        <v>0</v>
      </c>
      <c r="AL55" s="9">
        <v>0</v>
      </c>
      <c r="AM55" s="9">
        <v>437.80376899999999</v>
      </c>
      <c r="AN55" s="9">
        <v>1444.7524377</v>
      </c>
      <c r="AO55" s="9">
        <v>0</v>
      </c>
      <c r="AP55" s="9">
        <v>0</v>
      </c>
      <c r="AQ55" s="9">
        <v>1066.5386017047656</v>
      </c>
      <c r="AR55" s="9">
        <v>3519.577385625726</v>
      </c>
      <c r="AS55" s="9">
        <v>0</v>
      </c>
      <c r="AT55" s="9">
        <v>0</v>
      </c>
      <c r="AU55" s="9">
        <v>1504.3423707047655</v>
      </c>
      <c r="AV55" s="9">
        <v>4964.3298233257265</v>
      </c>
      <c r="AW55" s="9">
        <v>1066.5386017047656</v>
      </c>
      <c r="AX55" s="9">
        <v>3519.577385625726</v>
      </c>
      <c r="AY55" s="9">
        <v>6533.1714850107001</v>
      </c>
      <c r="AZ55" s="9">
        <v>21559.465900535306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6533.1714850107001</v>
      </c>
      <c r="BN55" s="9">
        <v>21559.465900535306</v>
      </c>
      <c r="BO55" s="9">
        <v>653.31714850106994</v>
      </c>
      <c r="BP55" s="9">
        <v>2155.9465900535306</v>
      </c>
      <c r="BQ55" s="9">
        <v>391.99028910064197</v>
      </c>
      <c r="BR55" s="9">
        <v>1293.5679540321182</v>
      </c>
    </row>
    <row r="56" spans="1:94" s="10" customFormat="1" ht="18" customHeight="1" x14ac:dyDescent="0.25">
      <c r="A56" s="37">
        <v>43</v>
      </c>
      <c r="B56" s="12" t="s">
        <v>92</v>
      </c>
      <c r="C56" s="30"/>
      <c r="D56" s="30"/>
      <c r="E56" s="30"/>
      <c r="F56" s="30"/>
      <c r="G56" s="30"/>
      <c r="H56" s="30"/>
      <c r="I56" s="9">
        <v>0</v>
      </c>
      <c r="J56" s="9">
        <v>0</v>
      </c>
      <c r="K56" s="30"/>
      <c r="L56" s="30"/>
      <c r="M56" s="30"/>
      <c r="N56" s="30"/>
      <c r="O56" s="9">
        <v>0</v>
      </c>
      <c r="P56" s="9">
        <v>0</v>
      </c>
      <c r="Q56" s="9"/>
      <c r="R56" s="9"/>
      <c r="S56" s="9"/>
      <c r="T56" s="9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9">
        <v>0</v>
      </c>
      <c r="AF56" s="9">
        <v>0</v>
      </c>
      <c r="AG56" s="9"/>
      <c r="AH56" s="9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>
        <v>0</v>
      </c>
      <c r="AV56" s="30">
        <v>0</v>
      </c>
      <c r="AW56" s="30"/>
      <c r="AX56" s="30"/>
      <c r="AY56" s="9">
        <v>0</v>
      </c>
      <c r="AZ56" s="9">
        <v>0</v>
      </c>
      <c r="BA56" s="9"/>
      <c r="BB56" s="9"/>
      <c r="BC56" s="30"/>
      <c r="BD56" s="30"/>
      <c r="BE56" s="30"/>
      <c r="BF56" s="30"/>
      <c r="BG56" s="30"/>
      <c r="BH56" s="30"/>
      <c r="BI56" s="30"/>
      <c r="BJ56" s="30"/>
      <c r="BK56" s="9">
        <v>0</v>
      </c>
      <c r="BL56" s="9">
        <v>0</v>
      </c>
      <c r="BM56" s="9">
        <v>0</v>
      </c>
      <c r="BN56" s="9">
        <v>0</v>
      </c>
      <c r="BO56" s="30"/>
      <c r="BP56" s="30"/>
      <c r="BQ56" s="30"/>
      <c r="BR56" s="30"/>
    </row>
    <row r="57" spans="1:94" s="16" customFormat="1" ht="18" customHeight="1" x14ac:dyDescent="0.25">
      <c r="A57" s="38"/>
      <c r="B57" s="13" t="s">
        <v>43</v>
      </c>
      <c r="C57" s="9">
        <v>0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9">
        <v>0</v>
      </c>
      <c r="AH57" s="9">
        <v>0</v>
      </c>
      <c r="AI57" s="9">
        <v>0</v>
      </c>
      <c r="AJ57" s="9">
        <v>0</v>
      </c>
      <c r="AK57" s="9">
        <v>0</v>
      </c>
      <c r="AL57" s="9">
        <v>0</v>
      </c>
      <c r="AM57" s="9">
        <v>0</v>
      </c>
      <c r="AN57" s="9">
        <v>0</v>
      </c>
      <c r="AO57" s="9">
        <v>0</v>
      </c>
      <c r="AP57" s="9">
        <v>0</v>
      </c>
      <c r="AQ57" s="9">
        <v>0</v>
      </c>
      <c r="AR57" s="9">
        <v>0</v>
      </c>
      <c r="AS57" s="9">
        <v>0</v>
      </c>
      <c r="AT57" s="9">
        <v>0</v>
      </c>
      <c r="AU57" s="9">
        <v>0</v>
      </c>
      <c r="AV57" s="9">
        <v>0</v>
      </c>
      <c r="AW57" s="9">
        <v>0</v>
      </c>
      <c r="AX57" s="9">
        <v>0</v>
      </c>
      <c r="AY57" s="9">
        <v>0</v>
      </c>
      <c r="AZ57" s="9">
        <v>0</v>
      </c>
      <c r="BA57" s="9">
        <v>0</v>
      </c>
      <c r="BB57" s="9">
        <v>0</v>
      </c>
      <c r="BC57" s="9">
        <v>0</v>
      </c>
      <c r="BD57" s="9">
        <v>0</v>
      </c>
      <c r="BE57" s="9">
        <v>0</v>
      </c>
      <c r="BF57" s="9">
        <v>0</v>
      </c>
      <c r="BG57" s="9">
        <v>0</v>
      </c>
      <c r="BH57" s="9">
        <v>0</v>
      </c>
      <c r="BI57" s="9">
        <v>0</v>
      </c>
      <c r="BJ57" s="9">
        <v>0</v>
      </c>
      <c r="BK57" s="9">
        <v>0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</row>
    <row r="58" spans="1:94" s="71" customFormat="1" ht="18" customHeight="1" x14ac:dyDescent="0.25">
      <c r="A58" s="68"/>
      <c r="B58" s="69" t="s">
        <v>44</v>
      </c>
      <c r="C58" s="70">
        <v>49273.545454545463</v>
      </c>
      <c r="D58" s="70">
        <v>162602.70000000001</v>
      </c>
      <c r="E58" s="70">
        <v>12685.36363636364</v>
      </c>
      <c r="F58" s="70">
        <v>41861.700000000012</v>
      </c>
      <c r="G58" s="70">
        <v>2724.030303030303</v>
      </c>
      <c r="H58" s="70">
        <v>8989.2999999999993</v>
      </c>
      <c r="I58" s="70">
        <v>64682.939393939407</v>
      </c>
      <c r="J58" s="70">
        <v>213453.7</v>
      </c>
      <c r="K58" s="70">
        <v>1517.9999999999995</v>
      </c>
      <c r="L58" s="70">
        <v>5009.3999999999987</v>
      </c>
      <c r="M58" s="70">
        <v>6829.3636363636379</v>
      </c>
      <c r="N58" s="70">
        <v>22536.9</v>
      </c>
      <c r="O58" s="70">
        <v>73030.303030303039</v>
      </c>
      <c r="P58" s="70">
        <v>241000</v>
      </c>
      <c r="Q58" s="70">
        <v>6829.3636363636379</v>
      </c>
      <c r="R58" s="70">
        <v>22536.9</v>
      </c>
      <c r="S58" s="70">
        <v>43818.181818181816</v>
      </c>
      <c r="T58" s="70">
        <v>144600</v>
      </c>
      <c r="U58" s="70">
        <v>44686.363636363632</v>
      </c>
      <c r="V58" s="70">
        <v>147464.99999999997</v>
      </c>
      <c r="W58" s="70">
        <v>26890.909090909096</v>
      </c>
      <c r="X58" s="70">
        <v>88740</v>
      </c>
      <c r="Y58" s="70">
        <v>197.72727272727275</v>
      </c>
      <c r="Z58" s="70">
        <v>652.50000000000023</v>
      </c>
      <c r="AA58" s="70">
        <v>593.18181818181813</v>
      </c>
      <c r="AB58" s="70">
        <v>1957.5</v>
      </c>
      <c r="AC58" s="70">
        <v>6722.7272727272721</v>
      </c>
      <c r="AD58" s="70">
        <v>22185.000000000004</v>
      </c>
      <c r="AE58" s="70">
        <v>79090.909090909117</v>
      </c>
      <c r="AF58" s="70">
        <v>260999.99999999997</v>
      </c>
      <c r="AG58" s="70">
        <v>197.72727272727275</v>
      </c>
      <c r="AH58" s="70">
        <v>652.50000000000023</v>
      </c>
      <c r="AI58" s="70">
        <v>10.586363636363636</v>
      </c>
      <c r="AJ58" s="70">
        <v>14.073117878787878</v>
      </c>
      <c r="AK58" s="70">
        <v>213.28004653072787</v>
      </c>
      <c r="AL58" s="70">
        <v>703.82415355140188</v>
      </c>
      <c r="AM58" s="70">
        <v>3412.4713127448317</v>
      </c>
      <c r="AN58" s="70">
        <v>11261.155332057944</v>
      </c>
      <c r="AO58" s="70">
        <v>6</v>
      </c>
      <c r="AP58" s="70">
        <v>14.074667149532711</v>
      </c>
      <c r="AQ58" s="70">
        <v>4862.7729225998137</v>
      </c>
      <c r="AR58" s="70">
        <v>16047.150644579382</v>
      </c>
      <c r="AS58" s="70">
        <v>34.124171849334466</v>
      </c>
      <c r="AT58" s="70">
        <v>112.60976710280373</v>
      </c>
      <c r="AU58" s="70">
        <v>8538.6453225614387</v>
      </c>
      <c r="AV58" s="70">
        <v>28152.887682319852</v>
      </c>
      <c r="AW58" s="70">
        <v>4862.7729225998137</v>
      </c>
      <c r="AX58" s="70">
        <v>16047.150644579382</v>
      </c>
      <c r="AY58" s="70">
        <v>160659.8574437736</v>
      </c>
      <c r="AZ58" s="70">
        <v>530152.88768231985</v>
      </c>
      <c r="BA58" s="70">
        <v>0</v>
      </c>
      <c r="BB58" s="70">
        <v>0</v>
      </c>
      <c r="BC58" s="70">
        <v>0</v>
      </c>
      <c r="BD58" s="70">
        <v>0</v>
      </c>
      <c r="BE58" s="70">
        <v>0</v>
      </c>
      <c r="BF58" s="70">
        <v>0</v>
      </c>
      <c r="BG58" s="70">
        <v>0</v>
      </c>
      <c r="BH58" s="70">
        <v>0</v>
      </c>
      <c r="BI58" s="70">
        <v>0</v>
      </c>
      <c r="BJ58" s="70">
        <v>0</v>
      </c>
      <c r="BK58" s="70">
        <v>0</v>
      </c>
      <c r="BL58" s="70">
        <v>0</v>
      </c>
      <c r="BM58" s="70">
        <v>160659.8574437736</v>
      </c>
      <c r="BN58" s="70">
        <v>530152.88768231985</v>
      </c>
      <c r="BO58" s="70">
        <v>16065.985744377358</v>
      </c>
      <c r="BP58" s="70">
        <v>53015.288768231992</v>
      </c>
      <c r="BQ58" s="70">
        <v>9639.5914466264148</v>
      </c>
      <c r="BR58" s="70">
        <v>31809.173260939187</v>
      </c>
    </row>
    <row r="59" spans="1:94" s="16" customFormat="1" ht="18" customHeight="1" x14ac:dyDescent="0.25">
      <c r="A59" s="38"/>
      <c r="B59" s="13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</row>
    <row r="60" spans="1:94" s="76" customFormat="1" ht="34.5" hidden="1" customHeight="1" x14ac:dyDescent="0.25">
      <c r="A60" s="72"/>
      <c r="B60" s="73" t="s">
        <v>109</v>
      </c>
      <c r="C60" s="74"/>
      <c r="D60" s="74">
        <f>+D63-D61</f>
        <v>12912.757001899998</v>
      </c>
      <c r="E60" s="74"/>
      <c r="F60" s="74">
        <f>+F63-F61</f>
        <v>18202.99084820001</v>
      </c>
      <c r="G60" s="74"/>
      <c r="H60" s="74">
        <f>+H63-H61</f>
        <v>8989.2999999999993</v>
      </c>
      <c r="I60" s="74"/>
      <c r="J60" s="75">
        <f>+J63-J61</f>
        <v>40105.047850100003</v>
      </c>
      <c r="K60" s="74"/>
      <c r="L60" s="74">
        <f>+L63-L61</f>
        <v>4808.2981099999979</v>
      </c>
      <c r="M60" s="74"/>
      <c r="N60" s="74">
        <f>+N63-N61</f>
        <v>6193.2368867999994</v>
      </c>
      <c r="O60" s="74"/>
      <c r="P60" s="75">
        <f t="shared" ref="P60:P61" si="0">J60+L60+N60</f>
        <v>51106.582846899997</v>
      </c>
      <c r="Q60" s="74"/>
      <c r="R60" s="74">
        <v>6740</v>
      </c>
      <c r="S60" s="74"/>
      <c r="T60" s="74">
        <v>193468.14</v>
      </c>
      <c r="U60" s="74"/>
      <c r="V60" s="74">
        <f>+V63-V61</f>
        <v>42600.372797299991</v>
      </c>
      <c r="W60" s="74"/>
      <c r="X60" s="74">
        <f>+X63-X61</f>
        <v>24492.420487200005</v>
      </c>
      <c r="Y60" s="74"/>
      <c r="Z60" s="74">
        <f>+Z63-Z61</f>
        <v>652.08000000000004</v>
      </c>
      <c r="AA60" s="74"/>
      <c r="AB60" s="74">
        <f>+AB63-AB61</f>
        <v>301.87021000000004</v>
      </c>
      <c r="AC60" s="74"/>
      <c r="AD60" s="74">
        <f>+AD63-AD61</f>
        <v>866.34067380000124</v>
      </c>
      <c r="AE60" s="74"/>
      <c r="AF60" s="74">
        <v>171699.03</v>
      </c>
      <c r="AG60" s="74"/>
      <c r="AH60" s="74">
        <f>+AH58</f>
        <v>652.50000000000023</v>
      </c>
      <c r="AI60" s="74"/>
      <c r="AJ60" s="74">
        <f>+AJ63-AJ61</f>
        <v>14.076445</v>
      </c>
      <c r="AK60" s="74"/>
      <c r="AL60" s="74">
        <f>+AL63-AL61</f>
        <v>444.91438000000005</v>
      </c>
      <c r="AM60" s="74"/>
      <c r="AN60" s="74">
        <f>+AN63-AN61</f>
        <v>438.39939070000037</v>
      </c>
      <c r="AO60" s="181"/>
      <c r="AP60" s="74">
        <f>+AP63-AP61</f>
        <v>14.076445</v>
      </c>
      <c r="AQ60" s="74"/>
      <c r="AR60" s="74">
        <f>+AR63-AR61</f>
        <v>7933.6905849999985</v>
      </c>
      <c r="AS60" s="74"/>
      <c r="AT60" s="74">
        <f>+AT63-AT61</f>
        <v>59.551559999999995</v>
      </c>
      <c r="AU60" s="74"/>
      <c r="AV60" s="75">
        <f>SUM(AJ60:AU60)</f>
        <v>8904.7088056999983</v>
      </c>
      <c r="AW60" s="74"/>
      <c r="AX60" s="74">
        <f>+AX58</f>
        <v>16047.150644579382</v>
      </c>
      <c r="AY60" s="74"/>
      <c r="AZ60" s="74">
        <f>+AV60+AF60+P60</f>
        <v>231710.32165260002</v>
      </c>
      <c r="BA60" s="74"/>
      <c r="BB60" s="74"/>
      <c r="BC60" s="74"/>
      <c r="BD60" s="74"/>
      <c r="BE60" s="74"/>
      <c r="BF60" s="74"/>
      <c r="BG60" s="74"/>
      <c r="BH60" s="74"/>
      <c r="BI60" s="74"/>
      <c r="BJ60" s="74"/>
      <c r="BK60" s="74"/>
      <c r="BL60" s="74"/>
      <c r="BM60" s="74"/>
      <c r="BN60" s="57">
        <f t="shared" ref="BN60" si="1">AZ60+BL60</f>
        <v>231710.32165260002</v>
      </c>
      <c r="BO60" s="74"/>
      <c r="BP60" s="57">
        <f>+BN60*10%</f>
        <v>23171.032165260003</v>
      </c>
      <c r="BQ60" s="74"/>
      <c r="BR60" s="74">
        <f>+BR58</f>
        <v>31809.173260939187</v>
      </c>
    </row>
    <row r="61" spans="1:94" s="80" customFormat="1" ht="15.75" hidden="1" x14ac:dyDescent="0.25">
      <c r="A61" s="77"/>
      <c r="B61" s="73" t="s">
        <v>110</v>
      </c>
      <c r="C61" s="78"/>
      <c r="D61" s="78">
        <v>149689.94299809998</v>
      </c>
      <c r="E61" s="78"/>
      <c r="F61" s="78">
        <v>23658.709151799994</v>
      </c>
      <c r="G61" s="78"/>
      <c r="H61" s="78">
        <v>0</v>
      </c>
      <c r="I61" s="78"/>
      <c r="J61" s="75">
        <f t="shared" ref="J61" si="2">D61+F61+H61</f>
        <v>173348.65214989998</v>
      </c>
      <c r="K61" s="78"/>
      <c r="L61" s="78">
        <v>201.10189</v>
      </c>
      <c r="M61" s="78"/>
      <c r="N61" s="78">
        <v>16343.663113200002</v>
      </c>
      <c r="O61" s="74"/>
      <c r="P61" s="75">
        <f t="shared" si="0"/>
        <v>189893.41715309996</v>
      </c>
      <c r="Q61" s="74"/>
      <c r="R61" s="74"/>
      <c r="S61" s="74"/>
      <c r="T61" s="74"/>
      <c r="U61" s="74"/>
      <c r="V61" s="74">
        <v>104864.62720270001</v>
      </c>
      <c r="W61" s="74"/>
      <c r="X61" s="74">
        <v>64247.579512799995</v>
      </c>
      <c r="Y61" s="74"/>
      <c r="Z61" s="74">
        <v>0.42</v>
      </c>
      <c r="AA61" s="74"/>
      <c r="AB61" s="74">
        <v>1655.62979</v>
      </c>
      <c r="AC61" s="74"/>
      <c r="AD61" s="74">
        <v>21318.659326199999</v>
      </c>
      <c r="AE61" s="78"/>
      <c r="AF61" s="79">
        <f t="shared" ref="AF61" si="3">V61+X61+Z61+AB61+AD61</f>
        <v>192086.91583170003</v>
      </c>
      <c r="AG61" s="78"/>
      <c r="AH61" s="78"/>
      <c r="AI61" s="78"/>
      <c r="AJ61" s="78">
        <v>0</v>
      </c>
      <c r="AK61" s="78"/>
      <c r="AL61" s="78">
        <v>258.90787</v>
      </c>
      <c r="AM61" s="78"/>
      <c r="AN61" s="78">
        <v>10822.7566093</v>
      </c>
      <c r="AO61" s="182"/>
      <c r="AP61" s="78">
        <v>0</v>
      </c>
      <c r="AQ61" s="78"/>
      <c r="AR61" s="78">
        <v>8113.4567150000003</v>
      </c>
      <c r="AS61" s="78"/>
      <c r="AT61" s="78">
        <v>53.06</v>
      </c>
      <c r="AU61" s="78"/>
      <c r="AV61" s="75">
        <f>SUM(AJ61:AU61)</f>
        <v>19248.181194300003</v>
      </c>
      <c r="AW61" s="78"/>
      <c r="AX61" s="78"/>
      <c r="AY61" s="74"/>
      <c r="AZ61" s="74"/>
      <c r="BA61" s="74"/>
      <c r="BB61" s="74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4"/>
      <c r="BN61" s="74"/>
      <c r="BO61" s="78"/>
      <c r="BP61" s="78"/>
      <c r="BQ61" s="78"/>
      <c r="BR61" s="78"/>
    </row>
    <row r="62" spans="1:94" s="1" customFormat="1" ht="15.75" hidden="1" x14ac:dyDescent="0.25">
      <c r="A62" s="28"/>
      <c r="B62" s="81"/>
      <c r="C62" s="82"/>
      <c r="D62" s="83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62"/>
      <c r="P62" s="82"/>
      <c r="Q62" s="62"/>
      <c r="R62" s="62"/>
      <c r="S62" s="62"/>
      <c r="T62" s="8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183"/>
      <c r="AP62" s="82"/>
      <c r="AQ62" s="82"/>
      <c r="AR62" s="82"/>
      <c r="AS62" s="82"/>
      <c r="AT62" s="82"/>
      <c r="AU62" s="82"/>
      <c r="AV62" s="82"/>
      <c r="AW62" s="82"/>
      <c r="AX62" s="82"/>
      <c r="AY62" s="62"/>
      <c r="AZ62" s="62"/>
      <c r="BA62" s="62"/>
      <c r="BB62" s="6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62"/>
      <c r="BN62" s="62"/>
      <c r="BO62" s="82"/>
      <c r="BP62" s="82"/>
      <c r="BQ62" s="82"/>
      <c r="BR62" s="82"/>
    </row>
    <row r="63" spans="1:94" s="91" customFormat="1" ht="15.75" x14ac:dyDescent="0.25">
      <c r="A63" s="84"/>
      <c r="B63" s="85" t="s">
        <v>111</v>
      </c>
      <c r="C63" s="86"/>
      <c r="D63" s="86">
        <f>+P63*67.47%</f>
        <v>162602.69999999998</v>
      </c>
      <c r="E63" s="86"/>
      <c r="F63" s="86">
        <f>+P63*17.37%</f>
        <v>41861.700000000004</v>
      </c>
      <c r="G63" s="86"/>
      <c r="H63" s="86">
        <f>+P63*3.73%</f>
        <v>8989.2999999999993</v>
      </c>
      <c r="I63" s="86"/>
      <c r="J63" s="86">
        <f>+D63+F63+H63</f>
        <v>213453.69999999998</v>
      </c>
      <c r="K63" s="86"/>
      <c r="L63" s="86">
        <f>+P63*9.34%-(17500)</f>
        <v>5009.3999999999978</v>
      </c>
      <c r="M63" s="86"/>
      <c r="N63" s="86">
        <f>+P63*2.09%+(17500)</f>
        <v>22536.9</v>
      </c>
      <c r="O63" s="87"/>
      <c r="P63" s="88">
        <v>241000</v>
      </c>
      <c r="Q63" s="87"/>
      <c r="R63" s="87"/>
      <c r="S63" s="87"/>
      <c r="T63" s="86"/>
      <c r="U63" s="87"/>
      <c r="V63" s="87">
        <f>+AF63*56.5%</f>
        <v>147465</v>
      </c>
      <c r="W63" s="87"/>
      <c r="X63" s="87">
        <f>+AF63*34%</f>
        <v>88740</v>
      </c>
      <c r="Y63" s="87"/>
      <c r="Z63" s="87">
        <f>+AF63*0.25%</f>
        <v>652.5</v>
      </c>
      <c r="AA63" s="87"/>
      <c r="AB63" s="87">
        <f>+AF63*0.75%</f>
        <v>1957.5</v>
      </c>
      <c r="AC63" s="87"/>
      <c r="AD63" s="87">
        <f>+AF63*8.5%</f>
        <v>22185</v>
      </c>
      <c r="AE63" s="87"/>
      <c r="AF63" s="89">
        <v>261000</v>
      </c>
      <c r="AG63" s="86"/>
      <c r="AH63" s="86"/>
      <c r="AI63" s="86"/>
      <c r="AJ63" s="86">
        <f>+AV63*0.05%</f>
        <v>14.076445</v>
      </c>
      <c r="AK63" s="86"/>
      <c r="AL63" s="86">
        <f>+AV63*2.5%</f>
        <v>703.82225000000005</v>
      </c>
      <c r="AM63" s="86"/>
      <c r="AN63" s="86">
        <f>+AV63*40%</f>
        <v>11261.156000000001</v>
      </c>
      <c r="AO63" s="182"/>
      <c r="AP63" s="86">
        <f>+AV63*0.05%</f>
        <v>14.076445</v>
      </c>
      <c r="AQ63" s="86"/>
      <c r="AR63" s="86">
        <f>+AV63*57%</f>
        <v>16047.147299999999</v>
      </c>
      <c r="AS63" s="86"/>
      <c r="AT63" s="86">
        <f>+AV63*0.4%</f>
        <v>112.61156</v>
      </c>
      <c r="AU63" s="86"/>
      <c r="AV63" s="89">
        <v>28152.89</v>
      </c>
      <c r="AW63" s="86"/>
      <c r="AX63" s="86"/>
      <c r="AY63" s="87"/>
      <c r="AZ63" s="90">
        <f t="shared" ref="AZ63" si="4">P63+AF63+AV63</f>
        <v>530152.89</v>
      </c>
      <c r="BA63" s="87"/>
      <c r="BB63" s="87"/>
      <c r="BC63" s="86"/>
      <c r="BD63" s="86"/>
      <c r="BE63" s="86"/>
      <c r="BF63" s="86"/>
      <c r="BG63" s="86"/>
      <c r="BH63" s="86"/>
      <c r="BI63" s="86"/>
      <c r="BJ63" s="86"/>
      <c r="BK63" s="86"/>
      <c r="BL63" s="86"/>
      <c r="BM63" s="87"/>
      <c r="BN63" s="87"/>
      <c r="BO63" s="86"/>
      <c r="BP63" s="86"/>
      <c r="BQ63" s="86"/>
      <c r="BR63" s="86"/>
    </row>
    <row r="64" spans="1:94" x14ac:dyDescent="0.25">
      <c r="P64" s="24"/>
      <c r="T64" s="24"/>
    </row>
    <row r="65" spans="1:67" s="94" customFormat="1" ht="18" x14ac:dyDescent="0.25">
      <c r="A65" s="92"/>
      <c r="B65" s="93"/>
      <c r="D65" s="95">
        <f>+D63/P63</f>
        <v>0.67469999999999997</v>
      </c>
      <c r="E65" s="95"/>
      <c r="F65" s="95">
        <f>+F63/P63</f>
        <v>0.17370000000000002</v>
      </c>
      <c r="G65" s="95"/>
      <c r="H65" s="95">
        <f>+H63/P63</f>
        <v>3.73E-2</v>
      </c>
      <c r="I65" s="95"/>
      <c r="J65" s="95">
        <f>+J63/P63</f>
        <v>0.88569999999999993</v>
      </c>
      <c r="K65" s="95"/>
      <c r="L65" s="95">
        <f>+L63/P63</f>
        <v>2.0785892116182564E-2</v>
      </c>
      <c r="M65" s="95"/>
      <c r="N65" s="95">
        <f>+N63/P63</f>
        <v>9.3514107883817435E-2</v>
      </c>
      <c r="O65" s="95"/>
      <c r="P65" s="95"/>
      <c r="V65" s="95">
        <f>+V63/AF63</f>
        <v>0.56499999999999995</v>
      </c>
      <c r="X65" s="95">
        <f>+X63/AF63</f>
        <v>0.34</v>
      </c>
      <c r="Z65" s="96">
        <f>+Z63/AF63</f>
        <v>2.5000000000000001E-3</v>
      </c>
      <c r="AA65" s="95"/>
      <c r="AB65" s="95">
        <f>+AB63/AF63</f>
        <v>7.4999999999999997E-3</v>
      </c>
      <c r="AC65" s="95"/>
      <c r="AD65" s="95">
        <f>+AD63/AF63</f>
        <v>8.5000000000000006E-2</v>
      </c>
      <c r="AJ65" s="96">
        <f>+AJ63/AV63</f>
        <v>5.0000000000000001E-4</v>
      </c>
      <c r="AK65" s="96"/>
      <c r="AL65" s="96">
        <f>+AL63/AV63</f>
        <v>2.5000000000000001E-2</v>
      </c>
      <c r="AM65" s="96"/>
      <c r="AN65" s="96">
        <f>+AN63/AV63</f>
        <v>0.4</v>
      </c>
      <c r="AO65" s="184"/>
      <c r="AP65" s="96">
        <f>+AP63/AV63</f>
        <v>5.0000000000000001E-4</v>
      </c>
      <c r="AQ65" s="96"/>
      <c r="AR65" s="96">
        <f>+AR63/AV63</f>
        <v>0.56999999999999995</v>
      </c>
      <c r="AS65" s="96"/>
      <c r="AT65" s="96">
        <f>+AT63/AV63</f>
        <v>4.0000000000000001E-3</v>
      </c>
    </row>
    <row r="66" spans="1:67" x14ac:dyDescent="0.25">
      <c r="C66" s="26"/>
      <c r="D66" s="97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6"/>
      <c r="AF66" s="26"/>
      <c r="AG66" s="26"/>
      <c r="AH66" s="26"/>
      <c r="AI66" s="26"/>
      <c r="AJ66" s="26"/>
      <c r="AK66" s="26"/>
      <c r="AL66" s="97"/>
      <c r="AM66" s="26"/>
      <c r="AN66" s="26"/>
      <c r="AP66" s="26"/>
      <c r="AQ66" s="26"/>
      <c r="AR66" s="26"/>
      <c r="AS66" s="26"/>
      <c r="AT66" s="26"/>
      <c r="AU66" s="26"/>
      <c r="AV66" s="26"/>
      <c r="AW66" s="26"/>
      <c r="AX66" s="26"/>
      <c r="AY66" s="27"/>
      <c r="AZ66" s="27"/>
      <c r="BA66" s="27"/>
      <c r="BB66" s="27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7"/>
      <c r="BN66" s="27"/>
      <c r="BO66" s="26"/>
    </row>
    <row r="67" spans="1:67" x14ac:dyDescent="0.25">
      <c r="D67" s="97"/>
    </row>
  </sheetData>
  <protectedRanges>
    <protectedRange sqref="B48:B49" name="Range7_2"/>
    <protectedRange sqref="B56" name="Range8_1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Q64"/>
  <sheetViews>
    <sheetView view="pageBreakPreview" zoomScale="70" zoomScaleNormal="85" zoomScaleSheetLayoutView="70" workbookViewId="0">
      <pane xSplit="2" ySplit="6" topLeftCell="C52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8" width="8.4257812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7">
        <v>11800</v>
      </c>
      <c r="D7" s="7">
        <v>14765</v>
      </c>
      <c r="E7" s="7">
        <v>1576</v>
      </c>
      <c r="F7" s="7">
        <v>4565</v>
      </c>
      <c r="G7" s="7">
        <v>160</v>
      </c>
      <c r="H7" s="7">
        <v>200</v>
      </c>
      <c r="I7" s="8">
        <v>13536</v>
      </c>
      <c r="J7" s="8">
        <v>19530</v>
      </c>
      <c r="K7" s="7">
        <v>660</v>
      </c>
      <c r="L7" s="7">
        <v>2200</v>
      </c>
      <c r="M7" s="7">
        <v>40</v>
      </c>
      <c r="N7" s="7">
        <v>200</v>
      </c>
      <c r="O7" s="8">
        <v>14236</v>
      </c>
      <c r="P7" s="8">
        <v>21930</v>
      </c>
      <c r="Q7" s="7">
        <v>8</v>
      </c>
      <c r="R7" s="7">
        <v>25</v>
      </c>
      <c r="S7" s="7">
        <v>11676</v>
      </c>
      <c r="T7" s="7">
        <v>17545</v>
      </c>
      <c r="U7" s="7">
        <v>610</v>
      </c>
      <c r="V7" s="7">
        <v>2022</v>
      </c>
      <c r="W7" s="7">
        <v>120</v>
      </c>
      <c r="X7" s="7">
        <v>1600</v>
      </c>
      <c r="Y7" s="7">
        <v>15</v>
      </c>
      <c r="Z7" s="7">
        <v>50</v>
      </c>
      <c r="AA7" s="7">
        <v>10</v>
      </c>
      <c r="AB7" s="7">
        <v>28</v>
      </c>
      <c r="AC7" s="7">
        <v>4</v>
      </c>
      <c r="AD7" s="7">
        <v>100</v>
      </c>
      <c r="AE7" s="8">
        <v>759</v>
      </c>
      <c r="AF7" s="8">
        <v>3800</v>
      </c>
      <c r="AG7" s="7">
        <v>5</v>
      </c>
      <c r="AH7" s="7">
        <v>15</v>
      </c>
      <c r="AI7" s="7">
        <v>4</v>
      </c>
      <c r="AJ7" s="7">
        <v>20</v>
      </c>
      <c r="AK7" s="7">
        <v>62</v>
      </c>
      <c r="AL7" s="7">
        <v>282</v>
      </c>
      <c r="AM7" s="7">
        <v>110</v>
      </c>
      <c r="AN7" s="7">
        <v>555</v>
      </c>
      <c r="AO7" s="7">
        <v>20</v>
      </c>
      <c r="AP7" s="7">
        <v>60</v>
      </c>
      <c r="AQ7" s="7">
        <v>82</v>
      </c>
      <c r="AR7" s="7">
        <v>157</v>
      </c>
      <c r="AS7" s="7">
        <v>20</v>
      </c>
      <c r="AT7" s="7">
        <v>126</v>
      </c>
      <c r="AU7" s="7">
        <v>298</v>
      </c>
      <c r="AV7" s="7">
        <v>1200</v>
      </c>
      <c r="AW7" s="7">
        <v>13</v>
      </c>
      <c r="AX7" s="7">
        <v>17</v>
      </c>
      <c r="AY7" s="9">
        <v>15293</v>
      </c>
      <c r="AZ7" s="9">
        <v>26930</v>
      </c>
      <c r="BA7" s="9"/>
      <c r="BB7" s="9"/>
      <c r="BC7" s="7">
        <v>3</v>
      </c>
      <c r="BD7" s="7">
        <v>46</v>
      </c>
      <c r="BE7" s="7">
        <v>3</v>
      </c>
      <c r="BF7" s="7">
        <v>92</v>
      </c>
      <c r="BG7" s="7">
        <v>600</v>
      </c>
      <c r="BH7" s="7">
        <v>6510</v>
      </c>
      <c r="BI7" s="7">
        <v>314</v>
      </c>
      <c r="BJ7" s="7">
        <v>1852</v>
      </c>
      <c r="BK7" s="8">
        <v>920</v>
      </c>
      <c r="BL7" s="8">
        <v>8500</v>
      </c>
      <c r="BM7" s="8">
        <v>16213</v>
      </c>
      <c r="BN7" s="8">
        <v>35430</v>
      </c>
      <c r="BO7" s="7">
        <v>8960</v>
      </c>
      <c r="BP7" s="7">
        <v>15800</v>
      </c>
      <c r="BQ7" s="7">
        <v>1221</v>
      </c>
      <c r="BR7" s="7">
        <v>1221</v>
      </c>
    </row>
    <row r="8" spans="1:70" s="10" customFormat="1" ht="18" customHeight="1" x14ac:dyDescent="0.25">
      <c r="A8" s="37">
        <v>2</v>
      </c>
      <c r="B8" s="12" t="s">
        <v>9</v>
      </c>
      <c r="C8" s="7">
        <v>29400</v>
      </c>
      <c r="D8" s="7">
        <v>37885</v>
      </c>
      <c r="E8" s="7">
        <v>1662</v>
      </c>
      <c r="F8" s="7">
        <v>4965</v>
      </c>
      <c r="G8" s="7">
        <v>210</v>
      </c>
      <c r="H8" s="7">
        <v>250</v>
      </c>
      <c r="I8" s="8">
        <v>31272</v>
      </c>
      <c r="J8" s="8">
        <v>43100</v>
      </c>
      <c r="K8" s="7">
        <v>225</v>
      </c>
      <c r="L8" s="7">
        <v>1220</v>
      </c>
      <c r="M8" s="7">
        <v>140</v>
      </c>
      <c r="N8" s="7">
        <v>900</v>
      </c>
      <c r="O8" s="8">
        <v>31637</v>
      </c>
      <c r="P8" s="8">
        <v>45220</v>
      </c>
      <c r="Q8" s="7">
        <v>18</v>
      </c>
      <c r="R8" s="7">
        <v>78</v>
      </c>
      <c r="S8" s="7">
        <v>25316</v>
      </c>
      <c r="T8" s="7">
        <v>36179</v>
      </c>
      <c r="U8" s="7">
        <v>512</v>
      </c>
      <c r="V8" s="7">
        <v>2618</v>
      </c>
      <c r="W8" s="7">
        <v>50</v>
      </c>
      <c r="X8" s="7">
        <v>1100</v>
      </c>
      <c r="Y8" s="7">
        <v>15</v>
      </c>
      <c r="Z8" s="7">
        <v>50</v>
      </c>
      <c r="AA8" s="7">
        <v>12</v>
      </c>
      <c r="AB8" s="7">
        <v>32</v>
      </c>
      <c r="AC8" s="7">
        <v>4</v>
      </c>
      <c r="AD8" s="7">
        <v>100</v>
      </c>
      <c r="AE8" s="8">
        <v>593</v>
      </c>
      <c r="AF8" s="8">
        <v>3900</v>
      </c>
      <c r="AG8" s="7">
        <v>2</v>
      </c>
      <c r="AH8" s="7">
        <v>8</v>
      </c>
      <c r="AI8" s="7">
        <v>3</v>
      </c>
      <c r="AJ8" s="7">
        <v>12</v>
      </c>
      <c r="AK8" s="7">
        <v>42</v>
      </c>
      <c r="AL8" s="7">
        <v>200</v>
      </c>
      <c r="AM8" s="7">
        <v>52</v>
      </c>
      <c r="AN8" s="7">
        <v>254</v>
      </c>
      <c r="AO8" s="7">
        <v>16</v>
      </c>
      <c r="AP8" s="7">
        <v>29</v>
      </c>
      <c r="AQ8" s="7">
        <v>20</v>
      </c>
      <c r="AR8" s="7">
        <v>45</v>
      </c>
      <c r="AS8" s="7">
        <v>10</v>
      </c>
      <c r="AT8" s="7">
        <v>60</v>
      </c>
      <c r="AU8" s="7">
        <v>143</v>
      </c>
      <c r="AV8" s="7">
        <v>600</v>
      </c>
      <c r="AW8" s="7">
        <v>6</v>
      </c>
      <c r="AX8" s="7">
        <v>10</v>
      </c>
      <c r="AY8" s="9">
        <v>32373</v>
      </c>
      <c r="AZ8" s="9">
        <v>49720</v>
      </c>
      <c r="BA8" s="9"/>
      <c r="BB8" s="9"/>
      <c r="BC8" s="7">
        <v>7</v>
      </c>
      <c r="BD8" s="7">
        <v>107</v>
      </c>
      <c r="BE8" s="7">
        <v>8</v>
      </c>
      <c r="BF8" s="7">
        <v>242</v>
      </c>
      <c r="BG8" s="7">
        <v>506</v>
      </c>
      <c r="BH8" s="7">
        <v>4510</v>
      </c>
      <c r="BI8" s="7">
        <v>259</v>
      </c>
      <c r="BJ8" s="7">
        <v>1141</v>
      </c>
      <c r="BK8" s="8">
        <v>780</v>
      </c>
      <c r="BL8" s="8">
        <v>6000</v>
      </c>
      <c r="BM8" s="8">
        <v>33153</v>
      </c>
      <c r="BN8" s="8">
        <v>55720</v>
      </c>
      <c r="BO8" s="7">
        <v>19810</v>
      </c>
      <c r="BP8" s="7">
        <v>28100</v>
      </c>
      <c r="BQ8" s="7">
        <v>2964</v>
      </c>
      <c r="BR8" s="7">
        <v>2964</v>
      </c>
    </row>
    <row r="9" spans="1:70" s="10" customFormat="1" ht="18" customHeight="1" x14ac:dyDescent="0.25">
      <c r="A9" s="36">
        <v>3</v>
      </c>
      <c r="B9" s="12" t="s">
        <v>10</v>
      </c>
      <c r="C9" s="7">
        <v>830</v>
      </c>
      <c r="D9" s="7">
        <v>835</v>
      </c>
      <c r="E9" s="7">
        <v>121</v>
      </c>
      <c r="F9" s="7">
        <v>185</v>
      </c>
      <c r="G9" s="7">
        <v>15</v>
      </c>
      <c r="H9" s="7">
        <v>20</v>
      </c>
      <c r="I9" s="8">
        <v>966</v>
      </c>
      <c r="J9" s="8">
        <v>1040</v>
      </c>
      <c r="K9" s="7">
        <v>55</v>
      </c>
      <c r="L9" s="7">
        <v>200</v>
      </c>
      <c r="M9" s="7">
        <v>20</v>
      </c>
      <c r="N9" s="7">
        <v>100</v>
      </c>
      <c r="O9" s="8">
        <v>1041</v>
      </c>
      <c r="P9" s="8">
        <v>1340</v>
      </c>
      <c r="Q9" s="7">
        <v>3</v>
      </c>
      <c r="R9" s="7">
        <v>5</v>
      </c>
      <c r="S9" s="7">
        <v>833</v>
      </c>
      <c r="T9" s="7">
        <v>1072</v>
      </c>
      <c r="U9" s="7">
        <v>80</v>
      </c>
      <c r="V9" s="7">
        <v>478</v>
      </c>
      <c r="W9" s="7">
        <v>15</v>
      </c>
      <c r="X9" s="7">
        <v>110</v>
      </c>
      <c r="Y9" s="7">
        <v>3</v>
      </c>
      <c r="Z9" s="7">
        <v>6</v>
      </c>
      <c r="AA9" s="7">
        <v>3</v>
      </c>
      <c r="AB9" s="7">
        <v>6</v>
      </c>
      <c r="AC9" s="7">
        <v>0</v>
      </c>
      <c r="AD9" s="7">
        <v>0</v>
      </c>
      <c r="AE9" s="8">
        <v>101</v>
      </c>
      <c r="AF9" s="8">
        <v>600</v>
      </c>
      <c r="AG9" s="7">
        <v>1</v>
      </c>
      <c r="AH9" s="7">
        <v>2</v>
      </c>
      <c r="AI9" s="7">
        <v>0</v>
      </c>
      <c r="AJ9" s="7">
        <v>0</v>
      </c>
      <c r="AK9" s="7">
        <v>8</v>
      </c>
      <c r="AL9" s="7">
        <v>40</v>
      </c>
      <c r="AM9" s="7">
        <v>22</v>
      </c>
      <c r="AN9" s="7">
        <v>105</v>
      </c>
      <c r="AO9" s="7">
        <v>3</v>
      </c>
      <c r="AP9" s="7">
        <v>10</v>
      </c>
      <c r="AQ9" s="7">
        <v>10</v>
      </c>
      <c r="AR9" s="7">
        <v>25</v>
      </c>
      <c r="AS9" s="7">
        <v>5</v>
      </c>
      <c r="AT9" s="7">
        <v>20</v>
      </c>
      <c r="AU9" s="7">
        <v>48</v>
      </c>
      <c r="AV9" s="7">
        <v>200</v>
      </c>
      <c r="AW9" s="7">
        <v>1</v>
      </c>
      <c r="AX9" s="7">
        <v>4</v>
      </c>
      <c r="AY9" s="9">
        <v>1190</v>
      </c>
      <c r="AZ9" s="9">
        <v>2140</v>
      </c>
      <c r="BA9" s="9"/>
      <c r="BB9" s="9"/>
      <c r="BC9" s="7"/>
      <c r="BD9" s="7"/>
      <c r="BE9" s="7"/>
      <c r="BF9" s="7"/>
      <c r="BG9" s="7">
        <v>25</v>
      </c>
      <c r="BH9" s="7">
        <v>50</v>
      </c>
      <c r="BI9" s="7">
        <v>25</v>
      </c>
      <c r="BJ9" s="7">
        <v>50</v>
      </c>
      <c r="BK9" s="8">
        <v>50</v>
      </c>
      <c r="BL9" s="8">
        <v>100</v>
      </c>
      <c r="BM9" s="8">
        <v>1240</v>
      </c>
      <c r="BN9" s="8">
        <v>2240</v>
      </c>
      <c r="BO9" s="7">
        <v>670</v>
      </c>
      <c r="BP9" s="7">
        <v>1100</v>
      </c>
      <c r="BQ9" s="7">
        <v>114</v>
      </c>
      <c r="BR9" s="7">
        <v>114</v>
      </c>
    </row>
    <row r="10" spans="1:70" s="10" customFormat="1" ht="18" customHeight="1" x14ac:dyDescent="0.25">
      <c r="A10" s="37">
        <v>4</v>
      </c>
      <c r="B10" s="12" t="s">
        <v>11</v>
      </c>
      <c r="C10" s="7"/>
      <c r="D10" s="7"/>
      <c r="E10" s="7"/>
      <c r="F10" s="7"/>
      <c r="G10" s="7"/>
      <c r="H10" s="7"/>
      <c r="I10" s="8">
        <v>0</v>
      </c>
      <c r="J10" s="8">
        <v>0</v>
      </c>
      <c r="K10" s="7"/>
      <c r="L10" s="7"/>
      <c r="M10" s="7"/>
      <c r="N10" s="7"/>
      <c r="O10" s="8">
        <v>0</v>
      </c>
      <c r="P10" s="8">
        <v>0</v>
      </c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8">
        <v>0</v>
      </c>
      <c r="AF10" s="8">
        <v>0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>
        <v>0</v>
      </c>
      <c r="AV10" s="7">
        <v>0</v>
      </c>
      <c r="AW10" s="7"/>
      <c r="AX10" s="7"/>
      <c r="AY10" s="9">
        <v>0</v>
      </c>
      <c r="AZ10" s="9">
        <v>0</v>
      </c>
      <c r="BA10" s="9"/>
      <c r="BB10" s="9"/>
      <c r="BC10" s="7"/>
      <c r="BD10" s="7"/>
      <c r="BE10" s="7"/>
      <c r="BF10" s="7"/>
      <c r="BG10" s="7"/>
      <c r="BH10" s="7"/>
      <c r="BI10" s="7"/>
      <c r="BJ10" s="7"/>
      <c r="BK10" s="8">
        <v>0</v>
      </c>
      <c r="BL10" s="8">
        <v>0</v>
      </c>
      <c r="BM10" s="8">
        <v>0</v>
      </c>
      <c r="BN10" s="8">
        <v>0</v>
      </c>
      <c r="BO10" s="7"/>
      <c r="BP10" s="7"/>
      <c r="BQ10" s="7"/>
      <c r="BR10" s="7"/>
    </row>
    <row r="11" spans="1:70" s="10" customFormat="1" ht="18" customHeight="1" x14ac:dyDescent="0.25">
      <c r="A11" s="36">
        <v>5</v>
      </c>
      <c r="B11" s="12" t="s">
        <v>12</v>
      </c>
      <c r="C11" s="7">
        <v>1710</v>
      </c>
      <c r="D11" s="7">
        <v>2215</v>
      </c>
      <c r="E11" s="7">
        <v>81</v>
      </c>
      <c r="F11" s="7">
        <v>150</v>
      </c>
      <c r="G11" s="7">
        <v>20</v>
      </c>
      <c r="H11" s="7">
        <v>20</v>
      </c>
      <c r="I11" s="8">
        <v>1811</v>
      </c>
      <c r="J11" s="8">
        <v>2385</v>
      </c>
      <c r="K11" s="7">
        <v>15</v>
      </c>
      <c r="L11" s="7">
        <v>55</v>
      </c>
      <c r="M11" s="7">
        <v>18</v>
      </c>
      <c r="N11" s="7">
        <v>100</v>
      </c>
      <c r="O11" s="8">
        <v>1844</v>
      </c>
      <c r="P11" s="8">
        <v>2540</v>
      </c>
      <c r="Q11" s="7">
        <v>3</v>
      </c>
      <c r="R11" s="7">
        <v>11</v>
      </c>
      <c r="S11" s="7">
        <v>1568</v>
      </c>
      <c r="T11" s="7">
        <v>2236</v>
      </c>
      <c r="U11" s="7">
        <v>60</v>
      </c>
      <c r="V11" s="7">
        <v>339</v>
      </c>
      <c r="W11" s="7">
        <v>50</v>
      </c>
      <c r="X11" s="7">
        <v>250</v>
      </c>
      <c r="Y11" s="7">
        <v>2</v>
      </c>
      <c r="Z11" s="7">
        <v>5</v>
      </c>
      <c r="AA11" s="7">
        <v>3</v>
      </c>
      <c r="AB11" s="7">
        <v>6</v>
      </c>
      <c r="AC11" s="7">
        <v>0</v>
      </c>
      <c r="AD11" s="7">
        <v>0</v>
      </c>
      <c r="AE11" s="8">
        <v>115</v>
      </c>
      <c r="AF11" s="8">
        <v>600</v>
      </c>
      <c r="AG11" s="7">
        <v>0</v>
      </c>
      <c r="AH11" s="7">
        <v>0</v>
      </c>
      <c r="AI11" s="7">
        <v>0</v>
      </c>
      <c r="AJ11" s="7">
        <v>0</v>
      </c>
      <c r="AK11" s="7">
        <v>22</v>
      </c>
      <c r="AL11" s="7">
        <v>85</v>
      </c>
      <c r="AM11" s="7">
        <v>35</v>
      </c>
      <c r="AN11" s="7">
        <v>170</v>
      </c>
      <c r="AO11" s="7">
        <v>5</v>
      </c>
      <c r="AP11" s="7">
        <v>10</v>
      </c>
      <c r="AQ11" s="7">
        <v>15</v>
      </c>
      <c r="AR11" s="7">
        <v>45</v>
      </c>
      <c r="AS11" s="7">
        <v>5</v>
      </c>
      <c r="AT11" s="7">
        <v>10</v>
      </c>
      <c r="AU11" s="7">
        <v>82</v>
      </c>
      <c r="AV11" s="7">
        <v>320</v>
      </c>
      <c r="AW11" s="7">
        <v>2</v>
      </c>
      <c r="AX11" s="7">
        <v>5</v>
      </c>
      <c r="AY11" s="9">
        <v>2041</v>
      </c>
      <c r="AZ11" s="9">
        <v>3460</v>
      </c>
      <c r="BA11" s="9"/>
      <c r="BB11" s="9"/>
      <c r="BC11" s="7"/>
      <c r="BD11" s="7"/>
      <c r="BE11" s="7"/>
      <c r="BF11" s="7"/>
      <c r="BG11" s="7">
        <v>71</v>
      </c>
      <c r="BH11" s="7">
        <v>125</v>
      </c>
      <c r="BI11" s="7">
        <v>49</v>
      </c>
      <c r="BJ11" s="7">
        <v>75</v>
      </c>
      <c r="BK11" s="8">
        <v>120</v>
      </c>
      <c r="BL11" s="8">
        <v>200</v>
      </c>
      <c r="BM11" s="8">
        <v>2161</v>
      </c>
      <c r="BN11" s="8">
        <v>3660</v>
      </c>
      <c r="BO11" s="7">
        <v>1200</v>
      </c>
      <c r="BP11" s="7">
        <v>1900</v>
      </c>
      <c r="BQ11" s="7">
        <v>205</v>
      </c>
      <c r="BR11" s="7">
        <v>205</v>
      </c>
    </row>
    <row r="12" spans="1:70" s="10" customFormat="1" ht="18" customHeight="1" x14ac:dyDescent="0.25">
      <c r="A12" s="37">
        <v>6</v>
      </c>
      <c r="B12" s="12" t="s">
        <v>13</v>
      </c>
      <c r="C12" s="7">
        <v>465</v>
      </c>
      <c r="D12" s="7">
        <v>510</v>
      </c>
      <c r="E12" s="7">
        <v>92</v>
      </c>
      <c r="F12" s="7">
        <v>140</v>
      </c>
      <c r="G12" s="7">
        <v>6</v>
      </c>
      <c r="H12" s="7">
        <v>10</v>
      </c>
      <c r="I12" s="8">
        <v>563</v>
      </c>
      <c r="J12" s="8">
        <v>660</v>
      </c>
      <c r="K12" s="7">
        <v>80</v>
      </c>
      <c r="L12" s="7">
        <v>100</v>
      </c>
      <c r="M12" s="7">
        <v>10</v>
      </c>
      <c r="N12" s="7">
        <v>50</v>
      </c>
      <c r="O12" s="8">
        <v>653</v>
      </c>
      <c r="P12" s="8">
        <v>810</v>
      </c>
      <c r="Q12" s="7">
        <v>2</v>
      </c>
      <c r="R12" s="7">
        <v>9</v>
      </c>
      <c r="S12" s="7">
        <v>556</v>
      </c>
      <c r="T12" s="7">
        <v>713</v>
      </c>
      <c r="U12" s="7">
        <v>20</v>
      </c>
      <c r="V12" s="7">
        <v>110</v>
      </c>
      <c r="W12" s="7">
        <v>30</v>
      </c>
      <c r="X12" s="7">
        <v>80</v>
      </c>
      <c r="Y12" s="7">
        <v>6</v>
      </c>
      <c r="Z12" s="7">
        <v>6</v>
      </c>
      <c r="AA12" s="7">
        <v>2</v>
      </c>
      <c r="AB12" s="7">
        <v>4</v>
      </c>
      <c r="AC12" s="7">
        <v>0</v>
      </c>
      <c r="AD12" s="7">
        <v>0</v>
      </c>
      <c r="AE12" s="8">
        <v>58</v>
      </c>
      <c r="AF12" s="8">
        <v>200</v>
      </c>
      <c r="AG12" s="7">
        <v>4</v>
      </c>
      <c r="AH12" s="7">
        <v>4</v>
      </c>
      <c r="AI12" s="7">
        <v>0</v>
      </c>
      <c r="AJ12" s="7">
        <v>0</v>
      </c>
      <c r="AK12" s="7">
        <v>10</v>
      </c>
      <c r="AL12" s="7">
        <v>15</v>
      </c>
      <c r="AM12" s="7">
        <v>12</v>
      </c>
      <c r="AN12" s="7">
        <v>53</v>
      </c>
      <c r="AO12" s="7">
        <v>2</v>
      </c>
      <c r="AP12" s="7">
        <v>2</v>
      </c>
      <c r="AQ12" s="7">
        <v>10</v>
      </c>
      <c r="AR12" s="7">
        <v>20</v>
      </c>
      <c r="AS12" s="7">
        <v>3</v>
      </c>
      <c r="AT12" s="7">
        <v>10</v>
      </c>
      <c r="AU12" s="7">
        <v>37</v>
      </c>
      <c r="AV12" s="7">
        <v>100</v>
      </c>
      <c r="AW12" s="7">
        <v>1</v>
      </c>
      <c r="AX12" s="7">
        <v>2</v>
      </c>
      <c r="AY12" s="9">
        <v>748</v>
      </c>
      <c r="AZ12" s="9">
        <v>1110</v>
      </c>
      <c r="BA12" s="9"/>
      <c r="BB12" s="9"/>
      <c r="BC12" s="7"/>
      <c r="BD12" s="7"/>
      <c r="BE12" s="7"/>
      <c r="BF12" s="7"/>
      <c r="BG12" s="7">
        <v>30</v>
      </c>
      <c r="BH12" s="7">
        <v>55</v>
      </c>
      <c r="BI12" s="7">
        <v>30</v>
      </c>
      <c r="BJ12" s="7">
        <v>45</v>
      </c>
      <c r="BK12" s="8">
        <v>60</v>
      </c>
      <c r="BL12" s="8">
        <v>100</v>
      </c>
      <c r="BM12" s="8">
        <v>808</v>
      </c>
      <c r="BN12" s="8">
        <v>1210</v>
      </c>
      <c r="BO12" s="7">
        <v>390</v>
      </c>
      <c r="BP12" s="7">
        <v>640</v>
      </c>
      <c r="BQ12" s="7">
        <v>57</v>
      </c>
      <c r="BR12" s="7">
        <v>57</v>
      </c>
    </row>
    <row r="13" spans="1:70" s="10" customFormat="1" ht="18" customHeight="1" x14ac:dyDescent="0.25">
      <c r="A13" s="36">
        <v>7</v>
      </c>
      <c r="B13" s="12" t="s">
        <v>15</v>
      </c>
      <c r="C13" s="7">
        <v>465</v>
      </c>
      <c r="D13" s="7">
        <v>475</v>
      </c>
      <c r="E13" s="7">
        <v>73</v>
      </c>
      <c r="F13" s="7">
        <v>145</v>
      </c>
      <c r="G13" s="7">
        <v>8</v>
      </c>
      <c r="H13" s="7">
        <v>10</v>
      </c>
      <c r="I13" s="8">
        <v>546</v>
      </c>
      <c r="J13" s="8">
        <v>630</v>
      </c>
      <c r="K13" s="7">
        <v>32</v>
      </c>
      <c r="L13" s="7">
        <v>100</v>
      </c>
      <c r="M13" s="7">
        <v>8</v>
      </c>
      <c r="N13" s="7">
        <v>30</v>
      </c>
      <c r="O13" s="8">
        <v>586</v>
      </c>
      <c r="P13" s="8">
        <v>760</v>
      </c>
      <c r="Q13" s="7">
        <v>1</v>
      </c>
      <c r="R13" s="7">
        <v>5</v>
      </c>
      <c r="S13" s="7">
        <v>499</v>
      </c>
      <c r="T13" s="7">
        <v>646</v>
      </c>
      <c r="U13" s="7">
        <v>25</v>
      </c>
      <c r="V13" s="7">
        <v>124</v>
      </c>
      <c r="W13" s="7">
        <v>15</v>
      </c>
      <c r="X13" s="7">
        <v>80</v>
      </c>
      <c r="Y13" s="7">
        <v>4</v>
      </c>
      <c r="Z13" s="7">
        <v>4</v>
      </c>
      <c r="AA13" s="7">
        <v>2</v>
      </c>
      <c r="AB13" s="7">
        <v>2</v>
      </c>
      <c r="AC13" s="7">
        <v>0</v>
      </c>
      <c r="AD13" s="7">
        <v>0</v>
      </c>
      <c r="AE13" s="8">
        <v>46</v>
      </c>
      <c r="AF13" s="8">
        <v>210</v>
      </c>
      <c r="AG13" s="7">
        <v>2</v>
      </c>
      <c r="AH13" s="7">
        <v>2</v>
      </c>
      <c r="AI13" s="7">
        <v>0</v>
      </c>
      <c r="AJ13" s="7">
        <v>0</v>
      </c>
      <c r="AK13" s="7">
        <v>7</v>
      </c>
      <c r="AL13" s="7">
        <v>30</v>
      </c>
      <c r="AM13" s="7">
        <v>20</v>
      </c>
      <c r="AN13" s="7">
        <v>90</v>
      </c>
      <c r="AO13" s="7">
        <v>5</v>
      </c>
      <c r="AP13" s="7">
        <v>10</v>
      </c>
      <c r="AQ13" s="7">
        <v>5</v>
      </c>
      <c r="AR13" s="7">
        <v>10</v>
      </c>
      <c r="AS13" s="7">
        <v>2</v>
      </c>
      <c r="AT13" s="7">
        <v>10</v>
      </c>
      <c r="AU13" s="7">
        <v>39</v>
      </c>
      <c r="AV13" s="7">
        <v>150</v>
      </c>
      <c r="AW13" s="7">
        <v>1</v>
      </c>
      <c r="AX13" s="7">
        <v>2</v>
      </c>
      <c r="AY13" s="9">
        <v>671</v>
      </c>
      <c r="AZ13" s="9">
        <v>1120</v>
      </c>
      <c r="BA13" s="9"/>
      <c r="BB13" s="9"/>
      <c r="BC13" s="7"/>
      <c r="BD13" s="7"/>
      <c r="BE13" s="7"/>
      <c r="BF13" s="7"/>
      <c r="BG13" s="7">
        <v>24</v>
      </c>
      <c r="BH13" s="7">
        <v>54</v>
      </c>
      <c r="BI13" s="7">
        <v>26</v>
      </c>
      <c r="BJ13" s="7">
        <v>46</v>
      </c>
      <c r="BK13" s="8">
        <v>50</v>
      </c>
      <c r="BL13" s="8">
        <v>100</v>
      </c>
      <c r="BM13" s="8">
        <v>721</v>
      </c>
      <c r="BN13" s="8">
        <v>1220</v>
      </c>
      <c r="BO13" s="7">
        <v>402</v>
      </c>
      <c r="BP13" s="7">
        <v>600</v>
      </c>
      <c r="BQ13" s="7">
        <v>61</v>
      </c>
      <c r="BR13" s="7">
        <v>61</v>
      </c>
    </row>
    <row r="14" spans="1:70" s="10" customFormat="1" ht="18" customHeight="1" x14ac:dyDescent="0.25">
      <c r="A14" s="37">
        <v>8</v>
      </c>
      <c r="B14" s="12" t="s">
        <v>16</v>
      </c>
      <c r="C14" s="7"/>
      <c r="D14" s="7"/>
      <c r="E14" s="7"/>
      <c r="F14" s="7"/>
      <c r="G14" s="7"/>
      <c r="H14" s="7"/>
      <c r="I14" s="8">
        <v>0</v>
      </c>
      <c r="J14" s="8">
        <v>0</v>
      </c>
      <c r="K14" s="7"/>
      <c r="L14" s="7"/>
      <c r="M14" s="7"/>
      <c r="N14" s="7"/>
      <c r="O14" s="8">
        <v>0</v>
      </c>
      <c r="P14" s="8">
        <v>0</v>
      </c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8">
        <v>0</v>
      </c>
      <c r="AF14" s="8">
        <v>0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>
        <v>0</v>
      </c>
      <c r="AV14" s="7">
        <v>0</v>
      </c>
      <c r="AW14" s="7"/>
      <c r="AX14" s="7"/>
      <c r="AY14" s="9">
        <v>0</v>
      </c>
      <c r="AZ14" s="9">
        <v>0</v>
      </c>
      <c r="BA14" s="9"/>
      <c r="BB14" s="9"/>
      <c r="BC14" s="7"/>
      <c r="BD14" s="7"/>
      <c r="BE14" s="7"/>
      <c r="BF14" s="7"/>
      <c r="BG14" s="7"/>
      <c r="BH14" s="7"/>
      <c r="BI14" s="7"/>
      <c r="BJ14" s="7"/>
      <c r="BK14" s="8">
        <v>0</v>
      </c>
      <c r="BL14" s="8">
        <v>0</v>
      </c>
      <c r="BM14" s="8">
        <v>0</v>
      </c>
      <c r="BN14" s="8">
        <v>0</v>
      </c>
      <c r="BO14" s="7"/>
      <c r="BP14" s="7"/>
      <c r="BQ14" s="7"/>
      <c r="BR14" s="7"/>
    </row>
    <row r="15" spans="1:70" s="10" customFormat="1" ht="18" customHeight="1" x14ac:dyDescent="0.25">
      <c r="A15" s="36">
        <v>9</v>
      </c>
      <c r="B15" s="12" t="s">
        <v>17</v>
      </c>
      <c r="C15" s="7"/>
      <c r="D15" s="7"/>
      <c r="E15" s="7"/>
      <c r="F15" s="7"/>
      <c r="G15" s="7"/>
      <c r="H15" s="7"/>
      <c r="I15" s="8">
        <v>0</v>
      </c>
      <c r="J15" s="8">
        <v>0</v>
      </c>
      <c r="K15" s="7"/>
      <c r="L15" s="7"/>
      <c r="M15" s="7"/>
      <c r="N15" s="7"/>
      <c r="O15" s="8">
        <v>0</v>
      </c>
      <c r="P15" s="8">
        <v>0</v>
      </c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8">
        <v>0</v>
      </c>
      <c r="AF15" s="8">
        <v>0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>
        <v>0</v>
      </c>
      <c r="AV15" s="7">
        <v>0</v>
      </c>
      <c r="AW15" s="7"/>
      <c r="AX15" s="7"/>
      <c r="AY15" s="9">
        <v>0</v>
      </c>
      <c r="AZ15" s="9">
        <v>0</v>
      </c>
      <c r="BA15" s="9"/>
      <c r="BB15" s="9"/>
      <c r="BC15" s="7"/>
      <c r="BD15" s="7"/>
      <c r="BE15" s="7"/>
      <c r="BF15" s="7"/>
      <c r="BG15" s="7"/>
      <c r="BH15" s="7"/>
      <c r="BI15" s="7"/>
      <c r="BJ15" s="7"/>
      <c r="BK15" s="8">
        <v>0</v>
      </c>
      <c r="BL15" s="8">
        <v>0</v>
      </c>
      <c r="BM15" s="8">
        <v>0</v>
      </c>
      <c r="BN15" s="8">
        <v>0</v>
      </c>
      <c r="BO15" s="7"/>
      <c r="BP15" s="7"/>
      <c r="BQ15" s="7"/>
      <c r="BR15" s="7"/>
    </row>
    <row r="16" spans="1:70" s="10" customFormat="1" ht="18" customHeight="1" x14ac:dyDescent="0.25">
      <c r="A16" s="37">
        <v>10</v>
      </c>
      <c r="B16" s="12" t="s">
        <v>18</v>
      </c>
      <c r="C16" s="7">
        <v>5920</v>
      </c>
      <c r="D16" s="7">
        <v>6245</v>
      </c>
      <c r="E16" s="7">
        <v>309</v>
      </c>
      <c r="F16" s="7">
        <v>1175</v>
      </c>
      <c r="G16" s="7">
        <v>24</v>
      </c>
      <c r="H16" s="7">
        <v>50</v>
      </c>
      <c r="I16" s="8">
        <v>6253</v>
      </c>
      <c r="J16" s="8">
        <v>7470</v>
      </c>
      <c r="K16" s="7">
        <v>225</v>
      </c>
      <c r="L16" s="7">
        <v>1130</v>
      </c>
      <c r="M16" s="7">
        <v>60</v>
      </c>
      <c r="N16" s="7">
        <v>300</v>
      </c>
      <c r="O16" s="8">
        <v>6538</v>
      </c>
      <c r="P16" s="8">
        <v>8900</v>
      </c>
      <c r="Q16" s="7">
        <v>9</v>
      </c>
      <c r="R16" s="7">
        <v>17</v>
      </c>
      <c r="S16" s="7">
        <v>5520</v>
      </c>
      <c r="T16" s="7">
        <v>7731</v>
      </c>
      <c r="U16" s="7">
        <v>130</v>
      </c>
      <c r="V16" s="7">
        <v>532</v>
      </c>
      <c r="W16" s="7">
        <v>28</v>
      </c>
      <c r="X16" s="7">
        <v>300</v>
      </c>
      <c r="Y16" s="7">
        <v>8</v>
      </c>
      <c r="Z16" s="7">
        <v>12</v>
      </c>
      <c r="AA16" s="7">
        <v>4</v>
      </c>
      <c r="AB16" s="7">
        <v>6</v>
      </c>
      <c r="AC16" s="7">
        <v>2</v>
      </c>
      <c r="AD16" s="7">
        <v>50</v>
      </c>
      <c r="AE16" s="8">
        <v>172</v>
      </c>
      <c r="AF16" s="8">
        <v>900</v>
      </c>
      <c r="AG16" s="7">
        <v>3</v>
      </c>
      <c r="AH16" s="7">
        <v>3</v>
      </c>
      <c r="AI16" s="7">
        <v>0</v>
      </c>
      <c r="AJ16" s="7">
        <v>0</v>
      </c>
      <c r="AK16" s="7">
        <v>20</v>
      </c>
      <c r="AL16" s="7">
        <v>65</v>
      </c>
      <c r="AM16" s="7">
        <v>25</v>
      </c>
      <c r="AN16" s="7">
        <v>125</v>
      </c>
      <c r="AO16" s="7">
        <v>5</v>
      </c>
      <c r="AP16" s="7">
        <v>10</v>
      </c>
      <c r="AQ16" s="7">
        <v>20</v>
      </c>
      <c r="AR16" s="7">
        <v>80</v>
      </c>
      <c r="AS16" s="7">
        <v>5</v>
      </c>
      <c r="AT16" s="7">
        <v>20</v>
      </c>
      <c r="AU16" s="7">
        <v>75</v>
      </c>
      <c r="AV16" s="7">
        <v>300</v>
      </c>
      <c r="AW16" s="7">
        <v>3</v>
      </c>
      <c r="AX16" s="7">
        <v>8</v>
      </c>
      <c r="AY16" s="9">
        <v>6785</v>
      </c>
      <c r="AZ16" s="9">
        <v>10100</v>
      </c>
      <c r="BA16" s="9"/>
      <c r="BB16" s="9"/>
      <c r="BC16" s="7">
        <v>1</v>
      </c>
      <c r="BD16" s="7">
        <v>15</v>
      </c>
      <c r="BE16" s="7">
        <v>1</v>
      </c>
      <c r="BF16" s="7">
        <v>30</v>
      </c>
      <c r="BG16" s="7">
        <v>60</v>
      </c>
      <c r="BH16" s="7">
        <v>85</v>
      </c>
      <c r="BI16" s="7">
        <v>38</v>
      </c>
      <c r="BJ16" s="7">
        <v>70</v>
      </c>
      <c r="BK16" s="8">
        <v>100</v>
      </c>
      <c r="BL16" s="8">
        <v>200</v>
      </c>
      <c r="BM16" s="8">
        <v>6885</v>
      </c>
      <c r="BN16" s="8">
        <v>10300</v>
      </c>
      <c r="BO16" s="7">
        <v>3720</v>
      </c>
      <c r="BP16" s="7">
        <v>5320</v>
      </c>
      <c r="BQ16" s="7">
        <v>559</v>
      </c>
      <c r="BR16" s="7">
        <v>559</v>
      </c>
    </row>
    <row r="17" spans="1:95" s="10" customFormat="1" ht="18" customHeight="1" x14ac:dyDescent="0.25">
      <c r="A17" s="36">
        <v>11</v>
      </c>
      <c r="B17" s="12" t="s">
        <v>19</v>
      </c>
      <c r="C17" s="7">
        <v>560</v>
      </c>
      <c r="D17" s="7">
        <v>560</v>
      </c>
      <c r="E17" s="7">
        <v>53</v>
      </c>
      <c r="F17" s="7">
        <v>120</v>
      </c>
      <c r="G17" s="7">
        <v>14</v>
      </c>
      <c r="H17" s="7">
        <v>20</v>
      </c>
      <c r="I17" s="8">
        <v>627</v>
      </c>
      <c r="J17" s="8">
        <v>700</v>
      </c>
      <c r="K17" s="7">
        <v>20</v>
      </c>
      <c r="L17" s="7">
        <v>100</v>
      </c>
      <c r="M17" s="7">
        <v>24</v>
      </c>
      <c r="N17" s="7">
        <v>40</v>
      </c>
      <c r="O17" s="8">
        <v>671</v>
      </c>
      <c r="P17" s="8">
        <v>840</v>
      </c>
      <c r="Q17" s="7">
        <v>3</v>
      </c>
      <c r="R17" s="7">
        <v>4</v>
      </c>
      <c r="S17" s="7">
        <v>564</v>
      </c>
      <c r="T17" s="7">
        <v>706</v>
      </c>
      <c r="U17" s="7">
        <v>14</v>
      </c>
      <c r="V17" s="7">
        <v>76</v>
      </c>
      <c r="W17" s="7">
        <v>4</v>
      </c>
      <c r="X17" s="7">
        <v>20</v>
      </c>
      <c r="Y17" s="7">
        <v>2</v>
      </c>
      <c r="Z17" s="7">
        <v>2</v>
      </c>
      <c r="AA17" s="7">
        <v>2</v>
      </c>
      <c r="AB17" s="7">
        <v>2</v>
      </c>
      <c r="AC17" s="7">
        <v>0</v>
      </c>
      <c r="AD17" s="7">
        <v>0</v>
      </c>
      <c r="AE17" s="8">
        <v>22</v>
      </c>
      <c r="AF17" s="8">
        <v>100</v>
      </c>
      <c r="AG17" s="7">
        <v>1</v>
      </c>
      <c r="AH17" s="7">
        <v>1</v>
      </c>
      <c r="AI17" s="7">
        <v>0</v>
      </c>
      <c r="AJ17" s="7">
        <v>0</v>
      </c>
      <c r="AK17" s="7">
        <v>10</v>
      </c>
      <c r="AL17" s="7">
        <v>40</v>
      </c>
      <c r="AM17" s="7">
        <v>50</v>
      </c>
      <c r="AN17" s="7">
        <v>250</v>
      </c>
      <c r="AO17" s="7">
        <v>5</v>
      </c>
      <c r="AP17" s="7">
        <v>20</v>
      </c>
      <c r="AQ17" s="7">
        <v>15</v>
      </c>
      <c r="AR17" s="7">
        <v>30</v>
      </c>
      <c r="AS17" s="7">
        <v>10</v>
      </c>
      <c r="AT17" s="7">
        <v>60</v>
      </c>
      <c r="AU17" s="7">
        <v>90</v>
      </c>
      <c r="AV17" s="7">
        <v>400</v>
      </c>
      <c r="AW17" s="7">
        <v>3</v>
      </c>
      <c r="AX17" s="7">
        <v>3</v>
      </c>
      <c r="AY17" s="9">
        <v>783</v>
      </c>
      <c r="AZ17" s="9">
        <v>1340</v>
      </c>
      <c r="BA17" s="9"/>
      <c r="BB17" s="9"/>
      <c r="BC17" s="7"/>
      <c r="BD17" s="7"/>
      <c r="BE17" s="7"/>
      <c r="BF17" s="7"/>
      <c r="BG17" s="7">
        <v>25</v>
      </c>
      <c r="BH17" s="7">
        <v>25</v>
      </c>
      <c r="BI17" s="7">
        <v>15</v>
      </c>
      <c r="BJ17" s="7">
        <v>75</v>
      </c>
      <c r="BK17" s="8">
        <v>40</v>
      </c>
      <c r="BL17" s="8">
        <v>100</v>
      </c>
      <c r="BM17" s="8">
        <v>823</v>
      </c>
      <c r="BN17" s="8">
        <v>1440</v>
      </c>
      <c r="BO17" s="7">
        <v>480</v>
      </c>
      <c r="BP17" s="7">
        <v>700</v>
      </c>
      <c r="BQ17" s="7">
        <v>72</v>
      </c>
      <c r="BR17" s="7">
        <v>72</v>
      </c>
    </row>
    <row r="18" spans="1:95" s="10" customFormat="1" ht="18" customHeight="1" x14ac:dyDescent="0.25">
      <c r="A18" s="37">
        <v>12</v>
      </c>
      <c r="B18" s="12" t="s">
        <v>20</v>
      </c>
      <c r="C18" s="7">
        <v>3360</v>
      </c>
      <c r="D18" s="7">
        <v>3408</v>
      </c>
      <c r="E18" s="7">
        <v>68</v>
      </c>
      <c r="F18" s="7">
        <v>310</v>
      </c>
      <c r="G18" s="7">
        <v>12</v>
      </c>
      <c r="H18" s="7">
        <v>20</v>
      </c>
      <c r="I18" s="8">
        <v>3440</v>
      </c>
      <c r="J18" s="8">
        <v>3738</v>
      </c>
      <c r="K18" s="7">
        <v>108</v>
      </c>
      <c r="L18" s="7">
        <v>400</v>
      </c>
      <c r="M18" s="7">
        <v>60</v>
      </c>
      <c r="N18" s="7">
        <v>240</v>
      </c>
      <c r="O18" s="8">
        <v>3608</v>
      </c>
      <c r="P18" s="8">
        <v>4378</v>
      </c>
      <c r="Q18" s="7">
        <v>3</v>
      </c>
      <c r="R18" s="7">
        <v>12</v>
      </c>
      <c r="S18" s="7">
        <v>3067</v>
      </c>
      <c r="T18" s="7">
        <v>3853</v>
      </c>
      <c r="U18" s="7">
        <v>60</v>
      </c>
      <c r="V18" s="7">
        <v>372</v>
      </c>
      <c r="W18" s="7">
        <v>20</v>
      </c>
      <c r="X18" s="7">
        <v>150</v>
      </c>
      <c r="Y18" s="7">
        <v>6</v>
      </c>
      <c r="Z18" s="7">
        <v>12</v>
      </c>
      <c r="AA18" s="7">
        <v>4</v>
      </c>
      <c r="AB18" s="7">
        <v>6</v>
      </c>
      <c r="AC18" s="7">
        <v>0</v>
      </c>
      <c r="AD18" s="7">
        <v>0</v>
      </c>
      <c r="AE18" s="8">
        <v>90</v>
      </c>
      <c r="AF18" s="8">
        <v>540</v>
      </c>
      <c r="AG18" s="7">
        <v>3</v>
      </c>
      <c r="AH18" s="7">
        <v>8</v>
      </c>
      <c r="AI18" s="7">
        <v>0</v>
      </c>
      <c r="AJ18" s="7">
        <v>0</v>
      </c>
      <c r="AK18" s="7">
        <v>10</v>
      </c>
      <c r="AL18" s="7">
        <v>50</v>
      </c>
      <c r="AM18" s="7">
        <v>40</v>
      </c>
      <c r="AN18" s="7">
        <v>215</v>
      </c>
      <c r="AO18" s="7">
        <v>15</v>
      </c>
      <c r="AP18" s="7">
        <v>45</v>
      </c>
      <c r="AQ18" s="7">
        <v>10</v>
      </c>
      <c r="AR18" s="7">
        <v>40</v>
      </c>
      <c r="AS18" s="7">
        <v>10</v>
      </c>
      <c r="AT18" s="7">
        <v>50</v>
      </c>
      <c r="AU18" s="7">
        <v>85</v>
      </c>
      <c r="AV18" s="7">
        <v>400</v>
      </c>
      <c r="AW18" s="7">
        <v>2</v>
      </c>
      <c r="AX18" s="7">
        <v>2</v>
      </c>
      <c r="AY18" s="9">
        <v>3783</v>
      </c>
      <c r="AZ18" s="9">
        <v>5318</v>
      </c>
      <c r="BA18" s="9"/>
      <c r="BB18" s="9"/>
      <c r="BC18" s="7"/>
      <c r="BD18" s="7"/>
      <c r="BE18" s="7"/>
      <c r="BF18" s="7"/>
      <c r="BG18" s="7">
        <v>15</v>
      </c>
      <c r="BH18" s="7">
        <v>25</v>
      </c>
      <c r="BI18" s="7">
        <v>25</v>
      </c>
      <c r="BJ18" s="7">
        <v>75</v>
      </c>
      <c r="BK18" s="8">
        <v>40</v>
      </c>
      <c r="BL18" s="8">
        <v>100</v>
      </c>
      <c r="BM18" s="8">
        <v>3823</v>
      </c>
      <c r="BN18" s="8">
        <v>5418</v>
      </c>
      <c r="BO18" s="7">
        <v>2210</v>
      </c>
      <c r="BP18" s="7">
        <v>3320</v>
      </c>
      <c r="BQ18" s="7">
        <v>332</v>
      </c>
      <c r="BR18" s="7">
        <v>332</v>
      </c>
    </row>
    <row r="19" spans="1:95" s="16" customFormat="1" ht="18" customHeight="1" x14ac:dyDescent="0.25">
      <c r="A19" s="38"/>
      <c r="B19" s="13" t="s">
        <v>67</v>
      </c>
      <c r="C19" s="8">
        <v>54510</v>
      </c>
      <c r="D19" s="8">
        <v>66898</v>
      </c>
      <c r="E19" s="8">
        <v>4035</v>
      </c>
      <c r="F19" s="8">
        <v>11755</v>
      </c>
      <c r="G19" s="8">
        <v>469</v>
      </c>
      <c r="H19" s="8">
        <v>600</v>
      </c>
      <c r="I19" s="8">
        <v>59014</v>
      </c>
      <c r="J19" s="8">
        <v>79253</v>
      </c>
      <c r="K19" s="8">
        <v>1420</v>
      </c>
      <c r="L19" s="8">
        <v>5505</v>
      </c>
      <c r="M19" s="8">
        <v>380</v>
      </c>
      <c r="N19" s="8">
        <v>1960</v>
      </c>
      <c r="O19" s="8">
        <v>60814</v>
      </c>
      <c r="P19" s="8">
        <v>86718</v>
      </c>
      <c r="Q19" s="8">
        <v>50</v>
      </c>
      <c r="R19" s="8">
        <v>166</v>
      </c>
      <c r="S19" s="8">
        <v>49599</v>
      </c>
      <c r="T19" s="8">
        <v>70681</v>
      </c>
      <c r="U19" s="8">
        <v>1511</v>
      </c>
      <c r="V19" s="8">
        <v>6671</v>
      </c>
      <c r="W19" s="8">
        <v>332</v>
      </c>
      <c r="X19" s="8">
        <v>3690</v>
      </c>
      <c r="Y19" s="8">
        <v>61</v>
      </c>
      <c r="Z19" s="8">
        <v>147</v>
      </c>
      <c r="AA19" s="8">
        <v>42</v>
      </c>
      <c r="AB19" s="8">
        <v>92</v>
      </c>
      <c r="AC19" s="8">
        <v>10</v>
      </c>
      <c r="AD19" s="8">
        <v>250</v>
      </c>
      <c r="AE19" s="8">
        <v>1956</v>
      </c>
      <c r="AF19" s="8">
        <v>10850</v>
      </c>
      <c r="AG19" s="8">
        <v>21</v>
      </c>
      <c r="AH19" s="8">
        <v>43</v>
      </c>
      <c r="AI19" s="8">
        <v>7</v>
      </c>
      <c r="AJ19" s="8">
        <v>32</v>
      </c>
      <c r="AK19" s="8">
        <v>191</v>
      </c>
      <c r="AL19" s="8">
        <v>807</v>
      </c>
      <c r="AM19" s="8">
        <v>366</v>
      </c>
      <c r="AN19" s="8">
        <v>1817</v>
      </c>
      <c r="AO19" s="8">
        <v>76</v>
      </c>
      <c r="AP19" s="8">
        <v>196</v>
      </c>
      <c r="AQ19" s="8">
        <v>187</v>
      </c>
      <c r="AR19" s="8">
        <v>452</v>
      </c>
      <c r="AS19" s="8">
        <v>70</v>
      </c>
      <c r="AT19" s="8">
        <v>366</v>
      </c>
      <c r="AU19" s="8">
        <v>897</v>
      </c>
      <c r="AV19" s="8">
        <v>3670</v>
      </c>
      <c r="AW19" s="8">
        <v>32</v>
      </c>
      <c r="AX19" s="8">
        <v>53</v>
      </c>
      <c r="AY19" s="9">
        <v>63667</v>
      </c>
      <c r="AZ19" s="9">
        <v>101238</v>
      </c>
      <c r="BA19" s="8">
        <v>0</v>
      </c>
      <c r="BB19" s="8">
        <v>0</v>
      </c>
      <c r="BC19" s="8">
        <v>11</v>
      </c>
      <c r="BD19" s="8">
        <v>168</v>
      </c>
      <c r="BE19" s="8">
        <v>12</v>
      </c>
      <c r="BF19" s="8">
        <v>364</v>
      </c>
      <c r="BG19" s="8">
        <v>1356</v>
      </c>
      <c r="BH19" s="8">
        <v>11439</v>
      </c>
      <c r="BI19" s="8">
        <v>781</v>
      </c>
      <c r="BJ19" s="8">
        <v>3429</v>
      </c>
      <c r="BK19" s="8">
        <v>2160</v>
      </c>
      <c r="BL19" s="8">
        <v>15400</v>
      </c>
      <c r="BM19" s="8">
        <v>65827</v>
      </c>
      <c r="BN19" s="8">
        <v>116638</v>
      </c>
      <c r="BO19" s="8">
        <v>37842</v>
      </c>
      <c r="BP19" s="8">
        <v>57480</v>
      </c>
      <c r="BQ19" s="8">
        <v>5585</v>
      </c>
      <c r="BR19" s="8">
        <v>5585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7"/>
      <c r="D20" s="7"/>
      <c r="E20" s="7"/>
      <c r="F20" s="7"/>
      <c r="G20" s="7"/>
      <c r="H20" s="7"/>
      <c r="I20" s="8">
        <v>0</v>
      </c>
      <c r="J20" s="8">
        <v>0</v>
      </c>
      <c r="K20" s="7"/>
      <c r="L20" s="7"/>
      <c r="M20" s="7"/>
      <c r="N20" s="7"/>
      <c r="O20" s="8">
        <v>0</v>
      </c>
      <c r="P20" s="8">
        <v>0</v>
      </c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8">
        <v>0</v>
      </c>
      <c r="AF20" s="8">
        <v>0</v>
      </c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>
        <v>0</v>
      </c>
      <c r="AV20" s="7">
        <v>0</v>
      </c>
      <c r="AW20" s="7"/>
      <c r="AX20" s="7"/>
      <c r="AY20" s="9">
        <v>0</v>
      </c>
      <c r="AZ20" s="9">
        <v>0</v>
      </c>
      <c r="BA20" s="9"/>
      <c r="BB20" s="9"/>
      <c r="BC20" s="7"/>
      <c r="BD20" s="7"/>
      <c r="BE20" s="7"/>
      <c r="BF20" s="7"/>
      <c r="BG20" s="7"/>
      <c r="BH20" s="7"/>
      <c r="BI20" s="7"/>
      <c r="BJ20" s="7"/>
      <c r="BK20" s="8">
        <v>0</v>
      </c>
      <c r="BL20" s="8">
        <v>0</v>
      </c>
      <c r="BM20" s="8">
        <v>0</v>
      </c>
      <c r="BN20" s="8">
        <v>0</v>
      </c>
      <c r="BO20" s="7"/>
      <c r="BP20" s="7"/>
      <c r="BQ20" s="7"/>
      <c r="BR20" s="7"/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7"/>
      <c r="D21" s="7"/>
      <c r="E21" s="7"/>
      <c r="F21" s="7"/>
      <c r="G21" s="7"/>
      <c r="H21" s="7"/>
      <c r="I21" s="8">
        <v>0</v>
      </c>
      <c r="J21" s="8">
        <v>0</v>
      </c>
      <c r="K21" s="7"/>
      <c r="L21" s="7"/>
      <c r="M21" s="7"/>
      <c r="N21" s="7"/>
      <c r="O21" s="8">
        <v>0</v>
      </c>
      <c r="P21" s="8">
        <v>0</v>
      </c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8">
        <v>0</v>
      </c>
      <c r="AF21" s="8">
        <v>0</v>
      </c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>
        <v>0</v>
      </c>
      <c r="AV21" s="7">
        <v>0</v>
      </c>
      <c r="AW21" s="7"/>
      <c r="AX21" s="7"/>
      <c r="AY21" s="9">
        <v>0</v>
      </c>
      <c r="AZ21" s="9">
        <v>0</v>
      </c>
      <c r="BA21" s="9"/>
      <c r="BB21" s="9"/>
      <c r="BC21" s="7"/>
      <c r="BD21" s="7"/>
      <c r="BE21" s="7"/>
      <c r="BF21" s="7"/>
      <c r="BG21" s="7"/>
      <c r="BH21" s="7"/>
      <c r="BI21" s="7"/>
      <c r="BJ21" s="7"/>
      <c r="BK21" s="8">
        <v>0</v>
      </c>
      <c r="BL21" s="8">
        <v>0</v>
      </c>
      <c r="BM21" s="8">
        <v>0</v>
      </c>
      <c r="BN21" s="8">
        <v>0</v>
      </c>
      <c r="BO21" s="7"/>
      <c r="BP21" s="7"/>
      <c r="BQ21" s="7"/>
      <c r="BR21" s="7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7"/>
      <c r="D22" s="7"/>
      <c r="E22" s="7"/>
      <c r="F22" s="7"/>
      <c r="G22" s="7"/>
      <c r="H22" s="7"/>
      <c r="I22" s="8">
        <v>0</v>
      </c>
      <c r="J22" s="8">
        <v>0</v>
      </c>
      <c r="K22" s="7"/>
      <c r="L22" s="7"/>
      <c r="M22" s="7"/>
      <c r="N22" s="7"/>
      <c r="O22" s="8">
        <v>0</v>
      </c>
      <c r="P22" s="8">
        <v>0</v>
      </c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8">
        <v>0</v>
      </c>
      <c r="AF22" s="8">
        <v>0</v>
      </c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>
        <v>0</v>
      </c>
      <c r="AV22" s="7">
        <v>0</v>
      </c>
      <c r="AW22" s="7"/>
      <c r="AX22" s="7"/>
      <c r="AY22" s="9">
        <v>0</v>
      </c>
      <c r="AZ22" s="9">
        <v>0</v>
      </c>
      <c r="BA22" s="9"/>
      <c r="BB22" s="9"/>
      <c r="BC22" s="7"/>
      <c r="BD22" s="7"/>
      <c r="BE22" s="7"/>
      <c r="BF22" s="7"/>
      <c r="BG22" s="7"/>
      <c r="BH22" s="7"/>
      <c r="BI22" s="7"/>
      <c r="BJ22" s="7"/>
      <c r="BK22" s="8">
        <v>0</v>
      </c>
      <c r="BL22" s="8">
        <v>0</v>
      </c>
      <c r="BM22" s="8">
        <v>0</v>
      </c>
      <c r="BN22" s="8">
        <v>0</v>
      </c>
      <c r="BO22" s="7"/>
      <c r="BP22" s="7"/>
      <c r="BQ22" s="7"/>
      <c r="BR22" s="7"/>
    </row>
    <row r="23" spans="1:95" s="10" customFormat="1" ht="18" customHeight="1" x14ac:dyDescent="0.25">
      <c r="A23" s="37">
        <v>16</v>
      </c>
      <c r="B23" s="12" t="s">
        <v>24</v>
      </c>
      <c r="C23" s="7"/>
      <c r="D23" s="7"/>
      <c r="E23" s="7"/>
      <c r="F23" s="7"/>
      <c r="G23" s="7"/>
      <c r="H23" s="7"/>
      <c r="I23" s="8">
        <v>0</v>
      </c>
      <c r="J23" s="8">
        <v>0</v>
      </c>
      <c r="K23" s="7"/>
      <c r="L23" s="7"/>
      <c r="M23" s="7"/>
      <c r="N23" s="7"/>
      <c r="O23" s="8">
        <v>0</v>
      </c>
      <c r="P23" s="8">
        <v>0</v>
      </c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8">
        <v>0</v>
      </c>
      <c r="AF23" s="8">
        <v>0</v>
      </c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>
        <v>0</v>
      </c>
      <c r="AV23" s="7">
        <v>0</v>
      </c>
      <c r="AW23" s="7"/>
      <c r="AX23" s="7"/>
      <c r="AY23" s="9">
        <v>0</v>
      </c>
      <c r="AZ23" s="9">
        <v>0</v>
      </c>
      <c r="BA23" s="9"/>
      <c r="BB23" s="9"/>
      <c r="BC23" s="7"/>
      <c r="BD23" s="7"/>
      <c r="BE23" s="7"/>
      <c r="BF23" s="7"/>
      <c r="BG23" s="7"/>
      <c r="BH23" s="7"/>
      <c r="BI23" s="7"/>
      <c r="BJ23" s="7"/>
      <c r="BK23" s="8">
        <v>0</v>
      </c>
      <c r="BL23" s="8">
        <v>0</v>
      </c>
      <c r="BM23" s="8">
        <v>0</v>
      </c>
      <c r="BN23" s="8">
        <v>0</v>
      </c>
      <c r="BO23" s="7"/>
      <c r="BP23" s="7"/>
      <c r="BQ23" s="7"/>
      <c r="BR23" s="7"/>
    </row>
    <row r="24" spans="1:95" s="19" customFormat="1" ht="18" customHeight="1" x14ac:dyDescent="0.25">
      <c r="A24" s="37">
        <v>17</v>
      </c>
      <c r="B24" s="6" t="s">
        <v>97</v>
      </c>
      <c r="C24" s="7"/>
      <c r="D24" s="7"/>
      <c r="E24" s="7"/>
      <c r="F24" s="7"/>
      <c r="G24" s="7"/>
      <c r="H24" s="7"/>
      <c r="I24" s="8">
        <v>0</v>
      </c>
      <c r="J24" s="8">
        <v>0</v>
      </c>
      <c r="K24" s="7"/>
      <c r="L24" s="7"/>
      <c r="M24" s="7"/>
      <c r="N24" s="7"/>
      <c r="O24" s="8">
        <v>0</v>
      </c>
      <c r="P24" s="8">
        <v>0</v>
      </c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8">
        <v>0</v>
      </c>
      <c r="AF24" s="8">
        <v>0</v>
      </c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>
        <v>0</v>
      </c>
      <c r="AV24" s="7">
        <v>0</v>
      </c>
      <c r="AW24" s="7"/>
      <c r="AX24" s="7"/>
      <c r="AY24" s="9">
        <v>0</v>
      </c>
      <c r="AZ24" s="9">
        <v>0</v>
      </c>
      <c r="BA24" s="9"/>
      <c r="BB24" s="9"/>
      <c r="BC24" s="7"/>
      <c r="BD24" s="7"/>
      <c r="BE24" s="7"/>
      <c r="BF24" s="7"/>
      <c r="BG24" s="7"/>
      <c r="BH24" s="7"/>
      <c r="BI24" s="7"/>
      <c r="BJ24" s="7"/>
      <c r="BK24" s="8">
        <v>0</v>
      </c>
      <c r="BL24" s="8">
        <v>0</v>
      </c>
      <c r="BM24" s="8">
        <v>0</v>
      </c>
      <c r="BN24" s="8">
        <v>0</v>
      </c>
      <c r="BO24" s="7"/>
      <c r="BP24" s="7"/>
      <c r="BQ24" s="7"/>
      <c r="BR24" s="7"/>
    </row>
    <row r="25" spans="1:95" s="19" customFormat="1" ht="18" customHeight="1" x14ac:dyDescent="0.25">
      <c r="A25" s="37">
        <v>18</v>
      </c>
      <c r="B25" s="6" t="s">
        <v>25</v>
      </c>
      <c r="C25" s="7"/>
      <c r="D25" s="7"/>
      <c r="E25" s="7"/>
      <c r="F25" s="7"/>
      <c r="G25" s="7"/>
      <c r="H25" s="7"/>
      <c r="I25" s="8">
        <v>0</v>
      </c>
      <c r="J25" s="8">
        <v>0</v>
      </c>
      <c r="K25" s="7"/>
      <c r="L25" s="7"/>
      <c r="M25" s="7"/>
      <c r="N25" s="7"/>
      <c r="O25" s="8">
        <v>0</v>
      </c>
      <c r="P25" s="8">
        <v>0</v>
      </c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8">
        <v>0</v>
      </c>
      <c r="AF25" s="8">
        <v>0</v>
      </c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>
        <v>0</v>
      </c>
      <c r="AV25" s="7">
        <v>0</v>
      </c>
      <c r="AW25" s="7"/>
      <c r="AX25" s="7"/>
      <c r="AY25" s="9">
        <v>0</v>
      </c>
      <c r="AZ25" s="9">
        <v>0</v>
      </c>
      <c r="BA25" s="9"/>
      <c r="BB25" s="9"/>
      <c r="BC25" s="7"/>
      <c r="BD25" s="7"/>
      <c r="BE25" s="7"/>
      <c r="BF25" s="7"/>
      <c r="BG25" s="7"/>
      <c r="BH25" s="7"/>
      <c r="BI25" s="7"/>
      <c r="BJ25" s="7"/>
      <c r="BK25" s="8">
        <v>0</v>
      </c>
      <c r="BL25" s="8">
        <v>0</v>
      </c>
      <c r="BM25" s="8">
        <v>0</v>
      </c>
      <c r="BN25" s="8">
        <v>0</v>
      </c>
      <c r="BO25" s="7"/>
      <c r="BP25" s="7"/>
      <c r="BQ25" s="7"/>
      <c r="BR25" s="7"/>
    </row>
    <row r="26" spans="1:95" s="19" customFormat="1" ht="18" customHeight="1" x14ac:dyDescent="0.25">
      <c r="A26" s="37">
        <v>19</v>
      </c>
      <c r="B26" s="6" t="s">
        <v>26</v>
      </c>
      <c r="C26" s="7"/>
      <c r="D26" s="7"/>
      <c r="E26" s="7"/>
      <c r="F26" s="7"/>
      <c r="G26" s="7"/>
      <c r="H26" s="7"/>
      <c r="I26" s="8">
        <v>0</v>
      </c>
      <c r="J26" s="8">
        <v>0</v>
      </c>
      <c r="K26" s="7"/>
      <c r="L26" s="7"/>
      <c r="M26" s="7"/>
      <c r="N26" s="7"/>
      <c r="O26" s="8">
        <v>0</v>
      </c>
      <c r="P26" s="8">
        <v>0</v>
      </c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8">
        <v>0</v>
      </c>
      <c r="AF26" s="8">
        <v>0</v>
      </c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>
        <v>0</v>
      </c>
      <c r="AV26" s="7">
        <v>0</v>
      </c>
      <c r="AW26" s="7"/>
      <c r="AX26" s="7"/>
      <c r="AY26" s="9">
        <v>0</v>
      </c>
      <c r="AZ26" s="9">
        <v>0</v>
      </c>
      <c r="BA26" s="9"/>
      <c r="BB26" s="9"/>
      <c r="BC26" s="7"/>
      <c r="BD26" s="7"/>
      <c r="BE26" s="7"/>
      <c r="BF26" s="7"/>
      <c r="BG26" s="7"/>
      <c r="BH26" s="7"/>
      <c r="BI26" s="7"/>
      <c r="BJ26" s="7"/>
      <c r="BK26" s="8">
        <v>0</v>
      </c>
      <c r="BL26" s="8">
        <v>0</v>
      </c>
      <c r="BM26" s="8">
        <v>0</v>
      </c>
      <c r="BN26" s="8">
        <v>0</v>
      </c>
      <c r="BO26" s="7"/>
      <c r="BP26" s="7"/>
      <c r="BQ26" s="7"/>
      <c r="BR26" s="7"/>
    </row>
    <row r="27" spans="1:95" s="19" customFormat="1" ht="18" customHeight="1" x14ac:dyDescent="0.25">
      <c r="A27" s="37">
        <v>20</v>
      </c>
      <c r="B27" s="6" t="s">
        <v>27</v>
      </c>
      <c r="C27" s="7"/>
      <c r="D27" s="7"/>
      <c r="E27" s="7"/>
      <c r="F27" s="7"/>
      <c r="G27" s="7"/>
      <c r="H27" s="7"/>
      <c r="I27" s="8">
        <v>0</v>
      </c>
      <c r="J27" s="8">
        <v>0</v>
      </c>
      <c r="K27" s="7"/>
      <c r="L27" s="7"/>
      <c r="M27" s="7"/>
      <c r="N27" s="7"/>
      <c r="O27" s="8">
        <v>0</v>
      </c>
      <c r="P27" s="8">
        <v>0</v>
      </c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8">
        <v>0</v>
      </c>
      <c r="AF27" s="8">
        <v>0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>
        <v>0</v>
      </c>
      <c r="AV27" s="7">
        <v>0</v>
      </c>
      <c r="AW27" s="7"/>
      <c r="AX27" s="7"/>
      <c r="AY27" s="9">
        <v>0</v>
      </c>
      <c r="AZ27" s="9">
        <v>0</v>
      </c>
      <c r="BA27" s="9"/>
      <c r="BB27" s="9"/>
      <c r="BC27" s="7"/>
      <c r="BD27" s="7"/>
      <c r="BE27" s="7"/>
      <c r="BF27" s="7"/>
      <c r="BG27" s="7"/>
      <c r="BH27" s="7"/>
      <c r="BI27" s="7"/>
      <c r="BJ27" s="7"/>
      <c r="BK27" s="8">
        <v>0</v>
      </c>
      <c r="BL27" s="8">
        <v>0</v>
      </c>
      <c r="BM27" s="8">
        <v>0</v>
      </c>
      <c r="BN27" s="8">
        <v>0</v>
      </c>
      <c r="BO27" s="7"/>
      <c r="BP27" s="7"/>
      <c r="BQ27" s="7"/>
      <c r="BR27" s="7"/>
    </row>
    <row r="28" spans="1:95" s="19" customFormat="1" ht="18" customHeight="1" x14ac:dyDescent="0.25">
      <c r="A28" s="37">
        <v>21</v>
      </c>
      <c r="B28" s="6" t="s">
        <v>59</v>
      </c>
      <c r="C28" s="7"/>
      <c r="D28" s="7"/>
      <c r="E28" s="7"/>
      <c r="F28" s="7"/>
      <c r="G28" s="7"/>
      <c r="H28" s="7"/>
      <c r="I28" s="8">
        <v>0</v>
      </c>
      <c r="J28" s="8">
        <v>0</v>
      </c>
      <c r="K28" s="7"/>
      <c r="L28" s="7"/>
      <c r="M28" s="7"/>
      <c r="N28" s="7"/>
      <c r="O28" s="8">
        <v>0</v>
      </c>
      <c r="P28" s="8">
        <v>0</v>
      </c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8">
        <v>0</v>
      </c>
      <c r="AF28" s="8">
        <v>0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>
        <v>0</v>
      </c>
      <c r="AV28" s="7">
        <v>0</v>
      </c>
      <c r="AW28" s="7"/>
      <c r="AX28" s="7"/>
      <c r="AY28" s="9">
        <v>0</v>
      </c>
      <c r="AZ28" s="9">
        <v>0</v>
      </c>
      <c r="BA28" s="9"/>
      <c r="BB28" s="9"/>
      <c r="BC28" s="7"/>
      <c r="BD28" s="7"/>
      <c r="BE28" s="7"/>
      <c r="BF28" s="7"/>
      <c r="BG28" s="7"/>
      <c r="BH28" s="7"/>
      <c r="BI28" s="7"/>
      <c r="BJ28" s="7"/>
      <c r="BK28" s="8">
        <v>0</v>
      </c>
      <c r="BL28" s="8">
        <v>0</v>
      </c>
      <c r="BM28" s="8">
        <v>0</v>
      </c>
      <c r="BN28" s="8">
        <v>0</v>
      </c>
      <c r="BO28" s="7"/>
      <c r="BP28" s="7"/>
      <c r="BQ28" s="7"/>
      <c r="BR28" s="7"/>
    </row>
    <row r="29" spans="1:95" s="19" customFormat="1" ht="18" customHeight="1" x14ac:dyDescent="0.25">
      <c r="A29" s="37">
        <v>22</v>
      </c>
      <c r="B29" s="6" t="s">
        <v>28</v>
      </c>
      <c r="C29" s="7"/>
      <c r="D29" s="7"/>
      <c r="E29" s="7"/>
      <c r="F29" s="7"/>
      <c r="G29" s="7"/>
      <c r="H29" s="7"/>
      <c r="I29" s="8">
        <v>0</v>
      </c>
      <c r="J29" s="8">
        <v>0</v>
      </c>
      <c r="K29" s="7"/>
      <c r="L29" s="7"/>
      <c r="M29" s="7"/>
      <c r="N29" s="7"/>
      <c r="O29" s="8">
        <v>0</v>
      </c>
      <c r="P29" s="8">
        <v>0</v>
      </c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8">
        <v>0</v>
      </c>
      <c r="AF29" s="8">
        <v>0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>
        <v>0</v>
      </c>
      <c r="AV29" s="7">
        <v>0</v>
      </c>
      <c r="AW29" s="7"/>
      <c r="AX29" s="7"/>
      <c r="AY29" s="9">
        <v>0</v>
      </c>
      <c r="AZ29" s="9">
        <v>0</v>
      </c>
      <c r="BA29" s="9"/>
      <c r="BB29" s="9"/>
      <c r="BC29" s="7"/>
      <c r="BD29" s="7"/>
      <c r="BE29" s="7"/>
      <c r="BF29" s="7"/>
      <c r="BG29" s="7"/>
      <c r="BH29" s="7"/>
      <c r="BI29" s="7"/>
      <c r="BJ29" s="7"/>
      <c r="BK29" s="8">
        <v>0</v>
      </c>
      <c r="BL29" s="8">
        <v>0</v>
      </c>
      <c r="BM29" s="8">
        <v>0</v>
      </c>
      <c r="BN29" s="8">
        <v>0</v>
      </c>
      <c r="BO29" s="7"/>
      <c r="BP29" s="7"/>
      <c r="BQ29" s="7"/>
      <c r="BR29" s="7"/>
    </row>
    <row r="30" spans="1:95" s="19" customFormat="1" ht="18" customHeight="1" x14ac:dyDescent="0.25">
      <c r="A30" s="37">
        <v>23</v>
      </c>
      <c r="B30" s="6" t="s">
        <v>98</v>
      </c>
      <c r="C30" s="7"/>
      <c r="D30" s="7"/>
      <c r="E30" s="7"/>
      <c r="F30" s="7"/>
      <c r="G30" s="7"/>
      <c r="H30" s="7"/>
      <c r="I30" s="8">
        <v>0</v>
      </c>
      <c r="J30" s="8">
        <v>0</v>
      </c>
      <c r="K30" s="7"/>
      <c r="L30" s="7"/>
      <c r="M30" s="7"/>
      <c r="N30" s="7"/>
      <c r="O30" s="8">
        <v>0</v>
      </c>
      <c r="P30" s="8">
        <v>0</v>
      </c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8">
        <v>0</v>
      </c>
      <c r="AF30" s="8">
        <v>0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>
        <v>0</v>
      </c>
      <c r="AV30" s="7">
        <v>0</v>
      </c>
      <c r="AW30" s="7"/>
      <c r="AX30" s="7"/>
      <c r="AY30" s="9">
        <v>0</v>
      </c>
      <c r="AZ30" s="9">
        <v>0</v>
      </c>
      <c r="BA30" s="9"/>
      <c r="BB30" s="9"/>
      <c r="BC30" s="7"/>
      <c r="BD30" s="7"/>
      <c r="BE30" s="7"/>
      <c r="BF30" s="7"/>
      <c r="BG30" s="7"/>
      <c r="BH30" s="7"/>
      <c r="BI30" s="7"/>
      <c r="BJ30" s="7"/>
      <c r="BK30" s="8">
        <v>0</v>
      </c>
      <c r="BL30" s="8">
        <v>0</v>
      </c>
      <c r="BM30" s="8">
        <v>0</v>
      </c>
      <c r="BN30" s="8">
        <v>0</v>
      </c>
      <c r="BO30" s="7"/>
      <c r="BP30" s="7"/>
      <c r="BQ30" s="7"/>
      <c r="BR30" s="7"/>
    </row>
    <row r="31" spans="1:95" s="19" customFormat="1" ht="18" customHeight="1" x14ac:dyDescent="0.25">
      <c r="A31" s="37">
        <v>24</v>
      </c>
      <c r="B31" s="6" t="s">
        <v>29</v>
      </c>
      <c r="C31" s="7"/>
      <c r="D31" s="7"/>
      <c r="E31" s="7"/>
      <c r="F31" s="7"/>
      <c r="G31" s="7"/>
      <c r="H31" s="7"/>
      <c r="I31" s="8">
        <v>0</v>
      </c>
      <c r="J31" s="8">
        <v>0</v>
      </c>
      <c r="K31" s="7"/>
      <c r="L31" s="7"/>
      <c r="M31" s="7"/>
      <c r="N31" s="7"/>
      <c r="O31" s="8">
        <v>0</v>
      </c>
      <c r="P31" s="8">
        <v>0</v>
      </c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8">
        <v>0</v>
      </c>
      <c r="AF31" s="8">
        <v>0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>
        <v>0</v>
      </c>
      <c r="AV31" s="7">
        <v>0</v>
      </c>
      <c r="AW31" s="7"/>
      <c r="AX31" s="7"/>
      <c r="AY31" s="9">
        <v>0</v>
      </c>
      <c r="AZ31" s="9">
        <v>0</v>
      </c>
      <c r="BA31" s="9"/>
      <c r="BB31" s="9"/>
      <c r="BC31" s="7"/>
      <c r="BD31" s="7"/>
      <c r="BE31" s="7"/>
      <c r="BF31" s="7"/>
      <c r="BG31" s="7"/>
      <c r="BH31" s="7"/>
      <c r="BI31" s="7"/>
      <c r="BJ31" s="7"/>
      <c r="BK31" s="8">
        <v>0</v>
      </c>
      <c r="BL31" s="8">
        <v>0</v>
      </c>
      <c r="BM31" s="8">
        <v>0</v>
      </c>
      <c r="BN31" s="8">
        <v>0</v>
      </c>
      <c r="BO31" s="7"/>
      <c r="BP31" s="7"/>
      <c r="BQ31" s="7"/>
      <c r="BR31" s="7"/>
    </row>
    <row r="32" spans="1:95" s="16" customFormat="1" ht="18" customHeight="1" x14ac:dyDescent="0.25">
      <c r="A32" s="38"/>
      <c r="B32" s="13" t="s">
        <v>30</v>
      </c>
      <c r="C32" s="8">
        <v>0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9">
        <v>0</v>
      </c>
      <c r="AZ32" s="9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8">
        <v>0</v>
      </c>
      <c r="BN32" s="8">
        <v>0</v>
      </c>
      <c r="BO32" s="8">
        <v>0</v>
      </c>
      <c r="BP32" s="8">
        <v>0</v>
      </c>
      <c r="BQ32" s="8">
        <v>0</v>
      </c>
      <c r="BR32" s="8">
        <v>0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7"/>
      <c r="D33" s="7"/>
      <c r="E33" s="7"/>
      <c r="F33" s="7"/>
      <c r="G33" s="7"/>
      <c r="H33" s="7"/>
      <c r="I33" s="8">
        <v>0</v>
      </c>
      <c r="J33" s="8">
        <v>0</v>
      </c>
      <c r="K33" s="7"/>
      <c r="L33" s="7"/>
      <c r="M33" s="7"/>
      <c r="N33" s="7"/>
      <c r="O33" s="8">
        <v>0</v>
      </c>
      <c r="P33" s="8">
        <v>0</v>
      </c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8">
        <v>0</v>
      </c>
      <c r="AF33" s="8">
        <v>0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>
        <v>0</v>
      </c>
      <c r="AV33" s="7">
        <v>0</v>
      </c>
      <c r="AW33" s="7"/>
      <c r="AX33" s="7"/>
      <c r="AY33" s="9">
        <v>0</v>
      </c>
      <c r="AZ33" s="9">
        <v>0</v>
      </c>
      <c r="BA33" s="9"/>
      <c r="BB33" s="9"/>
      <c r="BC33" s="7"/>
      <c r="BD33" s="7"/>
      <c r="BE33" s="7"/>
      <c r="BF33" s="7"/>
      <c r="BG33" s="7"/>
      <c r="BH33" s="7"/>
      <c r="BI33" s="7"/>
      <c r="BJ33" s="7"/>
      <c r="BK33" s="8">
        <v>0</v>
      </c>
      <c r="BL33" s="8">
        <v>0</v>
      </c>
      <c r="BM33" s="8">
        <v>0</v>
      </c>
      <c r="BN33" s="8">
        <v>0</v>
      </c>
      <c r="BO33" s="7"/>
      <c r="BP33" s="7"/>
      <c r="BQ33" s="7"/>
      <c r="BR33" s="7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7">
        <v>12980</v>
      </c>
      <c r="D34" s="7">
        <v>12987</v>
      </c>
      <c r="E34" s="7">
        <v>409</v>
      </c>
      <c r="F34" s="7">
        <v>1343</v>
      </c>
      <c r="G34" s="7">
        <v>40</v>
      </c>
      <c r="H34" s="7">
        <v>70</v>
      </c>
      <c r="I34" s="8">
        <v>13429</v>
      </c>
      <c r="J34" s="8">
        <v>14400</v>
      </c>
      <c r="K34" s="7">
        <v>264</v>
      </c>
      <c r="L34" s="7">
        <v>900</v>
      </c>
      <c r="M34" s="7">
        <v>90</v>
      </c>
      <c r="N34" s="7">
        <v>600</v>
      </c>
      <c r="O34" s="8">
        <v>13783</v>
      </c>
      <c r="P34" s="8">
        <v>15900</v>
      </c>
      <c r="Q34" s="7">
        <v>10</v>
      </c>
      <c r="R34" s="7">
        <v>61</v>
      </c>
      <c r="S34" s="7">
        <v>11480</v>
      </c>
      <c r="T34" s="7">
        <v>13382</v>
      </c>
      <c r="U34" s="7">
        <v>710</v>
      </c>
      <c r="V34" s="7">
        <v>5230</v>
      </c>
      <c r="W34" s="7">
        <v>80</v>
      </c>
      <c r="X34" s="7">
        <v>1220</v>
      </c>
      <c r="Y34" s="7">
        <v>15</v>
      </c>
      <c r="Z34" s="7">
        <v>50</v>
      </c>
      <c r="AA34" s="7">
        <v>0</v>
      </c>
      <c r="AB34" s="7">
        <v>0</v>
      </c>
      <c r="AC34" s="7">
        <v>4</v>
      </c>
      <c r="AD34" s="7">
        <v>100</v>
      </c>
      <c r="AE34" s="8">
        <v>809</v>
      </c>
      <c r="AF34" s="8">
        <v>6600</v>
      </c>
      <c r="AG34" s="7">
        <v>7</v>
      </c>
      <c r="AH34" s="7">
        <v>29</v>
      </c>
      <c r="AI34" s="7">
        <v>0</v>
      </c>
      <c r="AJ34" s="7">
        <v>0</v>
      </c>
      <c r="AK34" s="7">
        <v>5</v>
      </c>
      <c r="AL34" s="7">
        <v>20</v>
      </c>
      <c r="AM34" s="7">
        <v>25</v>
      </c>
      <c r="AN34" s="7">
        <v>130</v>
      </c>
      <c r="AO34" s="7">
        <v>5</v>
      </c>
      <c r="AP34" s="7">
        <v>10</v>
      </c>
      <c r="AQ34" s="7">
        <v>10</v>
      </c>
      <c r="AR34" s="7">
        <v>20</v>
      </c>
      <c r="AS34" s="7">
        <v>5</v>
      </c>
      <c r="AT34" s="7">
        <v>20</v>
      </c>
      <c r="AU34" s="7">
        <v>50</v>
      </c>
      <c r="AV34" s="7">
        <v>200</v>
      </c>
      <c r="AW34" s="7">
        <v>4</v>
      </c>
      <c r="AX34" s="7">
        <v>4</v>
      </c>
      <c r="AY34" s="9">
        <v>14642</v>
      </c>
      <c r="AZ34" s="9">
        <v>22700</v>
      </c>
      <c r="BA34" s="9"/>
      <c r="BB34" s="9"/>
      <c r="BC34" s="7">
        <v>1</v>
      </c>
      <c r="BD34" s="7">
        <v>15</v>
      </c>
      <c r="BE34" s="7">
        <v>3</v>
      </c>
      <c r="BF34" s="7">
        <v>92</v>
      </c>
      <c r="BG34" s="7">
        <v>366</v>
      </c>
      <c r="BH34" s="7">
        <v>2220</v>
      </c>
      <c r="BI34" s="7">
        <v>335</v>
      </c>
      <c r="BJ34" s="7">
        <v>1873</v>
      </c>
      <c r="BK34" s="8">
        <v>705</v>
      </c>
      <c r="BL34" s="8">
        <v>4200</v>
      </c>
      <c r="BM34" s="8">
        <v>15347</v>
      </c>
      <c r="BN34" s="8">
        <v>26900</v>
      </c>
      <c r="BO34" s="7">
        <v>8120</v>
      </c>
      <c r="BP34" s="7">
        <v>11920</v>
      </c>
      <c r="BQ34" s="7">
        <v>1463</v>
      </c>
      <c r="BR34" s="7">
        <v>1463</v>
      </c>
    </row>
    <row r="35" spans="1:95" s="10" customFormat="1" ht="18" customHeight="1" x14ac:dyDescent="0.25">
      <c r="A35" s="39">
        <v>27</v>
      </c>
      <c r="B35" s="12" t="s">
        <v>14</v>
      </c>
      <c r="C35" s="7">
        <v>3480</v>
      </c>
      <c r="D35" s="7">
        <v>3700</v>
      </c>
      <c r="E35" s="7">
        <v>39</v>
      </c>
      <c r="F35" s="7">
        <v>250</v>
      </c>
      <c r="G35" s="7">
        <v>8</v>
      </c>
      <c r="H35" s="7">
        <v>10</v>
      </c>
      <c r="I35" s="8">
        <v>3527</v>
      </c>
      <c r="J35" s="8">
        <v>3960</v>
      </c>
      <c r="K35" s="7">
        <v>28</v>
      </c>
      <c r="L35" s="7">
        <v>100</v>
      </c>
      <c r="M35" s="7">
        <v>10</v>
      </c>
      <c r="N35" s="7">
        <v>50</v>
      </c>
      <c r="O35" s="8">
        <v>3565</v>
      </c>
      <c r="P35" s="8">
        <v>4110</v>
      </c>
      <c r="Q35" s="7">
        <v>2</v>
      </c>
      <c r="R35" s="7">
        <v>5</v>
      </c>
      <c r="S35" s="7">
        <v>3031</v>
      </c>
      <c r="T35" s="7">
        <v>3617</v>
      </c>
      <c r="U35" s="7">
        <v>30</v>
      </c>
      <c r="V35" s="7">
        <v>192</v>
      </c>
      <c r="W35" s="7">
        <v>20</v>
      </c>
      <c r="X35" s="7">
        <v>100</v>
      </c>
      <c r="Y35" s="7">
        <v>4</v>
      </c>
      <c r="Z35" s="7">
        <v>8</v>
      </c>
      <c r="AA35" s="7">
        <v>0</v>
      </c>
      <c r="AB35" s="7">
        <v>0</v>
      </c>
      <c r="AC35" s="7">
        <v>0</v>
      </c>
      <c r="AD35" s="7">
        <v>0</v>
      </c>
      <c r="AE35" s="8">
        <v>54</v>
      </c>
      <c r="AF35" s="8">
        <v>300</v>
      </c>
      <c r="AG35" s="7">
        <v>2</v>
      </c>
      <c r="AH35" s="7">
        <v>4</v>
      </c>
      <c r="AI35" s="7">
        <v>0</v>
      </c>
      <c r="AJ35" s="7">
        <v>0</v>
      </c>
      <c r="AK35" s="7">
        <v>8</v>
      </c>
      <c r="AL35" s="7">
        <v>40</v>
      </c>
      <c r="AM35" s="7">
        <v>25</v>
      </c>
      <c r="AN35" s="7">
        <v>115</v>
      </c>
      <c r="AO35" s="7">
        <v>5</v>
      </c>
      <c r="AP35" s="7">
        <v>10</v>
      </c>
      <c r="AQ35" s="7">
        <v>12</v>
      </c>
      <c r="AR35" s="7">
        <v>25</v>
      </c>
      <c r="AS35" s="7">
        <v>4</v>
      </c>
      <c r="AT35" s="7">
        <v>10</v>
      </c>
      <c r="AU35" s="7">
        <v>54</v>
      </c>
      <c r="AV35" s="7">
        <v>200</v>
      </c>
      <c r="AW35" s="7">
        <v>2</v>
      </c>
      <c r="AX35" s="7">
        <v>3</v>
      </c>
      <c r="AY35" s="9">
        <v>3673</v>
      </c>
      <c r="AZ35" s="9">
        <v>4610</v>
      </c>
      <c r="BA35" s="9"/>
      <c r="BB35" s="9"/>
      <c r="BC35" s="7"/>
      <c r="BD35" s="7"/>
      <c r="BE35" s="7">
        <v>1</v>
      </c>
      <c r="BF35" s="7">
        <v>30</v>
      </c>
      <c r="BG35" s="7">
        <v>19</v>
      </c>
      <c r="BH35" s="7">
        <v>40</v>
      </c>
      <c r="BI35" s="7">
        <v>20</v>
      </c>
      <c r="BJ35" s="7">
        <v>30</v>
      </c>
      <c r="BK35" s="8">
        <v>40</v>
      </c>
      <c r="BL35" s="8">
        <v>100</v>
      </c>
      <c r="BM35" s="8">
        <v>3713</v>
      </c>
      <c r="BN35" s="8">
        <v>4710</v>
      </c>
      <c r="BO35" s="7">
        <v>1930</v>
      </c>
      <c r="BP35" s="7">
        <v>2600</v>
      </c>
      <c r="BQ35" s="7">
        <v>386</v>
      </c>
      <c r="BR35" s="7">
        <v>386</v>
      </c>
    </row>
    <row r="36" spans="1:95" s="10" customFormat="1" ht="18" customHeight="1" x14ac:dyDescent="0.25">
      <c r="A36" s="37">
        <v>28</v>
      </c>
      <c r="B36" s="6" t="s">
        <v>54</v>
      </c>
      <c r="C36" s="7"/>
      <c r="D36" s="7"/>
      <c r="E36" s="7"/>
      <c r="F36" s="7"/>
      <c r="G36" s="7"/>
      <c r="H36" s="7"/>
      <c r="I36" s="8">
        <v>0</v>
      </c>
      <c r="J36" s="8">
        <v>0</v>
      </c>
      <c r="K36" s="7"/>
      <c r="L36" s="7"/>
      <c r="M36" s="7"/>
      <c r="N36" s="7"/>
      <c r="O36" s="8">
        <v>0</v>
      </c>
      <c r="P36" s="8">
        <v>0</v>
      </c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8">
        <v>0</v>
      </c>
      <c r="AF36" s="8">
        <v>0</v>
      </c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>
        <v>0</v>
      </c>
      <c r="AV36" s="7">
        <v>0</v>
      </c>
      <c r="AW36" s="7"/>
      <c r="AX36" s="7"/>
      <c r="AY36" s="9">
        <v>0</v>
      </c>
      <c r="AZ36" s="9">
        <v>0</v>
      </c>
      <c r="BA36" s="9"/>
      <c r="BB36" s="9"/>
      <c r="BC36" s="7"/>
      <c r="BD36" s="7"/>
      <c r="BE36" s="7"/>
      <c r="BF36" s="7"/>
      <c r="BG36" s="7"/>
      <c r="BH36" s="7"/>
      <c r="BI36" s="7"/>
      <c r="BJ36" s="7"/>
      <c r="BK36" s="8">
        <v>0</v>
      </c>
      <c r="BL36" s="8">
        <v>0</v>
      </c>
      <c r="BM36" s="8">
        <v>0</v>
      </c>
      <c r="BN36" s="8">
        <v>0</v>
      </c>
      <c r="BO36" s="7"/>
      <c r="BP36" s="7"/>
      <c r="BQ36" s="7"/>
      <c r="BR36" s="7"/>
    </row>
    <row r="37" spans="1:95" s="10" customFormat="1" ht="18" customHeight="1" x14ac:dyDescent="0.25">
      <c r="A37" s="39">
        <v>29</v>
      </c>
      <c r="B37" s="12" t="s">
        <v>32</v>
      </c>
      <c r="C37" s="7">
        <v>4380</v>
      </c>
      <c r="D37" s="7">
        <v>8020</v>
      </c>
      <c r="E37" s="7">
        <v>331</v>
      </c>
      <c r="F37" s="7">
        <v>2500</v>
      </c>
      <c r="G37" s="7">
        <v>50</v>
      </c>
      <c r="H37" s="7">
        <v>80</v>
      </c>
      <c r="I37" s="8">
        <v>4761</v>
      </c>
      <c r="J37" s="8">
        <v>10600</v>
      </c>
      <c r="K37" s="7">
        <v>155</v>
      </c>
      <c r="L37" s="7">
        <v>800</v>
      </c>
      <c r="M37" s="7">
        <v>110</v>
      </c>
      <c r="N37" s="7">
        <v>800</v>
      </c>
      <c r="O37" s="8">
        <v>5026</v>
      </c>
      <c r="P37" s="8">
        <v>12200</v>
      </c>
      <c r="Q37" s="7">
        <v>12</v>
      </c>
      <c r="R37" s="7">
        <v>41</v>
      </c>
      <c r="S37" s="7">
        <v>4021</v>
      </c>
      <c r="T37" s="7">
        <v>9760</v>
      </c>
      <c r="U37" s="7">
        <v>360</v>
      </c>
      <c r="V37" s="7">
        <v>1470</v>
      </c>
      <c r="W37" s="7">
        <v>50</v>
      </c>
      <c r="X37" s="7">
        <v>480</v>
      </c>
      <c r="Y37" s="7">
        <v>20</v>
      </c>
      <c r="Z37" s="7">
        <v>50</v>
      </c>
      <c r="AA37" s="7">
        <v>0</v>
      </c>
      <c r="AB37" s="7">
        <v>0</v>
      </c>
      <c r="AC37" s="7">
        <v>3</v>
      </c>
      <c r="AD37" s="7">
        <v>100</v>
      </c>
      <c r="AE37" s="8">
        <v>433</v>
      </c>
      <c r="AF37" s="8">
        <v>2100</v>
      </c>
      <c r="AG37" s="7">
        <v>6</v>
      </c>
      <c r="AH37" s="7">
        <v>25</v>
      </c>
      <c r="AI37" s="7">
        <v>0</v>
      </c>
      <c r="AJ37" s="7">
        <v>0</v>
      </c>
      <c r="AK37" s="7">
        <v>5</v>
      </c>
      <c r="AL37" s="7">
        <v>20</v>
      </c>
      <c r="AM37" s="7">
        <v>26</v>
      </c>
      <c r="AN37" s="7">
        <v>135</v>
      </c>
      <c r="AO37" s="7">
        <v>5</v>
      </c>
      <c r="AP37" s="7">
        <v>5</v>
      </c>
      <c r="AQ37" s="7">
        <v>10</v>
      </c>
      <c r="AR37" s="7">
        <v>20</v>
      </c>
      <c r="AS37" s="7">
        <v>5</v>
      </c>
      <c r="AT37" s="7">
        <v>20</v>
      </c>
      <c r="AU37" s="7">
        <v>51</v>
      </c>
      <c r="AV37" s="7">
        <v>200</v>
      </c>
      <c r="AW37" s="7">
        <v>3</v>
      </c>
      <c r="AX37" s="7">
        <v>4</v>
      </c>
      <c r="AY37" s="9">
        <v>5510</v>
      </c>
      <c r="AZ37" s="9">
        <v>14500</v>
      </c>
      <c r="BA37" s="9"/>
      <c r="BB37" s="9"/>
      <c r="BC37" s="7">
        <v>1</v>
      </c>
      <c r="BD37" s="7">
        <v>15</v>
      </c>
      <c r="BE37" s="7">
        <v>6</v>
      </c>
      <c r="BF37" s="7">
        <v>185</v>
      </c>
      <c r="BG37" s="7">
        <v>363</v>
      </c>
      <c r="BH37" s="7">
        <v>1478</v>
      </c>
      <c r="BI37" s="7">
        <v>410</v>
      </c>
      <c r="BJ37" s="7">
        <v>3422</v>
      </c>
      <c r="BK37" s="8">
        <v>780</v>
      </c>
      <c r="BL37" s="8">
        <v>5100</v>
      </c>
      <c r="BM37" s="8">
        <v>6290</v>
      </c>
      <c r="BN37" s="8">
        <v>19600</v>
      </c>
      <c r="BO37" s="7">
        <v>2910</v>
      </c>
      <c r="BP37" s="7">
        <v>7230</v>
      </c>
      <c r="BQ37" s="7">
        <v>437</v>
      </c>
      <c r="BR37" s="7">
        <v>437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7"/>
      <c r="D38" s="7"/>
      <c r="E38" s="7"/>
      <c r="F38" s="7"/>
      <c r="G38" s="7"/>
      <c r="H38" s="7"/>
      <c r="I38" s="8">
        <v>0</v>
      </c>
      <c r="J38" s="8">
        <v>0</v>
      </c>
      <c r="K38" s="7"/>
      <c r="L38" s="7"/>
      <c r="M38" s="7"/>
      <c r="N38" s="7"/>
      <c r="O38" s="8">
        <v>0</v>
      </c>
      <c r="P38" s="8">
        <v>0</v>
      </c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8">
        <v>0</v>
      </c>
      <c r="AF38" s="8">
        <v>0</v>
      </c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>
        <v>0</v>
      </c>
      <c r="AV38" s="7">
        <v>0</v>
      </c>
      <c r="AW38" s="7"/>
      <c r="AX38" s="7"/>
      <c r="AY38" s="9">
        <v>0</v>
      </c>
      <c r="AZ38" s="9">
        <v>0</v>
      </c>
      <c r="BA38" s="9"/>
      <c r="BB38" s="9"/>
      <c r="BC38" s="7"/>
      <c r="BD38" s="7"/>
      <c r="BE38" s="7"/>
      <c r="BF38" s="7"/>
      <c r="BG38" s="7"/>
      <c r="BH38" s="7"/>
      <c r="BI38" s="7"/>
      <c r="BJ38" s="7"/>
      <c r="BK38" s="8">
        <v>0</v>
      </c>
      <c r="BL38" s="8">
        <v>0</v>
      </c>
      <c r="BM38" s="8">
        <v>0</v>
      </c>
      <c r="BN38" s="8">
        <v>0</v>
      </c>
      <c r="BO38" s="7"/>
      <c r="BP38" s="7"/>
      <c r="BQ38" s="7"/>
      <c r="BR38" s="7"/>
    </row>
    <row r="39" spans="1:95" s="10" customFormat="1" ht="18" customHeight="1" x14ac:dyDescent="0.25">
      <c r="A39" s="39">
        <v>31</v>
      </c>
      <c r="B39" s="12" t="s">
        <v>34</v>
      </c>
      <c r="C39" s="7"/>
      <c r="D39" s="7"/>
      <c r="E39" s="7"/>
      <c r="F39" s="7"/>
      <c r="G39" s="7"/>
      <c r="H39" s="7"/>
      <c r="I39" s="8">
        <v>0</v>
      </c>
      <c r="J39" s="8">
        <v>0</v>
      </c>
      <c r="K39" s="7"/>
      <c r="L39" s="7"/>
      <c r="M39" s="7"/>
      <c r="N39" s="7"/>
      <c r="O39" s="8">
        <v>0</v>
      </c>
      <c r="P39" s="8">
        <v>0</v>
      </c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8">
        <v>0</v>
      </c>
      <c r="AF39" s="8">
        <v>0</v>
      </c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>
        <v>0</v>
      </c>
      <c r="AV39" s="7">
        <v>0</v>
      </c>
      <c r="AW39" s="7"/>
      <c r="AX39" s="7"/>
      <c r="AY39" s="9">
        <v>0</v>
      </c>
      <c r="AZ39" s="9">
        <v>0</v>
      </c>
      <c r="BA39" s="9"/>
      <c r="BB39" s="9"/>
      <c r="BC39" s="7"/>
      <c r="BD39" s="7"/>
      <c r="BE39" s="7"/>
      <c r="BF39" s="7"/>
      <c r="BG39" s="7"/>
      <c r="BH39" s="7"/>
      <c r="BI39" s="7"/>
      <c r="BJ39" s="7"/>
      <c r="BK39" s="8">
        <v>0</v>
      </c>
      <c r="BL39" s="8">
        <v>0</v>
      </c>
      <c r="BM39" s="8">
        <v>0</v>
      </c>
      <c r="BN39" s="8">
        <v>0</v>
      </c>
      <c r="BO39" s="7"/>
      <c r="BP39" s="7"/>
      <c r="BQ39" s="7"/>
      <c r="BR39" s="7"/>
    </row>
    <row r="40" spans="1:95" s="10" customFormat="1" ht="18" customHeight="1" x14ac:dyDescent="0.25">
      <c r="A40" s="37">
        <v>32</v>
      </c>
      <c r="B40" s="12" t="s">
        <v>35</v>
      </c>
      <c r="C40" s="7">
        <v>670</v>
      </c>
      <c r="D40" s="7">
        <v>670</v>
      </c>
      <c r="E40" s="7">
        <v>16</v>
      </c>
      <c r="F40" s="7">
        <v>60</v>
      </c>
      <c r="G40" s="7">
        <v>14</v>
      </c>
      <c r="H40" s="7">
        <v>20</v>
      </c>
      <c r="I40" s="8">
        <v>700</v>
      </c>
      <c r="J40" s="8">
        <v>750</v>
      </c>
      <c r="K40" s="7">
        <v>40</v>
      </c>
      <c r="L40" s="7">
        <v>200</v>
      </c>
      <c r="M40" s="7">
        <v>100</v>
      </c>
      <c r="N40" s="7">
        <v>500</v>
      </c>
      <c r="O40" s="8">
        <v>840</v>
      </c>
      <c r="P40" s="8">
        <v>1450</v>
      </c>
      <c r="Q40" s="7">
        <v>12</v>
      </c>
      <c r="R40" s="7">
        <v>80</v>
      </c>
      <c r="S40" s="7">
        <v>672</v>
      </c>
      <c r="T40" s="7">
        <v>1160</v>
      </c>
      <c r="U40" s="7">
        <v>60</v>
      </c>
      <c r="V40" s="7">
        <v>338</v>
      </c>
      <c r="W40" s="7">
        <v>28</v>
      </c>
      <c r="X40" s="7">
        <v>150</v>
      </c>
      <c r="Y40" s="7">
        <v>6</v>
      </c>
      <c r="Z40" s="7">
        <v>12</v>
      </c>
      <c r="AA40" s="7">
        <v>0</v>
      </c>
      <c r="AB40" s="7">
        <v>0</v>
      </c>
      <c r="AC40" s="7">
        <v>0</v>
      </c>
      <c r="AD40" s="7">
        <v>0</v>
      </c>
      <c r="AE40" s="8">
        <v>94</v>
      </c>
      <c r="AF40" s="8">
        <v>500</v>
      </c>
      <c r="AG40" s="7">
        <v>2</v>
      </c>
      <c r="AH40" s="7">
        <v>6</v>
      </c>
      <c r="AI40" s="7">
        <v>0</v>
      </c>
      <c r="AJ40" s="7">
        <v>0</v>
      </c>
      <c r="AK40" s="7">
        <v>10</v>
      </c>
      <c r="AL40" s="7">
        <v>15</v>
      </c>
      <c r="AM40" s="7">
        <v>8</v>
      </c>
      <c r="AN40" s="7">
        <v>51</v>
      </c>
      <c r="AO40" s="7">
        <v>2</v>
      </c>
      <c r="AP40" s="7">
        <v>4</v>
      </c>
      <c r="AQ40" s="7">
        <v>10</v>
      </c>
      <c r="AR40" s="7">
        <v>20</v>
      </c>
      <c r="AS40" s="7">
        <v>2</v>
      </c>
      <c r="AT40" s="7">
        <v>10</v>
      </c>
      <c r="AU40" s="7">
        <v>32</v>
      </c>
      <c r="AV40" s="7">
        <v>100</v>
      </c>
      <c r="AW40" s="7">
        <v>3</v>
      </c>
      <c r="AX40" s="7">
        <v>4</v>
      </c>
      <c r="AY40" s="9">
        <v>966</v>
      </c>
      <c r="AZ40" s="9">
        <v>2050</v>
      </c>
      <c r="BA40" s="9"/>
      <c r="BB40" s="9"/>
      <c r="BC40" s="7">
        <v>1</v>
      </c>
      <c r="BD40" s="7">
        <v>17</v>
      </c>
      <c r="BE40" s="7">
        <v>2</v>
      </c>
      <c r="BF40" s="7">
        <v>60</v>
      </c>
      <c r="BG40" s="7">
        <v>60</v>
      </c>
      <c r="BH40" s="7">
        <v>180</v>
      </c>
      <c r="BI40" s="7">
        <v>67</v>
      </c>
      <c r="BJ40" s="7">
        <v>243</v>
      </c>
      <c r="BK40" s="8">
        <v>130</v>
      </c>
      <c r="BL40" s="8">
        <v>500</v>
      </c>
      <c r="BM40" s="8">
        <v>1096</v>
      </c>
      <c r="BN40" s="8">
        <v>2550</v>
      </c>
      <c r="BO40" s="7">
        <v>570</v>
      </c>
      <c r="BP40" s="7">
        <v>1300</v>
      </c>
      <c r="BQ40" s="7">
        <v>114</v>
      </c>
      <c r="BR40" s="7">
        <v>114</v>
      </c>
    </row>
    <row r="41" spans="1:95" s="10" customFormat="1" ht="18" customHeight="1" x14ac:dyDescent="0.25">
      <c r="A41" s="39">
        <v>33</v>
      </c>
      <c r="B41" s="12" t="s">
        <v>36</v>
      </c>
      <c r="C41" s="7"/>
      <c r="D41" s="7"/>
      <c r="E41" s="7"/>
      <c r="F41" s="7"/>
      <c r="G41" s="7"/>
      <c r="H41" s="7"/>
      <c r="I41" s="8">
        <v>0</v>
      </c>
      <c r="J41" s="8">
        <v>0</v>
      </c>
      <c r="K41" s="7"/>
      <c r="L41" s="7"/>
      <c r="M41" s="7"/>
      <c r="N41" s="7"/>
      <c r="O41" s="8">
        <v>0</v>
      </c>
      <c r="P41" s="8">
        <v>0</v>
      </c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8">
        <v>0</v>
      </c>
      <c r="AF41" s="8">
        <v>0</v>
      </c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>
        <v>0</v>
      </c>
      <c r="AV41" s="7">
        <v>0</v>
      </c>
      <c r="AW41" s="7"/>
      <c r="AX41" s="7"/>
      <c r="AY41" s="9">
        <v>0</v>
      </c>
      <c r="AZ41" s="9">
        <v>0</v>
      </c>
      <c r="BA41" s="9"/>
      <c r="BB41" s="9"/>
      <c r="BC41" s="7"/>
      <c r="BD41" s="7"/>
      <c r="BE41" s="7"/>
      <c r="BF41" s="7"/>
      <c r="BG41" s="7"/>
      <c r="BH41" s="7"/>
      <c r="BI41" s="7"/>
      <c r="BJ41" s="7"/>
      <c r="BK41" s="8">
        <v>0</v>
      </c>
      <c r="BL41" s="8">
        <v>0</v>
      </c>
      <c r="BM41" s="8">
        <v>0</v>
      </c>
      <c r="BN41" s="8">
        <v>0</v>
      </c>
      <c r="BO41" s="7"/>
      <c r="BP41" s="7"/>
      <c r="BQ41" s="7"/>
      <c r="BR41" s="7"/>
    </row>
    <row r="42" spans="1:95" s="19" customFormat="1" ht="18" customHeight="1" x14ac:dyDescent="0.25">
      <c r="A42" s="37">
        <v>34</v>
      </c>
      <c r="B42" s="6" t="s">
        <v>82</v>
      </c>
      <c r="C42" s="7"/>
      <c r="D42" s="7"/>
      <c r="E42" s="7"/>
      <c r="F42" s="7"/>
      <c r="G42" s="7"/>
      <c r="H42" s="7"/>
      <c r="I42" s="8">
        <v>0</v>
      </c>
      <c r="J42" s="8">
        <v>0</v>
      </c>
      <c r="K42" s="7"/>
      <c r="L42" s="7"/>
      <c r="M42" s="7"/>
      <c r="N42" s="7"/>
      <c r="O42" s="8">
        <v>0</v>
      </c>
      <c r="P42" s="8">
        <v>0</v>
      </c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8">
        <v>0</v>
      </c>
      <c r="AF42" s="8">
        <v>0</v>
      </c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v>0</v>
      </c>
      <c r="AV42" s="7">
        <v>0</v>
      </c>
      <c r="AW42" s="7"/>
      <c r="AX42" s="7"/>
      <c r="AY42" s="9">
        <v>0</v>
      </c>
      <c r="AZ42" s="9">
        <v>0</v>
      </c>
      <c r="BA42" s="9"/>
      <c r="BB42" s="9"/>
      <c r="BC42" s="7"/>
      <c r="BD42" s="7"/>
      <c r="BE42" s="7"/>
      <c r="BF42" s="7"/>
      <c r="BG42" s="7"/>
      <c r="BH42" s="7"/>
      <c r="BI42" s="7"/>
      <c r="BJ42" s="7"/>
      <c r="BK42" s="8">
        <v>0</v>
      </c>
      <c r="BL42" s="8">
        <v>0</v>
      </c>
      <c r="BM42" s="8">
        <v>0</v>
      </c>
      <c r="BN42" s="8">
        <v>0</v>
      </c>
      <c r="BO42" s="7"/>
      <c r="BP42" s="7"/>
      <c r="BQ42" s="7"/>
      <c r="BR42" s="7"/>
    </row>
    <row r="43" spans="1:95" s="16" customFormat="1" ht="18" customHeight="1" x14ac:dyDescent="0.25">
      <c r="A43" s="38" t="s">
        <v>37</v>
      </c>
      <c r="B43" s="13" t="s">
        <v>38</v>
      </c>
      <c r="C43" s="8">
        <v>21510</v>
      </c>
      <c r="D43" s="8">
        <v>25377</v>
      </c>
      <c r="E43" s="8">
        <v>795</v>
      </c>
      <c r="F43" s="8">
        <v>4153</v>
      </c>
      <c r="G43" s="8">
        <v>112</v>
      </c>
      <c r="H43" s="8">
        <v>180</v>
      </c>
      <c r="I43" s="8">
        <v>22417</v>
      </c>
      <c r="J43" s="8">
        <v>29710</v>
      </c>
      <c r="K43" s="8">
        <v>487</v>
      </c>
      <c r="L43" s="8">
        <v>2000</v>
      </c>
      <c r="M43" s="8">
        <v>310</v>
      </c>
      <c r="N43" s="8">
        <v>1950</v>
      </c>
      <c r="O43" s="8">
        <v>23214</v>
      </c>
      <c r="P43" s="8">
        <v>33660</v>
      </c>
      <c r="Q43" s="8">
        <v>36</v>
      </c>
      <c r="R43" s="8">
        <v>187</v>
      </c>
      <c r="S43" s="8">
        <v>19204</v>
      </c>
      <c r="T43" s="8">
        <v>27919</v>
      </c>
      <c r="U43" s="8">
        <v>1160</v>
      </c>
      <c r="V43" s="8">
        <v>7230</v>
      </c>
      <c r="W43" s="8">
        <v>178</v>
      </c>
      <c r="X43" s="8">
        <v>1950</v>
      </c>
      <c r="Y43" s="8">
        <v>45</v>
      </c>
      <c r="Z43" s="8">
        <v>120</v>
      </c>
      <c r="AA43" s="8">
        <v>0</v>
      </c>
      <c r="AB43" s="8">
        <v>0</v>
      </c>
      <c r="AC43" s="8">
        <v>7</v>
      </c>
      <c r="AD43" s="8">
        <v>200</v>
      </c>
      <c r="AE43" s="8">
        <v>1390</v>
      </c>
      <c r="AF43" s="8">
        <v>9500</v>
      </c>
      <c r="AG43" s="8">
        <v>17</v>
      </c>
      <c r="AH43" s="8">
        <v>64</v>
      </c>
      <c r="AI43" s="8">
        <v>0</v>
      </c>
      <c r="AJ43" s="8">
        <v>0</v>
      </c>
      <c r="AK43" s="8">
        <v>28</v>
      </c>
      <c r="AL43" s="8">
        <v>95</v>
      </c>
      <c r="AM43" s="8">
        <v>84</v>
      </c>
      <c r="AN43" s="8">
        <v>431</v>
      </c>
      <c r="AO43" s="8">
        <v>17</v>
      </c>
      <c r="AP43" s="8">
        <v>29</v>
      </c>
      <c r="AQ43" s="8">
        <v>42</v>
      </c>
      <c r="AR43" s="8">
        <v>85</v>
      </c>
      <c r="AS43" s="8">
        <v>16</v>
      </c>
      <c r="AT43" s="8">
        <v>60</v>
      </c>
      <c r="AU43" s="8">
        <v>187</v>
      </c>
      <c r="AV43" s="8">
        <v>700</v>
      </c>
      <c r="AW43" s="8">
        <v>12</v>
      </c>
      <c r="AX43" s="8">
        <v>15</v>
      </c>
      <c r="AY43" s="9">
        <v>24791</v>
      </c>
      <c r="AZ43" s="9">
        <v>43860</v>
      </c>
      <c r="BA43" s="8">
        <v>0</v>
      </c>
      <c r="BB43" s="8">
        <v>0</v>
      </c>
      <c r="BC43" s="8">
        <v>3</v>
      </c>
      <c r="BD43" s="8">
        <v>47</v>
      </c>
      <c r="BE43" s="8">
        <v>12</v>
      </c>
      <c r="BF43" s="8">
        <v>367</v>
      </c>
      <c r="BG43" s="8">
        <v>808</v>
      </c>
      <c r="BH43" s="8">
        <v>3918</v>
      </c>
      <c r="BI43" s="8">
        <v>832</v>
      </c>
      <c r="BJ43" s="8">
        <v>5568</v>
      </c>
      <c r="BK43" s="8">
        <v>1655</v>
      </c>
      <c r="BL43" s="8">
        <v>9900</v>
      </c>
      <c r="BM43" s="8">
        <v>26446</v>
      </c>
      <c r="BN43" s="8">
        <v>53760</v>
      </c>
      <c r="BO43" s="8">
        <v>13530</v>
      </c>
      <c r="BP43" s="8">
        <v>23050</v>
      </c>
      <c r="BQ43" s="8">
        <v>2400</v>
      </c>
      <c r="BR43" s="8">
        <v>2400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8">
        <v>76020</v>
      </c>
      <c r="D44" s="8">
        <v>92275</v>
      </c>
      <c r="E44" s="8">
        <v>4830</v>
      </c>
      <c r="F44" s="8">
        <v>15908</v>
      </c>
      <c r="G44" s="8">
        <v>581</v>
      </c>
      <c r="H44" s="8">
        <v>780</v>
      </c>
      <c r="I44" s="8">
        <v>81431</v>
      </c>
      <c r="J44" s="8">
        <v>108963</v>
      </c>
      <c r="K44" s="8">
        <v>1907</v>
      </c>
      <c r="L44" s="8">
        <v>7505</v>
      </c>
      <c r="M44" s="8">
        <v>690</v>
      </c>
      <c r="N44" s="8">
        <v>3910</v>
      </c>
      <c r="O44" s="8">
        <v>84028</v>
      </c>
      <c r="P44" s="8">
        <v>120378</v>
      </c>
      <c r="Q44" s="8">
        <v>86</v>
      </c>
      <c r="R44" s="8">
        <v>353</v>
      </c>
      <c r="S44" s="8">
        <v>68803</v>
      </c>
      <c r="T44" s="8">
        <v>98600</v>
      </c>
      <c r="U44" s="8">
        <v>2671</v>
      </c>
      <c r="V44" s="8">
        <v>13901</v>
      </c>
      <c r="W44" s="8">
        <v>510</v>
      </c>
      <c r="X44" s="8">
        <v>5640</v>
      </c>
      <c r="Y44" s="8">
        <v>106</v>
      </c>
      <c r="Z44" s="8">
        <v>267</v>
      </c>
      <c r="AA44" s="8">
        <v>42</v>
      </c>
      <c r="AB44" s="8">
        <v>92</v>
      </c>
      <c r="AC44" s="8">
        <v>17</v>
      </c>
      <c r="AD44" s="8">
        <v>450</v>
      </c>
      <c r="AE44" s="8">
        <v>3346</v>
      </c>
      <c r="AF44" s="8">
        <v>20350</v>
      </c>
      <c r="AG44" s="8">
        <v>38</v>
      </c>
      <c r="AH44" s="8">
        <v>107</v>
      </c>
      <c r="AI44" s="8">
        <v>7</v>
      </c>
      <c r="AJ44" s="8">
        <v>32</v>
      </c>
      <c r="AK44" s="8">
        <v>219</v>
      </c>
      <c r="AL44" s="8">
        <v>902</v>
      </c>
      <c r="AM44" s="8">
        <v>450</v>
      </c>
      <c r="AN44" s="8">
        <v>2248</v>
      </c>
      <c r="AO44" s="8">
        <v>93</v>
      </c>
      <c r="AP44" s="8">
        <v>225</v>
      </c>
      <c r="AQ44" s="8">
        <v>229</v>
      </c>
      <c r="AR44" s="8">
        <v>537</v>
      </c>
      <c r="AS44" s="8">
        <v>86</v>
      </c>
      <c r="AT44" s="8">
        <v>426</v>
      </c>
      <c r="AU44" s="8">
        <v>1084</v>
      </c>
      <c r="AV44" s="8">
        <v>4370</v>
      </c>
      <c r="AW44" s="8">
        <v>44</v>
      </c>
      <c r="AX44" s="8">
        <v>68</v>
      </c>
      <c r="AY44" s="8">
        <v>88458</v>
      </c>
      <c r="AZ44" s="8">
        <v>145098</v>
      </c>
      <c r="BA44" s="8">
        <v>0</v>
      </c>
      <c r="BB44" s="8">
        <v>0</v>
      </c>
      <c r="BC44" s="8">
        <v>14</v>
      </c>
      <c r="BD44" s="8">
        <v>215</v>
      </c>
      <c r="BE44" s="8">
        <v>24</v>
      </c>
      <c r="BF44" s="8">
        <v>731</v>
      </c>
      <c r="BG44" s="8">
        <v>2164</v>
      </c>
      <c r="BH44" s="8">
        <v>15357</v>
      </c>
      <c r="BI44" s="8">
        <v>1613</v>
      </c>
      <c r="BJ44" s="8">
        <v>8997</v>
      </c>
      <c r="BK44" s="8">
        <v>3815</v>
      </c>
      <c r="BL44" s="8">
        <v>25300</v>
      </c>
      <c r="BM44" s="8">
        <v>92273</v>
      </c>
      <c r="BN44" s="8">
        <v>170398</v>
      </c>
      <c r="BO44" s="8">
        <v>51372</v>
      </c>
      <c r="BP44" s="8">
        <v>80530</v>
      </c>
      <c r="BQ44" s="8">
        <v>7985</v>
      </c>
      <c r="BR44" s="8">
        <v>7985</v>
      </c>
    </row>
    <row r="45" spans="1:95" s="10" customFormat="1" ht="18" customHeight="1" x14ac:dyDescent="0.25">
      <c r="A45" s="37">
        <v>35</v>
      </c>
      <c r="B45" s="12" t="s">
        <v>90</v>
      </c>
      <c r="C45" s="7">
        <v>17800</v>
      </c>
      <c r="D45" s="7">
        <v>24750</v>
      </c>
      <c r="E45" s="7">
        <v>1404</v>
      </c>
      <c r="F45" s="7">
        <v>3165</v>
      </c>
      <c r="G45" s="7">
        <v>180</v>
      </c>
      <c r="H45" s="7">
        <v>300</v>
      </c>
      <c r="I45" s="8">
        <v>19384</v>
      </c>
      <c r="J45" s="8">
        <v>28215</v>
      </c>
      <c r="K45" s="7">
        <v>80</v>
      </c>
      <c r="L45" s="7">
        <v>210</v>
      </c>
      <c r="M45" s="7">
        <v>80</v>
      </c>
      <c r="N45" s="7">
        <v>705</v>
      </c>
      <c r="O45" s="8">
        <v>19544</v>
      </c>
      <c r="P45" s="8">
        <v>29130</v>
      </c>
      <c r="Q45" s="7">
        <v>15</v>
      </c>
      <c r="R45" s="7">
        <v>41</v>
      </c>
      <c r="S45" s="7">
        <v>16619</v>
      </c>
      <c r="T45" s="7">
        <v>25641</v>
      </c>
      <c r="U45" s="7">
        <v>310</v>
      </c>
      <c r="V45" s="7">
        <v>1234</v>
      </c>
      <c r="W45" s="7">
        <v>40</v>
      </c>
      <c r="X45" s="7">
        <v>260</v>
      </c>
      <c r="Y45" s="7">
        <v>14</v>
      </c>
      <c r="Z45" s="7">
        <v>24</v>
      </c>
      <c r="AA45" s="7">
        <v>12</v>
      </c>
      <c r="AB45" s="7">
        <v>52</v>
      </c>
      <c r="AC45" s="7">
        <v>0</v>
      </c>
      <c r="AD45" s="7">
        <v>0</v>
      </c>
      <c r="AE45" s="8">
        <v>376</v>
      </c>
      <c r="AF45" s="8">
        <v>1570</v>
      </c>
      <c r="AG45" s="7">
        <v>3</v>
      </c>
      <c r="AH45" s="7">
        <v>4</v>
      </c>
      <c r="AI45" s="7">
        <v>0</v>
      </c>
      <c r="AJ45" s="7">
        <v>0</v>
      </c>
      <c r="AK45" s="7">
        <v>40</v>
      </c>
      <c r="AL45" s="7">
        <v>100</v>
      </c>
      <c r="AM45" s="7">
        <v>50</v>
      </c>
      <c r="AN45" s="7">
        <v>240</v>
      </c>
      <c r="AO45" s="7">
        <v>40</v>
      </c>
      <c r="AP45" s="7">
        <v>100</v>
      </c>
      <c r="AQ45" s="7">
        <v>50</v>
      </c>
      <c r="AR45" s="7">
        <v>100</v>
      </c>
      <c r="AS45" s="7">
        <v>10</v>
      </c>
      <c r="AT45" s="7">
        <v>60</v>
      </c>
      <c r="AU45" s="7">
        <v>190</v>
      </c>
      <c r="AV45" s="7">
        <v>600</v>
      </c>
      <c r="AW45" s="7">
        <v>2</v>
      </c>
      <c r="AX45" s="7">
        <v>5</v>
      </c>
      <c r="AY45" s="9">
        <v>20110</v>
      </c>
      <c r="AZ45" s="9">
        <v>31300</v>
      </c>
      <c r="BA45" s="9"/>
      <c r="BB45" s="9"/>
      <c r="BC45" s="7"/>
      <c r="BD45" s="7"/>
      <c r="BE45" s="7"/>
      <c r="BF45" s="7"/>
      <c r="BG45" s="7">
        <v>213</v>
      </c>
      <c r="BH45" s="7">
        <v>253</v>
      </c>
      <c r="BI45" s="7">
        <v>407</v>
      </c>
      <c r="BJ45" s="7">
        <v>747</v>
      </c>
      <c r="BK45" s="8">
        <v>620</v>
      </c>
      <c r="BL45" s="8">
        <v>1000</v>
      </c>
      <c r="BM45" s="8">
        <v>20730</v>
      </c>
      <c r="BN45" s="8">
        <v>32300</v>
      </c>
      <c r="BO45" s="7">
        <v>11150</v>
      </c>
      <c r="BP45" s="7">
        <v>16800</v>
      </c>
      <c r="BQ45" s="7">
        <v>520</v>
      </c>
      <c r="BR45" s="7">
        <v>520</v>
      </c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7">
        <v>560</v>
      </c>
      <c r="D46" s="7">
        <v>560</v>
      </c>
      <c r="E46" s="7">
        <v>89</v>
      </c>
      <c r="F46" s="7">
        <v>110</v>
      </c>
      <c r="G46" s="7">
        <v>20</v>
      </c>
      <c r="H46" s="7">
        <v>20</v>
      </c>
      <c r="I46" s="8">
        <v>669</v>
      </c>
      <c r="J46" s="8">
        <v>690</v>
      </c>
      <c r="K46" s="7">
        <v>10</v>
      </c>
      <c r="L46" s="7">
        <v>20</v>
      </c>
      <c r="M46" s="7">
        <v>8</v>
      </c>
      <c r="N46" s="7">
        <v>20</v>
      </c>
      <c r="O46" s="8">
        <v>687</v>
      </c>
      <c r="P46" s="8">
        <v>730</v>
      </c>
      <c r="Q46" s="7">
        <v>2</v>
      </c>
      <c r="R46" s="7">
        <v>2</v>
      </c>
      <c r="S46" s="7">
        <v>585</v>
      </c>
      <c r="T46" s="7">
        <v>621</v>
      </c>
      <c r="U46" s="7">
        <v>65</v>
      </c>
      <c r="V46" s="7">
        <v>258</v>
      </c>
      <c r="W46" s="7">
        <v>35</v>
      </c>
      <c r="X46" s="7">
        <v>100</v>
      </c>
      <c r="Y46" s="7">
        <v>4</v>
      </c>
      <c r="Z46" s="7">
        <v>10</v>
      </c>
      <c r="AA46" s="7">
        <v>6</v>
      </c>
      <c r="AB46" s="7">
        <v>12</v>
      </c>
      <c r="AC46" s="7">
        <v>0</v>
      </c>
      <c r="AD46" s="7">
        <v>0</v>
      </c>
      <c r="AE46" s="8">
        <v>110</v>
      </c>
      <c r="AF46" s="8">
        <v>380</v>
      </c>
      <c r="AG46" s="7">
        <v>1</v>
      </c>
      <c r="AH46" s="7">
        <v>3</v>
      </c>
      <c r="AI46" s="7">
        <v>0</v>
      </c>
      <c r="AJ46" s="7">
        <v>0</v>
      </c>
      <c r="AK46" s="7">
        <v>6</v>
      </c>
      <c r="AL46" s="7">
        <v>6</v>
      </c>
      <c r="AM46" s="7">
        <v>8</v>
      </c>
      <c r="AN46" s="7">
        <v>34</v>
      </c>
      <c r="AO46" s="7">
        <v>5</v>
      </c>
      <c r="AP46" s="7">
        <v>5</v>
      </c>
      <c r="AQ46" s="7">
        <v>5</v>
      </c>
      <c r="AR46" s="7">
        <v>5</v>
      </c>
      <c r="AS46" s="7">
        <v>0</v>
      </c>
      <c r="AT46" s="7">
        <v>0</v>
      </c>
      <c r="AU46" s="7">
        <v>24</v>
      </c>
      <c r="AV46" s="7">
        <v>50</v>
      </c>
      <c r="AW46" s="7">
        <v>0</v>
      </c>
      <c r="AX46" s="7">
        <v>0</v>
      </c>
      <c r="AY46" s="9">
        <v>821</v>
      </c>
      <c r="AZ46" s="9">
        <v>1160</v>
      </c>
      <c r="BA46" s="9"/>
      <c r="BB46" s="9"/>
      <c r="BC46" s="7"/>
      <c r="BD46" s="7"/>
      <c r="BE46" s="7"/>
      <c r="BF46" s="7"/>
      <c r="BG46" s="7">
        <v>30</v>
      </c>
      <c r="BH46" s="7">
        <v>70</v>
      </c>
      <c r="BI46" s="7">
        <v>20</v>
      </c>
      <c r="BJ46" s="7">
        <v>30</v>
      </c>
      <c r="BK46" s="8">
        <v>50</v>
      </c>
      <c r="BL46" s="8">
        <v>100</v>
      </c>
      <c r="BM46" s="8">
        <v>871</v>
      </c>
      <c r="BN46" s="8">
        <v>1260</v>
      </c>
      <c r="BO46" s="7">
        <v>480</v>
      </c>
      <c r="BP46" s="7">
        <v>520</v>
      </c>
      <c r="BQ46" s="7">
        <v>25</v>
      </c>
      <c r="BR46" s="7">
        <v>25</v>
      </c>
    </row>
    <row r="47" spans="1:95" s="16" customFormat="1" ht="18" customHeight="1" x14ac:dyDescent="0.25">
      <c r="A47" s="38"/>
      <c r="B47" s="13" t="s">
        <v>40</v>
      </c>
      <c r="C47" s="8">
        <v>18360</v>
      </c>
      <c r="D47" s="8">
        <v>25310</v>
      </c>
      <c r="E47" s="8">
        <v>1493</v>
      </c>
      <c r="F47" s="8">
        <v>3275</v>
      </c>
      <c r="G47" s="8">
        <v>200</v>
      </c>
      <c r="H47" s="8">
        <v>320</v>
      </c>
      <c r="I47" s="8">
        <v>20053</v>
      </c>
      <c r="J47" s="8">
        <v>28905</v>
      </c>
      <c r="K47" s="8">
        <v>90</v>
      </c>
      <c r="L47" s="8">
        <v>230</v>
      </c>
      <c r="M47" s="8">
        <v>88</v>
      </c>
      <c r="N47" s="8">
        <v>725</v>
      </c>
      <c r="O47" s="8">
        <v>20231</v>
      </c>
      <c r="P47" s="8">
        <v>29860</v>
      </c>
      <c r="Q47" s="8">
        <v>17</v>
      </c>
      <c r="R47" s="8">
        <v>43</v>
      </c>
      <c r="S47" s="8">
        <v>17204</v>
      </c>
      <c r="T47" s="8">
        <v>26262</v>
      </c>
      <c r="U47" s="8">
        <v>375</v>
      </c>
      <c r="V47" s="8">
        <v>1492</v>
      </c>
      <c r="W47" s="8">
        <v>75</v>
      </c>
      <c r="X47" s="8">
        <v>360</v>
      </c>
      <c r="Y47" s="8">
        <v>18</v>
      </c>
      <c r="Z47" s="8">
        <v>34</v>
      </c>
      <c r="AA47" s="8">
        <v>18</v>
      </c>
      <c r="AB47" s="8">
        <v>64</v>
      </c>
      <c r="AC47" s="8">
        <v>0</v>
      </c>
      <c r="AD47" s="8">
        <v>0</v>
      </c>
      <c r="AE47" s="8">
        <v>486</v>
      </c>
      <c r="AF47" s="8">
        <v>1950</v>
      </c>
      <c r="AG47" s="8">
        <v>4</v>
      </c>
      <c r="AH47" s="8">
        <v>7</v>
      </c>
      <c r="AI47" s="8">
        <v>0</v>
      </c>
      <c r="AJ47" s="8">
        <v>0</v>
      </c>
      <c r="AK47" s="8">
        <v>46</v>
      </c>
      <c r="AL47" s="8">
        <v>106</v>
      </c>
      <c r="AM47" s="8">
        <v>58</v>
      </c>
      <c r="AN47" s="8">
        <v>274</v>
      </c>
      <c r="AO47" s="8">
        <v>45</v>
      </c>
      <c r="AP47" s="8">
        <v>105</v>
      </c>
      <c r="AQ47" s="8">
        <v>55</v>
      </c>
      <c r="AR47" s="8">
        <v>105</v>
      </c>
      <c r="AS47" s="8">
        <v>10</v>
      </c>
      <c r="AT47" s="8">
        <v>60</v>
      </c>
      <c r="AU47" s="8">
        <v>214</v>
      </c>
      <c r="AV47" s="8">
        <v>650</v>
      </c>
      <c r="AW47" s="8">
        <v>2</v>
      </c>
      <c r="AX47" s="8">
        <v>5</v>
      </c>
      <c r="AY47" s="9">
        <v>20931</v>
      </c>
      <c r="AZ47" s="9">
        <v>32460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243</v>
      </c>
      <c r="BH47" s="8">
        <v>323</v>
      </c>
      <c r="BI47" s="8">
        <v>427</v>
      </c>
      <c r="BJ47" s="8">
        <v>777</v>
      </c>
      <c r="BK47" s="8">
        <v>670</v>
      </c>
      <c r="BL47" s="8">
        <v>1100</v>
      </c>
      <c r="BM47" s="8">
        <v>21601</v>
      </c>
      <c r="BN47" s="8">
        <v>33560</v>
      </c>
      <c r="BO47" s="8">
        <v>11630</v>
      </c>
      <c r="BP47" s="8">
        <v>17320</v>
      </c>
      <c r="BQ47" s="8">
        <v>545</v>
      </c>
      <c r="BR47" s="8">
        <v>545</v>
      </c>
    </row>
    <row r="48" spans="1:95" s="10" customFormat="1" ht="18" customHeight="1" x14ac:dyDescent="0.25">
      <c r="A48" s="37">
        <v>37</v>
      </c>
      <c r="B48" s="12" t="s">
        <v>80</v>
      </c>
      <c r="C48" s="7">
        <v>29610</v>
      </c>
      <c r="D48" s="7">
        <v>31915</v>
      </c>
      <c r="E48" s="7">
        <v>56</v>
      </c>
      <c r="F48" s="7">
        <v>75</v>
      </c>
      <c r="G48" s="7">
        <v>114</v>
      </c>
      <c r="H48" s="7">
        <v>130</v>
      </c>
      <c r="I48" s="8">
        <v>29780</v>
      </c>
      <c r="J48" s="8">
        <v>32120</v>
      </c>
      <c r="K48" s="7">
        <v>70</v>
      </c>
      <c r="L48" s="7">
        <v>150</v>
      </c>
      <c r="M48" s="7">
        <v>22</v>
      </c>
      <c r="N48" s="7">
        <v>100</v>
      </c>
      <c r="O48" s="8">
        <v>29872</v>
      </c>
      <c r="P48" s="8">
        <v>32370</v>
      </c>
      <c r="Q48" s="7">
        <v>0</v>
      </c>
      <c r="R48" s="7">
        <v>0</v>
      </c>
      <c r="S48" s="7">
        <v>25393</v>
      </c>
      <c r="T48" s="7">
        <v>28488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8">
        <v>0</v>
      </c>
      <c r="AF48" s="8">
        <v>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15</v>
      </c>
      <c r="AR48" s="7">
        <v>30</v>
      </c>
      <c r="AS48" s="7">
        <v>0</v>
      </c>
      <c r="AT48" s="7">
        <v>0</v>
      </c>
      <c r="AU48" s="7">
        <v>15</v>
      </c>
      <c r="AV48" s="7">
        <v>30</v>
      </c>
      <c r="AW48" s="7">
        <v>0</v>
      </c>
      <c r="AX48" s="7">
        <v>0</v>
      </c>
      <c r="AY48" s="9">
        <v>29887</v>
      </c>
      <c r="AZ48" s="9">
        <v>32400</v>
      </c>
      <c r="BA48" s="9"/>
      <c r="BB48" s="9"/>
      <c r="BC48" s="7"/>
      <c r="BD48" s="7"/>
      <c r="BE48" s="7"/>
      <c r="BF48" s="7"/>
      <c r="BG48" s="7">
        <v>25</v>
      </c>
      <c r="BH48" s="7">
        <v>50</v>
      </c>
      <c r="BI48" s="7">
        <v>0</v>
      </c>
      <c r="BJ48" s="7">
        <v>0</v>
      </c>
      <c r="BK48" s="8">
        <v>25</v>
      </c>
      <c r="BL48" s="8">
        <v>50</v>
      </c>
      <c r="BM48" s="8">
        <v>29912</v>
      </c>
      <c r="BN48" s="8">
        <v>32450</v>
      </c>
      <c r="BO48" s="7">
        <v>12450</v>
      </c>
      <c r="BP48" s="7">
        <v>16500</v>
      </c>
      <c r="BQ48" s="7">
        <v>489</v>
      </c>
      <c r="BR48" s="7">
        <v>489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7">
        <v>0</v>
      </c>
      <c r="D49" s="7">
        <v>0</v>
      </c>
      <c r="E49" s="7">
        <v>2</v>
      </c>
      <c r="F49" s="7">
        <v>10</v>
      </c>
      <c r="G49" s="7">
        <v>0</v>
      </c>
      <c r="H49" s="7">
        <v>0</v>
      </c>
      <c r="I49" s="8">
        <v>2</v>
      </c>
      <c r="J49" s="8">
        <v>10</v>
      </c>
      <c r="K49" s="7">
        <v>40</v>
      </c>
      <c r="L49" s="7">
        <v>90</v>
      </c>
      <c r="M49" s="7">
        <v>35</v>
      </c>
      <c r="N49" s="7">
        <v>90</v>
      </c>
      <c r="O49" s="8">
        <v>77</v>
      </c>
      <c r="P49" s="8">
        <v>190</v>
      </c>
      <c r="Q49" s="7">
        <v>0</v>
      </c>
      <c r="R49" s="7">
        <v>0</v>
      </c>
      <c r="S49" s="7">
        <v>58</v>
      </c>
      <c r="T49" s="7">
        <v>143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7">
        <v>0</v>
      </c>
      <c r="AE49" s="8">
        <v>0</v>
      </c>
      <c r="AF49" s="8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5</v>
      </c>
      <c r="AR49" s="7">
        <v>10</v>
      </c>
      <c r="AS49" s="7">
        <v>0</v>
      </c>
      <c r="AT49" s="7">
        <v>0</v>
      </c>
      <c r="AU49" s="7">
        <v>5</v>
      </c>
      <c r="AV49" s="7">
        <v>10</v>
      </c>
      <c r="AW49" s="7">
        <v>0</v>
      </c>
      <c r="AX49" s="7">
        <v>0</v>
      </c>
      <c r="AY49" s="9">
        <v>82</v>
      </c>
      <c r="AZ49" s="9">
        <v>200</v>
      </c>
      <c r="BA49" s="9"/>
      <c r="BB49" s="9"/>
      <c r="BC49" s="7"/>
      <c r="BD49" s="7"/>
      <c r="BE49" s="7"/>
      <c r="BF49" s="7"/>
      <c r="BG49" s="7">
        <v>0</v>
      </c>
      <c r="BH49" s="7">
        <v>0</v>
      </c>
      <c r="BI49" s="7">
        <v>0</v>
      </c>
      <c r="BJ49" s="7">
        <v>0</v>
      </c>
      <c r="BK49" s="8">
        <v>0</v>
      </c>
      <c r="BL49" s="8">
        <v>0</v>
      </c>
      <c r="BM49" s="8">
        <v>82</v>
      </c>
      <c r="BN49" s="8">
        <v>200</v>
      </c>
      <c r="BO49" s="7">
        <v>40</v>
      </c>
      <c r="BP49" s="7">
        <v>40</v>
      </c>
      <c r="BQ49" s="7">
        <v>6</v>
      </c>
      <c r="BR49" s="7">
        <v>6</v>
      </c>
    </row>
    <row r="50" spans="1:94" s="16" customFormat="1" ht="18" customHeight="1" x14ac:dyDescent="0.25">
      <c r="A50" s="38"/>
      <c r="B50" s="13" t="s">
        <v>42</v>
      </c>
      <c r="C50" s="8">
        <v>29610</v>
      </c>
      <c r="D50" s="8">
        <v>31915</v>
      </c>
      <c r="E50" s="8">
        <v>58</v>
      </c>
      <c r="F50" s="8">
        <v>85</v>
      </c>
      <c r="G50" s="8">
        <v>114</v>
      </c>
      <c r="H50" s="8">
        <v>130</v>
      </c>
      <c r="I50" s="8">
        <v>29782</v>
      </c>
      <c r="J50" s="8">
        <v>32130</v>
      </c>
      <c r="K50" s="8">
        <v>110</v>
      </c>
      <c r="L50" s="8">
        <v>240</v>
      </c>
      <c r="M50" s="8">
        <v>57</v>
      </c>
      <c r="N50" s="8">
        <v>190</v>
      </c>
      <c r="O50" s="8">
        <v>29949</v>
      </c>
      <c r="P50" s="8">
        <v>32560</v>
      </c>
      <c r="Q50" s="8">
        <v>0</v>
      </c>
      <c r="R50" s="8">
        <v>0</v>
      </c>
      <c r="S50" s="8">
        <v>25451</v>
      </c>
      <c r="T50" s="8">
        <v>28631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20</v>
      </c>
      <c r="AR50" s="8">
        <v>40</v>
      </c>
      <c r="AS50" s="8">
        <v>0</v>
      </c>
      <c r="AT50" s="8">
        <v>0</v>
      </c>
      <c r="AU50" s="8">
        <v>20</v>
      </c>
      <c r="AV50" s="8">
        <v>40</v>
      </c>
      <c r="AW50" s="8">
        <v>0</v>
      </c>
      <c r="AX50" s="8">
        <v>0</v>
      </c>
      <c r="AY50" s="9">
        <v>29969</v>
      </c>
      <c r="AZ50" s="9">
        <v>32600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25</v>
      </c>
      <c r="BH50" s="8">
        <v>50</v>
      </c>
      <c r="BI50" s="8">
        <v>0</v>
      </c>
      <c r="BJ50" s="8">
        <v>0</v>
      </c>
      <c r="BK50" s="8">
        <v>25</v>
      </c>
      <c r="BL50" s="8">
        <v>50</v>
      </c>
      <c r="BM50" s="8">
        <v>29994</v>
      </c>
      <c r="BN50" s="8">
        <v>32650</v>
      </c>
      <c r="BO50" s="8">
        <v>12490</v>
      </c>
      <c r="BP50" s="8">
        <v>16540</v>
      </c>
      <c r="BQ50" s="8">
        <v>495</v>
      </c>
      <c r="BR50" s="8">
        <v>495</v>
      </c>
    </row>
    <row r="51" spans="1:94" s="22" customFormat="1" ht="18" customHeight="1" x14ac:dyDescent="0.25">
      <c r="A51" s="39">
        <v>39</v>
      </c>
      <c r="B51" s="20" t="s">
        <v>68</v>
      </c>
      <c r="C51" s="7">
        <v>0</v>
      </c>
      <c r="D51" s="7">
        <v>0</v>
      </c>
      <c r="E51" s="7">
        <v>220</v>
      </c>
      <c r="F51" s="7">
        <v>1600</v>
      </c>
      <c r="G51" s="7">
        <v>50</v>
      </c>
      <c r="H51" s="7">
        <v>100</v>
      </c>
      <c r="I51" s="8">
        <v>270</v>
      </c>
      <c r="J51" s="8">
        <v>1700</v>
      </c>
      <c r="K51" s="7">
        <v>225</v>
      </c>
      <c r="L51" s="7">
        <v>800</v>
      </c>
      <c r="M51" s="7">
        <v>120</v>
      </c>
      <c r="N51" s="7">
        <v>700</v>
      </c>
      <c r="O51" s="8">
        <v>615</v>
      </c>
      <c r="P51" s="8">
        <v>3200</v>
      </c>
      <c r="Q51" s="7">
        <v>8</v>
      </c>
      <c r="R51" s="7">
        <v>36</v>
      </c>
      <c r="S51" s="7">
        <v>502</v>
      </c>
      <c r="T51" s="7">
        <v>2633</v>
      </c>
      <c r="U51" s="7">
        <v>535</v>
      </c>
      <c r="V51" s="7">
        <v>4175</v>
      </c>
      <c r="W51" s="7">
        <v>80</v>
      </c>
      <c r="X51" s="7">
        <v>1000</v>
      </c>
      <c r="Y51" s="7">
        <v>10</v>
      </c>
      <c r="Z51" s="7">
        <v>25</v>
      </c>
      <c r="AA51" s="7">
        <v>0</v>
      </c>
      <c r="AB51" s="7">
        <v>0</v>
      </c>
      <c r="AC51" s="7">
        <v>0</v>
      </c>
      <c r="AD51" s="7">
        <v>0</v>
      </c>
      <c r="AE51" s="8">
        <v>625</v>
      </c>
      <c r="AF51" s="8">
        <v>5200</v>
      </c>
      <c r="AG51" s="7">
        <v>5</v>
      </c>
      <c r="AH51" s="7">
        <v>15</v>
      </c>
      <c r="AI51" s="7">
        <v>0</v>
      </c>
      <c r="AJ51" s="7">
        <v>0</v>
      </c>
      <c r="AK51" s="7">
        <v>0</v>
      </c>
      <c r="AL51" s="7">
        <v>0</v>
      </c>
      <c r="AM51" s="7">
        <v>18</v>
      </c>
      <c r="AN51" s="7">
        <v>130</v>
      </c>
      <c r="AO51" s="7">
        <v>4</v>
      </c>
      <c r="AP51" s="7">
        <v>10</v>
      </c>
      <c r="AQ51" s="7">
        <v>110</v>
      </c>
      <c r="AR51" s="7">
        <v>210</v>
      </c>
      <c r="AS51" s="7">
        <v>10</v>
      </c>
      <c r="AT51" s="7">
        <v>50</v>
      </c>
      <c r="AU51" s="7">
        <v>142</v>
      </c>
      <c r="AV51" s="7">
        <v>400</v>
      </c>
      <c r="AW51" s="7">
        <v>0</v>
      </c>
      <c r="AX51" s="7">
        <v>0</v>
      </c>
      <c r="AY51" s="9">
        <v>1382</v>
      </c>
      <c r="AZ51" s="9">
        <v>8800</v>
      </c>
      <c r="BA51" s="7"/>
      <c r="BB51" s="7"/>
      <c r="BC51" s="7"/>
      <c r="BD51" s="7"/>
      <c r="BE51" s="7">
        <v>1</v>
      </c>
      <c r="BF51" s="7">
        <v>30</v>
      </c>
      <c r="BG51" s="7">
        <v>140</v>
      </c>
      <c r="BH51" s="7">
        <v>450</v>
      </c>
      <c r="BI51" s="7">
        <v>199</v>
      </c>
      <c r="BJ51" s="7">
        <v>1020</v>
      </c>
      <c r="BK51" s="8">
        <v>340</v>
      </c>
      <c r="BL51" s="8">
        <v>1500</v>
      </c>
      <c r="BM51" s="8">
        <v>1722</v>
      </c>
      <c r="BN51" s="8">
        <v>10300</v>
      </c>
      <c r="BO51" s="7">
        <v>810</v>
      </c>
      <c r="BP51" s="7">
        <v>3280</v>
      </c>
      <c r="BQ51" s="7">
        <v>228</v>
      </c>
      <c r="BR51" s="7">
        <v>228</v>
      </c>
    </row>
    <row r="52" spans="1:94" s="16" customFormat="1" ht="18" customHeight="1" x14ac:dyDescent="0.25">
      <c r="A52" s="39">
        <v>40</v>
      </c>
      <c r="B52" s="20" t="s">
        <v>73</v>
      </c>
      <c r="C52" s="7"/>
      <c r="D52" s="7"/>
      <c r="E52" s="7"/>
      <c r="F52" s="7"/>
      <c r="G52" s="7"/>
      <c r="H52" s="7"/>
      <c r="I52" s="8">
        <v>0</v>
      </c>
      <c r="J52" s="8">
        <v>0</v>
      </c>
      <c r="K52" s="7"/>
      <c r="L52" s="7"/>
      <c r="M52" s="7"/>
      <c r="N52" s="7"/>
      <c r="O52" s="8">
        <v>0</v>
      </c>
      <c r="P52" s="8">
        <v>0</v>
      </c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8">
        <v>0</v>
      </c>
      <c r="AF52" s="8">
        <v>0</v>
      </c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>
        <v>0</v>
      </c>
      <c r="AV52" s="7">
        <v>0</v>
      </c>
      <c r="AW52" s="7"/>
      <c r="AX52" s="7"/>
      <c r="AY52" s="9">
        <v>0</v>
      </c>
      <c r="AZ52" s="9">
        <v>0</v>
      </c>
      <c r="BA52" s="9"/>
      <c r="BB52" s="9"/>
      <c r="BC52" s="7"/>
      <c r="BD52" s="7"/>
      <c r="BE52" s="7"/>
      <c r="BF52" s="7"/>
      <c r="BG52" s="7"/>
      <c r="BH52" s="7"/>
      <c r="BI52" s="7"/>
      <c r="BJ52" s="7"/>
      <c r="BK52" s="8">
        <v>0</v>
      </c>
      <c r="BL52" s="8">
        <v>0</v>
      </c>
      <c r="BM52" s="8">
        <v>0</v>
      </c>
      <c r="BN52" s="8">
        <v>0</v>
      </c>
      <c r="BO52" s="7"/>
      <c r="BP52" s="7"/>
      <c r="BQ52" s="7"/>
      <c r="BR52" s="7"/>
    </row>
    <row r="53" spans="1:94" s="16" customFormat="1" ht="18" customHeight="1" x14ac:dyDescent="0.25">
      <c r="A53" s="39">
        <v>41</v>
      </c>
      <c r="B53" s="20" t="s">
        <v>74</v>
      </c>
      <c r="C53" s="7"/>
      <c r="D53" s="7"/>
      <c r="E53" s="7"/>
      <c r="F53" s="7"/>
      <c r="G53" s="7"/>
      <c r="H53" s="7"/>
      <c r="I53" s="8">
        <v>0</v>
      </c>
      <c r="J53" s="8">
        <v>0</v>
      </c>
      <c r="K53" s="7"/>
      <c r="L53" s="7"/>
      <c r="M53" s="7"/>
      <c r="N53" s="7"/>
      <c r="O53" s="8">
        <v>0</v>
      </c>
      <c r="P53" s="8">
        <v>0</v>
      </c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8">
        <v>0</v>
      </c>
      <c r="AF53" s="8">
        <v>0</v>
      </c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>
        <v>0</v>
      </c>
      <c r="AV53" s="7">
        <v>0</v>
      </c>
      <c r="AW53" s="7"/>
      <c r="AX53" s="7"/>
      <c r="AY53" s="9">
        <v>0</v>
      </c>
      <c r="AZ53" s="9">
        <v>0</v>
      </c>
      <c r="BA53" s="9"/>
      <c r="BB53" s="9"/>
      <c r="BC53" s="7"/>
      <c r="BD53" s="7"/>
      <c r="BE53" s="7"/>
      <c r="BF53" s="7"/>
      <c r="BG53" s="7"/>
      <c r="BH53" s="7"/>
      <c r="BI53" s="7"/>
      <c r="BJ53" s="7"/>
      <c r="BK53" s="8">
        <v>0</v>
      </c>
      <c r="BL53" s="8">
        <v>0</v>
      </c>
      <c r="BM53" s="8">
        <v>0</v>
      </c>
      <c r="BN53" s="8">
        <v>0</v>
      </c>
      <c r="BO53" s="7"/>
      <c r="BP53" s="7"/>
      <c r="BQ53" s="7"/>
      <c r="BR53" s="7"/>
    </row>
    <row r="54" spans="1:94" s="16" customFormat="1" ht="18" customHeight="1" x14ac:dyDescent="0.25">
      <c r="A54" s="39">
        <v>42</v>
      </c>
      <c r="B54" s="20" t="s">
        <v>75</v>
      </c>
      <c r="C54" s="7"/>
      <c r="D54" s="7"/>
      <c r="E54" s="7"/>
      <c r="F54" s="7"/>
      <c r="G54" s="7"/>
      <c r="H54" s="7"/>
      <c r="I54" s="8">
        <v>0</v>
      </c>
      <c r="J54" s="8">
        <v>0</v>
      </c>
      <c r="K54" s="7"/>
      <c r="L54" s="7"/>
      <c r="M54" s="7"/>
      <c r="N54" s="7"/>
      <c r="O54" s="8">
        <v>0</v>
      </c>
      <c r="P54" s="8">
        <v>0</v>
      </c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8">
        <v>0</v>
      </c>
      <c r="AF54" s="8">
        <v>0</v>
      </c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>
        <v>0</v>
      </c>
      <c r="AV54" s="7">
        <v>0</v>
      </c>
      <c r="AW54" s="7"/>
      <c r="AX54" s="7"/>
      <c r="AY54" s="9">
        <v>0</v>
      </c>
      <c r="AZ54" s="9">
        <v>0</v>
      </c>
      <c r="BA54" s="9"/>
      <c r="BB54" s="9"/>
      <c r="BC54" s="7"/>
      <c r="BD54" s="7"/>
      <c r="BE54" s="7"/>
      <c r="BF54" s="7"/>
      <c r="BG54" s="7"/>
      <c r="BH54" s="7"/>
      <c r="BI54" s="7"/>
      <c r="BJ54" s="7"/>
      <c r="BK54" s="8">
        <v>0</v>
      </c>
      <c r="BL54" s="8">
        <v>0</v>
      </c>
      <c r="BM54" s="8">
        <v>0</v>
      </c>
      <c r="BN54" s="8">
        <v>0</v>
      </c>
      <c r="BO54" s="7"/>
      <c r="BP54" s="7"/>
      <c r="BQ54" s="7"/>
      <c r="BR54" s="7"/>
    </row>
    <row r="55" spans="1:94" s="16" customFormat="1" ht="18" customHeight="1" x14ac:dyDescent="0.25">
      <c r="A55" s="38"/>
      <c r="B55" s="13" t="s">
        <v>69</v>
      </c>
      <c r="C55" s="8">
        <v>0</v>
      </c>
      <c r="D55" s="8">
        <v>0</v>
      </c>
      <c r="E55" s="8">
        <v>220</v>
      </c>
      <c r="F55" s="8">
        <v>1600</v>
      </c>
      <c r="G55" s="8">
        <v>50</v>
      </c>
      <c r="H55" s="8">
        <v>100</v>
      </c>
      <c r="I55" s="8">
        <v>270</v>
      </c>
      <c r="J55" s="8">
        <v>1700</v>
      </c>
      <c r="K55" s="8">
        <v>225</v>
      </c>
      <c r="L55" s="8">
        <v>800</v>
      </c>
      <c r="M55" s="8">
        <v>120</v>
      </c>
      <c r="N55" s="8">
        <v>700</v>
      </c>
      <c r="O55" s="8">
        <v>615</v>
      </c>
      <c r="P55" s="8">
        <v>3200</v>
      </c>
      <c r="Q55" s="8">
        <v>8</v>
      </c>
      <c r="R55" s="8">
        <v>36</v>
      </c>
      <c r="S55" s="8">
        <v>502</v>
      </c>
      <c r="T55" s="8">
        <v>2633</v>
      </c>
      <c r="U55" s="8">
        <v>535</v>
      </c>
      <c r="V55" s="8">
        <v>4175</v>
      </c>
      <c r="W55" s="8">
        <v>80</v>
      </c>
      <c r="X55" s="8">
        <v>1000</v>
      </c>
      <c r="Y55" s="8">
        <v>10</v>
      </c>
      <c r="Z55" s="8">
        <v>25</v>
      </c>
      <c r="AA55" s="8">
        <v>0</v>
      </c>
      <c r="AB55" s="8">
        <v>0</v>
      </c>
      <c r="AC55" s="8">
        <v>0</v>
      </c>
      <c r="AD55" s="8">
        <v>0</v>
      </c>
      <c r="AE55" s="8">
        <v>625</v>
      </c>
      <c r="AF55" s="8">
        <v>5200</v>
      </c>
      <c r="AG55" s="8">
        <v>5</v>
      </c>
      <c r="AH55" s="8">
        <v>15</v>
      </c>
      <c r="AI55" s="8">
        <v>0</v>
      </c>
      <c r="AJ55" s="8">
        <v>0</v>
      </c>
      <c r="AK55" s="8">
        <v>0</v>
      </c>
      <c r="AL55" s="8">
        <v>0</v>
      </c>
      <c r="AM55" s="8">
        <v>18</v>
      </c>
      <c r="AN55" s="8">
        <v>130</v>
      </c>
      <c r="AO55" s="8">
        <v>4</v>
      </c>
      <c r="AP55" s="8">
        <v>10</v>
      </c>
      <c r="AQ55" s="8">
        <v>110</v>
      </c>
      <c r="AR55" s="8">
        <v>210</v>
      </c>
      <c r="AS55" s="8">
        <v>10</v>
      </c>
      <c r="AT55" s="8">
        <v>50</v>
      </c>
      <c r="AU55" s="8">
        <v>142</v>
      </c>
      <c r="AV55" s="8">
        <v>400</v>
      </c>
      <c r="AW55" s="8">
        <v>0</v>
      </c>
      <c r="AX55" s="8">
        <v>0</v>
      </c>
      <c r="AY55" s="9">
        <v>1382</v>
      </c>
      <c r="AZ55" s="9">
        <v>8800</v>
      </c>
      <c r="BA55" s="8">
        <v>0</v>
      </c>
      <c r="BB55" s="8">
        <v>0</v>
      </c>
      <c r="BC55" s="8">
        <v>0</v>
      </c>
      <c r="BD55" s="8">
        <v>0</v>
      </c>
      <c r="BE55" s="8">
        <v>1</v>
      </c>
      <c r="BF55" s="8">
        <v>30</v>
      </c>
      <c r="BG55" s="8">
        <v>140</v>
      </c>
      <c r="BH55" s="8">
        <v>450</v>
      </c>
      <c r="BI55" s="8">
        <v>199</v>
      </c>
      <c r="BJ55" s="8">
        <v>1020</v>
      </c>
      <c r="BK55" s="8">
        <v>340</v>
      </c>
      <c r="BL55" s="8">
        <v>1500</v>
      </c>
      <c r="BM55" s="8">
        <v>1722</v>
      </c>
      <c r="BN55" s="8">
        <v>10300</v>
      </c>
      <c r="BO55" s="8">
        <v>810</v>
      </c>
      <c r="BP55" s="8">
        <v>3280</v>
      </c>
      <c r="BQ55" s="8">
        <v>228</v>
      </c>
      <c r="BR55" s="8">
        <v>228</v>
      </c>
    </row>
    <row r="56" spans="1:94" s="10" customFormat="1" ht="18" customHeight="1" x14ac:dyDescent="0.25">
      <c r="A56" s="37">
        <v>43</v>
      </c>
      <c r="B56" s="12" t="s">
        <v>92</v>
      </c>
      <c r="C56" s="7"/>
      <c r="D56" s="7"/>
      <c r="E56" s="7"/>
      <c r="F56" s="7"/>
      <c r="G56" s="7"/>
      <c r="H56" s="7"/>
      <c r="I56" s="8">
        <v>0</v>
      </c>
      <c r="J56" s="8">
        <v>0</v>
      </c>
      <c r="K56" s="7"/>
      <c r="L56" s="7"/>
      <c r="M56" s="7"/>
      <c r="N56" s="7"/>
      <c r="O56" s="8">
        <v>0</v>
      </c>
      <c r="P56" s="8">
        <v>0</v>
      </c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8">
        <v>0</v>
      </c>
      <c r="AF56" s="8">
        <v>0</v>
      </c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>
        <v>0</v>
      </c>
      <c r="AV56" s="7">
        <v>0</v>
      </c>
      <c r="AW56" s="7"/>
      <c r="AX56" s="7"/>
      <c r="AY56" s="9">
        <v>0</v>
      </c>
      <c r="AZ56" s="9">
        <v>0</v>
      </c>
      <c r="BA56" s="9"/>
      <c r="BB56" s="9"/>
      <c r="BC56" s="7"/>
      <c r="BD56" s="7"/>
      <c r="BE56" s="7"/>
      <c r="BF56" s="7"/>
      <c r="BG56" s="7"/>
      <c r="BH56" s="7"/>
      <c r="BI56" s="7"/>
      <c r="BJ56" s="7"/>
      <c r="BK56" s="8">
        <v>0</v>
      </c>
      <c r="BL56" s="8">
        <v>0</v>
      </c>
      <c r="BM56" s="8">
        <v>0</v>
      </c>
      <c r="BN56" s="8">
        <v>0</v>
      </c>
      <c r="BO56" s="7"/>
      <c r="BP56" s="7"/>
      <c r="BQ56" s="7"/>
      <c r="BR56" s="7"/>
    </row>
    <row r="57" spans="1:94" s="16" customFormat="1" ht="18" customHeight="1" x14ac:dyDescent="0.25">
      <c r="A57" s="38"/>
      <c r="B57" s="13" t="s">
        <v>43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9">
        <v>0</v>
      </c>
      <c r="AZ57" s="9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</row>
    <row r="58" spans="1:94" s="16" customFormat="1" ht="18" customHeight="1" x14ac:dyDescent="0.25">
      <c r="A58" s="38"/>
      <c r="B58" s="13" t="s">
        <v>44</v>
      </c>
      <c r="C58" s="8">
        <v>123990</v>
      </c>
      <c r="D58" s="8">
        <v>149500</v>
      </c>
      <c r="E58" s="8">
        <v>6601</v>
      </c>
      <c r="F58" s="8">
        <v>20868</v>
      </c>
      <c r="G58" s="8">
        <v>945</v>
      </c>
      <c r="H58" s="8">
        <v>1330</v>
      </c>
      <c r="I58" s="8">
        <v>131536</v>
      </c>
      <c r="J58" s="8">
        <v>171698</v>
      </c>
      <c r="K58" s="8">
        <v>2332</v>
      </c>
      <c r="L58" s="8">
        <v>8775</v>
      </c>
      <c r="M58" s="8">
        <v>955</v>
      </c>
      <c r="N58" s="8">
        <v>5525</v>
      </c>
      <c r="O58" s="8">
        <v>134823</v>
      </c>
      <c r="P58" s="8">
        <v>185998</v>
      </c>
      <c r="Q58" s="8">
        <v>111</v>
      </c>
      <c r="R58" s="8">
        <v>432</v>
      </c>
      <c r="S58" s="8">
        <v>111960</v>
      </c>
      <c r="T58" s="8">
        <v>156126</v>
      </c>
      <c r="U58" s="8">
        <v>3581</v>
      </c>
      <c r="V58" s="8">
        <v>19568</v>
      </c>
      <c r="W58" s="8">
        <v>665</v>
      </c>
      <c r="X58" s="8">
        <v>7000</v>
      </c>
      <c r="Y58" s="8">
        <v>134</v>
      </c>
      <c r="Z58" s="8">
        <v>326</v>
      </c>
      <c r="AA58" s="8">
        <v>60</v>
      </c>
      <c r="AB58" s="8">
        <v>156</v>
      </c>
      <c r="AC58" s="8">
        <v>17</v>
      </c>
      <c r="AD58" s="8">
        <v>450</v>
      </c>
      <c r="AE58" s="8">
        <v>4457</v>
      </c>
      <c r="AF58" s="8">
        <v>27500</v>
      </c>
      <c r="AG58" s="8">
        <v>47</v>
      </c>
      <c r="AH58" s="8">
        <v>129</v>
      </c>
      <c r="AI58" s="8">
        <v>7</v>
      </c>
      <c r="AJ58" s="8">
        <v>32</v>
      </c>
      <c r="AK58" s="8">
        <v>265</v>
      </c>
      <c r="AL58" s="8">
        <v>1008</v>
      </c>
      <c r="AM58" s="8">
        <v>526</v>
      </c>
      <c r="AN58" s="8">
        <v>2652</v>
      </c>
      <c r="AO58" s="8">
        <v>142</v>
      </c>
      <c r="AP58" s="8">
        <v>340</v>
      </c>
      <c r="AQ58" s="8">
        <v>414</v>
      </c>
      <c r="AR58" s="8">
        <v>892</v>
      </c>
      <c r="AS58" s="8">
        <v>106</v>
      </c>
      <c r="AT58" s="8">
        <v>536</v>
      </c>
      <c r="AU58" s="8">
        <v>1460</v>
      </c>
      <c r="AV58" s="8">
        <v>5460</v>
      </c>
      <c r="AW58" s="8">
        <v>46</v>
      </c>
      <c r="AX58" s="8">
        <v>73</v>
      </c>
      <c r="AY58" s="9">
        <v>140740</v>
      </c>
      <c r="AZ58" s="9">
        <v>218958</v>
      </c>
      <c r="BA58" s="8">
        <v>0</v>
      </c>
      <c r="BB58" s="8">
        <v>0</v>
      </c>
      <c r="BC58" s="8">
        <v>14</v>
      </c>
      <c r="BD58" s="8">
        <v>215</v>
      </c>
      <c r="BE58" s="8">
        <v>25</v>
      </c>
      <c r="BF58" s="8">
        <v>761</v>
      </c>
      <c r="BG58" s="8">
        <v>2572</v>
      </c>
      <c r="BH58" s="8">
        <v>16180</v>
      </c>
      <c r="BI58" s="8">
        <v>2239</v>
      </c>
      <c r="BJ58" s="8">
        <v>10794</v>
      </c>
      <c r="BK58" s="8">
        <v>4850</v>
      </c>
      <c r="BL58" s="8">
        <v>27950</v>
      </c>
      <c r="BM58" s="8">
        <v>145590</v>
      </c>
      <c r="BN58" s="8">
        <v>246908</v>
      </c>
      <c r="BO58" s="8">
        <v>76302</v>
      </c>
      <c r="BP58" s="8">
        <v>117670</v>
      </c>
      <c r="BQ58" s="8">
        <v>9253</v>
      </c>
      <c r="BR58" s="8">
        <v>9253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64" spans="1:94" x14ac:dyDescent="0.25"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7"/>
      <c r="AZ64" s="27"/>
      <c r="BA64" s="27"/>
      <c r="BB64" s="27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7"/>
      <c r="BN64" s="27"/>
      <c r="BO64" s="26"/>
    </row>
  </sheetData>
  <protectedRanges>
    <protectedRange sqref="B48:B49" name="Range7_2"/>
    <protectedRange sqref="B56" name="Range8_1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Q68"/>
  <sheetViews>
    <sheetView view="pageBreakPreview" zoomScale="120" zoomScaleNormal="85" zoomScaleSheetLayoutView="120" workbookViewId="0">
      <pane xSplit="2" ySplit="6" topLeftCell="C55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ColWidth="11.42578125" defaultRowHeight="12" x14ac:dyDescent="0.25"/>
  <cols>
    <col min="1" max="1" width="5" style="98" customWidth="1"/>
    <col min="2" max="2" width="17" style="132" customWidth="1"/>
    <col min="3" max="3" width="8.5703125" style="24" customWidth="1"/>
    <col min="4" max="5" width="8.85546875" style="24" customWidth="1"/>
    <col min="6" max="6" width="8" style="24" customWidth="1"/>
    <col min="7" max="7" width="8.5703125" style="24" customWidth="1"/>
    <col min="8" max="8" width="8.42578125" style="24" customWidth="1"/>
    <col min="9" max="9" width="7.85546875" style="24" customWidth="1"/>
    <col min="10" max="10" width="8.42578125" style="24" customWidth="1"/>
    <col min="11" max="11" width="7.28515625" style="24" customWidth="1"/>
    <col min="12" max="12" width="8.85546875" style="24" customWidth="1"/>
    <col min="13" max="13" width="8.140625" style="24" customWidth="1"/>
    <col min="14" max="14" width="8.85546875" style="24" customWidth="1"/>
    <col min="15" max="15" width="8.85546875" style="25" customWidth="1"/>
    <col min="16" max="16" width="11.42578125" style="25"/>
    <col min="17" max="17" width="9.42578125" style="25" customWidth="1"/>
    <col min="18" max="18" width="9" style="25" customWidth="1"/>
    <col min="19" max="20" width="11.42578125" style="25"/>
    <col min="21" max="21" width="9.5703125" style="25" customWidth="1"/>
    <col min="22" max="22" width="9" style="25" customWidth="1"/>
    <col min="23" max="23" width="8.28515625" style="25" customWidth="1"/>
    <col min="24" max="24" width="7.5703125" style="25" customWidth="1"/>
    <col min="25" max="25" width="7" style="25" customWidth="1"/>
    <col min="26" max="26" width="8.5703125" style="25" customWidth="1"/>
    <col min="27" max="27" width="7.85546875" style="25" customWidth="1"/>
    <col min="28" max="28" width="8.140625" style="25" customWidth="1"/>
    <col min="29" max="29" width="8.5703125" style="25" customWidth="1"/>
    <col min="30" max="30" width="8.28515625" style="25" customWidth="1"/>
    <col min="31" max="31" width="10.42578125" style="24" customWidth="1"/>
    <col min="32" max="34" width="11.42578125" style="24"/>
    <col min="35" max="35" width="10" style="24" customWidth="1"/>
    <col min="36" max="36" width="9" style="24" customWidth="1"/>
    <col min="37" max="37" width="8.28515625" style="24" customWidth="1"/>
    <col min="38" max="38" width="8.7109375" style="24" customWidth="1"/>
    <col min="39" max="39" width="8.140625" style="24" customWidth="1"/>
    <col min="40" max="40" width="8.42578125" style="24" customWidth="1"/>
    <col min="41" max="41" width="8.140625" style="24" customWidth="1"/>
    <col min="42" max="42" width="8.42578125" style="24" customWidth="1"/>
    <col min="43" max="43" width="7.28515625" style="24" customWidth="1"/>
    <col min="44" max="44" width="8.85546875" style="24" customWidth="1"/>
    <col min="45" max="45" width="8.140625" style="24" customWidth="1"/>
    <col min="46" max="46" width="7.5703125" style="24" customWidth="1"/>
    <col min="47" max="48" width="8.85546875" style="24" customWidth="1"/>
    <col min="49" max="49" width="7.7109375" style="24" customWidth="1"/>
    <col min="50" max="50" width="8" style="24" customWidth="1"/>
    <col min="51" max="51" width="9" style="25" customWidth="1"/>
    <col min="52" max="52" width="9.5703125" style="25" customWidth="1"/>
    <col min="53" max="53" width="8.28515625" style="25" customWidth="1"/>
    <col min="54" max="54" width="8.140625" style="25" customWidth="1"/>
    <col min="55" max="55" width="6.85546875" style="24" customWidth="1"/>
    <col min="56" max="56" width="7.7109375" style="24" customWidth="1"/>
    <col min="57" max="57" width="7.85546875" style="24" customWidth="1"/>
    <col min="58" max="58" width="7" style="24" customWidth="1"/>
    <col min="59" max="59" width="8.85546875" style="24" customWidth="1"/>
    <col min="60" max="60" width="9" style="24" customWidth="1"/>
    <col min="61" max="61" width="8.42578125" style="24" customWidth="1"/>
    <col min="62" max="62" width="7.5703125" style="24" customWidth="1"/>
    <col min="63" max="63" width="8.140625" style="24" customWidth="1"/>
    <col min="64" max="64" width="9" style="24" customWidth="1"/>
    <col min="65" max="65" width="9" style="25" customWidth="1"/>
    <col min="66" max="66" width="10" style="25" customWidth="1"/>
    <col min="67" max="68" width="7.5703125" style="24" customWidth="1"/>
    <col min="69" max="69" width="9.140625" style="24" customWidth="1"/>
    <col min="70" max="70" width="7.42578125" style="24" customWidth="1"/>
    <col min="71" max="16384" width="11.42578125" style="24"/>
  </cols>
  <sheetData>
    <row r="1" spans="1:70" x14ac:dyDescent="0.25">
      <c r="B1" s="99" t="s">
        <v>112</v>
      </c>
      <c r="C1" s="274" t="s">
        <v>113</v>
      </c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100"/>
      <c r="R1" s="100"/>
      <c r="S1" s="100"/>
      <c r="T1" s="100"/>
      <c r="U1" s="274" t="s">
        <v>114</v>
      </c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100"/>
      <c r="AH1" s="100"/>
      <c r="AI1" s="275" t="s">
        <v>94</v>
      </c>
      <c r="AJ1" s="275"/>
      <c r="AK1" s="275"/>
      <c r="AL1" s="275"/>
      <c r="AM1" s="275"/>
      <c r="AN1" s="275"/>
      <c r="AO1" s="275"/>
      <c r="AP1" s="275"/>
      <c r="AQ1" s="275"/>
      <c r="AR1" s="275"/>
      <c r="AS1" s="275"/>
      <c r="AT1" s="275"/>
      <c r="AU1" s="275"/>
      <c r="AV1" s="275"/>
      <c r="AW1" s="275"/>
      <c r="AX1" s="275"/>
      <c r="AY1" s="275"/>
      <c r="AZ1" s="276"/>
      <c r="BA1" s="274" t="s">
        <v>115</v>
      </c>
      <c r="BB1" s="275"/>
      <c r="BC1" s="275"/>
      <c r="BD1" s="275"/>
      <c r="BE1" s="275"/>
      <c r="BF1" s="275"/>
      <c r="BG1" s="275"/>
      <c r="BH1" s="275"/>
      <c r="BI1" s="275"/>
      <c r="BJ1" s="275"/>
      <c r="BK1" s="275"/>
      <c r="BL1" s="275"/>
      <c r="BM1" s="277" t="s">
        <v>116</v>
      </c>
      <c r="BN1" s="277"/>
      <c r="BO1" s="277"/>
      <c r="BP1" s="277"/>
      <c r="BQ1" s="277"/>
      <c r="BR1" s="277"/>
    </row>
    <row r="2" spans="1:70" s="101" customFormat="1" x14ac:dyDescent="0.25">
      <c r="A2" s="278" t="s">
        <v>83</v>
      </c>
      <c r="B2" s="278" t="s">
        <v>58</v>
      </c>
      <c r="C2" s="279" t="s">
        <v>57</v>
      </c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R2" s="279"/>
      <c r="AS2" s="279"/>
      <c r="AT2" s="279"/>
      <c r="AU2" s="279"/>
      <c r="AV2" s="279"/>
      <c r="AW2" s="279"/>
      <c r="AX2" s="279"/>
      <c r="AY2" s="280" t="s">
        <v>70</v>
      </c>
      <c r="AZ2" s="281"/>
      <c r="BA2" s="284" t="s">
        <v>65</v>
      </c>
      <c r="BB2" s="285"/>
      <c r="BC2" s="285"/>
      <c r="BD2" s="285"/>
      <c r="BE2" s="285"/>
      <c r="BF2" s="285"/>
      <c r="BG2" s="285"/>
      <c r="BH2" s="285"/>
      <c r="BI2" s="285"/>
      <c r="BJ2" s="285"/>
      <c r="BK2" s="285"/>
      <c r="BL2" s="286"/>
      <c r="BM2" s="278" t="s">
        <v>0</v>
      </c>
      <c r="BN2" s="278"/>
      <c r="BO2" s="287" t="s">
        <v>66</v>
      </c>
      <c r="BP2" s="287"/>
      <c r="BQ2" s="288" t="s">
        <v>88</v>
      </c>
      <c r="BR2" s="288"/>
    </row>
    <row r="3" spans="1:70" s="101" customFormat="1" x14ac:dyDescent="0.25">
      <c r="A3" s="278"/>
      <c r="B3" s="278"/>
      <c r="C3" s="289" t="s">
        <v>72</v>
      </c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  <c r="S3" s="290"/>
      <c r="T3" s="291"/>
      <c r="U3" s="289" t="s">
        <v>71</v>
      </c>
      <c r="V3" s="290"/>
      <c r="W3" s="290"/>
      <c r="X3" s="290"/>
      <c r="Y3" s="290"/>
      <c r="Z3" s="290"/>
      <c r="AA3" s="290"/>
      <c r="AB3" s="290"/>
      <c r="AC3" s="290"/>
      <c r="AD3" s="290"/>
      <c r="AE3" s="290"/>
      <c r="AF3" s="290"/>
      <c r="AG3" s="290"/>
      <c r="AH3" s="291"/>
      <c r="AI3" s="292" t="s">
        <v>61</v>
      </c>
      <c r="AJ3" s="293"/>
      <c r="AK3" s="293"/>
      <c r="AL3" s="293"/>
      <c r="AM3" s="293"/>
      <c r="AN3" s="293"/>
      <c r="AO3" s="293"/>
      <c r="AP3" s="293"/>
      <c r="AQ3" s="293"/>
      <c r="AR3" s="293"/>
      <c r="AS3" s="293"/>
      <c r="AT3" s="293"/>
      <c r="AU3" s="293"/>
      <c r="AV3" s="293"/>
      <c r="AW3" s="293"/>
      <c r="AX3" s="294"/>
      <c r="AY3" s="282"/>
      <c r="AZ3" s="283"/>
      <c r="BA3" s="295" t="s">
        <v>1</v>
      </c>
      <c r="BB3" s="296"/>
      <c r="BC3" s="295" t="s">
        <v>2</v>
      </c>
      <c r="BD3" s="296"/>
      <c r="BE3" s="295" t="s">
        <v>3</v>
      </c>
      <c r="BF3" s="296"/>
      <c r="BG3" s="295" t="s">
        <v>64</v>
      </c>
      <c r="BH3" s="296"/>
      <c r="BI3" s="295" t="s">
        <v>4</v>
      </c>
      <c r="BJ3" s="296"/>
      <c r="BK3" s="280" t="s">
        <v>56</v>
      </c>
      <c r="BL3" s="281"/>
      <c r="BM3" s="278"/>
      <c r="BN3" s="278"/>
      <c r="BO3" s="287"/>
      <c r="BP3" s="287"/>
      <c r="BQ3" s="288"/>
      <c r="BR3" s="288"/>
    </row>
    <row r="4" spans="1:70" s="101" customFormat="1" ht="68.25" customHeight="1" x14ac:dyDescent="0.25">
      <c r="A4" s="278"/>
      <c r="B4" s="278"/>
      <c r="C4" s="299" t="s">
        <v>45</v>
      </c>
      <c r="D4" s="300"/>
      <c r="E4" s="300"/>
      <c r="F4" s="300"/>
      <c r="G4" s="300"/>
      <c r="H4" s="301"/>
      <c r="I4" s="295" t="s">
        <v>55</v>
      </c>
      <c r="J4" s="296"/>
      <c r="K4" s="299" t="s">
        <v>48</v>
      </c>
      <c r="L4" s="301"/>
      <c r="M4" s="284" t="s">
        <v>49</v>
      </c>
      <c r="N4" s="286"/>
      <c r="O4" s="302" t="s">
        <v>5</v>
      </c>
      <c r="P4" s="302"/>
      <c r="Q4" s="303" t="s">
        <v>85</v>
      </c>
      <c r="R4" s="304"/>
      <c r="S4" s="303" t="s">
        <v>86</v>
      </c>
      <c r="T4" s="304"/>
      <c r="U4" s="299" t="s">
        <v>76</v>
      </c>
      <c r="V4" s="301"/>
      <c r="W4" s="284" t="s">
        <v>77</v>
      </c>
      <c r="X4" s="286"/>
      <c r="Y4" s="284" t="s">
        <v>63</v>
      </c>
      <c r="Z4" s="286"/>
      <c r="AA4" s="284" t="s">
        <v>62</v>
      </c>
      <c r="AB4" s="286"/>
      <c r="AC4" s="284" t="s">
        <v>78</v>
      </c>
      <c r="AD4" s="286"/>
      <c r="AE4" s="284" t="s">
        <v>60</v>
      </c>
      <c r="AF4" s="286"/>
      <c r="AG4" s="284" t="s">
        <v>87</v>
      </c>
      <c r="AH4" s="286"/>
      <c r="AI4" s="278" t="s">
        <v>50</v>
      </c>
      <c r="AJ4" s="278"/>
      <c r="AK4" s="278" t="s">
        <v>2</v>
      </c>
      <c r="AL4" s="278"/>
      <c r="AM4" s="278" t="s">
        <v>3</v>
      </c>
      <c r="AN4" s="278"/>
      <c r="AO4" s="278" t="s">
        <v>51</v>
      </c>
      <c r="AP4" s="278"/>
      <c r="AQ4" s="287" t="s">
        <v>52</v>
      </c>
      <c r="AR4" s="287"/>
      <c r="AS4" s="278" t="s">
        <v>53</v>
      </c>
      <c r="AT4" s="278"/>
      <c r="AU4" s="305" t="s">
        <v>84</v>
      </c>
      <c r="AV4" s="305"/>
      <c r="AW4" s="288" t="s">
        <v>89</v>
      </c>
      <c r="AX4" s="288"/>
      <c r="AY4" s="274"/>
      <c r="AZ4" s="276"/>
      <c r="BA4" s="297"/>
      <c r="BB4" s="298"/>
      <c r="BC4" s="297"/>
      <c r="BD4" s="298"/>
      <c r="BE4" s="297"/>
      <c r="BF4" s="298"/>
      <c r="BG4" s="297"/>
      <c r="BH4" s="298"/>
      <c r="BI4" s="297"/>
      <c r="BJ4" s="298"/>
      <c r="BK4" s="282"/>
      <c r="BL4" s="283"/>
      <c r="BM4" s="278"/>
      <c r="BN4" s="278"/>
      <c r="BO4" s="287"/>
      <c r="BP4" s="287"/>
      <c r="BQ4" s="288"/>
      <c r="BR4" s="288"/>
    </row>
    <row r="5" spans="1:70" s="101" customFormat="1" x14ac:dyDescent="0.25">
      <c r="A5" s="278"/>
      <c r="B5" s="278"/>
      <c r="C5" s="278" t="s">
        <v>46</v>
      </c>
      <c r="D5" s="278"/>
      <c r="E5" s="278" t="s">
        <v>47</v>
      </c>
      <c r="F5" s="278"/>
      <c r="G5" s="299" t="s">
        <v>79</v>
      </c>
      <c r="H5" s="301"/>
      <c r="I5" s="297"/>
      <c r="J5" s="298"/>
      <c r="K5" s="278" t="s">
        <v>6</v>
      </c>
      <c r="L5" s="278" t="s">
        <v>7</v>
      </c>
      <c r="M5" s="305" t="s">
        <v>6</v>
      </c>
      <c r="N5" s="305" t="s">
        <v>7</v>
      </c>
      <c r="O5" s="305" t="s">
        <v>6</v>
      </c>
      <c r="P5" s="305" t="s">
        <v>7</v>
      </c>
      <c r="Q5" s="278" t="s">
        <v>6</v>
      </c>
      <c r="R5" s="278" t="s">
        <v>7</v>
      </c>
      <c r="S5" s="278" t="s">
        <v>6</v>
      </c>
      <c r="T5" s="278" t="s">
        <v>7</v>
      </c>
      <c r="U5" s="278" t="s">
        <v>6</v>
      </c>
      <c r="V5" s="278" t="s">
        <v>7</v>
      </c>
      <c r="W5" s="305" t="s">
        <v>6</v>
      </c>
      <c r="X5" s="305" t="s">
        <v>7</v>
      </c>
      <c r="Y5" s="305" t="s">
        <v>6</v>
      </c>
      <c r="Z5" s="305" t="s">
        <v>7</v>
      </c>
      <c r="AA5" s="305" t="s">
        <v>6</v>
      </c>
      <c r="AB5" s="305" t="s">
        <v>7</v>
      </c>
      <c r="AC5" s="306" t="s">
        <v>6</v>
      </c>
      <c r="AD5" s="306" t="s">
        <v>7</v>
      </c>
      <c r="AE5" s="305" t="s">
        <v>6</v>
      </c>
      <c r="AF5" s="305" t="s">
        <v>7</v>
      </c>
      <c r="AG5" s="305" t="s">
        <v>6</v>
      </c>
      <c r="AH5" s="305" t="s">
        <v>7</v>
      </c>
      <c r="AI5" s="278" t="s">
        <v>6</v>
      </c>
      <c r="AJ5" s="278" t="s">
        <v>7</v>
      </c>
      <c r="AK5" s="278" t="s">
        <v>6</v>
      </c>
      <c r="AL5" s="278" t="s">
        <v>7</v>
      </c>
      <c r="AM5" s="278" t="s">
        <v>6</v>
      </c>
      <c r="AN5" s="278" t="s">
        <v>7</v>
      </c>
      <c r="AO5" s="278" t="s">
        <v>6</v>
      </c>
      <c r="AP5" s="278" t="s">
        <v>7</v>
      </c>
      <c r="AQ5" s="278" t="s">
        <v>6</v>
      </c>
      <c r="AR5" s="278" t="s">
        <v>7</v>
      </c>
      <c r="AS5" s="278" t="s">
        <v>6</v>
      </c>
      <c r="AT5" s="278" t="s">
        <v>7</v>
      </c>
      <c r="AU5" s="306" t="s">
        <v>6</v>
      </c>
      <c r="AV5" s="306" t="s">
        <v>7</v>
      </c>
      <c r="AW5" s="306" t="s">
        <v>6</v>
      </c>
      <c r="AX5" s="306" t="s">
        <v>7</v>
      </c>
      <c r="AY5" s="306" t="s">
        <v>6</v>
      </c>
      <c r="AZ5" s="306" t="s">
        <v>7</v>
      </c>
      <c r="BA5" s="278" t="s">
        <v>6</v>
      </c>
      <c r="BB5" s="278" t="s">
        <v>7</v>
      </c>
      <c r="BC5" s="278" t="s">
        <v>6</v>
      </c>
      <c r="BD5" s="278" t="s">
        <v>7</v>
      </c>
      <c r="BE5" s="278" t="s">
        <v>6</v>
      </c>
      <c r="BF5" s="278" t="s">
        <v>7</v>
      </c>
      <c r="BG5" s="278" t="s">
        <v>6</v>
      </c>
      <c r="BH5" s="278" t="s">
        <v>7</v>
      </c>
      <c r="BI5" s="278" t="s">
        <v>6</v>
      </c>
      <c r="BJ5" s="278" t="s">
        <v>7</v>
      </c>
      <c r="BK5" s="278" t="s">
        <v>6</v>
      </c>
      <c r="BL5" s="278" t="s">
        <v>7</v>
      </c>
      <c r="BM5" s="278" t="s">
        <v>6</v>
      </c>
      <c r="BN5" s="278" t="s">
        <v>7</v>
      </c>
      <c r="BO5" s="278" t="s">
        <v>6</v>
      </c>
      <c r="BP5" s="278" t="s">
        <v>7</v>
      </c>
      <c r="BQ5" s="308" t="s">
        <v>6</v>
      </c>
      <c r="BR5" s="308" t="s">
        <v>7</v>
      </c>
    </row>
    <row r="6" spans="1:70" s="101" customFormat="1" ht="24" x14ac:dyDescent="0.25">
      <c r="A6" s="278"/>
      <c r="B6" s="278"/>
      <c r="C6" s="102" t="s">
        <v>6</v>
      </c>
      <c r="D6" s="103" t="s">
        <v>7</v>
      </c>
      <c r="E6" s="102" t="s">
        <v>6</v>
      </c>
      <c r="F6" s="103" t="s">
        <v>7</v>
      </c>
      <c r="G6" s="102" t="s">
        <v>6</v>
      </c>
      <c r="H6" s="103" t="s">
        <v>7</v>
      </c>
      <c r="I6" s="102" t="s">
        <v>6</v>
      </c>
      <c r="J6" s="103" t="s">
        <v>7</v>
      </c>
      <c r="K6" s="278"/>
      <c r="L6" s="278"/>
      <c r="M6" s="305"/>
      <c r="N6" s="305"/>
      <c r="O6" s="305"/>
      <c r="P6" s="305"/>
      <c r="Q6" s="278"/>
      <c r="R6" s="278"/>
      <c r="S6" s="278"/>
      <c r="T6" s="278"/>
      <c r="U6" s="278"/>
      <c r="V6" s="278"/>
      <c r="W6" s="305"/>
      <c r="X6" s="305"/>
      <c r="Y6" s="305"/>
      <c r="Z6" s="305"/>
      <c r="AA6" s="305"/>
      <c r="AB6" s="305"/>
      <c r="AC6" s="307"/>
      <c r="AD6" s="307"/>
      <c r="AE6" s="305"/>
      <c r="AF6" s="305"/>
      <c r="AG6" s="305"/>
      <c r="AH6" s="305"/>
      <c r="AI6" s="278"/>
      <c r="AJ6" s="278"/>
      <c r="AK6" s="278"/>
      <c r="AL6" s="278"/>
      <c r="AM6" s="278"/>
      <c r="AN6" s="278"/>
      <c r="AO6" s="278"/>
      <c r="AP6" s="278"/>
      <c r="AQ6" s="278"/>
      <c r="AR6" s="278"/>
      <c r="AS6" s="278"/>
      <c r="AT6" s="278"/>
      <c r="AU6" s="307"/>
      <c r="AV6" s="307"/>
      <c r="AW6" s="307"/>
      <c r="AX6" s="307"/>
      <c r="AY6" s="307"/>
      <c r="AZ6" s="307"/>
      <c r="BA6" s="278"/>
      <c r="BB6" s="278"/>
      <c r="BC6" s="278"/>
      <c r="BD6" s="278"/>
      <c r="BE6" s="278"/>
      <c r="BF6" s="278"/>
      <c r="BG6" s="278"/>
      <c r="BH6" s="278"/>
      <c r="BI6" s="278"/>
      <c r="BJ6" s="278"/>
      <c r="BK6" s="278"/>
      <c r="BL6" s="278"/>
      <c r="BM6" s="278"/>
      <c r="BN6" s="278"/>
      <c r="BO6" s="278"/>
      <c r="BP6" s="278"/>
      <c r="BQ6" s="309"/>
      <c r="BR6" s="309"/>
    </row>
    <row r="7" spans="1:70" s="111" customFormat="1" ht="18" customHeight="1" x14ac:dyDescent="0.2">
      <c r="A7" s="104">
        <v>1</v>
      </c>
      <c r="B7" s="105" t="s">
        <v>8</v>
      </c>
      <c r="C7" s="106">
        <v>3350</v>
      </c>
      <c r="D7" s="106">
        <v>4880</v>
      </c>
      <c r="E7" s="106">
        <v>900</v>
      </c>
      <c r="F7" s="106">
        <v>2490</v>
      </c>
      <c r="G7" s="106">
        <v>520</v>
      </c>
      <c r="H7" s="106">
        <v>840</v>
      </c>
      <c r="I7" s="107">
        <f>C7+E7+G7</f>
        <v>4770</v>
      </c>
      <c r="J7" s="107">
        <f>D7+F7+H7</f>
        <v>8210</v>
      </c>
      <c r="K7" s="106">
        <v>250</v>
      </c>
      <c r="L7" s="106">
        <v>600</v>
      </c>
      <c r="M7" s="106">
        <v>150</v>
      </c>
      <c r="N7" s="106">
        <v>320</v>
      </c>
      <c r="O7" s="107">
        <f>I7+K7+M7</f>
        <v>5170</v>
      </c>
      <c r="P7" s="107">
        <f>J7+L7+N7</f>
        <v>9130</v>
      </c>
      <c r="Q7" s="107">
        <v>25</v>
      </c>
      <c r="R7" s="107">
        <v>100</v>
      </c>
      <c r="S7" s="107">
        <v>2850</v>
      </c>
      <c r="T7" s="107">
        <v>5550</v>
      </c>
      <c r="U7" s="106">
        <v>250</v>
      </c>
      <c r="V7" s="106">
        <v>890</v>
      </c>
      <c r="W7" s="106">
        <v>150</v>
      </c>
      <c r="X7" s="106">
        <v>690</v>
      </c>
      <c r="Y7" s="106">
        <v>2680</v>
      </c>
      <c r="Z7" s="106">
        <v>14290</v>
      </c>
      <c r="AA7" s="106">
        <v>10</v>
      </c>
      <c r="AB7" s="106">
        <v>60</v>
      </c>
      <c r="AC7" s="106">
        <v>80</v>
      </c>
      <c r="AD7" s="106">
        <v>740</v>
      </c>
      <c r="AE7" s="107">
        <f t="shared" ref="AE7:AF38" si="0">U7+W7+Y7+AA7+AC7</f>
        <v>3170</v>
      </c>
      <c r="AF7" s="107">
        <f t="shared" si="0"/>
        <v>16670</v>
      </c>
      <c r="AG7" s="108">
        <v>140</v>
      </c>
      <c r="AH7" s="108">
        <v>650</v>
      </c>
      <c r="AI7" s="106">
        <v>10</v>
      </c>
      <c r="AJ7" s="106">
        <v>220</v>
      </c>
      <c r="AK7" s="106">
        <v>270</v>
      </c>
      <c r="AL7" s="106">
        <v>570</v>
      </c>
      <c r="AM7" s="108">
        <v>480</v>
      </c>
      <c r="AN7" s="108">
        <v>1420</v>
      </c>
      <c r="AO7" s="108">
        <v>0</v>
      </c>
      <c r="AP7" s="108">
        <v>0</v>
      </c>
      <c r="AQ7" s="106">
        <v>670</v>
      </c>
      <c r="AR7" s="106">
        <v>1100</v>
      </c>
      <c r="AS7" s="106">
        <v>120</v>
      </c>
      <c r="AT7" s="106">
        <v>340</v>
      </c>
      <c r="AU7" s="109">
        <f>AI7+AK7+AM7+AO7+AQ7+AS7</f>
        <v>1550</v>
      </c>
      <c r="AV7" s="109">
        <f>AJ7+AL7+AN7+AP7+AR7+AT7</f>
        <v>3650</v>
      </c>
      <c r="AW7" s="109"/>
      <c r="AX7" s="109"/>
      <c r="AY7" s="107">
        <f t="shared" ref="AY7:AZ38" si="1">O7+AE7+AU7</f>
        <v>9890</v>
      </c>
      <c r="AZ7" s="107">
        <f t="shared" si="1"/>
        <v>29450</v>
      </c>
      <c r="BA7" s="107"/>
      <c r="BB7" s="107"/>
      <c r="BC7" s="109"/>
      <c r="BD7" s="109"/>
      <c r="BE7" s="109"/>
      <c r="BF7" s="109"/>
      <c r="BG7" s="109">
        <v>10</v>
      </c>
      <c r="BH7" s="109">
        <v>30</v>
      </c>
      <c r="BI7" s="109">
        <v>370</v>
      </c>
      <c r="BJ7" s="109">
        <v>690</v>
      </c>
      <c r="BK7" s="107">
        <f>BA7+BC7+BE7+BG7+BI7</f>
        <v>380</v>
      </c>
      <c r="BL7" s="107">
        <f>BB7+BD7+BF7+BH7+BJ7</f>
        <v>720</v>
      </c>
      <c r="BM7" s="107">
        <f t="shared" ref="BM7:BN38" si="2">AY7+BK7</f>
        <v>10270</v>
      </c>
      <c r="BN7" s="107">
        <f t="shared" si="2"/>
        <v>30170</v>
      </c>
      <c r="BO7" s="109">
        <v>1230</v>
      </c>
      <c r="BP7" s="109">
        <v>2580</v>
      </c>
      <c r="BQ7" s="110">
        <v>250</v>
      </c>
      <c r="BR7" s="110">
        <v>525</v>
      </c>
    </row>
    <row r="8" spans="1:70" s="111" customFormat="1" ht="18" customHeight="1" x14ac:dyDescent="0.2">
      <c r="A8" s="104">
        <v>2</v>
      </c>
      <c r="B8" s="105" t="s">
        <v>9</v>
      </c>
      <c r="C8" s="106">
        <v>2510</v>
      </c>
      <c r="D8" s="106">
        <v>4080</v>
      </c>
      <c r="E8" s="106">
        <v>960</v>
      </c>
      <c r="F8" s="106">
        <v>2040</v>
      </c>
      <c r="G8" s="106">
        <v>100</v>
      </c>
      <c r="H8" s="106">
        <v>100</v>
      </c>
      <c r="I8" s="107">
        <f t="shared" ref="I8:J58" si="3">C8+E8+G8</f>
        <v>3570</v>
      </c>
      <c r="J8" s="107">
        <f t="shared" si="3"/>
        <v>6220</v>
      </c>
      <c r="K8" s="106">
        <v>400</v>
      </c>
      <c r="L8" s="106">
        <v>470</v>
      </c>
      <c r="M8" s="106">
        <v>270</v>
      </c>
      <c r="N8" s="106">
        <v>540</v>
      </c>
      <c r="O8" s="107">
        <f t="shared" ref="O8:R57" si="4">I8+K8+M8</f>
        <v>4240</v>
      </c>
      <c r="P8" s="107">
        <f t="shared" si="4"/>
        <v>7230</v>
      </c>
      <c r="Q8" s="107">
        <v>10</v>
      </c>
      <c r="R8" s="107">
        <v>20</v>
      </c>
      <c r="S8" s="107">
        <v>2200</v>
      </c>
      <c r="T8" s="107">
        <v>4400.3999999999996</v>
      </c>
      <c r="U8" s="106">
        <v>230</v>
      </c>
      <c r="V8" s="106">
        <v>720</v>
      </c>
      <c r="W8" s="106">
        <v>100</v>
      </c>
      <c r="X8" s="106">
        <v>370</v>
      </c>
      <c r="Y8" s="106">
        <v>1640</v>
      </c>
      <c r="Z8" s="106">
        <v>9240</v>
      </c>
      <c r="AA8" s="106">
        <v>40</v>
      </c>
      <c r="AB8" s="106">
        <v>270</v>
      </c>
      <c r="AC8" s="106">
        <v>60</v>
      </c>
      <c r="AD8" s="106">
        <v>430</v>
      </c>
      <c r="AE8" s="107">
        <f t="shared" si="0"/>
        <v>2070</v>
      </c>
      <c r="AF8" s="107">
        <f t="shared" si="0"/>
        <v>11030</v>
      </c>
      <c r="AG8" s="108">
        <v>310</v>
      </c>
      <c r="AH8" s="108">
        <v>1300</v>
      </c>
      <c r="AI8" s="106">
        <v>10</v>
      </c>
      <c r="AJ8" s="106">
        <v>110</v>
      </c>
      <c r="AK8" s="106">
        <v>250</v>
      </c>
      <c r="AL8" s="106">
        <v>530</v>
      </c>
      <c r="AM8" s="112">
        <v>270</v>
      </c>
      <c r="AN8" s="112">
        <v>1070</v>
      </c>
      <c r="AO8" s="112">
        <v>290</v>
      </c>
      <c r="AP8" s="112">
        <v>310</v>
      </c>
      <c r="AQ8" s="106">
        <v>810</v>
      </c>
      <c r="AR8" s="106">
        <v>1090</v>
      </c>
      <c r="AS8" s="106">
        <v>90</v>
      </c>
      <c r="AT8" s="106">
        <v>150</v>
      </c>
      <c r="AU8" s="109">
        <f t="shared" ref="AU8:AV18" si="5">AI8+AK8+AM8+AO8+AQ8+AS8</f>
        <v>1720</v>
      </c>
      <c r="AV8" s="109">
        <f t="shared" si="5"/>
        <v>3260</v>
      </c>
      <c r="AW8" s="109"/>
      <c r="AX8" s="109"/>
      <c r="AY8" s="107">
        <f t="shared" si="1"/>
        <v>8030</v>
      </c>
      <c r="AZ8" s="107">
        <f t="shared" si="1"/>
        <v>21520</v>
      </c>
      <c r="BA8" s="107">
        <v>20</v>
      </c>
      <c r="BB8" s="107">
        <v>70</v>
      </c>
      <c r="BC8" s="109"/>
      <c r="BD8" s="109"/>
      <c r="BE8" s="109"/>
      <c r="BF8" s="109"/>
      <c r="BG8" s="109"/>
      <c r="BH8" s="109"/>
      <c r="BI8" s="109">
        <v>140</v>
      </c>
      <c r="BJ8" s="109">
        <v>480</v>
      </c>
      <c r="BK8" s="107">
        <f t="shared" ref="BK8:BL58" si="6">BA8+BC8+BE8+BG8+BI8</f>
        <v>160</v>
      </c>
      <c r="BL8" s="107">
        <f t="shared" si="6"/>
        <v>550</v>
      </c>
      <c r="BM8" s="107">
        <f t="shared" si="2"/>
        <v>8190</v>
      </c>
      <c r="BN8" s="107">
        <f t="shared" si="2"/>
        <v>22070</v>
      </c>
      <c r="BO8" s="109">
        <v>745</v>
      </c>
      <c r="BP8" s="109">
        <v>1510</v>
      </c>
      <c r="BQ8" s="113">
        <v>155</v>
      </c>
      <c r="BR8" s="113">
        <v>300</v>
      </c>
    </row>
    <row r="9" spans="1:70" s="111" customFormat="1" ht="18" customHeight="1" x14ac:dyDescent="0.2">
      <c r="A9" s="104">
        <v>3</v>
      </c>
      <c r="B9" s="105" t="s">
        <v>10</v>
      </c>
      <c r="C9" s="106">
        <v>130</v>
      </c>
      <c r="D9" s="106">
        <v>120</v>
      </c>
      <c r="E9" s="106">
        <v>80</v>
      </c>
      <c r="F9" s="106">
        <v>200</v>
      </c>
      <c r="G9" s="106">
        <v>0</v>
      </c>
      <c r="H9" s="106">
        <v>0</v>
      </c>
      <c r="I9" s="107">
        <f t="shared" si="3"/>
        <v>210</v>
      </c>
      <c r="J9" s="107">
        <f t="shared" si="3"/>
        <v>320</v>
      </c>
      <c r="K9" s="106">
        <v>0</v>
      </c>
      <c r="L9" s="106">
        <v>0</v>
      </c>
      <c r="M9" s="106">
        <v>30</v>
      </c>
      <c r="N9" s="106">
        <v>30</v>
      </c>
      <c r="O9" s="107">
        <f t="shared" si="4"/>
        <v>240</v>
      </c>
      <c r="P9" s="107">
        <f t="shared" si="4"/>
        <v>350</v>
      </c>
      <c r="Q9" s="107"/>
      <c r="R9" s="107"/>
      <c r="S9" s="107">
        <v>150</v>
      </c>
      <c r="T9" s="107">
        <v>170</v>
      </c>
      <c r="U9" s="106">
        <v>50</v>
      </c>
      <c r="V9" s="106">
        <v>260</v>
      </c>
      <c r="W9" s="106">
        <v>0</v>
      </c>
      <c r="X9" s="106">
        <v>0</v>
      </c>
      <c r="Y9" s="106">
        <v>160</v>
      </c>
      <c r="Z9" s="106">
        <v>660</v>
      </c>
      <c r="AA9" s="106">
        <v>10</v>
      </c>
      <c r="AB9" s="106">
        <v>60</v>
      </c>
      <c r="AC9" s="106">
        <v>10</v>
      </c>
      <c r="AD9" s="106">
        <v>60</v>
      </c>
      <c r="AE9" s="107">
        <f t="shared" si="0"/>
        <v>230</v>
      </c>
      <c r="AF9" s="107">
        <f t="shared" si="0"/>
        <v>1040</v>
      </c>
      <c r="AG9" s="107"/>
      <c r="AH9" s="107"/>
      <c r="AI9" s="106">
        <v>0</v>
      </c>
      <c r="AJ9" s="106">
        <v>0</v>
      </c>
      <c r="AK9" s="106">
        <v>40</v>
      </c>
      <c r="AL9" s="106">
        <v>40</v>
      </c>
      <c r="AM9" s="112">
        <v>60</v>
      </c>
      <c r="AN9" s="112">
        <v>250</v>
      </c>
      <c r="AO9" s="112">
        <v>0</v>
      </c>
      <c r="AP9" s="112">
        <v>0</v>
      </c>
      <c r="AQ9" s="106">
        <v>0</v>
      </c>
      <c r="AR9" s="106">
        <v>0</v>
      </c>
      <c r="AS9" s="106">
        <v>10</v>
      </c>
      <c r="AT9" s="106">
        <v>60</v>
      </c>
      <c r="AU9" s="109">
        <f t="shared" si="5"/>
        <v>110</v>
      </c>
      <c r="AV9" s="109">
        <f t="shared" si="5"/>
        <v>350</v>
      </c>
      <c r="AW9" s="109"/>
      <c r="AX9" s="109"/>
      <c r="AY9" s="107">
        <f t="shared" si="1"/>
        <v>580</v>
      </c>
      <c r="AZ9" s="107">
        <f t="shared" si="1"/>
        <v>1740</v>
      </c>
      <c r="BA9" s="107"/>
      <c r="BB9" s="107"/>
      <c r="BC9" s="109">
        <v>10</v>
      </c>
      <c r="BD9" s="109">
        <v>50</v>
      </c>
      <c r="BE9" s="109"/>
      <c r="BF9" s="109"/>
      <c r="BG9" s="109"/>
      <c r="BH9" s="109"/>
      <c r="BI9" s="109">
        <v>10</v>
      </c>
      <c r="BJ9" s="109">
        <v>30</v>
      </c>
      <c r="BK9" s="107">
        <f t="shared" si="6"/>
        <v>20</v>
      </c>
      <c r="BL9" s="107">
        <f t="shared" si="6"/>
        <v>80</v>
      </c>
      <c r="BM9" s="107">
        <f t="shared" si="2"/>
        <v>600</v>
      </c>
      <c r="BN9" s="107">
        <f t="shared" si="2"/>
        <v>1820</v>
      </c>
      <c r="BO9" s="109">
        <v>45</v>
      </c>
      <c r="BP9" s="109">
        <v>130</v>
      </c>
      <c r="BQ9" s="113">
        <v>10</v>
      </c>
      <c r="BR9" s="113">
        <v>30</v>
      </c>
    </row>
    <row r="10" spans="1:70" s="111" customFormat="1" ht="18" customHeight="1" x14ac:dyDescent="0.2">
      <c r="A10" s="104">
        <v>4</v>
      </c>
      <c r="B10" s="105" t="s">
        <v>11</v>
      </c>
      <c r="C10" s="106">
        <v>310</v>
      </c>
      <c r="D10" s="106">
        <v>310</v>
      </c>
      <c r="E10" s="106">
        <v>140</v>
      </c>
      <c r="F10" s="106">
        <v>190</v>
      </c>
      <c r="G10" s="106">
        <v>0</v>
      </c>
      <c r="H10" s="106">
        <v>0</v>
      </c>
      <c r="I10" s="107">
        <f t="shared" si="3"/>
        <v>450</v>
      </c>
      <c r="J10" s="107">
        <f t="shared" si="3"/>
        <v>500</v>
      </c>
      <c r="K10" s="106">
        <v>0</v>
      </c>
      <c r="L10" s="106">
        <v>0</v>
      </c>
      <c r="M10" s="106">
        <v>20</v>
      </c>
      <c r="N10" s="106">
        <v>20</v>
      </c>
      <c r="O10" s="107">
        <f t="shared" si="4"/>
        <v>470</v>
      </c>
      <c r="P10" s="107">
        <f t="shared" si="4"/>
        <v>520</v>
      </c>
      <c r="Q10" s="107"/>
      <c r="R10" s="107"/>
      <c r="S10" s="107">
        <v>250</v>
      </c>
      <c r="T10" s="107">
        <v>350</v>
      </c>
      <c r="U10" s="106">
        <v>0</v>
      </c>
      <c r="V10" s="106">
        <v>0</v>
      </c>
      <c r="W10" s="106">
        <v>0</v>
      </c>
      <c r="X10" s="106">
        <v>0</v>
      </c>
      <c r="Y10" s="106">
        <v>40</v>
      </c>
      <c r="Z10" s="106">
        <v>100</v>
      </c>
      <c r="AA10" s="106">
        <v>0</v>
      </c>
      <c r="AB10" s="106">
        <v>0</v>
      </c>
      <c r="AC10" s="106">
        <v>0</v>
      </c>
      <c r="AD10" s="106">
        <v>0</v>
      </c>
      <c r="AE10" s="107">
        <f t="shared" si="0"/>
        <v>40</v>
      </c>
      <c r="AF10" s="107">
        <f t="shared" si="0"/>
        <v>100</v>
      </c>
      <c r="AG10" s="107"/>
      <c r="AH10" s="107"/>
      <c r="AI10" s="106">
        <v>0</v>
      </c>
      <c r="AJ10" s="106">
        <v>0</v>
      </c>
      <c r="AK10" s="106">
        <v>20</v>
      </c>
      <c r="AL10" s="106">
        <v>20</v>
      </c>
      <c r="AM10" s="112">
        <v>30</v>
      </c>
      <c r="AN10" s="112">
        <v>130</v>
      </c>
      <c r="AO10" s="112">
        <v>0</v>
      </c>
      <c r="AP10" s="112">
        <v>0</v>
      </c>
      <c r="AQ10" s="106">
        <v>40</v>
      </c>
      <c r="AR10" s="106">
        <v>50</v>
      </c>
      <c r="AS10" s="106">
        <v>10</v>
      </c>
      <c r="AT10" s="106">
        <v>60</v>
      </c>
      <c r="AU10" s="109">
        <f t="shared" si="5"/>
        <v>100</v>
      </c>
      <c r="AV10" s="109">
        <f t="shared" si="5"/>
        <v>260</v>
      </c>
      <c r="AW10" s="109"/>
      <c r="AX10" s="109"/>
      <c r="AY10" s="107">
        <f t="shared" si="1"/>
        <v>610</v>
      </c>
      <c r="AZ10" s="107">
        <f t="shared" si="1"/>
        <v>880</v>
      </c>
      <c r="BA10" s="107"/>
      <c r="BB10" s="107"/>
      <c r="BC10" s="109"/>
      <c r="BD10" s="109"/>
      <c r="BE10" s="109"/>
      <c r="BF10" s="109"/>
      <c r="BG10" s="109"/>
      <c r="BH10" s="109"/>
      <c r="BI10" s="109">
        <v>10</v>
      </c>
      <c r="BJ10" s="109">
        <v>40</v>
      </c>
      <c r="BK10" s="107">
        <f t="shared" si="6"/>
        <v>10</v>
      </c>
      <c r="BL10" s="107">
        <f t="shared" si="6"/>
        <v>40</v>
      </c>
      <c r="BM10" s="107">
        <f t="shared" si="2"/>
        <v>620</v>
      </c>
      <c r="BN10" s="107">
        <f t="shared" si="2"/>
        <v>920</v>
      </c>
      <c r="BO10" s="109">
        <v>60</v>
      </c>
      <c r="BP10" s="109">
        <v>130</v>
      </c>
      <c r="BQ10" s="113">
        <v>10</v>
      </c>
      <c r="BR10" s="113">
        <v>25</v>
      </c>
    </row>
    <row r="11" spans="1:70" s="111" customFormat="1" ht="18" customHeight="1" x14ac:dyDescent="0.2">
      <c r="A11" s="104">
        <v>5</v>
      </c>
      <c r="B11" s="105" t="s">
        <v>12</v>
      </c>
      <c r="C11" s="106">
        <v>430</v>
      </c>
      <c r="D11" s="106">
        <v>800</v>
      </c>
      <c r="E11" s="106">
        <v>260</v>
      </c>
      <c r="F11" s="106">
        <v>500</v>
      </c>
      <c r="G11" s="106">
        <v>30</v>
      </c>
      <c r="H11" s="106">
        <v>30</v>
      </c>
      <c r="I11" s="107">
        <f t="shared" si="3"/>
        <v>720</v>
      </c>
      <c r="J11" s="107">
        <f t="shared" si="3"/>
        <v>1330</v>
      </c>
      <c r="K11" s="106">
        <v>0</v>
      </c>
      <c r="L11" s="106">
        <v>0</v>
      </c>
      <c r="M11" s="106">
        <v>90</v>
      </c>
      <c r="N11" s="106">
        <v>120</v>
      </c>
      <c r="O11" s="107">
        <f t="shared" si="4"/>
        <v>810</v>
      </c>
      <c r="P11" s="107">
        <f t="shared" si="4"/>
        <v>1450</v>
      </c>
      <c r="Q11" s="107">
        <v>10</v>
      </c>
      <c r="R11" s="107">
        <v>40</v>
      </c>
      <c r="S11" s="107">
        <v>450</v>
      </c>
      <c r="T11" s="107">
        <v>650</v>
      </c>
      <c r="U11" s="106">
        <v>0</v>
      </c>
      <c r="V11" s="106">
        <v>0</v>
      </c>
      <c r="W11" s="106">
        <v>0</v>
      </c>
      <c r="X11" s="106">
        <v>0</v>
      </c>
      <c r="Y11" s="106">
        <v>430</v>
      </c>
      <c r="Z11" s="106">
        <v>1810</v>
      </c>
      <c r="AA11" s="106">
        <v>0</v>
      </c>
      <c r="AB11" s="106">
        <v>0</v>
      </c>
      <c r="AC11" s="106">
        <v>0</v>
      </c>
      <c r="AD11" s="106">
        <v>0</v>
      </c>
      <c r="AE11" s="107">
        <f t="shared" si="0"/>
        <v>430</v>
      </c>
      <c r="AF11" s="107">
        <f t="shared" si="0"/>
        <v>1810</v>
      </c>
      <c r="AG11" s="107"/>
      <c r="AH11" s="107"/>
      <c r="AI11" s="106">
        <v>0</v>
      </c>
      <c r="AJ11" s="106">
        <v>0</v>
      </c>
      <c r="AK11" s="106">
        <v>20</v>
      </c>
      <c r="AL11" s="106">
        <v>40</v>
      </c>
      <c r="AM11" s="112">
        <v>60</v>
      </c>
      <c r="AN11" s="112">
        <v>240</v>
      </c>
      <c r="AO11" s="112">
        <v>0</v>
      </c>
      <c r="AP11" s="112">
        <v>0</v>
      </c>
      <c r="AQ11" s="106">
        <v>40</v>
      </c>
      <c r="AR11" s="106">
        <v>110</v>
      </c>
      <c r="AS11" s="106">
        <v>40</v>
      </c>
      <c r="AT11" s="106">
        <v>60</v>
      </c>
      <c r="AU11" s="109">
        <f t="shared" si="5"/>
        <v>160</v>
      </c>
      <c r="AV11" s="109">
        <f t="shared" si="5"/>
        <v>450</v>
      </c>
      <c r="AW11" s="109"/>
      <c r="AX11" s="109"/>
      <c r="AY11" s="107">
        <f t="shared" si="1"/>
        <v>1400</v>
      </c>
      <c r="AZ11" s="107">
        <f t="shared" si="1"/>
        <v>3710</v>
      </c>
      <c r="BA11" s="107"/>
      <c r="BB11" s="107"/>
      <c r="BC11" s="109"/>
      <c r="BD11" s="109"/>
      <c r="BE11" s="109"/>
      <c r="BF11" s="109"/>
      <c r="BG11" s="109"/>
      <c r="BH11" s="109"/>
      <c r="BI11" s="109">
        <v>50</v>
      </c>
      <c r="BJ11" s="109">
        <v>110</v>
      </c>
      <c r="BK11" s="107">
        <f t="shared" si="6"/>
        <v>50</v>
      </c>
      <c r="BL11" s="107">
        <f t="shared" si="6"/>
        <v>110</v>
      </c>
      <c r="BM11" s="107">
        <f t="shared" si="2"/>
        <v>1450</v>
      </c>
      <c r="BN11" s="107">
        <f t="shared" si="2"/>
        <v>3820</v>
      </c>
      <c r="BO11" s="109">
        <v>125</v>
      </c>
      <c r="BP11" s="109">
        <v>320</v>
      </c>
      <c r="BQ11" s="113">
        <v>30</v>
      </c>
      <c r="BR11" s="113">
        <v>65</v>
      </c>
    </row>
    <row r="12" spans="1:70" s="111" customFormat="1" ht="18" customHeight="1" x14ac:dyDescent="0.2">
      <c r="A12" s="104">
        <v>6</v>
      </c>
      <c r="B12" s="105" t="s">
        <v>13</v>
      </c>
      <c r="C12" s="106">
        <v>120</v>
      </c>
      <c r="D12" s="106">
        <v>120</v>
      </c>
      <c r="E12" s="106">
        <v>50</v>
      </c>
      <c r="F12" s="106">
        <v>100</v>
      </c>
      <c r="G12" s="106">
        <v>0</v>
      </c>
      <c r="H12" s="106">
        <v>0</v>
      </c>
      <c r="I12" s="107">
        <f t="shared" si="3"/>
        <v>170</v>
      </c>
      <c r="J12" s="107">
        <f t="shared" si="3"/>
        <v>220</v>
      </c>
      <c r="K12" s="106">
        <v>0</v>
      </c>
      <c r="L12" s="106">
        <v>0</v>
      </c>
      <c r="M12" s="106">
        <v>30</v>
      </c>
      <c r="N12" s="106">
        <v>30</v>
      </c>
      <c r="O12" s="107">
        <f t="shared" si="4"/>
        <v>200</v>
      </c>
      <c r="P12" s="107">
        <f t="shared" si="4"/>
        <v>250</v>
      </c>
      <c r="Q12" s="107"/>
      <c r="R12" s="107"/>
      <c r="S12" s="107">
        <v>110</v>
      </c>
      <c r="T12" s="107">
        <v>150</v>
      </c>
      <c r="U12" s="106">
        <v>0</v>
      </c>
      <c r="V12" s="106">
        <v>0</v>
      </c>
      <c r="W12" s="106">
        <v>0</v>
      </c>
      <c r="X12" s="106">
        <v>0</v>
      </c>
      <c r="Y12" s="106">
        <v>100</v>
      </c>
      <c r="Z12" s="106">
        <v>400</v>
      </c>
      <c r="AA12" s="106">
        <v>0</v>
      </c>
      <c r="AB12" s="106">
        <v>0</v>
      </c>
      <c r="AC12" s="106">
        <v>0</v>
      </c>
      <c r="AD12" s="106">
        <v>0</v>
      </c>
      <c r="AE12" s="107">
        <f t="shared" si="0"/>
        <v>100</v>
      </c>
      <c r="AF12" s="107">
        <f t="shared" si="0"/>
        <v>400</v>
      </c>
      <c r="AG12" s="107"/>
      <c r="AH12" s="107"/>
      <c r="AI12" s="106">
        <v>0</v>
      </c>
      <c r="AJ12" s="106">
        <v>0</v>
      </c>
      <c r="AK12" s="106">
        <v>20</v>
      </c>
      <c r="AL12" s="106">
        <v>20</v>
      </c>
      <c r="AM12" s="112">
        <v>30</v>
      </c>
      <c r="AN12" s="112">
        <v>120</v>
      </c>
      <c r="AO12" s="112">
        <v>0</v>
      </c>
      <c r="AP12" s="112">
        <v>0</v>
      </c>
      <c r="AQ12" s="106">
        <v>10</v>
      </c>
      <c r="AR12" s="106">
        <v>10</v>
      </c>
      <c r="AS12" s="106">
        <v>20</v>
      </c>
      <c r="AT12" s="106">
        <v>40</v>
      </c>
      <c r="AU12" s="109">
        <f t="shared" si="5"/>
        <v>80</v>
      </c>
      <c r="AV12" s="109">
        <f t="shared" si="5"/>
        <v>190</v>
      </c>
      <c r="AW12" s="109"/>
      <c r="AX12" s="109"/>
      <c r="AY12" s="107">
        <f t="shared" si="1"/>
        <v>380</v>
      </c>
      <c r="AZ12" s="107">
        <f t="shared" si="1"/>
        <v>840</v>
      </c>
      <c r="BA12" s="107"/>
      <c r="BB12" s="107"/>
      <c r="BC12" s="109"/>
      <c r="BD12" s="109"/>
      <c r="BE12" s="109"/>
      <c r="BF12" s="109"/>
      <c r="BG12" s="109"/>
      <c r="BH12" s="109"/>
      <c r="BI12" s="109">
        <v>20</v>
      </c>
      <c r="BJ12" s="109">
        <v>80</v>
      </c>
      <c r="BK12" s="107">
        <f t="shared" si="6"/>
        <v>20</v>
      </c>
      <c r="BL12" s="107">
        <f t="shared" si="6"/>
        <v>80</v>
      </c>
      <c r="BM12" s="107">
        <f t="shared" si="2"/>
        <v>400</v>
      </c>
      <c r="BN12" s="107">
        <f t="shared" si="2"/>
        <v>920</v>
      </c>
      <c r="BO12" s="109">
        <v>35</v>
      </c>
      <c r="BP12" s="109">
        <v>80</v>
      </c>
      <c r="BQ12" s="113">
        <v>5</v>
      </c>
      <c r="BR12" s="113">
        <v>15</v>
      </c>
    </row>
    <row r="13" spans="1:70" s="111" customFormat="1" ht="18" customHeight="1" x14ac:dyDescent="0.2">
      <c r="A13" s="104">
        <v>7</v>
      </c>
      <c r="B13" s="105" t="s">
        <v>15</v>
      </c>
      <c r="C13" s="106">
        <v>300</v>
      </c>
      <c r="D13" s="106">
        <v>500</v>
      </c>
      <c r="E13" s="106">
        <v>50</v>
      </c>
      <c r="F13" s="106">
        <v>80</v>
      </c>
      <c r="G13" s="106">
        <v>0</v>
      </c>
      <c r="H13" s="106">
        <v>0</v>
      </c>
      <c r="I13" s="107">
        <f t="shared" si="3"/>
        <v>350</v>
      </c>
      <c r="J13" s="107">
        <f t="shared" si="3"/>
        <v>580</v>
      </c>
      <c r="K13" s="106">
        <v>20</v>
      </c>
      <c r="L13" s="106">
        <v>20</v>
      </c>
      <c r="M13" s="106">
        <v>60</v>
      </c>
      <c r="N13" s="106">
        <v>60</v>
      </c>
      <c r="O13" s="107">
        <f t="shared" si="4"/>
        <v>430</v>
      </c>
      <c r="P13" s="107">
        <f t="shared" si="4"/>
        <v>660</v>
      </c>
      <c r="Q13" s="107"/>
      <c r="R13" s="107"/>
      <c r="S13" s="107">
        <v>220</v>
      </c>
      <c r="T13" s="107">
        <v>300</v>
      </c>
      <c r="U13" s="106">
        <v>0</v>
      </c>
      <c r="V13" s="106">
        <v>0</v>
      </c>
      <c r="W13" s="106">
        <v>0</v>
      </c>
      <c r="X13" s="106">
        <v>0</v>
      </c>
      <c r="Y13" s="106">
        <v>180</v>
      </c>
      <c r="Z13" s="106">
        <v>600</v>
      </c>
      <c r="AA13" s="106">
        <v>0</v>
      </c>
      <c r="AB13" s="106">
        <v>0</v>
      </c>
      <c r="AC13" s="106">
        <v>0</v>
      </c>
      <c r="AD13" s="106">
        <v>0</v>
      </c>
      <c r="AE13" s="107">
        <f t="shared" si="0"/>
        <v>180</v>
      </c>
      <c r="AF13" s="107">
        <f t="shared" si="0"/>
        <v>600</v>
      </c>
      <c r="AG13" s="108">
        <v>0</v>
      </c>
      <c r="AH13" s="108">
        <v>0</v>
      </c>
      <c r="AI13" s="106">
        <v>0</v>
      </c>
      <c r="AJ13" s="106">
        <v>0</v>
      </c>
      <c r="AK13" s="106">
        <v>40</v>
      </c>
      <c r="AL13" s="106">
        <v>50</v>
      </c>
      <c r="AM13" s="112">
        <v>30</v>
      </c>
      <c r="AN13" s="112">
        <v>70</v>
      </c>
      <c r="AO13" s="112">
        <v>0</v>
      </c>
      <c r="AP13" s="112">
        <v>0</v>
      </c>
      <c r="AQ13" s="106">
        <v>0</v>
      </c>
      <c r="AR13" s="106">
        <v>0</v>
      </c>
      <c r="AS13" s="106">
        <v>30</v>
      </c>
      <c r="AT13" s="106">
        <v>60</v>
      </c>
      <c r="AU13" s="109">
        <f t="shared" si="5"/>
        <v>100</v>
      </c>
      <c r="AV13" s="109">
        <f t="shared" si="5"/>
        <v>180</v>
      </c>
      <c r="AW13" s="109"/>
      <c r="AX13" s="109"/>
      <c r="AY13" s="107">
        <f t="shared" si="1"/>
        <v>710</v>
      </c>
      <c r="AZ13" s="107">
        <f t="shared" si="1"/>
        <v>1440</v>
      </c>
      <c r="BA13" s="107"/>
      <c r="BB13" s="107"/>
      <c r="BC13" s="109"/>
      <c r="BD13" s="109"/>
      <c r="BE13" s="109"/>
      <c r="BF13" s="109"/>
      <c r="BG13" s="109"/>
      <c r="BH13" s="109"/>
      <c r="BI13" s="109">
        <v>40</v>
      </c>
      <c r="BJ13" s="109">
        <v>80</v>
      </c>
      <c r="BK13" s="107">
        <f t="shared" si="6"/>
        <v>40</v>
      </c>
      <c r="BL13" s="107">
        <f t="shared" si="6"/>
        <v>80</v>
      </c>
      <c r="BM13" s="107">
        <f t="shared" si="2"/>
        <v>750</v>
      </c>
      <c r="BN13" s="107">
        <f t="shared" si="2"/>
        <v>1520</v>
      </c>
      <c r="BO13" s="109">
        <v>65</v>
      </c>
      <c r="BP13" s="109">
        <v>100</v>
      </c>
      <c r="BQ13" s="113">
        <v>15</v>
      </c>
      <c r="BR13" s="113">
        <v>20</v>
      </c>
    </row>
    <row r="14" spans="1:70" s="111" customFormat="1" ht="18" customHeight="1" x14ac:dyDescent="0.2">
      <c r="A14" s="104">
        <v>8</v>
      </c>
      <c r="B14" s="105" t="s">
        <v>16</v>
      </c>
      <c r="C14" s="106">
        <v>150</v>
      </c>
      <c r="D14" s="106">
        <v>150</v>
      </c>
      <c r="E14" s="106">
        <v>20</v>
      </c>
      <c r="F14" s="106">
        <v>50</v>
      </c>
      <c r="G14" s="106">
        <v>0</v>
      </c>
      <c r="H14" s="106">
        <v>0</v>
      </c>
      <c r="I14" s="107">
        <f t="shared" si="3"/>
        <v>170</v>
      </c>
      <c r="J14" s="107">
        <f t="shared" si="3"/>
        <v>200</v>
      </c>
      <c r="K14" s="106">
        <v>0</v>
      </c>
      <c r="L14" s="106">
        <v>0</v>
      </c>
      <c r="M14" s="106">
        <v>30</v>
      </c>
      <c r="N14" s="106">
        <v>30</v>
      </c>
      <c r="O14" s="107">
        <f t="shared" si="4"/>
        <v>200</v>
      </c>
      <c r="P14" s="107">
        <f t="shared" si="4"/>
        <v>230</v>
      </c>
      <c r="Q14" s="107"/>
      <c r="R14" s="107"/>
      <c r="S14" s="107">
        <v>110</v>
      </c>
      <c r="T14" s="107">
        <v>150</v>
      </c>
      <c r="U14" s="106">
        <v>0</v>
      </c>
      <c r="V14" s="106">
        <v>0</v>
      </c>
      <c r="W14" s="106">
        <v>0</v>
      </c>
      <c r="X14" s="106">
        <v>0</v>
      </c>
      <c r="Y14" s="106">
        <v>90</v>
      </c>
      <c r="Z14" s="106">
        <v>400</v>
      </c>
      <c r="AA14" s="106">
        <v>0</v>
      </c>
      <c r="AB14" s="106">
        <v>0</v>
      </c>
      <c r="AC14" s="106">
        <v>0</v>
      </c>
      <c r="AD14" s="106">
        <v>0</v>
      </c>
      <c r="AE14" s="107">
        <f t="shared" si="0"/>
        <v>90</v>
      </c>
      <c r="AF14" s="107">
        <f t="shared" si="0"/>
        <v>400</v>
      </c>
      <c r="AG14" s="107"/>
      <c r="AH14" s="107"/>
      <c r="AI14" s="106">
        <v>0</v>
      </c>
      <c r="AJ14" s="106">
        <v>0</v>
      </c>
      <c r="AK14" s="106">
        <v>20</v>
      </c>
      <c r="AL14" s="106">
        <v>20</v>
      </c>
      <c r="AM14" s="112">
        <v>20</v>
      </c>
      <c r="AN14" s="112">
        <v>80</v>
      </c>
      <c r="AO14" s="112">
        <v>0</v>
      </c>
      <c r="AP14" s="112">
        <v>0</v>
      </c>
      <c r="AQ14" s="106">
        <v>40</v>
      </c>
      <c r="AR14" s="106">
        <v>50</v>
      </c>
      <c r="AS14" s="106">
        <v>10</v>
      </c>
      <c r="AT14" s="106">
        <v>10</v>
      </c>
      <c r="AU14" s="109">
        <f t="shared" si="5"/>
        <v>90</v>
      </c>
      <c r="AV14" s="109">
        <f t="shared" si="5"/>
        <v>160</v>
      </c>
      <c r="AW14" s="109"/>
      <c r="AX14" s="109"/>
      <c r="AY14" s="107">
        <f t="shared" si="1"/>
        <v>380</v>
      </c>
      <c r="AZ14" s="107">
        <f t="shared" si="1"/>
        <v>790</v>
      </c>
      <c r="BA14" s="107"/>
      <c r="BB14" s="107"/>
      <c r="BC14" s="109"/>
      <c r="BD14" s="109"/>
      <c r="BE14" s="109"/>
      <c r="BF14" s="109"/>
      <c r="BG14" s="109"/>
      <c r="BH14" s="109"/>
      <c r="BI14" s="109">
        <v>10</v>
      </c>
      <c r="BJ14" s="109">
        <v>30</v>
      </c>
      <c r="BK14" s="107">
        <f t="shared" si="6"/>
        <v>10</v>
      </c>
      <c r="BL14" s="107">
        <f t="shared" si="6"/>
        <v>30</v>
      </c>
      <c r="BM14" s="107">
        <f t="shared" si="2"/>
        <v>390</v>
      </c>
      <c r="BN14" s="107">
        <f t="shared" si="2"/>
        <v>820</v>
      </c>
      <c r="BO14" s="109">
        <v>40</v>
      </c>
      <c r="BP14" s="109">
        <v>80</v>
      </c>
      <c r="BQ14" s="113">
        <v>10</v>
      </c>
      <c r="BR14" s="113">
        <v>15</v>
      </c>
    </row>
    <row r="15" spans="1:70" s="111" customFormat="1" ht="18" customHeight="1" x14ac:dyDescent="0.2">
      <c r="A15" s="114">
        <v>9</v>
      </c>
      <c r="B15" s="105" t="s">
        <v>17</v>
      </c>
      <c r="C15" s="115"/>
      <c r="D15" s="115"/>
      <c r="E15" s="115"/>
      <c r="F15" s="115"/>
      <c r="G15" s="115"/>
      <c r="H15" s="115"/>
      <c r="I15" s="116">
        <f t="shared" si="3"/>
        <v>0</v>
      </c>
      <c r="J15" s="116">
        <f t="shared" si="3"/>
        <v>0</v>
      </c>
      <c r="K15" s="115"/>
      <c r="L15" s="115"/>
      <c r="M15" s="115"/>
      <c r="N15" s="115"/>
      <c r="O15" s="107">
        <f t="shared" si="4"/>
        <v>0</v>
      </c>
      <c r="P15" s="107">
        <f t="shared" si="4"/>
        <v>0</v>
      </c>
      <c r="Q15" s="116"/>
      <c r="R15" s="116"/>
      <c r="S15" s="116">
        <v>0</v>
      </c>
      <c r="T15" s="116">
        <v>0</v>
      </c>
      <c r="U15" s="117"/>
      <c r="V15" s="117"/>
      <c r="W15" s="109"/>
      <c r="X15" s="109"/>
      <c r="Y15" s="109"/>
      <c r="Z15" s="109"/>
      <c r="AA15" s="109"/>
      <c r="AB15" s="109"/>
      <c r="AC15" s="109"/>
      <c r="AD15" s="109"/>
      <c r="AE15" s="107">
        <f t="shared" si="0"/>
        <v>0</v>
      </c>
      <c r="AF15" s="107">
        <f t="shared" si="0"/>
        <v>0</v>
      </c>
      <c r="AG15" s="107"/>
      <c r="AH15" s="107"/>
      <c r="AI15" s="115"/>
      <c r="AJ15" s="115"/>
      <c r="AK15" s="115"/>
      <c r="AL15" s="115"/>
      <c r="AM15" s="118"/>
      <c r="AN15" s="118"/>
      <c r="AO15" s="118"/>
      <c r="AP15" s="118"/>
      <c r="AQ15" s="115"/>
      <c r="AR15" s="115"/>
      <c r="AS15" s="115"/>
      <c r="AT15" s="115"/>
      <c r="AU15" s="117">
        <f t="shared" si="5"/>
        <v>0</v>
      </c>
      <c r="AV15" s="117">
        <f t="shared" si="5"/>
        <v>0</v>
      </c>
      <c r="AW15" s="117"/>
      <c r="AX15" s="117"/>
      <c r="AY15" s="107">
        <f t="shared" si="1"/>
        <v>0</v>
      </c>
      <c r="AZ15" s="107">
        <f t="shared" si="1"/>
        <v>0</v>
      </c>
      <c r="BA15" s="107"/>
      <c r="BB15" s="107"/>
      <c r="BC15" s="117"/>
      <c r="BD15" s="117"/>
      <c r="BE15" s="117"/>
      <c r="BF15" s="117"/>
      <c r="BG15" s="117"/>
      <c r="BH15" s="117"/>
      <c r="BI15" s="117"/>
      <c r="BJ15" s="117"/>
      <c r="BK15" s="116">
        <f t="shared" si="6"/>
        <v>0</v>
      </c>
      <c r="BL15" s="116">
        <f t="shared" si="6"/>
        <v>0</v>
      </c>
      <c r="BM15" s="116">
        <f t="shared" si="2"/>
        <v>0</v>
      </c>
      <c r="BN15" s="116">
        <f t="shared" si="2"/>
        <v>0</v>
      </c>
      <c r="BO15" s="117"/>
      <c r="BP15" s="117"/>
      <c r="BQ15" s="113"/>
      <c r="BR15" s="113"/>
    </row>
    <row r="16" spans="1:70" s="111" customFormat="1" ht="18" customHeight="1" x14ac:dyDescent="0.2">
      <c r="A16" s="104">
        <v>10</v>
      </c>
      <c r="B16" s="105" t="s">
        <v>18</v>
      </c>
      <c r="C16" s="106">
        <v>680</v>
      </c>
      <c r="D16" s="106">
        <v>1150</v>
      </c>
      <c r="E16" s="106">
        <v>490</v>
      </c>
      <c r="F16" s="106">
        <v>930</v>
      </c>
      <c r="G16" s="106">
        <v>30</v>
      </c>
      <c r="H16" s="106">
        <v>30</v>
      </c>
      <c r="I16" s="116">
        <f t="shared" si="3"/>
        <v>1200</v>
      </c>
      <c r="J16" s="116">
        <f t="shared" si="3"/>
        <v>2110</v>
      </c>
      <c r="K16" s="106">
        <v>250</v>
      </c>
      <c r="L16" s="106">
        <v>500</v>
      </c>
      <c r="M16" s="106">
        <v>90</v>
      </c>
      <c r="N16" s="106">
        <v>90</v>
      </c>
      <c r="O16" s="107">
        <f t="shared" si="4"/>
        <v>1540</v>
      </c>
      <c r="P16" s="107">
        <f t="shared" si="4"/>
        <v>2700</v>
      </c>
      <c r="Q16" s="116"/>
      <c r="R16" s="116"/>
      <c r="S16" s="116">
        <v>350</v>
      </c>
      <c r="T16" s="116">
        <v>1200</v>
      </c>
      <c r="U16" s="117"/>
      <c r="V16" s="117"/>
      <c r="W16" s="109"/>
      <c r="X16" s="109"/>
      <c r="Y16" s="106">
        <v>690</v>
      </c>
      <c r="Z16" s="106">
        <v>3860</v>
      </c>
      <c r="AA16" s="109"/>
      <c r="AB16" s="109"/>
      <c r="AC16" s="109"/>
      <c r="AD16" s="109"/>
      <c r="AE16" s="107">
        <f t="shared" si="0"/>
        <v>690</v>
      </c>
      <c r="AF16" s="107">
        <f t="shared" si="0"/>
        <v>3860</v>
      </c>
      <c r="AG16" s="107"/>
      <c r="AH16" s="107"/>
      <c r="AI16" s="106">
        <v>10</v>
      </c>
      <c r="AJ16" s="106">
        <v>60</v>
      </c>
      <c r="AK16" s="106">
        <v>20</v>
      </c>
      <c r="AL16" s="106">
        <v>50</v>
      </c>
      <c r="AM16" s="112">
        <v>90</v>
      </c>
      <c r="AN16" s="112">
        <v>210</v>
      </c>
      <c r="AO16" s="112">
        <v>0</v>
      </c>
      <c r="AP16" s="112">
        <v>0</v>
      </c>
      <c r="AQ16" s="106">
        <v>70</v>
      </c>
      <c r="AR16" s="106">
        <v>110</v>
      </c>
      <c r="AS16" s="106">
        <v>80</v>
      </c>
      <c r="AT16" s="106">
        <v>140</v>
      </c>
      <c r="AU16" s="117">
        <f t="shared" si="5"/>
        <v>270</v>
      </c>
      <c r="AV16" s="117">
        <f t="shared" si="5"/>
        <v>570</v>
      </c>
      <c r="AW16" s="117"/>
      <c r="AX16" s="117"/>
      <c r="AY16" s="107">
        <f t="shared" si="1"/>
        <v>2500</v>
      </c>
      <c r="AZ16" s="107">
        <f t="shared" si="1"/>
        <v>7130</v>
      </c>
      <c r="BA16" s="107"/>
      <c r="BB16" s="107"/>
      <c r="BC16" s="117"/>
      <c r="BD16" s="117"/>
      <c r="BE16" s="117"/>
      <c r="BF16" s="117"/>
      <c r="BG16" s="117"/>
      <c r="BH16" s="117"/>
      <c r="BI16" s="117">
        <v>110</v>
      </c>
      <c r="BJ16" s="117">
        <v>460</v>
      </c>
      <c r="BK16" s="116">
        <f t="shared" si="6"/>
        <v>110</v>
      </c>
      <c r="BL16" s="116">
        <f t="shared" si="6"/>
        <v>460</v>
      </c>
      <c r="BM16" s="116">
        <f t="shared" si="2"/>
        <v>2610</v>
      </c>
      <c r="BN16" s="116">
        <f t="shared" si="2"/>
        <v>7590</v>
      </c>
      <c r="BO16" s="117">
        <v>390</v>
      </c>
      <c r="BP16" s="117">
        <v>740</v>
      </c>
      <c r="BQ16" s="113">
        <v>80</v>
      </c>
      <c r="BR16" s="113">
        <v>155</v>
      </c>
    </row>
    <row r="17" spans="1:95" s="111" customFormat="1" ht="18" customHeight="1" x14ac:dyDescent="0.2">
      <c r="A17" s="114">
        <v>11</v>
      </c>
      <c r="B17" s="105" t="s">
        <v>19</v>
      </c>
      <c r="C17" s="106">
        <v>220</v>
      </c>
      <c r="D17" s="106">
        <v>220</v>
      </c>
      <c r="E17" s="106">
        <v>20</v>
      </c>
      <c r="F17" s="106">
        <v>50</v>
      </c>
      <c r="G17" s="106">
        <v>0</v>
      </c>
      <c r="H17" s="106">
        <v>0</v>
      </c>
      <c r="I17" s="116">
        <f t="shared" si="3"/>
        <v>240</v>
      </c>
      <c r="J17" s="116">
        <f t="shared" si="3"/>
        <v>270</v>
      </c>
      <c r="K17" s="106">
        <v>0</v>
      </c>
      <c r="L17" s="106">
        <v>0</v>
      </c>
      <c r="M17" s="106">
        <v>10</v>
      </c>
      <c r="N17" s="106">
        <v>10</v>
      </c>
      <c r="O17" s="107">
        <f t="shared" si="4"/>
        <v>250</v>
      </c>
      <c r="P17" s="107">
        <f t="shared" si="4"/>
        <v>280</v>
      </c>
      <c r="Q17" s="116"/>
      <c r="R17" s="116"/>
      <c r="S17" s="116">
        <v>140</v>
      </c>
      <c r="T17" s="116">
        <v>200</v>
      </c>
      <c r="U17" s="117"/>
      <c r="V17" s="117"/>
      <c r="W17" s="109"/>
      <c r="X17" s="109"/>
      <c r="Y17" s="106">
        <v>100</v>
      </c>
      <c r="Z17" s="106">
        <v>410</v>
      </c>
      <c r="AA17" s="109"/>
      <c r="AB17" s="109"/>
      <c r="AC17" s="109"/>
      <c r="AD17" s="109"/>
      <c r="AE17" s="107">
        <f t="shared" si="0"/>
        <v>100</v>
      </c>
      <c r="AF17" s="107">
        <f t="shared" si="0"/>
        <v>410</v>
      </c>
      <c r="AG17" s="107"/>
      <c r="AH17" s="107"/>
      <c r="AI17" s="106">
        <v>0</v>
      </c>
      <c r="AJ17" s="106">
        <v>0</v>
      </c>
      <c r="AK17" s="106">
        <v>30</v>
      </c>
      <c r="AL17" s="106">
        <v>30</v>
      </c>
      <c r="AM17" s="112">
        <v>20</v>
      </c>
      <c r="AN17" s="112">
        <v>10</v>
      </c>
      <c r="AO17" s="112">
        <v>0</v>
      </c>
      <c r="AP17" s="112">
        <v>0</v>
      </c>
      <c r="AQ17" s="106">
        <v>90</v>
      </c>
      <c r="AR17" s="106">
        <v>130</v>
      </c>
      <c r="AS17" s="106">
        <v>10</v>
      </c>
      <c r="AT17" s="106">
        <v>10</v>
      </c>
      <c r="AU17" s="117">
        <f t="shared" si="5"/>
        <v>150</v>
      </c>
      <c r="AV17" s="117">
        <f t="shared" si="5"/>
        <v>180</v>
      </c>
      <c r="AW17" s="117"/>
      <c r="AX17" s="117"/>
      <c r="AY17" s="107">
        <f t="shared" si="1"/>
        <v>500</v>
      </c>
      <c r="AZ17" s="107">
        <f t="shared" si="1"/>
        <v>870</v>
      </c>
      <c r="BA17" s="107"/>
      <c r="BB17" s="107"/>
      <c r="BC17" s="117"/>
      <c r="BD17" s="117"/>
      <c r="BE17" s="117"/>
      <c r="BF17" s="117"/>
      <c r="BG17" s="117"/>
      <c r="BH17" s="117"/>
      <c r="BI17" s="117">
        <v>10</v>
      </c>
      <c r="BJ17" s="117">
        <v>30</v>
      </c>
      <c r="BK17" s="116">
        <f t="shared" si="6"/>
        <v>10</v>
      </c>
      <c r="BL17" s="116">
        <f t="shared" si="6"/>
        <v>30</v>
      </c>
      <c r="BM17" s="116">
        <f t="shared" si="2"/>
        <v>510</v>
      </c>
      <c r="BN17" s="116">
        <f t="shared" si="2"/>
        <v>900</v>
      </c>
      <c r="BO17" s="117">
        <v>50</v>
      </c>
      <c r="BP17" s="117">
        <v>90</v>
      </c>
      <c r="BQ17" s="113">
        <v>10</v>
      </c>
      <c r="BR17" s="113">
        <v>20</v>
      </c>
    </row>
    <row r="18" spans="1:95" s="111" customFormat="1" ht="18" customHeight="1" x14ac:dyDescent="0.2">
      <c r="A18" s="104">
        <v>12</v>
      </c>
      <c r="B18" s="105" t="s">
        <v>20</v>
      </c>
      <c r="C18" s="106">
        <v>950</v>
      </c>
      <c r="D18" s="106">
        <v>1050</v>
      </c>
      <c r="E18" s="106">
        <v>170</v>
      </c>
      <c r="F18" s="106">
        <v>380</v>
      </c>
      <c r="G18" s="106">
        <v>0</v>
      </c>
      <c r="H18" s="106">
        <v>0</v>
      </c>
      <c r="I18" s="116">
        <f t="shared" si="3"/>
        <v>1120</v>
      </c>
      <c r="J18" s="116">
        <f t="shared" si="3"/>
        <v>1430</v>
      </c>
      <c r="K18" s="106">
        <v>0</v>
      </c>
      <c r="L18" s="106">
        <v>0</v>
      </c>
      <c r="M18" s="106">
        <v>30</v>
      </c>
      <c r="N18" s="106">
        <v>100</v>
      </c>
      <c r="O18" s="107">
        <f t="shared" si="4"/>
        <v>1150</v>
      </c>
      <c r="P18" s="107">
        <f t="shared" si="4"/>
        <v>1530</v>
      </c>
      <c r="Q18" s="116"/>
      <c r="R18" s="116"/>
      <c r="S18" s="116">
        <v>600</v>
      </c>
      <c r="T18" s="116">
        <v>900</v>
      </c>
      <c r="U18" s="117"/>
      <c r="V18" s="117"/>
      <c r="W18" s="109"/>
      <c r="X18" s="109"/>
      <c r="Y18" s="106">
        <v>480</v>
      </c>
      <c r="Z18" s="106">
        <v>2350</v>
      </c>
      <c r="AA18" s="109"/>
      <c r="AB18" s="109"/>
      <c r="AC18" s="109"/>
      <c r="AD18" s="109"/>
      <c r="AE18" s="107">
        <f t="shared" si="0"/>
        <v>480</v>
      </c>
      <c r="AF18" s="107">
        <f t="shared" si="0"/>
        <v>2350</v>
      </c>
      <c r="AG18" s="107"/>
      <c r="AH18" s="107"/>
      <c r="AI18" s="106">
        <v>0</v>
      </c>
      <c r="AJ18" s="106">
        <v>0</v>
      </c>
      <c r="AK18" s="106">
        <v>60</v>
      </c>
      <c r="AL18" s="106">
        <v>60</v>
      </c>
      <c r="AM18" s="112">
        <v>50</v>
      </c>
      <c r="AN18" s="112">
        <v>190</v>
      </c>
      <c r="AO18" s="112">
        <v>0</v>
      </c>
      <c r="AP18" s="112">
        <v>0</v>
      </c>
      <c r="AQ18" s="106">
        <v>260</v>
      </c>
      <c r="AR18" s="106">
        <v>340</v>
      </c>
      <c r="AS18" s="106">
        <v>30</v>
      </c>
      <c r="AT18" s="106">
        <v>80</v>
      </c>
      <c r="AU18" s="117">
        <f t="shared" si="5"/>
        <v>400</v>
      </c>
      <c r="AV18" s="117">
        <f t="shared" si="5"/>
        <v>670</v>
      </c>
      <c r="AW18" s="117"/>
      <c r="AX18" s="117"/>
      <c r="AY18" s="107">
        <f t="shared" si="1"/>
        <v>2030</v>
      </c>
      <c r="AZ18" s="107">
        <f t="shared" si="1"/>
        <v>4550</v>
      </c>
      <c r="BA18" s="107"/>
      <c r="BB18" s="107"/>
      <c r="BC18" s="117"/>
      <c r="BD18" s="117"/>
      <c r="BE18" s="117"/>
      <c r="BF18" s="117"/>
      <c r="BG18" s="117"/>
      <c r="BH18" s="117"/>
      <c r="BI18" s="117">
        <v>50</v>
      </c>
      <c r="BJ18" s="117">
        <v>110</v>
      </c>
      <c r="BK18" s="116">
        <f t="shared" si="6"/>
        <v>50</v>
      </c>
      <c r="BL18" s="116">
        <f t="shared" si="6"/>
        <v>110</v>
      </c>
      <c r="BM18" s="116">
        <f t="shared" si="2"/>
        <v>2080</v>
      </c>
      <c r="BN18" s="116">
        <f t="shared" si="2"/>
        <v>4660</v>
      </c>
      <c r="BO18" s="117">
        <v>210</v>
      </c>
      <c r="BP18" s="117">
        <v>460</v>
      </c>
      <c r="BQ18" s="113">
        <v>45</v>
      </c>
      <c r="BR18" s="113">
        <v>90</v>
      </c>
    </row>
    <row r="19" spans="1:95" s="25" customFormat="1" ht="18" customHeight="1" x14ac:dyDescent="0.25">
      <c r="A19" s="119"/>
      <c r="B19" s="110" t="s">
        <v>67</v>
      </c>
      <c r="C19" s="116">
        <f t="shared" ref="C19:H19" si="7">SUM(C7:C18)</f>
        <v>9150</v>
      </c>
      <c r="D19" s="116">
        <f t="shared" si="7"/>
        <v>13380</v>
      </c>
      <c r="E19" s="116">
        <f t="shared" si="7"/>
        <v>3140</v>
      </c>
      <c r="F19" s="116">
        <f t="shared" si="7"/>
        <v>7010</v>
      </c>
      <c r="G19" s="116">
        <f t="shared" si="7"/>
        <v>680</v>
      </c>
      <c r="H19" s="116">
        <f t="shared" si="7"/>
        <v>1000</v>
      </c>
      <c r="I19" s="116">
        <f t="shared" si="3"/>
        <v>12970</v>
      </c>
      <c r="J19" s="116">
        <f t="shared" si="3"/>
        <v>21390</v>
      </c>
      <c r="K19" s="116">
        <f>SUM(K7:K18)</f>
        <v>920</v>
      </c>
      <c r="L19" s="116">
        <f>SUM(L7:L18)</f>
        <v>1590</v>
      </c>
      <c r="M19" s="107">
        <f>SUM(M7:M18)</f>
        <v>810</v>
      </c>
      <c r="N19" s="107">
        <f>SUM(N7:N18)</f>
        <v>1350</v>
      </c>
      <c r="O19" s="107">
        <f t="shared" si="4"/>
        <v>14700</v>
      </c>
      <c r="P19" s="107">
        <f t="shared" si="4"/>
        <v>24330</v>
      </c>
      <c r="Q19" s="116">
        <v>0</v>
      </c>
      <c r="R19" s="116">
        <v>0</v>
      </c>
      <c r="S19" s="116">
        <f t="shared" ref="S19:AD19" si="8">SUM(S7:S18)</f>
        <v>7430</v>
      </c>
      <c r="T19" s="116">
        <f t="shared" si="8"/>
        <v>14020.4</v>
      </c>
      <c r="U19" s="116">
        <f t="shared" si="8"/>
        <v>530</v>
      </c>
      <c r="V19" s="116">
        <f t="shared" si="8"/>
        <v>1870</v>
      </c>
      <c r="W19" s="107">
        <f t="shared" si="8"/>
        <v>250</v>
      </c>
      <c r="X19" s="107">
        <f t="shared" si="8"/>
        <v>1060</v>
      </c>
      <c r="Y19" s="107">
        <f t="shared" si="8"/>
        <v>6590</v>
      </c>
      <c r="Z19" s="107">
        <f t="shared" si="8"/>
        <v>34120</v>
      </c>
      <c r="AA19" s="107">
        <f t="shared" si="8"/>
        <v>60</v>
      </c>
      <c r="AB19" s="107">
        <f t="shared" si="8"/>
        <v>390</v>
      </c>
      <c r="AC19" s="107">
        <f t="shared" si="8"/>
        <v>150</v>
      </c>
      <c r="AD19" s="107">
        <f t="shared" si="8"/>
        <v>1230</v>
      </c>
      <c r="AE19" s="107">
        <f t="shared" si="0"/>
        <v>7580</v>
      </c>
      <c r="AF19" s="107">
        <f t="shared" si="0"/>
        <v>38670</v>
      </c>
      <c r="AG19" s="107">
        <f t="shared" ref="AG19:AX19" si="9">SUM(AG7:AG18)</f>
        <v>450</v>
      </c>
      <c r="AH19" s="107">
        <f t="shared" si="9"/>
        <v>1950</v>
      </c>
      <c r="AI19" s="116">
        <f t="shared" si="9"/>
        <v>30</v>
      </c>
      <c r="AJ19" s="116">
        <f t="shared" si="9"/>
        <v>390</v>
      </c>
      <c r="AK19" s="116">
        <f t="shared" si="9"/>
        <v>790</v>
      </c>
      <c r="AL19" s="116">
        <f t="shared" si="9"/>
        <v>1430</v>
      </c>
      <c r="AM19" s="116">
        <f t="shared" si="9"/>
        <v>1140</v>
      </c>
      <c r="AN19" s="116">
        <f t="shared" si="9"/>
        <v>3790</v>
      </c>
      <c r="AO19" s="116">
        <f t="shared" si="9"/>
        <v>290</v>
      </c>
      <c r="AP19" s="116">
        <f t="shared" si="9"/>
        <v>310</v>
      </c>
      <c r="AQ19" s="116">
        <f t="shared" si="9"/>
        <v>2030</v>
      </c>
      <c r="AR19" s="116">
        <f t="shared" si="9"/>
        <v>2990</v>
      </c>
      <c r="AS19" s="116">
        <f t="shared" si="9"/>
        <v>450</v>
      </c>
      <c r="AT19" s="116">
        <f t="shared" si="9"/>
        <v>1010</v>
      </c>
      <c r="AU19" s="116">
        <f t="shared" si="9"/>
        <v>4730</v>
      </c>
      <c r="AV19" s="116">
        <f t="shared" si="9"/>
        <v>9920</v>
      </c>
      <c r="AW19" s="116">
        <f t="shared" si="9"/>
        <v>0</v>
      </c>
      <c r="AX19" s="116">
        <f t="shared" si="9"/>
        <v>0</v>
      </c>
      <c r="AY19" s="107">
        <f t="shared" si="1"/>
        <v>27010</v>
      </c>
      <c r="AZ19" s="107">
        <f t="shared" si="1"/>
        <v>72920</v>
      </c>
      <c r="BA19" s="116">
        <f t="shared" ref="BA19:BJ19" si="10">SUM(BA7:BA18)</f>
        <v>20</v>
      </c>
      <c r="BB19" s="116">
        <f t="shared" si="10"/>
        <v>70</v>
      </c>
      <c r="BC19" s="116">
        <f t="shared" si="10"/>
        <v>10</v>
      </c>
      <c r="BD19" s="116">
        <f t="shared" si="10"/>
        <v>50</v>
      </c>
      <c r="BE19" s="116">
        <f t="shared" si="10"/>
        <v>0</v>
      </c>
      <c r="BF19" s="116">
        <f t="shared" si="10"/>
        <v>0</v>
      </c>
      <c r="BG19" s="116">
        <f t="shared" si="10"/>
        <v>10</v>
      </c>
      <c r="BH19" s="116">
        <f t="shared" si="10"/>
        <v>30</v>
      </c>
      <c r="BI19" s="116">
        <f t="shared" si="10"/>
        <v>820</v>
      </c>
      <c r="BJ19" s="116">
        <f t="shared" si="10"/>
        <v>2140</v>
      </c>
      <c r="BK19" s="116">
        <f t="shared" si="6"/>
        <v>860</v>
      </c>
      <c r="BL19" s="116">
        <f t="shared" si="6"/>
        <v>2290</v>
      </c>
      <c r="BM19" s="116">
        <f t="shared" si="2"/>
        <v>27870</v>
      </c>
      <c r="BN19" s="116">
        <f t="shared" si="2"/>
        <v>75210</v>
      </c>
      <c r="BO19" s="116">
        <f>SUM(BO7:BO18)</f>
        <v>2995</v>
      </c>
      <c r="BP19" s="116">
        <f>SUM(BP7:BP18)</f>
        <v>6220</v>
      </c>
      <c r="BQ19" s="116">
        <f>SUM(BQ7:BQ18)</f>
        <v>620</v>
      </c>
      <c r="BR19" s="116">
        <f>SUM(BR7:BR18)</f>
        <v>1260</v>
      </c>
      <c r="BS19" s="27"/>
      <c r="BT19" s="27"/>
      <c r="BU19" s="27"/>
      <c r="BV19" s="120"/>
      <c r="BW19" s="27"/>
      <c r="BX19" s="120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</row>
    <row r="20" spans="1:95" s="111" customFormat="1" ht="18" customHeight="1" x14ac:dyDescent="0.25">
      <c r="A20" s="104">
        <v>13</v>
      </c>
      <c r="B20" s="105" t="s">
        <v>21</v>
      </c>
      <c r="C20" s="117"/>
      <c r="D20" s="117"/>
      <c r="E20" s="117"/>
      <c r="F20" s="117"/>
      <c r="G20" s="117"/>
      <c r="H20" s="117"/>
      <c r="I20" s="116">
        <f t="shared" si="3"/>
        <v>0</v>
      </c>
      <c r="J20" s="116">
        <f t="shared" si="3"/>
        <v>0</v>
      </c>
      <c r="K20" s="117"/>
      <c r="L20" s="117"/>
      <c r="M20" s="109"/>
      <c r="N20" s="109"/>
      <c r="O20" s="107">
        <f t="shared" si="4"/>
        <v>0</v>
      </c>
      <c r="P20" s="107">
        <f t="shared" si="4"/>
        <v>0</v>
      </c>
      <c r="Q20" s="116"/>
      <c r="R20" s="116"/>
      <c r="S20" s="116">
        <v>0</v>
      </c>
      <c r="T20" s="116">
        <v>0</v>
      </c>
      <c r="U20" s="117"/>
      <c r="V20" s="117"/>
      <c r="W20" s="109"/>
      <c r="X20" s="109"/>
      <c r="Y20" s="109"/>
      <c r="Z20" s="109"/>
      <c r="AA20" s="109"/>
      <c r="AB20" s="109"/>
      <c r="AC20" s="109"/>
      <c r="AD20" s="109"/>
      <c r="AE20" s="107">
        <f t="shared" si="0"/>
        <v>0</v>
      </c>
      <c r="AF20" s="107">
        <f t="shared" si="0"/>
        <v>0</v>
      </c>
      <c r="AG20" s="107"/>
      <c r="AH20" s="107"/>
      <c r="AI20" s="117"/>
      <c r="AJ20" s="117"/>
      <c r="AK20" s="117"/>
      <c r="AL20" s="117"/>
      <c r="AM20" s="117"/>
      <c r="AN20" s="117"/>
      <c r="AO20" s="117"/>
      <c r="AP20" s="117"/>
      <c r="AQ20" s="117"/>
      <c r="AR20" s="117"/>
      <c r="AS20" s="117"/>
      <c r="AT20" s="117"/>
      <c r="AU20" s="117">
        <f t="shared" ref="AU20:AV31" si="11">AI20+AK20+AM20+AO20+AQ20+AS20</f>
        <v>0</v>
      </c>
      <c r="AV20" s="117">
        <f t="shared" si="11"/>
        <v>0</v>
      </c>
      <c r="AW20" s="117"/>
      <c r="AX20" s="117"/>
      <c r="AY20" s="107">
        <f t="shared" si="1"/>
        <v>0</v>
      </c>
      <c r="AZ20" s="107">
        <f t="shared" si="1"/>
        <v>0</v>
      </c>
      <c r="BA20" s="107"/>
      <c r="BB20" s="107"/>
      <c r="BC20" s="117"/>
      <c r="BD20" s="117"/>
      <c r="BE20" s="117"/>
      <c r="BF20" s="117"/>
      <c r="BG20" s="117"/>
      <c r="BH20" s="117"/>
      <c r="BI20" s="117"/>
      <c r="BJ20" s="117"/>
      <c r="BK20" s="116">
        <f t="shared" si="6"/>
        <v>0</v>
      </c>
      <c r="BL20" s="116">
        <f t="shared" si="6"/>
        <v>0</v>
      </c>
      <c r="BM20" s="116">
        <f t="shared" si="2"/>
        <v>0</v>
      </c>
      <c r="BN20" s="116">
        <f t="shared" si="2"/>
        <v>0</v>
      </c>
      <c r="BO20" s="117"/>
      <c r="BP20" s="117"/>
      <c r="BQ20" s="113"/>
      <c r="BR20" s="113"/>
      <c r="BV20" s="121"/>
      <c r="BX20" s="121"/>
    </row>
    <row r="21" spans="1:95" s="111" customFormat="1" ht="18" customHeight="1" x14ac:dyDescent="0.25">
      <c r="A21" s="104">
        <v>14</v>
      </c>
      <c r="B21" s="105" t="s">
        <v>22</v>
      </c>
      <c r="C21" s="117"/>
      <c r="D21" s="117"/>
      <c r="E21" s="117"/>
      <c r="F21" s="117"/>
      <c r="G21" s="117"/>
      <c r="H21" s="117"/>
      <c r="I21" s="116">
        <f t="shared" si="3"/>
        <v>0</v>
      </c>
      <c r="J21" s="116">
        <f t="shared" si="3"/>
        <v>0</v>
      </c>
      <c r="K21" s="117"/>
      <c r="L21" s="117"/>
      <c r="M21" s="109"/>
      <c r="N21" s="109"/>
      <c r="O21" s="107">
        <f t="shared" si="4"/>
        <v>0</v>
      </c>
      <c r="P21" s="107">
        <f t="shared" si="4"/>
        <v>0</v>
      </c>
      <c r="Q21" s="116"/>
      <c r="R21" s="116"/>
      <c r="S21" s="116">
        <v>0</v>
      </c>
      <c r="T21" s="116">
        <v>0</v>
      </c>
      <c r="U21" s="117"/>
      <c r="V21" s="117"/>
      <c r="W21" s="109"/>
      <c r="X21" s="109"/>
      <c r="Y21" s="109"/>
      <c r="Z21" s="109"/>
      <c r="AA21" s="109"/>
      <c r="AB21" s="109"/>
      <c r="AC21" s="109"/>
      <c r="AD21" s="109"/>
      <c r="AE21" s="107">
        <f t="shared" si="0"/>
        <v>0</v>
      </c>
      <c r="AF21" s="107">
        <f t="shared" si="0"/>
        <v>0</v>
      </c>
      <c r="AG21" s="107"/>
      <c r="AH21" s="10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7">
        <f t="shared" si="11"/>
        <v>0</v>
      </c>
      <c r="AV21" s="117">
        <f t="shared" si="11"/>
        <v>0</v>
      </c>
      <c r="AW21" s="117"/>
      <c r="AX21" s="117"/>
      <c r="AY21" s="107">
        <f t="shared" si="1"/>
        <v>0</v>
      </c>
      <c r="AZ21" s="107">
        <f t="shared" si="1"/>
        <v>0</v>
      </c>
      <c r="BA21" s="107"/>
      <c r="BB21" s="107"/>
      <c r="BC21" s="117"/>
      <c r="BD21" s="117"/>
      <c r="BE21" s="117"/>
      <c r="BF21" s="117"/>
      <c r="BG21" s="117"/>
      <c r="BH21" s="117"/>
      <c r="BI21" s="117"/>
      <c r="BJ21" s="117"/>
      <c r="BK21" s="116">
        <f t="shared" si="6"/>
        <v>0</v>
      </c>
      <c r="BL21" s="116">
        <f t="shared" si="6"/>
        <v>0</v>
      </c>
      <c r="BM21" s="116">
        <f t="shared" si="2"/>
        <v>0</v>
      </c>
      <c r="BN21" s="116">
        <f t="shared" si="2"/>
        <v>0</v>
      </c>
      <c r="BO21" s="117"/>
      <c r="BP21" s="117"/>
      <c r="BQ21" s="109"/>
      <c r="BR21" s="109"/>
      <c r="BS21" s="122"/>
      <c r="BT21" s="122"/>
      <c r="BU21" s="122"/>
      <c r="BV21" s="122"/>
      <c r="BW21" s="122"/>
      <c r="BX21" s="122"/>
      <c r="BY21" s="122"/>
      <c r="BZ21" s="122"/>
      <c r="CA21" s="122"/>
      <c r="CB21" s="122"/>
      <c r="CC21" s="122"/>
      <c r="CD21" s="122"/>
      <c r="CE21" s="122"/>
      <c r="CF21" s="122"/>
      <c r="CG21" s="122"/>
      <c r="CH21" s="122"/>
      <c r="CI21" s="122"/>
      <c r="CJ21" s="122"/>
      <c r="CK21" s="122"/>
    </row>
    <row r="22" spans="1:95" s="111" customFormat="1" ht="18" customHeight="1" x14ac:dyDescent="0.25">
      <c r="A22" s="104">
        <v>15</v>
      </c>
      <c r="B22" s="105" t="s">
        <v>23</v>
      </c>
      <c r="C22" s="117"/>
      <c r="D22" s="117"/>
      <c r="E22" s="117"/>
      <c r="F22" s="117"/>
      <c r="G22" s="117"/>
      <c r="H22" s="117"/>
      <c r="I22" s="116">
        <f t="shared" si="3"/>
        <v>0</v>
      </c>
      <c r="J22" s="116">
        <f t="shared" si="3"/>
        <v>0</v>
      </c>
      <c r="K22" s="117"/>
      <c r="L22" s="117"/>
      <c r="M22" s="109"/>
      <c r="N22" s="109"/>
      <c r="O22" s="107">
        <f t="shared" si="4"/>
        <v>0</v>
      </c>
      <c r="P22" s="107">
        <f t="shared" si="4"/>
        <v>0</v>
      </c>
      <c r="Q22" s="116"/>
      <c r="R22" s="116"/>
      <c r="S22" s="116">
        <v>0</v>
      </c>
      <c r="T22" s="116">
        <v>0</v>
      </c>
      <c r="U22" s="117"/>
      <c r="V22" s="117"/>
      <c r="W22" s="109"/>
      <c r="X22" s="109"/>
      <c r="Y22" s="109"/>
      <c r="Z22" s="109"/>
      <c r="AA22" s="109"/>
      <c r="AB22" s="109"/>
      <c r="AC22" s="109"/>
      <c r="AD22" s="109"/>
      <c r="AE22" s="107">
        <f t="shared" si="0"/>
        <v>0</v>
      </c>
      <c r="AF22" s="107">
        <f t="shared" si="0"/>
        <v>0</v>
      </c>
      <c r="AG22" s="107"/>
      <c r="AH22" s="10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>
        <f t="shared" si="11"/>
        <v>0</v>
      </c>
      <c r="AV22" s="117">
        <f t="shared" si="11"/>
        <v>0</v>
      </c>
      <c r="AW22" s="117"/>
      <c r="AX22" s="117"/>
      <c r="AY22" s="107">
        <f t="shared" si="1"/>
        <v>0</v>
      </c>
      <c r="AZ22" s="107">
        <f t="shared" si="1"/>
        <v>0</v>
      </c>
      <c r="BA22" s="107"/>
      <c r="BB22" s="107"/>
      <c r="BC22" s="117"/>
      <c r="BD22" s="117"/>
      <c r="BE22" s="117"/>
      <c r="BF22" s="117"/>
      <c r="BG22" s="117"/>
      <c r="BH22" s="117"/>
      <c r="BI22" s="117"/>
      <c r="BJ22" s="117"/>
      <c r="BK22" s="116">
        <f t="shared" si="6"/>
        <v>0</v>
      </c>
      <c r="BL22" s="116">
        <f t="shared" si="6"/>
        <v>0</v>
      </c>
      <c r="BM22" s="116">
        <f t="shared" si="2"/>
        <v>0</v>
      </c>
      <c r="BN22" s="116">
        <f t="shared" si="2"/>
        <v>0</v>
      </c>
      <c r="BO22" s="117"/>
      <c r="BP22" s="117"/>
      <c r="BQ22" s="113"/>
      <c r="BR22" s="113"/>
    </row>
    <row r="23" spans="1:95" s="111" customFormat="1" ht="18" customHeight="1" x14ac:dyDescent="0.25">
      <c r="A23" s="104">
        <v>16</v>
      </c>
      <c r="B23" s="105" t="s">
        <v>24</v>
      </c>
      <c r="C23" s="117"/>
      <c r="D23" s="117"/>
      <c r="E23" s="117"/>
      <c r="F23" s="117"/>
      <c r="G23" s="117"/>
      <c r="H23" s="117"/>
      <c r="I23" s="116">
        <f t="shared" si="3"/>
        <v>0</v>
      </c>
      <c r="J23" s="116">
        <f t="shared" si="3"/>
        <v>0</v>
      </c>
      <c r="K23" s="117"/>
      <c r="L23" s="117"/>
      <c r="M23" s="109"/>
      <c r="N23" s="109"/>
      <c r="O23" s="107">
        <f t="shared" si="4"/>
        <v>0</v>
      </c>
      <c r="P23" s="107">
        <f t="shared" si="4"/>
        <v>0</v>
      </c>
      <c r="Q23" s="116"/>
      <c r="R23" s="116"/>
      <c r="S23" s="116">
        <v>0</v>
      </c>
      <c r="T23" s="116">
        <v>0</v>
      </c>
      <c r="U23" s="117"/>
      <c r="V23" s="117"/>
      <c r="W23" s="109"/>
      <c r="X23" s="109"/>
      <c r="Y23" s="109"/>
      <c r="Z23" s="109"/>
      <c r="AA23" s="109"/>
      <c r="AB23" s="109"/>
      <c r="AC23" s="109"/>
      <c r="AD23" s="109"/>
      <c r="AE23" s="107">
        <f t="shared" si="0"/>
        <v>0</v>
      </c>
      <c r="AF23" s="107">
        <f t="shared" si="0"/>
        <v>0</v>
      </c>
      <c r="AG23" s="107"/>
      <c r="AH23" s="10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>
        <f t="shared" si="11"/>
        <v>0</v>
      </c>
      <c r="AV23" s="117">
        <f t="shared" si="11"/>
        <v>0</v>
      </c>
      <c r="AW23" s="117"/>
      <c r="AX23" s="117"/>
      <c r="AY23" s="107">
        <f t="shared" si="1"/>
        <v>0</v>
      </c>
      <c r="AZ23" s="107">
        <f t="shared" si="1"/>
        <v>0</v>
      </c>
      <c r="BA23" s="107"/>
      <c r="BB23" s="107"/>
      <c r="BC23" s="117"/>
      <c r="BD23" s="117"/>
      <c r="BE23" s="117"/>
      <c r="BF23" s="117"/>
      <c r="BG23" s="117"/>
      <c r="BH23" s="117"/>
      <c r="BI23" s="117"/>
      <c r="BJ23" s="117"/>
      <c r="BK23" s="116">
        <f t="shared" si="6"/>
        <v>0</v>
      </c>
      <c r="BL23" s="116">
        <f t="shared" si="6"/>
        <v>0</v>
      </c>
      <c r="BM23" s="116">
        <f t="shared" si="2"/>
        <v>0</v>
      </c>
      <c r="BN23" s="116">
        <f t="shared" si="2"/>
        <v>0</v>
      </c>
      <c r="BO23" s="117"/>
      <c r="BP23" s="117"/>
      <c r="BQ23" s="113"/>
      <c r="BR23" s="113"/>
    </row>
    <row r="24" spans="1:95" s="125" customFormat="1" ht="18" customHeight="1" x14ac:dyDescent="0.25">
      <c r="A24" s="104">
        <v>17</v>
      </c>
      <c r="B24" s="123" t="s">
        <v>105</v>
      </c>
      <c r="C24" s="117"/>
      <c r="D24" s="117"/>
      <c r="E24" s="117"/>
      <c r="F24" s="117"/>
      <c r="G24" s="117"/>
      <c r="H24" s="117"/>
      <c r="I24" s="116">
        <f t="shared" si="3"/>
        <v>0</v>
      </c>
      <c r="J24" s="116">
        <f t="shared" si="3"/>
        <v>0</v>
      </c>
      <c r="K24" s="117"/>
      <c r="L24" s="117"/>
      <c r="M24" s="109"/>
      <c r="N24" s="109"/>
      <c r="O24" s="107">
        <f t="shared" si="4"/>
        <v>0</v>
      </c>
      <c r="P24" s="107">
        <f t="shared" si="4"/>
        <v>0</v>
      </c>
      <c r="Q24" s="116"/>
      <c r="R24" s="116"/>
      <c r="S24" s="116">
        <v>0</v>
      </c>
      <c r="T24" s="116">
        <v>0</v>
      </c>
      <c r="U24" s="117"/>
      <c r="V24" s="117"/>
      <c r="W24" s="109"/>
      <c r="X24" s="109"/>
      <c r="Y24" s="109"/>
      <c r="Z24" s="109"/>
      <c r="AA24" s="109"/>
      <c r="AB24" s="109"/>
      <c r="AC24" s="109"/>
      <c r="AD24" s="109"/>
      <c r="AE24" s="107">
        <f t="shared" si="0"/>
        <v>0</v>
      </c>
      <c r="AF24" s="107">
        <f t="shared" si="0"/>
        <v>0</v>
      </c>
      <c r="AG24" s="107"/>
      <c r="AH24" s="10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7">
        <f t="shared" si="11"/>
        <v>0</v>
      </c>
      <c r="AV24" s="117">
        <f t="shared" si="11"/>
        <v>0</v>
      </c>
      <c r="AW24" s="117"/>
      <c r="AX24" s="117"/>
      <c r="AY24" s="107">
        <f t="shared" si="1"/>
        <v>0</v>
      </c>
      <c r="AZ24" s="107">
        <f t="shared" si="1"/>
        <v>0</v>
      </c>
      <c r="BA24" s="107"/>
      <c r="BB24" s="107"/>
      <c r="BC24" s="117"/>
      <c r="BD24" s="117"/>
      <c r="BE24" s="117"/>
      <c r="BF24" s="117"/>
      <c r="BG24" s="117"/>
      <c r="BH24" s="117"/>
      <c r="BI24" s="117"/>
      <c r="BJ24" s="117"/>
      <c r="BK24" s="116">
        <f t="shared" si="6"/>
        <v>0</v>
      </c>
      <c r="BL24" s="116">
        <f t="shared" si="6"/>
        <v>0</v>
      </c>
      <c r="BM24" s="116">
        <f t="shared" si="2"/>
        <v>0</v>
      </c>
      <c r="BN24" s="116">
        <f t="shared" si="2"/>
        <v>0</v>
      </c>
      <c r="BO24" s="117"/>
      <c r="BP24" s="117"/>
      <c r="BQ24" s="124"/>
      <c r="BR24" s="124"/>
    </row>
    <row r="25" spans="1:95" s="125" customFormat="1" ht="18" customHeight="1" x14ac:dyDescent="0.25">
      <c r="A25" s="104">
        <v>18</v>
      </c>
      <c r="B25" s="123" t="s">
        <v>25</v>
      </c>
      <c r="C25" s="117"/>
      <c r="D25" s="117"/>
      <c r="E25" s="117"/>
      <c r="F25" s="117"/>
      <c r="G25" s="117"/>
      <c r="H25" s="117"/>
      <c r="I25" s="116">
        <f t="shared" si="3"/>
        <v>0</v>
      </c>
      <c r="J25" s="116">
        <f t="shared" si="3"/>
        <v>0</v>
      </c>
      <c r="K25" s="117"/>
      <c r="L25" s="117"/>
      <c r="M25" s="109"/>
      <c r="N25" s="109"/>
      <c r="O25" s="107">
        <f t="shared" si="4"/>
        <v>0</v>
      </c>
      <c r="P25" s="107">
        <f t="shared" si="4"/>
        <v>0</v>
      </c>
      <c r="Q25" s="116"/>
      <c r="R25" s="116"/>
      <c r="S25" s="116">
        <v>0</v>
      </c>
      <c r="T25" s="116">
        <v>0</v>
      </c>
      <c r="U25" s="117"/>
      <c r="V25" s="117"/>
      <c r="W25" s="109"/>
      <c r="X25" s="109"/>
      <c r="Y25" s="109"/>
      <c r="Z25" s="109"/>
      <c r="AA25" s="109"/>
      <c r="AB25" s="109"/>
      <c r="AC25" s="109"/>
      <c r="AD25" s="109"/>
      <c r="AE25" s="107">
        <f t="shared" si="0"/>
        <v>0</v>
      </c>
      <c r="AF25" s="107">
        <f t="shared" si="0"/>
        <v>0</v>
      </c>
      <c r="AG25" s="107"/>
      <c r="AH25" s="10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7">
        <f t="shared" si="11"/>
        <v>0</v>
      </c>
      <c r="AV25" s="117">
        <f t="shared" si="11"/>
        <v>0</v>
      </c>
      <c r="AW25" s="117"/>
      <c r="AX25" s="117"/>
      <c r="AY25" s="107">
        <f t="shared" si="1"/>
        <v>0</v>
      </c>
      <c r="AZ25" s="107">
        <f t="shared" si="1"/>
        <v>0</v>
      </c>
      <c r="BA25" s="107"/>
      <c r="BB25" s="107"/>
      <c r="BC25" s="117"/>
      <c r="BD25" s="117"/>
      <c r="BE25" s="117"/>
      <c r="BF25" s="117"/>
      <c r="BG25" s="117"/>
      <c r="BH25" s="117"/>
      <c r="BI25" s="117"/>
      <c r="BJ25" s="117"/>
      <c r="BK25" s="116">
        <f t="shared" si="6"/>
        <v>0</v>
      </c>
      <c r="BL25" s="116">
        <f t="shared" si="6"/>
        <v>0</v>
      </c>
      <c r="BM25" s="116">
        <f t="shared" si="2"/>
        <v>0</v>
      </c>
      <c r="BN25" s="116">
        <f t="shared" si="2"/>
        <v>0</v>
      </c>
      <c r="BO25" s="117"/>
      <c r="BP25" s="117"/>
      <c r="BQ25" s="124"/>
      <c r="BR25" s="124"/>
    </row>
    <row r="26" spans="1:95" s="125" customFormat="1" ht="18" customHeight="1" x14ac:dyDescent="0.25">
      <c r="A26" s="104">
        <v>19</v>
      </c>
      <c r="B26" s="123" t="s">
        <v>26</v>
      </c>
      <c r="C26" s="117"/>
      <c r="D26" s="117"/>
      <c r="E26" s="117"/>
      <c r="F26" s="117"/>
      <c r="G26" s="117"/>
      <c r="H26" s="117"/>
      <c r="I26" s="116">
        <f t="shared" si="3"/>
        <v>0</v>
      </c>
      <c r="J26" s="116">
        <f t="shared" si="3"/>
        <v>0</v>
      </c>
      <c r="K26" s="117"/>
      <c r="L26" s="117"/>
      <c r="M26" s="109"/>
      <c r="N26" s="109"/>
      <c r="O26" s="107">
        <f t="shared" si="4"/>
        <v>0</v>
      </c>
      <c r="P26" s="107">
        <f t="shared" si="4"/>
        <v>0</v>
      </c>
      <c r="Q26" s="116"/>
      <c r="R26" s="116"/>
      <c r="S26" s="116">
        <v>0</v>
      </c>
      <c r="T26" s="116">
        <v>0</v>
      </c>
      <c r="U26" s="117"/>
      <c r="V26" s="117"/>
      <c r="W26" s="109"/>
      <c r="X26" s="109"/>
      <c r="Y26" s="109"/>
      <c r="Z26" s="109"/>
      <c r="AA26" s="109"/>
      <c r="AB26" s="109"/>
      <c r="AC26" s="109"/>
      <c r="AD26" s="109"/>
      <c r="AE26" s="107">
        <f t="shared" si="0"/>
        <v>0</v>
      </c>
      <c r="AF26" s="107">
        <f t="shared" si="0"/>
        <v>0</v>
      </c>
      <c r="AG26" s="107"/>
      <c r="AH26" s="107"/>
      <c r="AI26" s="117"/>
      <c r="AJ26" s="117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>
        <f t="shared" si="11"/>
        <v>0</v>
      </c>
      <c r="AV26" s="117">
        <f t="shared" si="11"/>
        <v>0</v>
      </c>
      <c r="AW26" s="117"/>
      <c r="AX26" s="117"/>
      <c r="AY26" s="107">
        <f t="shared" si="1"/>
        <v>0</v>
      </c>
      <c r="AZ26" s="107">
        <f t="shared" si="1"/>
        <v>0</v>
      </c>
      <c r="BA26" s="107"/>
      <c r="BB26" s="107"/>
      <c r="BC26" s="117"/>
      <c r="BD26" s="117"/>
      <c r="BE26" s="117"/>
      <c r="BF26" s="117"/>
      <c r="BG26" s="117"/>
      <c r="BH26" s="117"/>
      <c r="BI26" s="117"/>
      <c r="BJ26" s="117"/>
      <c r="BK26" s="116">
        <f t="shared" si="6"/>
        <v>0</v>
      </c>
      <c r="BL26" s="116">
        <f t="shared" si="6"/>
        <v>0</v>
      </c>
      <c r="BM26" s="116">
        <f t="shared" si="2"/>
        <v>0</v>
      </c>
      <c r="BN26" s="116">
        <f t="shared" si="2"/>
        <v>0</v>
      </c>
      <c r="BO26" s="117"/>
      <c r="BP26" s="117"/>
      <c r="BQ26" s="124"/>
      <c r="BR26" s="124"/>
    </row>
    <row r="27" spans="1:95" s="125" customFormat="1" ht="18" customHeight="1" x14ac:dyDescent="0.25">
      <c r="A27" s="104">
        <v>20</v>
      </c>
      <c r="B27" s="123" t="s">
        <v>27</v>
      </c>
      <c r="C27" s="117"/>
      <c r="D27" s="117"/>
      <c r="E27" s="117"/>
      <c r="F27" s="117"/>
      <c r="G27" s="117"/>
      <c r="H27" s="117"/>
      <c r="I27" s="116">
        <f t="shared" si="3"/>
        <v>0</v>
      </c>
      <c r="J27" s="116">
        <f t="shared" si="3"/>
        <v>0</v>
      </c>
      <c r="K27" s="117"/>
      <c r="L27" s="117"/>
      <c r="M27" s="109"/>
      <c r="N27" s="109"/>
      <c r="O27" s="107">
        <f t="shared" si="4"/>
        <v>0</v>
      </c>
      <c r="P27" s="107">
        <f t="shared" si="4"/>
        <v>0</v>
      </c>
      <c r="Q27" s="116"/>
      <c r="R27" s="116"/>
      <c r="S27" s="116">
        <v>0</v>
      </c>
      <c r="T27" s="116">
        <v>0</v>
      </c>
      <c r="U27" s="117"/>
      <c r="V27" s="117"/>
      <c r="W27" s="109"/>
      <c r="X27" s="109"/>
      <c r="Y27" s="109"/>
      <c r="Z27" s="109"/>
      <c r="AA27" s="109"/>
      <c r="AB27" s="109"/>
      <c r="AC27" s="109"/>
      <c r="AD27" s="109"/>
      <c r="AE27" s="107">
        <f t="shared" si="0"/>
        <v>0</v>
      </c>
      <c r="AF27" s="107">
        <f t="shared" si="0"/>
        <v>0</v>
      </c>
      <c r="AG27" s="107"/>
      <c r="AH27" s="10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>
        <f t="shared" si="11"/>
        <v>0</v>
      </c>
      <c r="AV27" s="117">
        <f t="shared" si="11"/>
        <v>0</v>
      </c>
      <c r="AW27" s="117"/>
      <c r="AX27" s="117"/>
      <c r="AY27" s="107">
        <f t="shared" si="1"/>
        <v>0</v>
      </c>
      <c r="AZ27" s="107">
        <f t="shared" si="1"/>
        <v>0</v>
      </c>
      <c r="BA27" s="107"/>
      <c r="BB27" s="107"/>
      <c r="BC27" s="117"/>
      <c r="BD27" s="117"/>
      <c r="BE27" s="117"/>
      <c r="BF27" s="117"/>
      <c r="BG27" s="117"/>
      <c r="BH27" s="117"/>
      <c r="BI27" s="117"/>
      <c r="BJ27" s="117"/>
      <c r="BK27" s="116">
        <f t="shared" si="6"/>
        <v>0</v>
      </c>
      <c r="BL27" s="116">
        <f t="shared" si="6"/>
        <v>0</v>
      </c>
      <c r="BM27" s="116">
        <f t="shared" si="2"/>
        <v>0</v>
      </c>
      <c r="BN27" s="116">
        <f t="shared" si="2"/>
        <v>0</v>
      </c>
      <c r="BO27" s="117"/>
      <c r="BP27" s="117"/>
      <c r="BQ27" s="124"/>
      <c r="BR27" s="124"/>
    </row>
    <row r="28" spans="1:95" s="125" customFormat="1" ht="18" customHeight="1" x14ac:dyDescent="0.25">
      <c r="A28" s="104">
        <v>21</v>
      </c>
      <c r="B28" s="123" t="s">
        <v>59</v>
      </c>
      <c r="C28" s="117"/>
      <c r="D28" s="117"/>
      <c r="E28" s="117"/>
      <c r="F28" s="117"/>
      <c r="G28" s="117"/>
      <c r="H28" s="117"/>
      <c r="I28" s="116">
        <f t="shared" si="3"/>
        <v>0</v>
      </c>
      <c r="J28" s="116">
        <f t="shared" si="3"/>
        <v>0</v>
      </c>
      <c r="K28" s="117"/>
      <c r="L28" s="117"/>
      <c r="M28" s="109"/>
      <c r="N28" s="109"/>
      <c r="O28" s="107">
        <f t="shared" si="4"/>
        <v>0</v>
      </c>
      <c r="P28" s="107">
        <f t="shared" si="4"/>
        <v>0</v>
      </c>
      <c r="Q28" s="116"/>
      <c r="R28" s="116"/>
      <c r="S28" s="116">
        <v>0</v>
      </c>
      <c r="T28" s="116">
        <v>0</v>
      </c>
      <c r="U28" s="117"/>
      <c r="V28" s="117"/>
      <c r="W28" s="109"/>
      <c r="X28" s="109"/>
      <c r="Y28" s="109"/>
      <c r="Z28" s="109"/>
      <c r="AA28" s="109"/>
      <c r="AB28" s="109"/>
      <c r="AC28" s="109"/>
      <c r="AD28" s="109"/>
      <c r="AE28" s="107">
        <f t="shared" si="0"/>
        <v>0</v>
      </c>
      <c r="AF28" s="107">
        <f t="shared" si="0"/>
        <v>0</v>
      </c>
      <c r="AG28" s="107"/>
      <c r="AH28" s="10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>
        <f t="shared" si="11"/>
        <v>0</v>
      </c>
      <c r="AV28" s="117">
        <f t="shared" si="11"/>
        <v>0</v>
      </c>
      <c r="AW28" s="117"/>
      <c r="AX28" s="117"/>
      <c r="AY28" s="107">
        <f t="shared" si="1"/>
        <v>0</v>
      </c>
      <c r="AZ28" s="107">
        <f t="shared" si="1"/>
        <v>0</v>
      </c>
      <c r="BA28" s="107"/>
      <c r="BB28" s="107"/>
      <c r="BC28" s="117"/>
      <c r="BD28" s="117"/>
      <c r="BE28" s="117"/>
      <c r="BF28" s="117"/>
      <c r="BG28" s="117"/>
      <c r="BH28" s="117"/>
      <c r="BI28" s="117"/>
      <c r="BJ28" s="117"/>
      <c r="BK28" s="116">
        <f t="shared" si="6"/>
        <v>0</v>
      </c>
      <c r="BL28" s="116">
        <f t="shared" si="6"/>
        <v>0</v>
      </c>
      <c r="BM28" s="116">
        <f t="shared" si="2"/>
        <v>0</v>
      </c>
      <c r="BN28" s="116">
        <f t="shared" si="2"/>
        <v>0</v>
      </c>
      <c r="BO28" s="117"/>
      <c r="BP28" s="117"/>
      <c r="BQ28" s="124"/>
      <c r="BR28" s="124"/>
    </row>
    <row r="29" spans="1:95" s="125" customFormat="1" ht="18" customHeight="1" x14ac:dyDescent="0.25">
      <c r="A29" s="104">
        <v>22</v>
      </c>
      <c r="B29" s="123" t="s">
        <v>28</v>
      </c>
      <c r="C29" s="117"/>
      <c r="D29" s="117"/>
      <c r="E29" s="117"/>
      <c r="F29" s="117"/>
      <c r="G29" s="117"/>
      <c r="H29" s="117"/>
      <c r="I29" s="116">
        <f t="shared" si="3"/>
        <v>0</v>
      </c>
      <c r="J29" s="116">
        <f t="shared" si="3"/>
        <v>0</v>
      </c>
      <c r="K29" s="117"/>
      <c r="L29" s="117"/>
      <c r="M29" s="109"/>
      <c r="N29" s="109"/>
      <c r="O29" s="107">
        <f t="shared" si="4"/>
        <v>0</v>
      </c>
      <c r="P29" s="107">
        <f t="shared" si="4"/>
        <v>0</v>
      </c>
      <c r="Q29" s="116"/>
      <c r="R29" s="116"/>
      <c r="S29" s="116">
        <v>0</v>
      </c>
      <c r="T29" s="116">
        <v>0</v>
      </c>
      <c r="U29" s="117"/>
      <c r="V29" s="117"/>
      <c r="W29" s="109"/>
      <c r="X29" s="109"/>
      <c r="Y29" s="109"/>
      <c r="Z29" s="109"/>
      <c r="AA29" s="109"/>
      <c r="AB29" s="109"/>
      <c r="AC29" s="109"/>
      <c r="AD29" s="109"/>
      <c r="AE29" s="107">
        <f t="shared" si="0"/>
        <v>0</v>
      </c>
      <c r="AF29" s="107">
        <f t="shared" si="0"/>
        <v>0</v>
      </c>
      <c r="AG29" s="107"/>
      <c r="AH29" s="10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>
        <f t="shared" si="11"/>
        <v>0</v>
      </c>
      <c r="AV29" s="117">
        <f t="shared" si="11"/>
        <v>0</v>
      </c>
      <c r="AW29" s="117"/>
      <c r="AX29" s="117"/>
      <c r="AY29" s="107">
        <f t="shared" si="1"/>
        <v>0</v>
      </c>
      <c r="AZ29" s="107">
        <f t="shared" si="1"/>
        <v>0</v>
      </c>
      <c r="BA29" s="107"/>
      <c r="BB29" s="107"/>
      <c r="BC29" s="117"/>
      <c r="BD29" s="117"/>
      <c r="BE29" s="117"/>
      <c r="BF29" s="117"/>
      <c r="BG29" s="117"/>
      <c r="BH29" s="117"/>
      <c r="BI29" s="117"/>
      <c r="BJ29" s="117"/>
      <c r="BK29" s="116">
        <f t="shared" si="6"/>
        <v>0</v>
      </c>
      <c r="BL29" s="116">
        <f t="shared" si="6"/>
        <v>0</v>
      </c>
      <c r="BM29" s="116">
        <f t="shared" si="2"/>
        <v>0</v>
      </c>
      <c r="BN29" s="116">
        <f t="shared" si="2"/>
        <v>0</v>
      </c>
      <c r="BO29" s="117"/>
      <c r="BP29" s="117"/>
      <c r="BQ29" s="124"/>
      <c r="BR29" s="124"/>
    </row>
    <row r="30" spans="1:95" s="125" customFormat="1" ht="18" customHeight="1" x14ac:dyDescent="0.25">
      <c r="A30" s="104">
        <v>23</v>
      </c>
      <c r="B30" s="123" t="s">
        <v>106</v>
      </c>
      <c r="C30" s="117"/>
      <c r="D30" s="117"/>
      <c r="E30" s="117"/>
      <c r="F30" s="117"/>
      <c r="G30" s="117"/>
      <c r="H30" s="117"/>
      <c r="I30" s="116">
        <f t="shared" si="3"/>
        <v>0</v>
      </c>
      <c r="J30" s="116">
        <f t="shared" si="3"/>
        <v>0</v>
      </c>
      <c r="K30" s="117"/>
      <c r="L30" s="117"/>
      <c r="M30" s="109"/>
      <c r="N30" s="109"/>
      <c r="O30" s="107">
        <f t="shared" si="4"/>
        <v>0</v>
      </c>
      <c r="P30" s="107">
        <f t="shared" si="4"/>
        <v>0</v>
      </c>
      <c r="Q30" s="116"/>
      <c r="R30" s="116"/>
      <c r="S30" s="116">
        <v>0</v>
      </c>
      <c r="T30" s="116">
        <v>0</v>
      </c>
      <c r="U30" s="117"/>
      <c r="V30" s="117"/>
      <c r="W30" s="109"/>
      <c r="X30" s="109"/>
      <c r="Y30" s="109"/>
      <c r="Z30" s="109"/>
      <c r="AA30" s="109"/>
      <c r="AB30" s="109"/>
      <c r="AC30" s="109"/>
      <c r="AD30" s="109"/>
      <c r="AE30" s="107">
        <f t="shared" si="0"/>
        <v>0</v>
      </c>
      <c r="AF30" s="107">
        <f t="shared" si="0"/>
        <v>0</v>
      </c>
      <c r="AG30" s="107"/>
      <c r="AH30" s="10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>
        <f t="shared" si="11"/>
        <v>0</v>
      </c>
      <c r="AV30" s="117">
        <f t="shared" si="11"/>
        <v>0</v>
      </c>
      <c r="AW30" s="117"/>
      <c r="AX30" s="117"/>
      <c r="AY30" s="107">
        <f t="shared" si="1"/>
        <v>0</v>
      </c>
      <c r="AZ30" s="107">
        <f t="shared" si="1"/>
        <v>0</v>
      </c>
      <c r="BA30" s="107"/>
      <c r="BB30" s="107"/>
      <c r="BC30" s="117"/>
      <c r="BD30" s="117"/>
      <c r="BE30" s="117"/>
      <c r="BF30" s="117"/>
      <c r="BG30" s="117"/>
      <c r="BH30" s="117"/>
      <c r="BI30" s="117"/>
      <c r="BJ30" s="117"/>
      <c r="BK30" s="116">
        <f t="shared" si="6"/>
        <v>0</v>
      </c>
      <c r="BL30" s="116">
        <f t="shared" si="6"/>
        <v>0</v>
      </c>
      <c r="BM30" s="116">
        <f t="shared" si="2"/>
        <v>0</v>
      </c>
      <c r="BN30" s="116">
        <f t="shared" si="2"/>
        <v>0</v>
      </c>
      <c r="BO30" s="117"/>
      <c r="BP30" s="117"/>
      <c r="BQ30" s="124"/>
      <c r="BR30" s="124"/>
    </row>
    <row r="31" spans="1:95" s="125" customFormat="1" ht="18" customHeight="1" x14ac:dyDescent="0.25">
      <c r="A31" s="104">
        <v>24</v>
      </c>
      <c r="B31" s="123" t="s">
        <v>29</v>
      </c>
      <c r="C31" s="117"/>
      <c r="D31" s="117"/>
      <c r="E31" s="117"/>
      <c r="F31" s="117"/>
      <c r="G31" s="117"/>
      <c r="H31" s="117"/>
      <c r="I31" s="116">
        <f t="shared" si="3"/>
        <v>0</v>
      </c>
      <c r="J31" s="116">
        <f t="shared" si="3"/>
        <v>0</v>
      </c>
      <c r="K31" s="117"/>
      <c r="L31" s="117"/>
      <c r="M31" s="109"/>
      <c r="N31" s="109"/>
      <c r="O31" s="107">
        <f t="shared" si="4"/>
        <v>0</v>
      </c>
      <c r="P31" s="107">
        <f t="shared" si="4"/>
        <v>0</v>
      </c>
      <c r="Q31" s="116"/>
      <c r="R31" s="116"/>
      <c r="S31" s="116">
        <v>0</v>
      </c>
      <c r="T31" s="116">
        <v>0</v>
      </c>
      <c r="U31" s="117"/>
      <c r="V31" s="117"/>
      <c r="W31" s="109"/>
      <c r="X31" s="109"/>
      <c r="Y31" s="109"/>
      <c r="Z31" s="109"/>
      <c r="AA31" s="109"/>
      <c r="AB31" s="109"/>
      <c r="AC31" s="109"/>
      <c r="AD31" s="109"/>
      <c r="AE31" s="107">
        <f t="shared" si="0"/>
        <v>0</v>
      </c>
      <c r="AF31" s="107">
        <f t="shared" si="0"/>
        <v>0</v>
      </c>
      <c r="AG31" s="107"/>
      <c r="AH31" s="10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>
        <f t="shared" si="11"/>
        <v>0</v>
      </c>
      <c r="AV31" s="117">
        <f t="shared" si="11"/>
        <v>0</v>
      </c>
      <c r="AW31" s="117"/>
      <c r="AX31" s="117"/>
      <c r="AY31" s="107">
        <f t="shared" si="1"/>
        <v>0</v>
      </c>
      <c r="AZ31" s="107">
        <f t="shared" si="1"/>
        <v>0</v>
      </c>
      <c r="BA31" s="107"/>
      <c r="BB31" s="107"/>
      <c r="BC31" s="117"/>
      <c r="BD31" s="117"/>
      <c r="BE31" s="117"/>
      <c r="BF31" s="117"/>
      <c r="BG31" s="117"/>
      <c r="BH31" s="117"/>
      <c r="BI31" s="117"/>
      <c r="BJ31" s="117"/>
      <c r="BK31" s="116">
        <f t="shared" si="6"/>
        <v>0</v>
      </c>
      <c r="BL31" s="116">
        <f t="shared" si="6"/>
        <v>0</v>
      </c>
      <c r="BM31" s="116">
        <f t="shared" si="2"/>
        <v>0</v>
      </c>
      <c r="BN31" s="116">
        <f t="shared" si="2"/>
        <v>0</v>
      </c>
      <c r="BO31" s="117"/>
      <c r="BP31" s="117"/>
      <c r="BQ31" s="124"/>
      <c r="BR31" s="124"/>
    </row>
    <row r="32" spans="1:95" s="25" customFormat="1" ht="18" customHeight="1" x14ac:dyDescent="0.25">
      <c r="A32" s="119"/>
      <c r="B32" s="110" t="s">
        <v>30</v>
      </c>
      <c r="C32" s="116">
        <f>SUM(C20:C31)</f>
        <v>0</v>
      </c>
      <c r="D32" s="116">
        <f t="shared" ref="D32:BQ32" si="12">SUM(D20:D31)</f>
        <v>0</v>
      </c>
      <c r="E32" s="116">
        <f t="shared" si="12"/>
        <v>0</v>
      </c>
      <c r="F32" s="116">
        <f t="shared" si="12"/>
        <v>0</v>
      </c>
      <c r="G32" s="116">
        <f t="shared" si="12"/>
        <v>0</v>
      </c>
      <c r="H32" s="116">
        <f t="shared" si="12"/>
        <v>0</v>
      </c>
      <c r="I32" s="116">
        <f t="shared" si="3"/>
        <v>0</v>
      </c>
      <c r="J32" s="116">
        <f t="shared" si="3"/>
        <v>0</v>
      </c>
      <c r="K32" s="116">
        <f t="shared" si="12"/>
        <v>0</v>
      </c>
      <c r="L32" s="116">
        <f t="shared" si="12"/>
        <v>0</v>
      </c>
      <c r="M32" s="107">
        <f t="shared" si="12"/>
        <v>0</v>
      </c>
      <c r="N32" s="107">
        <f t="shared" si="12"/>
        <v>0</v>
      </c>
      <c r="O32" s="107">
        <f t="shared" si="4"/>
        <v>0</v>
      </c>
      <c r="P32" s="107">
        <f t="shared" si="4"/>
        <v>0</v>
      </c>
      <c r="Q32" s="116">
        <f t="shared" si="4"/>
        <v>0</v>
      </c>
      <c r="R32" s="116">
        <f t="shared" si="4"/>
        <v>0</v>
      </c>
      <c r="S32" s="116">
        <v>0</v>
      </c>
      <c r="T32" s="116">
        <v>0</v>
      </c>
      <c r="U32" s="116">
        <f t="shared" si="12"/>
        <v>0</v>
      </c>
      <c r="V32" s="116">
        <f t="shared" si="12"/>
        <v>0</v>
      </c>
      <c r="W32" s="107">
        <f t="shared" si="12"/>
        <v>0</v>
      </c>
      <c r="X32" s="107">
        <f t="shared" si="12"/>
        <v>0</v>
      </c>
      <c r="Y32" s="107">
        <f t="shared" si="12"/>
        <v>0</v>
      </c>
      <c r="Z32" s="107">
        <f t="shared" si="12"/>
        <v>0</v>
      </c>
      <c r="AA32" s="107">
        <f t="shared" si="12"/>
        <v>0</v>
      </c>
      <c r="AB32" s="107">
        <f t="shared" si="12"/>
        <v>0</v>
      </c>
      <c r="AC32" s="107">
        <f t="shared" si="12"/>
        <v>0</v>
      </c>
      <c r="AD32" s="107">
        <f t="shared" si="12"/>
        <v>0</v>
      </c>
      <c r="AE32" s="107">
        <f t="shared" si="0"/>
        <v>0</v>
      </c>
      <c r="AF32" s="107">
        <f t="shared" si="0"/>
        <v>0</v>
      </c>
      <c r="AG32" s="107">
        <f t="shared" ref="AG32:AH32" si="13">SUM(AG20:AG31)</f>
        <v>0</v>
      </c>
      <c r="AH32" s="107">
        <f t="shared" si="13"/>
        <v>0</v>
      </c>
      <c r="AI32" s="116">
        <f t="shared" si="12"/>
        <v>0</v>
      </c>
      <c r="AJ32" s="116">
        <f t="shared" si="12"/>
        <v>0</v>
      </c>
      <c r="AK32" s="116">
        <f t="shared" si="12"/>
        <v>0</v>
      </c>
      <c r="AL32" s="116">
        <f t="shared" si="12"/>
        <v>0</v>
      </c>
      <c r="AM32" s="116">
        <f t="shared" si="12"/>
        <v>0</v>
      </c>
      <c r="AN32" s="116">
        <f t="shared" si="12"/>
        <v>0</v>
      </c>
      <c r="AO32" s="116">
        <f t="shared" si="12"/>
        <v>0</v>
      </c>
      <c r="AP32" s="116">
        <f t="shared" si="12"/>
        <v>0</v>
      </c>
      <c r="AQ32" s="116">
        <f t="shared" si="12"/>
        <v>0</v>
      </c>
      <c r="AR32" s="116">
        <f t="shared" si="12"/>
        <v>0</v>
      </c>
      <c r="AS32" s="116">
        <f t="shared" si="12"/>
        <v>0</v>
      </c>
      <c r="AT32" s="116">
        <f t="shared" si="12"/>
        <v>0</v>
      </c>
      <c r="AU32" s="116">
        <f t="shared" si="12"/>
        <v>0</v>
      </c>
      <c r="AV32" s="116">
        <f t="shared" si="12"/>
        <v>0</v>
      </c>
      <c r="AW32" s="116">
        <f t="shared" si="12"/>
        <v>0</v>
      </c>
      <c r="AX32" s="116">
        <f t="shared" si="12"/>
        <v>0</v>
      </c>
      <c r="AY32" s="107">
        <f t="shared" si="1"/>
        <v>0</v>
      </c>
      <c r="AZ32" s="107">
        <f t="shared" si="1"/>
        <v>0</v>
      </c>
      <c r="BA32" s="116">
        <f t="shared" si="12"/>
        <v>0</v>
      </c>
      <c r="BB32" s="116">
        <f t="shared" si="12"/>
        <v>0</v>
      </c>
      <c r="BC32" s="116">
        <f t="shared" si="12"/>
        <v>0</v>
      </c>
      <c r="BD32" s="116">
        <f t="shared" si="12"/>
        <v>0</v>
      </c>
      <c r="BE32" s="116">
        <f t="shared" si="12"/>
        <v>0</v>
      </c>
      <c r="BF32" s="116">
        <f t="shared" si="12"/>
        <v>0</v>
      </c>
      <c r="BG32" s="116">
        <f t="shared" si="12"/>
        <v>0</v>
      </c>
      <c r="BH32" s="116">
        <f t="shared" si="12"/>
        <v>0</v>
      </c>
      <c r="BI32" s="116">
        <f t="shared" si="12"/>
        <v>0</v>
      </c>
      <c r="BJ32" s="116">
        <f t="shared" si="12"/>
        <v>0</v>
      </c>
      <c r="BK32" s="116">
        <f t="shared" si="6"/>
        <v>0</v>
      </c>
      <c r="BL32" s="116">
        <f t="shared" si="6"/>
        <v>0</v>
      </c>
      <c r="BM32" s="116">
        <f t="shared" si="2"/>
        <v>0</v>
      </c>
      <c r="BN32" s="116">
        <f t="shared" si="2"/>
        <v>0</v>
      </c>
      <c r="BO32" s="116">
        <f t="shared" si="12"/>
        <v>0</v>
      </c>
      <c r="BP32" s="116">
        <f t="shared" si="12"/>
        <v>0</v>
      </c>
      <c r="BQ32" s="116">
        <f t="shared" si="12"/>
        <v>0</v>
      </c>
      <c r="BR32" s="116">
        <f t="shared" ref="BR32" si="14">SUM(BR20:BR31)</f>
        <v>0</v>
      </c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</row>
    <row r="33" spans="1:95" ht="18" customHeight="1" x14ac:dyDescent="0.2">
      <c r="A33" s="126">
        <v>25</v>
      </c>
      <c r="B33" s="127" t="s">
        <v>81</v>
      </c>
      <c r="C33" s="106">
        <v>0</v>
      </c>
      <c r="D33" s="106">
        <v>0</v>
      </c>
      <c r="E33" s="106">
        <v>100</v>
      </c>
      <c r="F33" s="106">
        <v>500</v>
      </c>
      <c r="G33" s="106">
        <v>0</v>
      </c>
      <c r="H33" s="106">
        <v>0</v>
      </c>
      <c r="I33" s="116">
        <f t="shared" si="3"/>
        <v>100</v>
      </c>
      <c r="J33" s="116">
        <f t="shared" si="3"/>
        <v>500</v>
      </c>
      <c r="K33" s="106">
        <v>0</v>
      </c>
      <c r="L33" s="106">
        <v>0</v>
      </c>
      <c r="M33" s="106">
        <v>0</v>
      </c>
      <c r="N33" s="106">
        <v>0</v>
      </c>
      <c r="O33" s="107">
        <f t="shared" si="4"/>
        <v>100</v>
      </c>
      <c r="P33" s="107">
        <f t="shared" si="4"/>
        <v>500</v>
      </c>
      <c r="Q33" s="116"/>
      <c r="R33" s="116"/>
      <c r="S33" s="116">
        <v>75</v>
      </c>
      <c r="T33" s="116">
        <v>100</v>
      </c>
      <c r="U33" s="106">
        <v>100</v>
      </c>
      <c r="V33" s="106">
        <v>510</v>
      </c>
      <c r="W33" s="106">
        <v>0</v>
      </c>
      <c r="X33" s="106">
        <v>0</v>
      </c>
      <c r="Y33" s="106">
        <v>150</v>
      </c>
      <c r="Z33" s="106">
        <v>860</v>
      </c>
      <c r="AA33" s="106">
        <v>0</v>
      </c>
      <c r="AB33" s="106">
        <v>0</v>
      </c>
      <c r="AC33" s="106">
        <v>70</v>
      </c>
      <c r="AD33" s="106">
        <v>720</v>
      </c>
      <c r="AE33" s="107">
        <f t="shared" si="0"/>
        <v>320</v>
      </c>
      <c r="AF33" s="107">
        <f t="shared" si="0"/>
        <v>2090</v>
      </c>
      <c r="AG33" s="107"/>
      <c r="AH33" s="107"/>
      <c r="AI33" s="106">
        <v>10</v>
      </c>
      <c r="AJ33" s="106">
        <v>60</v>
      </c>
      <c r="AK33" s="106">
        <v>10</v>
      </c>
      <c r="AL33" s="106">
        <v>10</v>
      </c>
      <c r="AM33" s="112">
        <v>10</v>
      </c>
      <c r="AN33" s="112">
        <v>10</v>
      </c>
      <c r="AO33" s="108">
        <v>0</v>
      </c>
      <c r="AP33" s="108">
        <v>0</v>
      </c>
      <c r="AQ33" s="106">
        <v>110</v>
      </c>
      <c r="AR33" s="106">
        <v>230</v>
      </c>
      <c r="AS33" s="106">
        <v>10</v>
      </c>
      <c r="AT33" s="106">
        <v>60</v>
      </c>
      <c r="AU33" s="117">
        <f t="shared" ref="AU33:AV42" si="15">AI33+AK33+AM33+AO33+AQ33+AS33</f>
        <v>150</v>
      </c>
      <c r="AV33" s="117">
        <f t="shared" si="15"/>
        <v>370</v>
      </c>
      <c r="AW33" s="117"/>
      <c r="AX33" s="117"/>
      <c r="AY33" s="107">
        <f t="shared" si="1"/>
        <v>570</v>
      </c>
      <c r="AZ33" s="107">
        <f t="shared" si="1"/>
        <v>2960</v>
      </c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6">
        <f t="shared" si="6"/>
        <v>0</v>
      </c>
      <c r="BL33" s="116">
        <f t="shared" si="6"/>
        <v>0</v>
      </c>
      <c r="BM33" s="116">
        <f t="shared" si="2"/>
        <v>570</v>
      </c>
      <c r="BN33" s="116">
        <f t="shared" si="2"/>
        <v>2960</v>
      </c>
      <c r="BO33" s="117">
        <v>50</v>
      </c>
      <c r="BP33" s="117">
        <v>250</v>
      </c>
      <c r="BQ33" s="128">
        <v>10</v>
      </c>
      <c r="BR33" s="128">
        <v>50</v>
      </c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</row>
    <row r="34" spans="1:95" s="111" customFormat="1" ht="18" customHeight="1" x14ac:dyDescent="0.2">
      <c r="A34" s="104">
        <v>26</v>
      </c>
      <c r="B34" s="105" t="s">
        <v>31</v>
      </c>
      <c r="C34" s="106">
        <v>5040</v>
      </c>
      <c r="D34" s="106">
        <v>8140</v>
      </c>
      <c r="E34" s="106">
        <v>1480</v>
      </c>
      <c r="F34" s="106">
        <v>4300</v>
      </c>
      <c r="G34" s="106">
        <v>330</v>
      </c>
      <c r="H34" s="106">
        <v>500</v>
      </c>
      <c r="I34" s="116">
        <f t="shared" si="3"/>
        <v>6850</v>
      </c>
      <c r="J34" s="116">
        <f t="shared" si="3"/>
        <v>12940</v>
      </c>
      <c r="K34" s="106">
        <v>700</v>
      </c>
      <c r="L34" s="106">
        <v>1280</v>
      </c>
      <c r="M34" s="106">
        <v>230</v>
      </c>
      <c r="N34" s="106">
        <v>490</v>
      </c>
      <c r="O34" s="107">
        <f t="shared" si="4"/>
        <v>7780</v>
      </c>
      <c r="P34" s="107">
        <f t="shared" si="4"/>
        <v>14710</v>
      </c>
      <c r="Q34" s="116">
        <v>10</v>
      </c>
      <c r="R34" s="116">
        <v>30</v>
      </c>
      <c r="S34" s="116">
        <v>4000</v>
      </c>
      <c r="T34" s="116">
        <v>6500</v>
      </c>
      <c r="U34" s="106">
        <v>200</v>
      </c>
      <c r="V34" s="106">
        <v>740</v>
      </c>
      <c r="W34" s="106">
        <v>80</v>
      </c>
      <c r="X34" s="106">
        <v>500</v>
      </c>
      <c r="Y34" s="106">
        <v>1110</v>
      </c>
      <c r="Z34" s="106">
        <v>9900</v>
      </c>
      <c r="AA34" s="106">
        <v>50</v>
      </c>
      <c r="AB34" s="106">
        <v>340</v>
      </c>
      <c r="AC34" s="106">
        <v>10</v>
      </c>
      <c r="AD34" s="106">
        <v>80</v>
      </c>
      <c r="AE34" s="107">
        <f t="shared" si="0"/>
        <v>1450</v>
      </c>
      <c r="AF34" s="107">
        <f t="shared" si="0"/>
        <v>11560</v>
      </c>
      <c r="AG34" s="108">
        <v>40</v>
      </c>
      <c r="AH34" s="108">
        <v>250</v>
      </c>
      <c r="AI34" s="106">
        <v>10</v>
      </c>
      <c r="AJ34" s="106">
        <v>110</v>
      </c>
      <c r="AK34" s="106">
        <v>320</v>
      </c>
      <c r="AL34" s="106">
        <v>860</v>
      </c>
      <c r="AM34" s="112">
        <v>140</v>
      </c>
      <c r="AN34" s="112">
        <v>330</v>
      </c>
      <c r="AO34" s="112">
        <v>20</v>
      </c>
      <c r="AP34" s="112">
        <v>20</v>
      </c>
      <c r="AQ34" s="106">
        <v>290</v>
      </c>
      <c r="AR34" s="106">
        <v>970</v>
      </c>
      <c r="AS34" s="106">
        <v>30</v>
      </c>
      <c r="AT34" s="106">
        <v>60</v>
      </c>
      <c r="AU34" s="117">
        <f t="shared" si="15"/>
        <v>810</v>
      </c>
      <c r="AV34" s="117">
        <f t="shared" si="15"/>
        <v>2350</v>
      </c>
      <c r="AW34" s="117"/>
      <c r="AX34" s="117"/>
      <c r="AY34" s="107">
        <f t="shared" si="1"/>
        <v>10040</v>
      </c>
      <c r="AZ34" s="107">
        <f t="shared" si="1"/>
        <v>28620</v>
      </c>
      <c r="BA34" s="107"/>
      <c r="BB34" s="107"/>
      <c r="BC34" s="117"/>
      <c r="BD34" s="117"/>
      <c r="BE34" s="117">
        <v>10</v>
      </c>
      <c r="BF34" s="117">
        <v>20</v>
      </c>
      <c r="BG34" s="117"/>
      <c r="BH34" s="117"/>
      <c r="BI34" s="117">
        <v>170</v>
      </c>
      <c r="BJ34" s="117">
        <v>520</v>
      </c>
      <c r="BK34" s="116">
        <f t="shared" si="6"/>
        <v>180</v>
      </c>
      <c r="BL34" s="116">
        <f t="shared" si="6"/>
        <v>540</v>
      </c>
      <c r="BM34" s="116">
        <f t="shared" si="2"/>
        <v>10220</v>
      </c>
      <c r="BN34" s="116">
        <f t="shared" si="2"/>
        <v>29160</v>
      </c>
      <c r="BO34" s="117">
        <v>1065</v>
      </c>
      <c r="BP34" s="117">
        <v>1860</v>
      </c>
      <c r="BQ34" s="113">
        <v>215</v>
      </c>
      <c r="BR34" s="113">
        <v>370</v>
      </c>
    </row>
    <row r="35" spans="1:95" s="111" customFormat="1" ht="18" customHeight="1" x14ac:dyDescent="0.2">
      <c r="A35" s="126">
        <v>27</v>
      </c>
      <c r="B35" s="105" t="s">
        <v>14</v>
      </c>
      <c r="C35" s="106">
        <v>490</v>
      </c>
      <c r="D35" s="106">
        <v>1000</v>
      </c>
      <c r="E35" s="106">
        <v>70</v>
      </c>
      <c r="F35" s="106">
        <v>100</v>
      </c>
      <c r="G35" s="106">
        <v>0</v>
      </c>
      <c r="H35" s="106">
        <v>0</v>
      </c>
      <c r="I35" s="116">
        <f t="shared" si="3"/>
        <v>560</v>
      </c>
      <c r="J35" s="116">
        <f t="shared" si="3"/>
        <v>1100</v>
      </c>
      <c r="K35" s="106">
        <v>140</v>
      </c>
      <c r="L35" s="106">
        <v>220</v>
      </c>
      <c r="M35" s="106">
        <v>30</v>
      </c>
      <c r="N35" s="106">
        <v>30</v>
      </c>
      <c r="O35" s="107">
        <f t="shared" si="4"/>
        <v>730</v>
      </c>
      <c r="P35" s="107">
        <f t="shared" si="4"/>
        <v>1350</v>
      </c>
      <c r="Q35" s="116"/>
      <c r="R35" s="116"/>
      <c r="S35" s="116">
        <v>400</v>
      </c>
      <c r="T35" s="116">
        <v>600</v>
      </c>
      <c r="U35" s="106">
        <v>0</v>
      </c>
      <c r="V35" s="106">
        <v>0</v>
      </c>
      <c r="W35" s="106">
        <v>0</v>
      </c>
      <c r="X35" s="106">
        <v>0</v>
      </c>
      <c r="Y35" s="106">
        <v>290</v>
      </c>
      <c r="Z35" s="106">
        <v>1140</v>
      </c>
      <c r="AA35" s="106">
        <v>0</v>
      </c>
      <c r="AB35" s="106">
        <v>0</v>
      </c>
      <c r="AC35" s="106">
        <v>0</v>
      </c>
      <c r="AD35" s="106">
        <v>0</v>
      </c>
      <c r="AE35" s="107">
        <f t="shared" si="0"/>
        <v>290</v>
      </c>
      <c r="AF35" s="107">
        <f t="shared" si="0"/>
        <v>1140</v>
      </c>
      <c r="AG35" s="108">
        <v>0</v>
      </c>
      <c r="AH35" s="108">
        <v>0</v>
      </c>
      <c r="AI35" s="106">
        <v>10</v>
      </c>
      <c r="AJ35" s="106">
        <v>110</v>
      </c>
      <c r="AK35" s="106">
        <v>10</v>
      </c>
      <c r="AL35" s="106">
        <v>30</v>
      </c>
      <c r="AM35" s="112">
        <v>30</v>
      </c>
      <c r="AN35" s="112">
        <v>90</v>
      </c>
      <c r="AO35" s="112">
        <v>0</v>
      </c>
      <c r="AP35" s="112">
        <v>0</v>
      </c>
      <c r="AQ35" s="106">
        <v>60</v>
      </c>
      <c r="AR35" s="106">
        <v>110</v>
      </c>
      <c r="AS35" s="106">
        <v>10</v>
      </c>
      <c r="AT35" s="106">
        <v>30</v>
      </c>
      <c r="AU35" s="117">
        <f t="shared" si="15"/>
        <v>120</v>
      </c>
      <c r="AV35" s="117">
        <f t="shared" si="15"/>
        <v>370</v>
      </c>
      <c r="AW35" s="117"/>
      <c r="AX35" s="117"/>
      <c r="AY35" s="107">
        <f t="shared" si="1"/>
        <v>1140</v>
      </c>
      <c r="AZ35" s="107">
        <f t="shared" si="1"/>
        <v>2860</v>
      </c>
      <c r="BA35" s="107"/>
      <c r="BB35" s="107"/>
      <c r="BC35" s="117"/>
      <c r="BD35" s="117"/>
      <c r="BE35" s="117"/>
      <c r="BF35" s="117"/>
      <c r="BG35" s="117"/>
      <c r="BH35" s="117"/>
      <c r="BI35" s="117">
        <v>50</v>
      </c>
      <c r="BJ35" s="117">
        <v>190</v>
      </c>
      <c r="BK35" s="116">
        <f t="shared" si="6"/>
        <v>50</v>
      </c>
      <c r="BL35" s="116">
        <f t="shared" si="6"/>
        <v>190</v>
      </c>
      <c r="BM35" s="116">
        <f t="shared" si="2"/>
        <v>1190</v>
      </c>
      <c r="BN35" s="116">
        <f t="shared" si="2"/>
        <v>3050</v>
      </c>
      <c r="BO35" s="117">
        <v>105</v>
      </c>
      <c r="BP35" s="117">
        <v>220</v>
      </c>
      <c r="BQ35" s="113">
        <v>20</v>
      </c>
      <c r="BR35" s="113">
        <v>40</v>
      </c>
    </row>
    <row r="36" spans="1:95" s="111" customFormat="1" ht="18" customHeight="1" x14ac:dyDescent="0.2">
      <c r="A36" s="104">
        <v>28</v>
      </c>
      <c r="B36" s="123" t="s">
        <v>54</v>
      </c>
      <c r="C36" s="106">
        <v>50</v>
      </c>
      <c r="D36" s="106">
        <v>50</v>
      </c>
      <c r="E36" s="106">
        <v>20</v>
      </c>
      <c r="F36" s="106">
        <v>40</v>
      </c>
      <c r="G36" s="106">
        <v>30</v>
      </c>
      <c r="H36" s="106">
        <v>30</v>
      </c>
      <c r="I36" s="116">
        <f t="shared" si="3"/>
        <v>100</v>
      </c>
      <c r="J36" s="116">
        <f t="shared" si="3"/>
        <v>120</v>
      </c>
      <c r="K36" s="106">
        <v>0</v>
      </c>
      <c r="L36" s="106">
        <v>0</v>
      </c>
      <c r="M36" s="106">
        <v>30</v>
      </c>
      <c r="N36" s="106">
        <v>30</v>
      </c>
      <c r="O36" s="107">
        <f t="shared" si="4"/>
        <v>130</v>
      </c>
      <c r="P36" s="107">
        <f t="shared" si="4"/>
        <v>150</v>
      </c>
      <c r="Q36" s="116"/>
      <c r="R36" s="116"/>
      <c r="S36" s="116">
        <v>75</v>
      </c>
      <c r="T36" s="116">
        <v>100</v>
      </c>
      <c r="U36" s="106">
        <v>0</v>
      </c>
      <c r="V36" s="106">
        <v>0</v>
      </c>
      <c r="W36" s="106">
        <v>0</v>
      </c>
      <c r="X36" s="106">
        <v>0</v>
      </c>
      <c r="Y36" s="106">
        <v>40</v>
      </c>
      <c r="Z36" s="106">
        <v>100</v>
      </c>
      <c r="AA36" s="106">
        <v>0</v>
      </c>
      <c r="AB36" s="106">
        <v>0</v>
      </c>
      <c r="AC36" s="106">
        <v>0</v>
      </c>
      <c r="AD36" s="106">
        <v>0</v>
      </c>
      <c r="AE36" s="107">
        <f t="shared" si="0"/>
        <v>40</v>
      </c>
      <c r="AF36" s="107">
        <f t="shared" si="0"/>
        <v>100</v>
      </c>
      <c r="AG36" s="107"/>
      <c r="AH36" s="107"/>
      <c r="AI36" s="106">
        <v>0</v>
      </c>
      <c r="AJ36" s="106">
        <v>0</v>
      </c>
      <c r="AK36" s="106">
        <v>0</v>
      </c>
      <c r="AL36" s="106">
        <v>0</v>
      </c>
      <c r="AM36" s="129">
        <v>10</v>
      </c>
      <c r="AN36" s="129">
        <v>80</v>
      </c>
      <c r="AO36" s="108">
        <v>0</v>
      </c>
      <c r="AP36" s="108">
        <v>0</v>
      </c>
      <c r="AQ36" s="106">
        <v>50</v>
      </c>
      <c r="AR36" s="106">
        <v>110</v>
      </c>
      <c r="AS36" s="106">
        <v>0</v>
      </c>
      <c r="AT36" s="106">
        <v>0</v>
      </c>
      <c r="AU36" s="117">
        <f t="shared" si="15"/>
        <v>60</v>
      </c>
      <c r="AV36" s="117">
        <f t="shared" si="15"/>
        <v>190</v>
      </c>
      <c r="AW36" s="117"/>
      <c r="AX36" s="117"/>
      <c r="AY36" s="107">
        <f t="shared" si="1"/>
        <v>230</v>
      </c>
      <c r="AZ36" s="107">
        <f t="shared" si="1"/>
        <v>440</v>
      </c>
      <c r="BA36" s="107"/>
      <c r="BB36" s="107"/>
      <c r="BC36" s="117"/>
      <c r="BD36" s="117"/>
      <c r="BE36" s="117"/>
      <c r="BF36" s="117"/>
      <c r="BG36" s="117"/>
      <c r="BH36" s="117"/>
      <c r="BI36" s="117"/>
      <c r="BJ36" s="117"/>
      <c r="BK36" s="116">
        <f t="shared" si="6"/>
        <v>0</v>
      </c>
      <c r="BL36" s="116">
        <f t="shared" si="6"/>
        <v>0</v>
      </c>
      <c r="BM36" s="116">
        <f t="shared" si="2"/>
        <v>230</v>
      </c>
      <c r="BN36" s="116">
        <f t="shared" si="2"/>
        <v>440</v>
      </c>
      <c r="BO36" s="117">
        <v>20</v>
      </c>
      <c r="BP36" s="117">
        <v>40</v>
      </c>
      <c r="BQ36" s="113">
        <v>5</v>
      </c>
      <c r="BR36" s="113">
        <v>10</v>
      </c>
    </row>
    <row r="37" spans="1:95" s="111" customFormat="1" ht="18" customHeight="1" x14ac:dyDescent="0.2">
      <c r="A37" s="126">
        <v>29</v>
      </c>
      <c r="B37" s="105" t="s">
        <v>32</v>
      </c>
      <c r="C37" s="106">
        <v>310</v>
      </c>
      <c r="D37" s="106">
        <v>500</v>
      </c>
      <c r="E37" s="106">
        <v>1100</v>
      </c>
      <c r="F37" s="106">
        <v>3610</v>
      </c>
      <c r="G37" s="106">
        <v>0</v>
      </c>
      <c r="H37" s="106">
        <v>0</v>
      </c>
      <c r="I37" s="116">
        <f t="shared" si="3"/>
        <v>1410</v>
      </c>
      <c r="J37" s="116">
        <f t="shared" si="3"/>
        <v>4110</v>
      </c>
      <c r="K37" s="106">
        <v>400</v>
      </c>
      <c r="L37" s="106">
        <v>400</v>
      </c>
      <c r="M37" s="106">
        <v>100</v>
      </c>
      <c r="N37" s="106">
        <v>260</v>
      </c>
      <c r="O37" s="107">
        <f t="shared" si="4"/>
        <v>1910</v>
      </c>
      <c r="P37" s="107">
        <f t="shared" si="4"/>
        <v>4770</v>
      </c>
      <c r="Q37" s="116">
        <v>5</v>
      </c>
      <c r="R37" s="116">
        <v>30</v>
      </c>
      <c r="S37" s="116">
        <v>1000</v>
      </c>
      <c r="T37" s="116">
        <v>1500</v>
      </c>
      <c r="U37" s="106">
        <v>410</v>
      </c>
      <c r="V37" s="106">
        <v>1530</v>
      </c>
      <c r="W37" s="106">
        <v>110</v>
      </c>
      <c r="X37" s="106">
        <v>510</v>
      </c>
      <c r="Y37" s="106">
        <v>1800</v>
      </c>
      <c r="Z37" s="106">
        <v>7200</v>
      </c>
      <c r="AA37" s="106">
        <v>0</v>
      </c>
      <c r="AB37" s="106">
        <v>0</v>
      </c>
      <c r="AC37" s="106">
        <v>80</v>
      </c>
      <c r="AD37" s="106">
        <v>700</v>
      </c>
      <c r="AE37" s="107">
        <f t="shared" si="0"/>
        <v>2400</v>
      </c>
      <c r="AF37" s="107">
        <f t="shared" si="0"/>
        <v>9940</v>
      </c>
      <c r="AG37" s="107"/>
      <c r="AH37" s="107"/>
      <c r="AI37" s="106">
        <v>10</v>
      </c>
      <c r="AJ37" s="106">
        <v>110</v>
      </c>
      <c r="AK37" s="106">
        <v>40</v>
      </c>
      <c r="AL37" s="106">
        <v>40</v>
      </c>
      <c r="AM37" s="112">
        <v>50</v>
      </c>
      <c r="AN37" s="112">
        <v>250</v>
      </c>
      <c r="AO37" s="112">
        <v>0</v>
      </c>
      <c r="AP37" s="112">
        <v>0</v>
      </c>
      <c r="AQ37" s="106">
        <v>870</v>
      </c>
      <c r="AR37" s="106">
        <v>1190</v>
      </c>
      <c r="AS37" s="106">
        <v>10</v>
      </c>
      <c r="AT37" s="106">
        <v>60</v>
      </c>
      <c r="AU37" s="117">
        <f t="shared" si="15"/>
        <v>980</v>
      </c>
      <c r="AV37" s="117">
        <f t="shared" si="15"/>
        <v>1650</v>
      </c>
      <c r="AW37" s="117"/>
      <c r="AX37" s="117"/>
      <c r="AY37" s="107">
        <f t="shared" si="1"/>
        <v>5290</v>
      </c>
      <c r="AZ37" s="107">
        <f t="shared" si="1"/>
        <v>16360</v>
      </c>
      <c r="BA37" s="107"/>
      <c r="BB37" s="107"/>
      <c r="BC37" s="117"/>
      <c r="BD37" s="117"/>
      <c r="BE37" s="117"/>
      <c r="BF37" s="117"/>
      <c r="BG37" s="117"/>
      <c r="BH37" s="117"/>
      <c r="BI37" s="117">
        <v>60</v>
      </c>
      <c r="BJ37" s="117">
        <v>380</v>
      </c>
      <c r="BK37" s="116">
        <f t="shared" si="6"/>
        <v>60</v>
      </c>
      <c r="BL37" s="116">
        <f t="shared" si="6"/>
        <v>380</v>
      </c>
      <c r="BM37" s="116">
        <f t="shared" si="2"/>
        <v>5350</v>
      </c>
      <c r="BN37" s="116">
        <f t="shared" si="2"/>
        <v>16740</v>
      </c>
      <c r="BO37" s="117">
        <v>375</v>
      </c>
      <c r="BP37" s="117">
        <v>940</v>
      </c>
      <c r="BQ37" s="109">
        <v>75</v>
      </c>
      <c r="BR37" s="109">
        <v>190</v>
      </c>
      <c r="BS37" s="122"/>
      <c r="BT37" s="122"/>
      <c r="BU37" s="122"/>
      <c r="BV37" s="122"/>
      <c r="BW37" s="122"/>
      <c r="BX37" s="122"/>
      <c r="BY37" s="122"/>
      <c r="BZ37" s="122"/>
      <c r="CA37" s="122"/>
      <c r="CB37" s="122"/>
      <c r="CC37" s="122"/>
      <c r="CD37" s="122"/>
      <c r="CE37" s="122"/>
      <c r="CF37" s="122"/>
      <c r="CG37" s="122"/>
      <c r="CH37" s="122"/>
      <c r="CI37" s="122"/>
      <c r="CJ37" s="122"/>
      <c r="CK37" s="122"/>
      <c r="CL37" s="122"/>
      <c r="CM37" s="122"/>
      <c r="CN37" s="122"/>
      <c r="CO37" s="122"/>
      <c r="CP37" s="122"/>
      <c r="CQ37" s="122"/>
    </row>
    <row r="38" spans="1:95" s="111" customFormat="1" ht="18" customHeight="1" x14ac:dyDescent="0.2">
      <c r="A38" s="104">
        <v>30</v>
      </c>
      <c r="B38" s="105" t="s">
        <v>33</v>
      </c>
      <c r="C38" s="106">
        <v>30</v>
      </c>
      <c r="D38" s="106">
        <v>30</v>
      </c>
      <c r="E38" s="106">
        <v>20</v>
      </c>
      <c r="F38" s="106">
        <v>40</v>
      </c>
      <c r="G38" s="106">
        <v>0</v>
      </c>
      <c r="H38" s="106">
        <v>0</v>
      </c>
      <c r="I38" s="116">
        <f t="shared" si="3"/>
        <v>50</v>
      </c>
      <c r="J38" s="116">
        <f t="shared" si="3"/>
        <v>70</v>
      </c>
      <c r="K38" s="106">
        <v>0</v>
      </c>
      <c r="L38" s="106">
        <v>0</v>
      </c>
      <c r="M38" s="106">
        <v>0</v>
      </c>
      <c r="N38" s="106">
        <v>0</v>
      </c>
      <c r="O38" s="107">
        <f t="shared" si="4"/>
        <v>50</v>
      </c>
      <c r="P38" s="107">
        <f t="shared" si="4"/>
        <v>70</v>
      </c>
      <c r="Q38" s="116"/>
      <c r="R38" s="116"/>
      <c r="S38" s="116">
        <v>40</v>
      </c>
      <c r="T38" s="116">
        <v>60</v>
      </c>
      <c r="U38" s="106">
        <v>0</v>
      </c>
      <c r="V38" s="106">
        <v>0</v>
      </c>
      <c r="W38" s="106">
        <v>0</v>
      </c>
      <c r="X38" s="106">
        <v>0</v>
      </c>
      <c r="Y38" s="106">
        <v>100</v>
      </c>
      <c r="Z38" s="106">
        <v>430</v>
      </c>
      <c r="AA38" s="106">
        <v>0</v>
      </c>
      <c r="AB38" s="106">
        <v>0</v>
      </c>
      <c r="AC38" s="106">
        <v>0</v>
      </c>
      <c r="AD38" s="106">
        <v>0</v>
      </c>
      <c r="AE38" s="107">
        <f t="shared" si="0"/>
        <v>100</v>
      </c>
      <c r="AF38" s="107">
        <f t="shared" si="0"/>
        <v>430</v>
      </c>
      <c r="AG38" s="107"/>
      <c r="AH38" s="107"/>
      <c r="AI38" s="106">
        <v>10</v>
      </c>
      <c r="AJ38" s="106">
        <v>110</v>
      </c>
      <c r="AK38" s="106">
        <v>20</v>
      </c>
      <c r="AL38" s="106">
        <v>20</v>
      </c>
      <c r="AM38" s="112">
        <v>0</v>
      </c>
      <c r="AN38" s="112">
        <v>0</v>
      </c>
      <c r="AO38" s="112">
        <v>0</v>
      </c>
      <c r="AP38" s="112">
        <v>0</v>
      </c>
      <c r="AQ38" s="106">
        <v>50</v>
      </c>
      <c r="AR38" s="106">
        <v>140</v>
      </c>
      <c r="AS38" s="106">
        <v>10</v>
      </c>
      <c r="AT38" s="106">
        <v>30</v>
      </c>
      <c r="AU38" s="117">
        <f t="shared" si="15"/>
        <v>90</v>
      </c>
      <c r="AV38" s="117">
        <f t="shared" si="15"/>
        <v>300</v>
      </c>
      <c r="AW38" s="117"/>
      <c r="AX38" s="117"/>
      <c r="AY38" s="107">
        <f t="shared" si="1"/>
        <v>240</v>
      </c>
      <c r="AZ38" s="107">
        <f t="shared" si="1"/>
        <v>800</v>
      </c>
      <c r="BA38" s="107"/>
      <c r="BB38" s="107"/>
      <c r="BC38" s="117"/>
      <c r="BD38" s="117"/>
      <c r="BE38" s="117"/>
      <c r="BF38" s="117"/>
      <c r="BG38" s="117"/>
      <c r="BH38" s="117"/>
      <c r="BI38" s="117">
        <v>30</v>
      </c>
      <c r="BJ38" s="117">
        <v>160</v>
      </c>
      <c r="BK38" s="116">
        <f t="shared" si="6"/>
        <v>30</v>
      </c>
      <c r="BL38" s="116">
        <f t="shared" si="6"/>
        <v>160</v>
      </c>
      <c r="BM38" s="116">
        <f t="shared" si="2"/>
        <v>270</v>
      </c>
      <c r="BN38" s="116">
        <f t="shared" si="2"/>
        <v>960</v>
      </c>
      <c r="BO38" s="117">
        <v>35</v>
      </c>
      <c r="BP38" s="117">
        <v>280</v>
      </c>
      <c r="BQ38" s="113">
        <v>5</v>
      </c>
      <c r="BR38" s="113">
        <v>55</v>
      </c>
    </row>
    <row r="39" spans="1:95" s="111" customFormat="1" ht="18" customHeight="1" x14ac:dyDescent="0.2">
      <c r="A39" s="126">
        <v>31</v>
      </c>
      <c r="B39" s="105" t="s">
        <v>34</v>
      </c>
      <c r="C39" s="106">
        <v>80</v>
      </c>
      <c r="D39" s="106">
        <v>80</v>
      </c>
      <c r="E39" s="106">
        <v>40</v>
      </c>
      <c r="F39" s="106">
        <v>50</v>
      </c>
      <c r="G39" s="106">
        <v>0</v>
      </c>
      <c r="H39" s="106">
        <v>0</v>
      </c>
      <c r="I39" s="116">
        <f t="shared" si="3"/>
        <v>120</v>
      </c>
      <c r="J39" s="116">
        <f t="shared" si="3"/>
        <v>130</v>
      </c>
      <c r="K39" s="106">
        <v>0</v>
      </c>
      <c r="L39" s="106">
        <v>0</v>
      </c>
      <c r="M39" s="106">
        <v>0</v>
      </c>
      <c r="N39" s="106">
        <v>0</v>
      </c>
      <c r="O39" s="107">
        <f t="shared" si="4"/>
        <v>120</v>
      </c>
      <c r="P39" s="107">
        <f t="shared" si="4"/>
        <v>130</v>
      </c>
      <c r="Q39" s="116"/>
      <c r="R39" s="116"/>
      <c r="S39" s="116">
        <v>75</v>
      </c>
      <c r="T39" s="116">
        <v>90</v>
      </c>
      <c r="U39" s="106">
        <v>0</v>
      </c>
      <c r="V39" s="106">
        <v>0</v>
      </c>
      <c r="W39" s="106">
        <v>0</v>
      </c>
      <c r="X39" s="106">
        <v>0</v>
      </c>
      <c r="Y39" s="106">
        <v>600</v>
      </c>
      <c r="Z39" s="106">
        <v>3000</v>
      </c>
      <c r="AA39" s="106">
        <v>0</v>
      </c>
      <c r="AB39" s="106">
        <v>0</v>
      </c>
      <c r="AC39" s="106">
        <v>0</v>
      </c>
      <c r="AD39" s="106">
        <v>0</v>
      </c>
      <c r="AE39" s="107">
        <f t="shared" ref="AE39:AF58" si="16">U39+W39+Y39+AA39+AC39</f>
        <v>600</v>
      </c>
      <c r="AF39" s="107">
        <f t="shared" si="16"/>
        <v>3000</v>
      </c>
      <c r="AG39" s="107"/>
      <c r="AH39" s="107"/>
      <c r="AI39" s="106">
        <v>10</v>
      </c>
      <c r="AJ39" s="106">
        <v>110</v>
      </c>
      <c r="AK39" s="106">
        <v>40</v>
      </c>
      <c r="AL39" s="106">
        <v>40</v>
      </c>
      <c r="AM39" s="112">
        <v>10</v>
      </c>
      <c r="AN39" s="112">
        <v>10</v>
      </c>
      <c r="AO39" s="112">
        <v>0</v>
      </c>
      <c r="AP39" s="112">
        <v>0</v>
      </c>
      <c r="AQ39" s="106">
        <v>190</v>
      </c>
      <c r="AR39" s="106">
        <v>330</v>
      </c>
      <c r="AS39" s="106">
        <v>10</v>
      </c>
      <c r="AT39" s="106">
        <v>30</v>
      </c>
      <c r="AU39" s="117">
        <f t="shared" si="15"/>
        <v>260</v>
      </c>
      <c r="AV39" s="117">
        <f t="shared" si="15"/>
        <v>520</v>
      </c>
      <c r="AW39" s="117"/>
      <c r="AX39" s="117"/>
      <c r="AY39" s="107">
        <f t="shared" ref="AY39:AZ58" si="17">O39+AE39+AU39</f>
        <v>980</v>
      </c>
      <c r="AZ39" s="107">
        <f t="shared" si="17"/>
        <v>3650</v>
      </c>
      <c r="BA39" s="107"/>
      <c r="BB39" s="107"/>
      <c r="BC39" s="117"/>
      <c r="BD39" s="117"/>
      <c r="BE39" s="117"/>
      <c r="BF39" s="117"/>
      <c r="BG39" s="117"/>
      <c r="BH39" s="117"/>
      <c r="BI39" s="117">
        <v>20</v>
      </c>
      <c r="BJ39" s="117">
        <v>50</v>
      </c>
      <c r="BK39" s="116">
        <f t="shared" si="6"/>
        <v>20</v>
      </c>
      <c r="BL39" s="116">
        <f t="shared" si="6"/>
        <v>50</v>
      </c>
      <c r="BM39" s="116">
        <f t="shared" ref="BM39:BN58" si="18">AY39+BK39</f>
        <v>1000</v>
      </c>
      <c r="BN39" s="116">
        <f t="shared" si="18"/>
        <v>3700</v>
      </c>
      <c r="BO39" s="117">
        <v>60</v>
      </c>
      <c r="BP39" s="117">
        <v>130</v>
      </c>
      <c r="BQ39" s="113">
        <v>10</v>
      </c>
      <c r="BR39" s="113">
        <v>25</v>
      </c>
    </row>
    <row r="40" spans="1:95" s="111" customFormat="1" ht="18" customHeight="1" x14ac:dyDescent="0.2">
      <c r="A40" s="104">
        <v>32</v>
      </c>
      <c r="B40" s="105" t="s">
        <v>35</v>
      </c>
      <c r="C40" s="106">
        <v>80</v>
      </c>
      <c r="D40" s="106">
        <v>80</v>
      </c>
      <c r="E40" s="106">
        <v>40</v>
      </c>
      <c r="F40" s="106">
        <v>100</v>
      </c>
      <c r="G40" s="106">
        <v>0</v>
      </c>
      <c r="H40" s="106">
        <v>0</v>
      </c>
      <c r="I40" s="116">
        <f t="shared" si="3"/>
        <v>120</v>
      </c>
      <c r="J40" s="116">
        <f t="shared" si="3"/>
        <v>180</v>
      </c>
      <c r="K40" s="106">
        <v>0</v>
      </c>
      <c r="L40" s="106">
        <v>0</v>
      </c>
      <c r="M40" s="106">
        <v>30</v>
      </c>
      <c r="N40" s="106">
        <v>30</v>
      </c>
      <c r="O40" s="107">
        <f t="shared" si="4"/>
        <v>150</v>
      </c>
      <c r="P40" s="107">
        <f t="shared" si="4"/>
        <v>210</v>
      </c>
      <c r="Q40" s="116"/>
      <c r="R40" s="116"/>
      <c r="S40" s="116">
        <v>75</v>
      </c>
      <c r="T40" s="116">
        <v>120</v>
      </c>
      <c r="U40" s="106">
        <v>30</v>
      </c>
      <c r="V40" s="106">
        <v>130</v>
      </c>
      <c r="W40" s="106">
        <v>0</v>
      </c>
      <c r="X40" s="106">
        <v>0</v>
      </c>
      <c r="Y40" s="106">
        <v>1000</v>
      </c>
      <c r="Z40" s="106">
        <v>3000</v>
      </c>
      <c r="AA40" s="106">
        <v>0</v>
      </c>
      <c r="AB40" s="106">
        <v>0</v>
      </c>
      <c r="AC40" s="106">
        <v>0</v>
      </c>
      <c r="AD40" s="106">
        <v>0</v>
      </c>
      <c r="AE40" s="107">
        <f t="shared" si="16"/>
        <v>1030</v>
      </c>
      <c r="AF40" s="107">
        <f t="shared" si="16"/>
        <v>3130</v>
      </c>
      <c r="AG40" s="107"/>
      <c r="AH40" s="107"/>
      <c r="AI40" s="106">
        <v>10</v>
      </c>
      <c r="AJ40" s="106">
        <v>100</v>
      </c>
      <c r="AK40" s="106">
        <v>0</v>
      </c>
      <c r="AL40" s="106">
        <v>0</v>
      </c>
      <c r="AM40" s="112">
        <v>20</v>
      </c>
      <c r="AN40" s="112">
        <v>20</v>
      </c>
      <c r="AO40" s="112">
        <v>0</v>
      </c>
      <c r="AP40" s="112">
        <v>0</v>
      </c>
      <c r="AQ40" s="106">
        <v>150</v>
      </c>
      <c r="AR40" s="106">
        <v>190</v>
      </c>
      <c r="AS40" s="106">
        <v>10</v>
      </c>
      <c r="AT40" s="106">
        <v>60</v>
      </c>
      <c r="AU40" s="117">
        <f t="shared" si="15"/>
        <v>190</v>
      </c>
      <c r="AV40" s="117">
        <f t="shared" si="15"/>
        <v>370</v>
      </c>
      <c r="AW40" s="117"/>
      <c r="AX40" s="117"/>
      <c r="AY40" s="107">
        <f t="shared" si="17"/>
        <v>1370</v>
      </c>
      <c r="AZ40" s="107">
        <f t="shared" si="17"/>
        <v>3710</v>
      </c>
      <c r="BA40" s="107"/>
      <c r="BB40" s="107"/>
      <c r="BC40" s="117"/>
      <c r="BD40" s="117"/>
      <c r="BE40" s="117"/>
      <c r="BF40" s="117"/>
      <c r="BG40" s="117"/>
      <c r="BH40" s="117"/>
      <c r="BI40" s="117">
        <v>10</v>
      </c>
      <c r="BJ40" s="117">
        <v>70</v>
      </c>
      <c r="BK40" s="116">
        <f t="shared" si="6"/>
        <v>10</v>
      </c>
      <c r="BL40" s="116">
        <f t="shared" si="6"/>
        <v>70</v>
      </c>
      <c r="BM40" s="116">
        <f t="shared" si="18"/>
        <v>1380</v>
      </c>
      <c r="BN40" s="116">
        <f t="shared" si="18"/>
        <v>3780</v>
      </c>
      <c r="BO40" s="117">
        <v>50</v>
      </c>
      <c r="BP40" s="117">
        <v>130</v>
      </c>
      <c r="BQ40" s="113">
        <v>10</v>
      </c>
      <c r="BR40" s="113">
        <v>30</v>
      </c>
    </row>
    <row r="41" spans="1:95" s="111" customFormat="1" ht="18" customHeight="1" x14ac:dyDescent="0.2">
      <c r="A41" s="126">
        <v>33</v>
      </c>
      <c r="B41" s="105" t="s">
        <v>36</v>
      </c>
      <c r="C41" s="106">
        <v>130</v>
      </c>
      <c r="D41" s="106">
        <v>130</v>
      </c>
      <c r="E41" s="106">
        <v>120</v>
      </c>
      <c r="F41" s="106">
        <v>370</v>
      </c>
      <c r="G41" s="106">
        <v>0</v>
      </c>
      <c r="H41" s="106">
        <v>0</v>
      </c>
      <c r="I41" s="116">
        <f t="shared" si="3"/>
        <v>250</v>
      </c>
      <c r="J41" s="116">
        <f t="shared" si="3"/>
        <v>500</v>
      </c>
      <c r="K41" s="106">
        <v>0</v>
      </c>
      <c r="L41" s="106">
        <v>0</v>
      </c>
      <c r="M41" s="106">
        <v>0</v>
      </c>
      <c r="N41" s="106">
        <v>0</v>
      </c>
      <c r="O41" s="107">
        <f t="shared" si="4"/>
        <v>250</v>
      </c>
      <c r="P41" s="107">
        <f t="shared" si="4"/>
        <v>500</v>
      </c>
      <c r="Q41" s="116"/>
      <c r="R41" s="116"/>
      <c r="S41" s="116">
        <v>140</v>
      </c>
      <c r="T41" s="116">
        <v>200</v>
      </c>
      <c r="U41" s="106">
        <v>0</v>
      </c>
      <c r="V41" s="106">
        <v>0</v>
      </c>
      <c r="W41" s="106">
        <v>0</v>
      </c>
      <c r="X41" s="106">
        <v>0</v>
      </c>
      <c r="Y41" s="106">
        <v>50</v>
      </c>
      <c r="Z41" s="106">
        <v>360</v>
      </c>
      <c r="AA41" s="106">
        <v>0</v>
      </c>
      <c r="AB41" s="106">
        <v>0</v>
      </c>
      <c r="AC41" s="106">
        <v>0</v>
      </c>
      <c r="AD41" s="106">
        <v>0</v>
      </c>
      <c r="AE41" s="107">
        <f t="shared" si="16"/>
        <v>50</v>
      </c>
      <c r="AF41" s="107">
        <f t="shared" si="16"/>
        <v>360</v>
      </c>
      <c r="AG41" s="107"/>
      <c r="AH41" s="107"/>
      <c r="AI41" s="106">
        <v>0</v>
      </c>
      <c r="AJ41" s="106">
        <v>0</v>
      </c>
      <c r="AK41" s="106">
        <v>70</v>
      </c>
      <c r="AL41" s="106">
        <v>70</v>
      </c>
      <c r="AM41" s="112">
        <v>30</v>
      </c>
      <c r="AN41" s="112">
        <v>30</v>
      </c>
      <c r="AO41" s="112">
        <v>0</v>
      </c>
      <c r="AP41" s="112">
        <v>0</v>
      </c>
      <c r="AQ41" s="106">
        <v>40</v>
      </c>
      <c r="AR41" s="106">
        <v>100</v>
      </c>
      <c r="AS41" s="106">
        <v>0</v>
      </c>
      <c r="AT41" s="106">
        <v>0</v>
      </c>
      <c r="AU41" s="117">
        <f t="shared" si="15"/>
        <v>140</v>
      </c>
      <c r="AV41" s="117">
        <f t="shared" si="15"/>
        <v>200</v>
      </c>
      <c r="AW41" s="117"/>
      <c r="AX41" s="117"/>
      <c r="AY41" s="107">
        <f t="shared" si="17"/>
        <v>440</v>
      </c>
      <c r="AZ41" s="107">
        <f t="shared" si="17"/>
        <v>1060</v>
      </c>
      <c r="BA41" s="107"/>
      <c r="BB41" s="107"/>
      <c r="BC41" s="117"/>
      <c r="BD41" s="117"/>
      <c r="BE41" s="117"/>
      <c r="BF41" s="117"/>
      <c r="BG41" s="117"/>
      <c r="BH41" s="117"/>
      <c r="BI41" s="117">
        <v>30</v>
      </c>
      <c r="BJ41" s="117">
        <v>40</v>
      </c>
      <c r="BK41" s="116">
        <f t="shared" si="6"/>
        <v>30</v>
      </c>
      <c r="BL41" s="116">
        <f t="shared" si="6"/>
        <v>40</v>
      </c>
      <c r="BM41" s="116">
        <f t="shared" si="18"/>
        <v>470</v>
      </c>
      <c r="BN41" s="116">
        <f t="shared" si="18"/>
        <v>1100</v>
      </c>
      <c r="BO41" s="117">
        <v>55</v>
      </c>
      <c r="BP41" s="117">
        <v>90</v>
      </c>
      <c r="BQ41" s="113">
        <v>10</v>
      </c>
      <c r="BR41" s="113">
        <v>20</v>
      </c>
    </row>
    <row r="42" spans="1:95" s="125" customFormat="1" ht="18" customHeight="1" x14ac:dyDescent="0.25">
      <c r="A42" s="104">
        <v>34</v>
      </c>
      <c r="B42" s="123" t="s">
        <v>82</v>
      </c>
      <c r="C42" s="117"/>
      <c r="D42" s="117"/>
      <c r="E42" s="117"/>
      <c r="F42" s="117"/>
      <c r="G42" s="117"/>
      <c r="H42" s="117"/>
      <c r="I42" s="116">
        <f t="shared" si="3"/>
        <v>0</v>
      </c>
      <c r="J42" s="116">
        <f t="shared" si="3"/>
        <v>0</v>
      </c>
      <c r="K42" s="117"/>
      <c r="L42" s="117"/>
      <c r="M42" s="109"/>
      <c r="N42" s="109"/>
      <c r="O42" s="107">
        <f t="shared" si="4"/>
        <v>0</v>
      </c>
      <c r="P42" s="107">
        <f t="shared" si="4"/>
        <v>0</v>
      </c>
      <c r="Q42" s="116"/>
      <c r="R42" s="116"/>
      <c r="S42" s="116">
        <v>0</v>
      </c>
      <c r="T42" s="116">
        <v>0</v>
      </c>
      <c r="U42" s="117"/>
      <c r="V42" s="117"/>
      <c r="W42" s="109"/>
      <c r="X42" s="109"/>
      <c r="Y42" s="109"/>
      <c r="Z42" s="109"/>
      <c r="AA42" s="109"/>
      <c r="AB42" s="109"/>
      <c r="AC42" s="109"/>
      <c r="AD42" s="109"/>
      <c r="AE42" s="107">
        <f t="shared" si="16"/>
        <v>0</v>
      </c>
      <c r="AF42" s="107">
        <f t="shared" si="16"/>
        <v>0</v>
      </c>
      <c r="AG42" s="107"/>
      <c r="AH42" s="107"/>
      <c r="AI42" s="117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>
        <f t="shared" si="15"/>
        <v>0</v>
      </c>
      <c r="AV42" s="117">
        <f t="shared" si="15"/>
        <v>0</v>
      </c>
      <c r="AW42" s="117"/>
      <c r="AX42" s="117"/>
      <c r="AY42" s="107">
        <f t="shared" si="17"/>
        <v>0</v>
      </c>
      <c r="AZ42" s="107">
        <f t="shared" si="17"/>
        <v>0</v>
      </c>
      <c r="BA42" s="107"/>
      <c r="BB42" s="107"/>
      <c r="BC42" s="117"/>
      <c r="BD42" s="117"/>
      <c r="BE42" s="117"/>
      <c r="BF42" s="117"/>
      <c r="BG42" s="117"/>
      <c r="BH42" s="117"/>
      <c r="BI42" s="117"/>
      <c r="BJ42" s="117"/>
      <c r="BK42" s="116">
        <f t="shared" si="6"/>
        <v>0</v>
      </c>
      <c r="BL42" s="116">
        <f t="shared" si="6"/>
        <v>0</v>
      </c>
      <c r="BM42" s="116">
        <f t="shared" si="18"/>
        <v>0</v>
      </c>
      <c r="BN42" s="116">
        <f t="shared" si="18"/>
        <v>0</v>
      </c>
      <c r="BO42" s="117"/>
      <c r="BP42" s="117"/>
      <c r="BQ42" s="124"/>
      <c r="BR42" s="124"/>
    </row>
    <row r="43" spans="1:95" s="25" customFormat="1" ht="18" customHeight="1" x14ac:dyDescent="0.25">
      <c r="A43" s="119" t="s">
        <v>37</v>
      </c>
      <c r="B43" s="110" t="s">
        <v>38</v>
      </c>
      <c r="C43" s="116">
        <f>SUM(C33:C42)</f>
        <v>6210</v>
      </c>
      <c r="D43" s="116">
        <f t="shared" ref="D43:BQ43" si="19">SUM(D33:D42)</f>
        <v>10010</v>
      </c>
      <c r="E43" s="116">
        <f t="shared" si="19"/>
        <v>2990</v>
      </c>
      <c r="F43" s="116">
        <f t="shared" si="19"/>
        <v>9110</v>
      </c>
      <c r="G43" s="116">
        <f t="shared" si="19"/>
        <v>360</v>
      </c>
      <c r="H43" s="116">
        <f t="shared" si="19"/>
        <v>530</v>
      </c>
      <c r="I43" s="116">
        <f t="shared" si="3"/>
        <v>9560</v>
      </c>
      <c r="J43" s="116">
        <f t="shared" si="3"/>
        <v>19650</v>
      </c>
      <c r="K43" s="116">
        <f t="shared" si="19"/>
        <v>1240</v>
      </c>
      <c r="L43" s="116">
        <f t="shared" si="19"/>
        <v>1900</v>
      </c>
      <c r="M43" s="107">
        <f t="shared" si="19"/>
        <v>420</v>
      </c>
      <c r="N43" s="107">
        <f t="shared" si="19"/>
        <v>840</v>
      </c>
      <c r="O43" s="107">
        <f t="shared" si="4"/>
        <v>11220</v>
      </c>
      <c r="P43" s="107">
        <f t="shared" si="4"/>
        <v>22390</v>
      </c>
      <c r="Q43" s="116">
        <v>0</v>
      </c>
      <c r="R43" s="116">
        <v>0</v>
      </c>
      <c r="S43" s="116">
        <f t="shared" ref="S43:T43" si="20">SUM(S33:S42)</f>
        <v>5880</v>
      </c>
      <c r="T43" s="116">
        <f t="shared" si="20"/>
        <v>9270</v>
      </c>
      <c r="U43" s="116">
        <f t="shared" si="19"/>
        <v>740</v>
      </c>
      <c r="V43" s="116">
        <f t="shared" si="19"/>
        <v>2910</v>
      </c>
      <c r="W43" s="107">
        <f t="shared" si="19"/>
        <v>190</v>
      </c>
      <c r="X43" s="107">
        <f t="shared" si="19"/>
        <v>1010</v>
      </c>
      <c r="Y43" s="107">
        <f t="shared" si="19"/>
        <v>5140</v>
      </c>
      <c r="Z43" s="107">
        <f t="shared" si="19"/>
        <v>25990</v>
      </c>
      <c r="AA43" s="107">
        <f t="shared" si="19"/>
        <v>50</v>
      </c>
      <c r="AB43" s="107">
        <f t="shared" si="19"/>
        <v>340</v>
      </c>
      <c r="AC43" s="107">
        <f t="shared" si="19"/>
        <v>160</v>
      </c>
      <c r="AD43" s="107">
        <f t="shared" si="19"/>
        <v>1500</v>
      </c>
      <c r="AE43" s="107">
        <f t="shared" si="16"/>
        <v>6280</v>
      </c>
      <c r="AF43" s="107">
        <f t="shared" si="16"/>
        <v>31750</v>
      </c>
      <c r="AG43" s="107">
        <f t="shared" ref="AG43:AH43" si="21">SUM(AG33:AG42)</f>
        <v>40</v>
      </c>
      <c r="AH43" s="107">
        <f t="shared" si="21"/>
        <v>250</v>
      </c>
      <c r="AI43" s="116">
        <f t="shared" si="19"/>
        <v>70</v>
      </c>
      <c r="AJ43" s="116">
        <f t="shared" si="19"/>
        <v>710</v>
      </c>
      <c r="AK43" s="116">
        <f t="shared" si="19"/>
        <v>510</v>
      </c>
      <c r="AL43" s="116">
        <f t="shared" si="19"/>
        <v>1070</v>
      </c>
      <c r="AM43" s="116">
        <f t="shared" si="19"/>
        <v>300</v>
      </c>
      <c r="AN43" s="116">
        <f t="shared" si="19"/>
        <v>820</v>
      </c>
      <c r="AO43" s="116">
        <f t="shared" si="19"/>
        <v>20</v>
      </c>
      <c r="AP43" s="116">
        <f t="shared" si="19"/>
        <v>20</v>
      </c>
      <c r="AQ43" s="116">
        <f t="shared" si="19"/>
        <v>1810</v>
      </c>
      <c r="AR43" s="116">
        <f t="shared" si="19"/>
        <v>3370</v>
      </c>
      <c r="AS43" s="116">
        <f t="shared" si="19"/>
        <v>90</v>
      </c>
      <c r="AT43" s="116">
        <f t="shared" si="19"/>
        <v>330</v>
      </c>
      <c r="AU43" s="116">
        <f t="shared" si="19"/>
        <v>2800</v>
      </c>
      <c r="AV43" s="116">
        <f t="shared" si="19"/>
        <v>6320</v>
      </c>
      <c r="AW43" s="116">
        <f t="shared" si="19"/>
        <v>0</v>
      </c>
      <c r="AX43" s="116">
        <f t="shared" si="19"/>
        <v>0</v>
      </c>
      <c r="AY43" s="107">
        <f t="shared" si="17"/>
        <v>20300</v>
      </c>
      <c r="AZ43" s="107">
        <f t="shared" si="17"/>
        <v>60460</v>
      </c>
      <c r="BA43" s="116">
        <f t="shared" si="19"/>
        <v>0</v>
      </c>
      <c r="BB43" s="116">
        <f t="shared" si="19"/>
        <v>0</v>
      </c>
      <c r="BC43" s="116">
        <f t="shared" si="19"/>
        <v>0</v>
      </c>
      <c r="BD43" s="116">
        <f t="shared" si="19"/>
        <v>0</v>
      </c>
      <c r="BE43" s="116">
        <f t="shared" si="19"/>
        <v>10</v>
      </c>
      <c r="BF43" s="116">
        <f t="shared" si="19"/>
        <v>20</v>
      </c>
      <c r="BG43" s="116">
        <f t="shared" si="19"/>
        <v>0</v>
      </c>
      <c r="BH43" s="116">
        <f t="shared" si="19"/>
        <v>0</v>
      </c>
      <c r="BI43" s="116">
        <f t="shared" si="19"/>
        <v>370</v>
      </c>
      <c r="BJ43" s="116">
        <f t="shared" si="19"/>
        <v>1410</v>
      </c>
      <c r="BK43" s="116">
        <f t="shared" si="6"/>
        <v>380</v>
      </c>
      <c r="BL43" s="116">
        <f t="shared" si="6"/>
        <v>1430</v>
      </c>
      <c r="BM43" s="116">
        <f t="shared" si="18"/>
        <v>20680</v>
      </c>
      <c r="BN43" s="116">
        <f t="shared" si="18"/>
        <v>61890</v>
      </c>
      <c r="BO43" s="116">
        <f t="shared" si="19"/>
        <v>1815</v>
      </c>
      <c r="BP43" s="116">
        <f t="shared" si="19"/>
        <v>3940</v>
      </c>
      <c r="BQ43" s="116">
        <f t="shared" si="19"/>
        <v>360</v>
      </c>
      <c r="BR43" s="116">
        <f t="shared" ref="BR43" si="22">SUM(BR33:BR42)</f>
        <v>790</v>
      </c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</row>
    <row r="44" spans="1:95" s="25" customFormat="1" ht="18" customHeight="1" x14ac:dyDescent="0.25">
      <c r="A44" s="119"/>
      <c r="B44" s="110" t="s">
        <v>39</v>
      </c>
      <c r="C44" s="116">
        <f>C43+C32+C19</f>
        <v>15360</v>
      </c>
      <c r="D44" s="116">
        <f t="shared" ref="D44:BO44" si="23">D43+D32+D19</f>
        <v>23390</v>
      </c>
      <c r="E44" s="116">
        <f t="shared" si="23"/>
        <v>6130</v>
      </c>
      <c r="F44" s="116">
        <f t="shared" si="23"/>
        <v>16120</v>
      </c>
      <c r="G44" s="116">
        <f t="shared" si="23"/>
        <v>1040</v>
      </c>
      <c r="H44" s="116">
        <f t="shared" si="23"/>
        <v>1530</v>
      </c>
      <c r="I44" s="116">
        <f t="shared" si="23"/>
        <v>22530</v>
      </c>
      <c r="J44" s="116">
        <f t="shared" si="23"/>
        <v>41040</v>
      </c>
      <c r="K44" s="116">
        <f t="shared" si="23"/>
        <v>2160</v>
      </c>
      <c r="L44" s="116">
        <f t="shared" si="23"/>
        <v>3490</v>
      </c>
      <c r="M44" s="116">
        <f t="shared" si="23"/>
        <v>1230</v>
      </c>
      <c r="N44" s="116">
        <f t="shared" si="23"/>
        <v>2190</v>
      </c>
      <c r="O44" s="116">
        <f t="shared" si="23"/>
        <v>25920</v>
      </c>
      <c r="P44" s="116">
        <f t="shared" si="23"/>
        <v>46720</v>
      </c>
      <c r="Q44" s="116">
        <f t="shared" si="23"/>
        <v>0</v>
      </c>
      <c r="R44" s="116">
        <f t="shared" si="23"/>
        <v>0</v>
      </c>
      <c r="S44" s="116">
        <f t="shared" si="23"/>
        <v>13310</v>
      </c>
      <c r="T44" s="116">
        <f t="shared" si="23"/>
        <v>23290.400000000001</v>
      </c>
      <c r="U44" s="116">
        <f t="shared" si="23"/>
        <v>1270</v>
      </c>
      <c r="V44" s="116">
        <f t="shared" si="23"/>
        <v>4780</v>
      </c>
      <c r="W44" s="116">
        <f t="shared" si="23"/>
        <v>440</v>
      </c>
      <c r="X44" s="116">
        <f t="shared" si="23"/>
        <v>2070</v>
      </c>
      <c r="Y44" s="116">
        <f t="shared" si="23"/>
        <v>11730</v>
      </c>
      <c r="Z44" s="116">
        <f t="shared" si="23"/>
        <v>60110</v>
      </c>
      <c r="AA44" s="116">
        <f t="shared" si="23"/>
        <v>110</v>
      </c>
      <c r="AB44" s="116">
        <f t="shared" si="23"/>
        <v>730</v>
      </c>
      <c r="AC44" s="116">
        <f t="shared" si="23"/>
        <v>310</v>
      </c>
      <c r="AD44" s="116">
        <f t="shared" si="23"/>
        <v>2730</v>
      </c>
      <c r="AE44" s="116">
        <f t="shared" si="23"/>
        <v>13860</v>
      </c>
      <c r="AF44" s="116">
        <f t="shared" si="23"/>
        <v>70420</v>
      </c>
      <c r="AG44" s="116">
        <f t="shared" si="23"/>
        <v>490</v>
      </c>
      <c r="AH44" s="116">
        <f t="shared" si="23"/>
        <v>2200</v>
      </c>
      <c r="AI44" s="116">
        <f t="shared" si="23"/>
        <v>100</v>
      </c>
      <c r="AJ44" s="116">
        <f t="shared" si="23"/>
        <v>1100</v>
      </c>
      <c r="AK44" s="116">
        <f t="shared" si="23"/>
        <v>1300</v>
      </c>
      <c r="AL44" s="116">
        <f t="shared" si="23"/>
        <v>2500</v>
      </c>
      <c r="AM44" s="116">
        <f t="shared" si="23"/>
        <v>1440</v>
      </c>
      <c r="AN44" s="116">
        <f t="shared" si="23"/>
        <v>4610</v>
      </c>
      <c r="AO44" s="116">
        <f t="shared" si="23"/>
        <v>310</v>
      </c>
      <c r="AP44" s="116">
        <f t="shared" si="23"/>
        <v>330</v>
      </c>
      <c r="AQ44" s="116">
        <f t="shared" si="23"/>
        <v>3840</v>
      </c>
      <c r="AR44" s="116">
        <f t="shared" si="23"/>
        <v>6360</v>
      </c>
      <c r="AS44" s="116">
        <f t="shared" si="23"/>
        <v>540</v>
      </c>
      <c r="AT44" s="116">
        <f t="shared" si="23"/>
        <v>1340</v>
      </c>
      <c r="AU44" s="116">
        <f t="shared" si="23"/>
        <v>7530</v>
      </c>
      <c r="AV44" s="116">
        <f t="shared" si="23"/>
        <v>16240</v>
      </c>
      <c r="AW44" s="116">
        <f t="shared" si="23"/>
        <v>0</v>
      </c>
      <c r="AX44" s="116">
        <f t="shared" si="23"/>
        <v>0</v>
      </c>
      <c r="AY44" s="116">
        <f t="shared" si="23"/>
        <v>47310</v>
      </c>
      <c r="AZ44" s="116">
        <f t="shared" si="23"/>
        <v>133380</v>
      </c>
      <c r="BA44" s="116">
        <f t="shared" si="23"/>
        <v>20</v>
      </c>
      <c r="BB44" s="116">
        <f t="shared" si="23"/>
        <v>70</v>
      </c>
      <c r="BC44" s="116">
        <f t="shared" si="23"/>
        <v>10</v>
      </c>
      <c r="BD44" s="116">
        <f t="shared" si="23"/>
        <v>50</v>
      </c>
      <c r="BE44" s="116">
        <f t="shared" si="23"/>
        <v>10</v>
      </c>
      <c r="BF44" s="116">
        <f t="shared" si="23"/>
        <v>20</v>
      </c>
      <c r="BG44" s="116">
        <f t="shared" si="23"/>
        <v>10</v>
      </c>
      <c r="BH44" s="116">
        <f t="shared" si="23"/>
        <v>30</v>
      </c>
      <c r="BI44" s="116">
        <f t="shared" si="23"/>
        <v>1190</v>
      </c>
      <c r="BJ44" s="116">
        <f t="shared" si="23"/>
        <v>3550</v>
      </c>
      <c r="BK44" s="116">
        <f t="shared" si="23"/>
        <v>1240</v>
      </c>
      <c r="BL44" s="116">
        <f t="shared" si="23"/>
        <v>3720</v>
      </c>
      <c r="BM44" s="116">
        <f t="shared" si="23"/>
        <v>48550</v>
      </c>
      <c r="BN44" s="116">
        <f t="shared" si="23"/>
        <v>137100</v>
      </c>
      <c r="BO44" s="116">
        <f t="shared" si="23"/>
        <v>4810</v>
      </c>
      <c r="BP44" s="116">
        <f t="shared" ref="BP44:BR44" si="24">BP43+BP32+BP19</f>
        <v>10160</v>
      </c>
      <c r="BQ44" s="116">
        <f t="shared" si="24"/>
        <v>980</v>
      </c>
      <c r="BR44" s="116">
        <f t="shared" si="24"/>
        <v>2050</v>
      </c>
    </row>
    <row r="45" spans="1:95" s="111" customFormat="1" ht="18" customHeight="1" x14ac:dyDescent="0.25">
      <c r="A45" s="104">
        <v>39</v>
      </c>
      <c r="B45" s="105" t="s">
        <v>90</v>
      </c>
      <c r="C45" s="117"/>
      <c r="D45" s="117"/>
      <c r="E45" s="117"/>
      <c r="F45" s="117"/>
      <c r="G45" s="117"/>
      <c r="H45" s="117"/>
      <c r="I45" s="116">
        <f t="shared" si="3"/>
        <v>0</v>
      </c>
      <c r="J45" s="116">
        <f t="shared" si="3"/>
        <v>0</v>
      </c>
      <c r="K45" s="117"/>
      <c r="L45" s="117"/>
      <c r="M45" s="109"/>
      <c r="N45" s="109"/>
      <c r="O45" s="107">
        <f t="shared" si="4"/>
        <v>0</v>
      </c>
      <c r="P45" s="107">
        <f t="shared" si="4"/>
        <v>0</v>
      </c>
      <c r="Q45" s="116"/>
      <c r="R45" s="116"/>
      <c r="S45" s="116">
        <v>0</v>
      </c>
      <c r="T45" s="116">
        <v>0</v>
      </c>
      <c r="U45" s="117"/>
      <c r="V45" s="117"/>
      <c r="W45" s="109"/>
      <c r="X45" s="109"/>
      <c r="Y45" s="109"/>
      <c r="Z45" s="109"/>
      <c r="AA45" s="109"/>
      <c r="AB45" s="109"/>
      <c r="AC45" s="109"/>
      <c r="AD45" s="109"/>
      <c r="AE45" s="107">
        <f t="shared" si="16"/>
        <v>0</v>
      </c>
      <c r="AF45" s="107">
        <f t="shared" si="16"/>
        <v>0</v>
      </c>
      <c r="AG45" s="107"/>
      <c r="AH45" s="10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>
        <f t="shared" ref="AU45:AV46" si="25">AI45+AK45+AM45+AO45+AQ45+AS45</f>
        <v>0</v>
      </c>
      <c r="AV45" s="117">
        <f t="shared" si="25"/>
        <v>0</v>
      </c>
      <c r="AW45" s="117"/>
      <c r="AX45" s="117"/>
      <c r="AY45" s="107">
        <f t="shared" si="17"/>
        <v>0</v>
      </c>
      <c r="AZ45" s="107">
        <f t="shared" si="17"/>
        <v>0</v>
      </c>
      <c r="BA45" s="107"/>
      <c r="BB45" s="107"/>
      <c r="BC45" s="117"/>
      <c r="BD45" s="117"/>
      <c r="BE45" s="117"/>
      <c r="BF45" s="117"/>
      <c r="BG45" s="117"/>
      <c r="BH45" s="117"/>
      <c r="BI45" s="117"/>
      <c r="BJ45" s="117"/>
      <c r="BK45" s="116">
        <f t="shared" si="6"/>
        <v>0</v>
      </c>
      <c r="BL45" s="116">
        <f t="shared" si="6"/>
        <v>0</v>
      </c>
      <c r="BM45" s="116">
        <f t="shared" si="18"/>
        <v>0</v>
      </c>
      <c r="BN45" s="116">
        <f t="shared" si="18"/>
        <v>0</v>
      </c>
      <c r="BO45" s="117"/>
      <c r="BP45" s="117"/>
      <c r="BQ45" s="109"/>
      <c r="BR45" s="109"/>
      <c r="BS45" s="122"/>
      <c r="BT45" s="122"/>
      <c r="BU45" s="122"/>
      <c r="BV45" s="122"/>
      <c r="BW45" s="122"/>
      <c r="BX45" s="122"/>
      <c r="BY45" s="122"/>
      <c r="BZ45" s="122"/>
      <c r="CA45" s="122"/>
      <c r="CB45" s="122"/>
      <c r="CC45" s="122"/>
      <c r="CD45" s="122"/>
      <c r="CE45" s="122"/>
      <c r="CF45" s="122"/>
      <c r="CG45" s="122"/>
      <c r="CH45" s="122"/>
      <c r="CI45" s="122"/>
      <c r="CJ45" s="122"/>
      <c r="CK45" s="122"/>
    </row>
    <row r="46" spans="1:95" s="111" customFormat="1" ht="18" customHeight="1" x14ac:dyDescent="0.2">
      <c r="A46" s="104">
        <v>40</v>
      </c>
      <c r="B46" s="113" t="s">
        <v>91</v>
      </c>
      <c r="C46" s="106">
        <v>1350</v>
      </c>
      <c r="D46" s="106">
        <v>2700</v>
      </c>
      <c r="E46" s="106">
        <v>560</v>
      </c>
      <c r="F46" s="106">
        <v>1300</v>
      </c>
      <c r="G46" s="106">
        <v>150</v>
      </c>
      <c r="H46" s="106">
        <v>150</v>
      </c>
      <c r="I46" s="116">
        <f t="shared" si="3"/>
        <v>2060</v>
      </c>
      <c r="J46" s="116">
        <f t="shared" si="3"/>
        <v>4150</v>
      </c>
      <c r="K46" s="106">
        <v>470</v>
      </c>
      <c r="L46" s="106">
        <v>510</v>
      </c>
      <c r="M46" s="106">
        <v>60</v>
      </c>
      <c r="N46" s="106">
        <v>180</v>
      </c>
      <c r="O46" s="107">
        <f t="shared" si="4"/>
        <v>2590</v>
      </c>
      <c r="P46" s="107">
        <f t="shared" si="4"/>
        <v>4840</v>
      </c>
      <c r="Q46" s="116">
        <v>40</v>
      </c>
      <c r="R46" s="116">
        <v>80</v>
      </c>
      <c r="S46" s="116">
        <v>1500</v>
      </c>
      <c r="T46" s="116">
        <v>2100</v>
      </c>
      <c r="U46" s="117"/>
      <c r="V46" s="117"/>
      <c r="W46" s="109"/>
      <c r="X46" s="109"/>
      <c r="Y46" s="106">
        <v>1970</v>
      </c>
      <c r="Z46" s="106">
        <v>6600</v>
      </c>
      <c r="AA46" s="109"/>
      <c r="AB46" s="109"/>
      <c r="AC46" s="109"/>
      <c r="AD46" s="109"/>
      <c r="AE46" s="107">
        <f t="shared" si="16"/>
        <v>1970</v>
      </c>
      <c r="AF46" s="107">
        <f t="shared" si="16"/>
        <v>6600</v>
      </c>
      <c r="AG46" s="108">
        <v>0</v>
      </c>
      <c r="AH46" s="108">
        <v>0</v>
      </c>
      <c r="AI46" s="106">
        <v>0</v>
      </c>
      <c r="AJ46" s="106">
        <v>0</v>
      </c>
      <c r="AK46" s="106">
        <v>320</v>
      </c>
      <c r="AL46" s="106">
        <v>490</v>
      </c>
      <c r="AM46" s="112">
        <v>340</v>
      </c>
      <c r="AN46" s="112">
        <v>830</v>
      </c>
      <c r="AO46" s="112">
        <v>270</v>
      </c>
      <c r="AP46" s="112">
        <v>570</v>
      </c>
      <c r="AQ46" s="106">
        <v>910</v>
      </c>
      <c r="AR46" s="106">
        <v>1140</v>
      </c>
      <c r="AS46" s="106">
        <v>90</v>
      </c>
      <c r="AT46" s="106">
        <v>190</v>
      </c>
      <c r="AU46" s="117">
        <f t="shared" si="25"/>
        <v>1930</v>
      </c>
      <c r="AV46" s="117">
        <f t="shared" si="25"/>
        <v>3220</v>
      </c>
      <c r="AW46" s="117"/>
      <c r="AX46" s="117"/>
      <c r="AY46" s="107">
        <f t="shared" si="17"/>
        <v>6490</v>
      </c>
      <c r="AZ46" s="107">
        <f t="shared" si="17"/>
        <v>14660</v>
      </c>
      <c r="BA46" s="107"/>
      <c r="BB46" s="107"/>
      <c r="BC46" s="117"/>
      <c r="BD46" s="117"/>
      <c r="BE46" s="117">
        <v>10</v>
      </c>
      <c r="BF46" s="117">
        <v>20</v>
      </c>
      <c r="BG46" s="117"/>
      <c r="BH46" s="117"/>
      <c r="BI46" s="117">
        <v>250</v>
      </c>
      <c r="BJ46" s="117">
        <v>660</v>
      </c>
      <c r="BK46" s="116">
        <f t="shared" si="6"/>
        <v>260</v>
      </c>
      <c r="BL46" s="116">
        <f t="shared" si="6"/>
        <v>680</v>
      </c>
      <c r="BM46" s="116">
        <f t="shared" si="18"/>
        <v>6750</v>
      </c>
      <c r="BN46" s="116">
        <f t="shared" si="18"/>
        <v>15340</v>
      </c>
      <c r="BO46" s="117">
        <v>825</v>
      </c>
      <c r="BP46" s="117">
        <v>1270</v>
      </c>
      <c r="BQ46" s="113">
        <v>150</v>
      </c>
      <c r="BR46" s="113">
        <v>265</v>
      </c>
    </row>
    <row r="47" spans="1:95" s="25" customFormat="1" ht="18" customHeight="1" x14ac:dyDescent="0.25">
      <c r="A47" s="119"/>
      <c r="B47" s="110" t="s">
        <v>40</v>
      </c>
      <c r="C47" s="116">
        <f>SUM(C45:C46)</f>
        <v>1350</v>
      </c>
      <c r="D47" s="116">
        <f t="shared" ref="D47:BQ47" si="26">SUM(D45:D46)</f>
        <v>2700</v>
      </c>
      <c r="E47" s="116">
        <f t="shared" si="26"/>
        <v>560</v>
      </c>
      <c r="F47" s="116">
        <f t="shared" si="26"/>
        <v>1300</v>
      </c>
      <c r="G47" s="116">
        <f t="shared" si="26"/>
        <v>150</v>
      </c>
      <c r="H47" s="116">
        <f t="shared" si="26"/>
        <v>150</v>
      </c>
      <c r="I47" s="116">
        <f t="shared" si="3"/>
        <v>2060</v>
      </c>
      <c r="J47" s="116">
        <f t="shared" si="3"/>
        <v>4150</v>
      </c>
      <c r="K47" s="116">
        <f t="shared" si="26"/>
        <v>470</v>
      </c>
      <c r="L47" s="116">
        <f t="shared" si="26"/>
        <v>510</v>
      </c>
      <c r="M47" s="107">
        <f t="shared" si="26"/>
        <v>60</v>
      </c>
      <c r="N47" s="107">
        <f t="shared" si="26"/>
        <v>180</v>
      </c>
      <c r="O47" s="107">
        <f t="shared" si="4"/>
        <v>2590</v>
      </c>
      <c r="P47" s="107">
        <f t="shared" si="4"/>
        <v>4840</v>
      </c>
      <c r="Q47" s="116">
        <v>0</v>
      </c>
      <c r="R47" s="116">
        <v>0</v>
      </c>
      <c r="S47" s="116">
        <f t="shared" ref="S47:T47" si="27">SUM(S45:S46)</f>
        <v>1500</v>
      </c>
      <c r="T47" s="116">
        <f t="shared" si="27"/>
        <v>2100</v>
      </c>
      <c r="U47" s="116">
        <f t="shared" si="26"/>
        <v>0</v>
      </c>
      <c r="V47" s="116">
        <f t="shared" si="26"/>
        <v>0</v>
      </c>
      <c r="W47" s="107">
        <f t="shared" si="26"/>
        <v>0</v>
      </c>
      <c r="X47" s="107">
        <f t="shared" si="26"/>
        <v>0</v>
      </c>
      <c r="Y47" s="107">
        <f t="shared" si="26"/>
        <v>1970</v>
      </c>
      <c r="Z47" s="107">
        <f t="shared" si="26"/>
        <v>6600</v>
      </c>
      <c r="AA47" s="107">
        <f t="shared" si="26"/>
        <v>0</v>
      </c>
      <c r="AB47" s="107">
        <f t="shared" si="26"/>
        <v>0</v>
      </c>
      <c r="AC47" s="107">
        <f t="shared" si="26"/>
        <v>0</v>
      </c>
      <c r="AD47" s="107">
        <f t="shared" si="26"/>
        <v>0</v>
      </c>
      <c r="AE47" s="107">
        <f t="shared" si="16"/>
        <v>1970</v>
      </c>
      <c r="AF47" s="107">
        <f t="shared" si="16"/>
        <v>6600</v>
      </c>
      <c r="AG47" s="107">
        <f t="shared" ref="AG47:AH47" si="28">SUM(AG45:AG46)</f>
        <v>0</v>
      </c>
      <c r="AH47" s="107">
        <f t="shared" si="28"/>
        <v>0</v>
      </c>
      <c r="AI47" s="116">
        <f t="shared" si="26"/>
        <v>0</v>
      </c>
      <c r="AJ47" s="116">
        <f t="shared" si="26"/>
        <v>0</v>
      </c>
      <c r="AK47" s="116">
        <f t="shared" si="26"/>
        <v>320</v>
      </c>
      <c r="AL47" s="116">
        <f t="shared" si="26"/>
        <v>490</v>
      </c>
      <c r="AM47" s="116">
        <f t="shared" si="26"/>
        <v>340</v>
      </c>
      <c r="AN47" s="116">
        <f t="shared" si="26"/>
        <v>830</v>
      </c>
      <c r="AO47" s="116">
        <f t="shared" si="26"/>
        <v>270</v>
      </c>
      <c r="AP47" s="116">
        <f t="shared" si="26"/>
        <v>570</v>
      </c>
      <c r="AQ47" s="116">
        <f t="shared" si="26"/>
        <v>910</v>
      </c>
      <c r="AR47" s="116">
        <f t="shared" si="26"/>
        <v>1140</v>
      </c>
      <c r="AS47" s="116">
        <f t="shared" si="26"/>
        <v>90</v>
      </c>
      <c r="AT47" s="116">
        <f t="shared" si="26"/>
        <v>190</v>
      </c>
      <c r="AU47" s="116">
        <f t="shared" si="26"/>
        <v>1930</v>
      </c>
      <c r="AV47" s="116">
        <f t="shared" si="26"/>
        <v>3220</v>
      </c>
      <c r="AW47" s="116">
        <f t="shared" si="26"/>
        <v>0</v>
      </c>
      <c r="AX47" s="116">
        <f t="shared" si="26"/>
        <v>0</v>
      </c>
      <c r="AY47" s="107">
        <f t="shared" si="17"/>
        <v>6490</v>
      </c>
      <c r="AZ47" s="107">
        <f t="shared" si="17"/>
        <v>14660</v>
      </c>
      <c r="BA47" s="116">
        <f t="shared" si="26"/>
        <v>0</v>
      </c>
      <c r="BB47" s="116">
        <f t="shared" si="26"/>
        <v>0</v>
      </c>
      <c r="BC47" s="116">
        <f t="shared" si="26"/>
        <v>0</v>
      </c>
      <c r="BD47" s="116">
        <f t="shared" si="26"/>
        <v>0</v>
      </c>
      <c r="BE47" s="116">
        <f t="shared" si="26"/>
        <v>10</v>
      </c>
      <c r="BF47" s="116">
        <f t="shared" si="26"/>
        <v>20</v>
      </c>
      <c r="BG47" s="116">
        <f t="shared" si="26"/>
        <v>0</v>
      </c>
      <c r="BH47" s="116">
        <f t="shared" si="26"/>
        <v>0</v>
      </c>
      <c r="BI47" s="116">
        <f t="shared" si="26"/>
        <v>250</v>
      </c>
      <c r="BJ47" s="116">
        <f t="shared" si="26"/>
        <v>660</v>
      </c>
      <c r="BK47" s="116">
        <f t="shared" si="6"/>
        <v>260</v>
      </c>
      <c r="BL47" s="116">
        <f t="shared" si="6"/>
        <v>680</v>
      </c>
      <c r="BM47" s="116">
        <f t="shared" si="18"/>
        <v>6750</v>
      </c>
      <c r="BN47" s="116">
        <f t="shared" si="18"/>
        <v>15340</v>
      </c>
      <c r="BO47" s="116">
        <f t="shared" si="26"/>
        <v>825</v>
      </c>
      <c r="BP47" s="116">
        <f t="shared" si="26"/>
        <v>1270</v>
      </c>
      <c r="BQ47" s="116">
        <f t="shared" si="26"/>
        <v>150</v>
      </c>
      <c r="BR47" s="116">
        <f t="shared" ref="BR47" si="29">SUM(BR45:BR46)</f>
        <v>265</v>
      </c>
    </row>
    <row r="48" spans="1:95" s="111" customFormat="1" ht="18" customHeight="1" x14ac:dyDescent="0.25">
      <c r="A48" s="104">
        <v>41</v>
      </c>
      <c r="B48" s="105" t="s">
        <v>80</v>
      </c>
      <c r="C48" s="106">
        <v>21090</v>
      </c>
      <c r="D48" s="106">
        <v>27290</v>
      </c>
      <c r="E48" s="106">
        <v>2250</v>
      </c>
      <c r="F48" s="106">
        <v>2530</v>
      </c>
      <c r="G48" s="106">
        <v>730</v>
      </c>
      <c r="H48" s="106">
        <v>790</v>
      </c>
      <c r="I48" s="116">
        <f t="shared" si="3"/>
        <v>24070</v>
      </c>
      <c r="J48" s="116">
        <f t="shared" si="3"/>
        <v>30610</v>
      </c>
      <c r="K48" s="106"/>
      <c r="L48" s="106"/>
      <c r="M48" s="106">
        <v>300</v>
      </c>
      <c r="N48" s="106">
        <v>300</v>
      </c>
      <c r="O48" s="107">
        <f t="shared" si="4"/>
        <v>24370</v>
      </c>
      <c r="P48" s="107">
        <f t="shared" si="4"/>
        <v>30910</v>
      </c>
      <c r="Q48" s="116"/>
      <c r="R48" s="116"/>
      <c r="S48" s="116">
        <v>13500</v>
      </c>
      <c r="T48" s="116">
        <v>15000</v>
      </c>
      <c r="U48" s="117"/>
      <c r="V48" s="117"/>
      <c r="W48" s="109"/>
      <c r="X48" s="109"/>
      <c r="Y48" s="109">
        <v>430</v>
      </c>
      <c r="Z48" s="109">
        <v>1430</v>
      </c>
      <c r="AA48" s="109"/>
      <c r="AB48" s="109"/>
      <c r="AC48" s="109"/>
      <c r="AD48" s="109"/>
      <c r="AE48" s="107">
        <f t="shared" si="16"/>
        <v>430</v>
      </c>
      <c r="AF48" s="107">
        <f t="shared" si="16"/>
        <v>1430</v>
      </c>
      <c r="AG48" s="107">
        <v>0</v>
      </c>
      <c r="AH48" s="107">
        <v>0</v>
      </c>
      <c r="AI48" s="117">
        <v>0</v>
      </c>
      <c r="AJ48" s="117">
        <v>0</v>
      </c>
      <c r="AK48" s="117">
        <v>0</v>
      </c>
      <c r="AL48" s="117">
        <v>0</v>
      </c>
      <c r="AM48" s="117">
        <v>40</v>
      </c>
      <c r="AN48" s="117">
        <v>130</v>
      </c>
      <c r="AO48" s="117">
        <v>0</v>
      </c>
      <c r="AP48" s="117">
        <v>0</v>
      </c>
      <c r="AQ48" s="117">
        <v>930</v>
      </c>
      <c r="AR48" s="117">
        <v>1160</v>
      </c>
      <c r="AS48" s="117">
        <v>60</v>
      </c>
      <c r="AT48" s="117">
        <v>60</v>
      </c>
      <c r="AU48" s="117">
        <f t="shared" ref="AU48:AV49" si="30">AI48+AK48+AM48+AO48+AQ48+AS48</f>
        <v>1030</v>
      </c>
      <c r="AV48" s="117">
        <f t="shared" si="30"/>
        <v>1350</v>
      </c>
      <c r="AW48" s="117"/>
      <c r="AX48" s="117"/>
      <c r="AY48" s="107">
        <f t="shared" si="17"/>
        <v>25830</v>
      </c>
      <c r="AZ48" s="107">
        <f t="shared" si="17"/>
        <v>33690</v>
      </c>
      <c r="BA48" s="107"/>
      <c r="BB48" s="107"/>
      <c r="BC48" s="117"/>
      <c r="BD48" s="117"/>
      <c r="BE48" s="117"/>
      <c r="BF48" s="117"/>
      <c r="BG48" s="117"/>
      <c r="BH48" s="117"/>
      <c r="BI48" s="117"/>
      <c r="BJ48" s="117"/>
      <c r="BK48" s="116">
        <f t="shared" si="6"/>
        <v>0</v>
      </c>
      <c r="BL48" s="116">
        <f t="shared" si="6"/>
        <v>0</v>
      </c>
      <c r="BM48" s="116">
        <f t="shared" si="18"/>
        <v>25830</v>
      </c>
      <c r="BN48" s="116">
        <f t="shared" si="18"/>
        <v>33690</v>
      </c>
      <c r="BO48" s="117">
        <v>2715</v>
      </c>
      <c r="BP48" s="117">
        <v>3170</v>
      </c>
      <c r="BQ48" s="109">
        <v>545</v>
      </c>
      <c r="BR48" s="109">
        <v>620</v>
      </c>
      <c r="BS48" s="122"/>
      <c r="BT48" s="122"/>
      <c r="BU48" s="122"/>
      <c r="BV48" s="122"/>
      <c r="BW48" s="122"/>
      <c r="BX48" s="122"/>
      <c r="BY48" s="122"/>
      <c r="BZ48" s="122"/>
      <c r="CA48" s="122"/>
      <c r="CB48" s="122"/>
      <c r="CC48" s="122"/>
      <c r="CD48" s="122"/>
      <c r="CE48" s="122"/>
      <c r="CF48" s="122"/>
      <c r="CG48" s="122"/>
      <c r="CH48" s="122"/>
      <c r="CI48" s="122"/>
      <c r="CJ48" s="122"/>
      <c r="CK48" s="122"/>
    </row>
    <row r="49" spans="1:94" s="111" customFormat="1" ht="18" customHeight="1" x14ac:dyDescent="0.2">
      <c r="A49" s="104">
        <v>42</v>
      </c>
      <c r="B49" s="105" t="s">
        <v>41</v>
      </c>
      <c r="C49" s="106">
        <v>0</v>
      </c>
      <c r="D49" s="106">
        <v>0</v>
      </c>
      <c r="E49" s="106">
        <v>1010</v>
      </c>
      <c r="F49" s="106">
        <v>950</v>
      </c>
      <c r="G49" s="106">
        <v>0</v>
      </c>
      <c r="H49" s="106">
        <v>0</v>
      </c>
      <c r="I49" s="107">
        <f t="shared" si="3"/>
        <v>1010</v>
      </c>
      <c r="J49" s="107">
        <f t="shared" si="3"/>
        <v>950</v>
      </c>
      <c r="K49" s="106">
        <v>0</v>
      </c>
      <c r="L49" s="106">
        <v>0</v>
      </c>
      <c r="M49" s="106">
        <v>0</v>
      </c>
      <c r="N49" s="106">
        <v>0</v>
      </c>
      <c r="O49" s="107">
        <f t="shared" si="4"/>
        <v>1010</v>
      </c>
      <c r="P49" s="107">
        <f t="shared" si="4"/>
        <v>950</v>
      </c>
      <c r="Q49" s="107"/>
      <c r="R49" s="107"/>
      <c r="S49" s="107">
        <v>0</v>
      </c>
      <c r="T49" s="107">
        <v>0</v>
      </c>
      <c r="U49" s="109"/>
      <c r="V49" s="109"/>
      <c r="W49" s="109"/>
      <c r="X49" s="109"/>
      <c r="Y49" s="109">
        <v>0</v>
      </c>
      <c r="Z49" s="109">
        <v>0</v>
      </c>
      <c r="AA49" s="109"/>
      <c r="AB49" s="109"/>
      <c r="AC49" s="109"/>
      <c r="AD49" s="109"/>
      <c r="AE49" s="107">
        <f t="shared" si="16"/>
        <v>0</v>
      </c>
      <c r="AF49" s="107">
        <f t="shared" si="16"/>
        <v>0</v>
      </c>
      <c r="AG49" s="108">
        <v>0</v>
      </c>
      <c r="AH49" s="108">
        <v>0</v>
      </c>
      <c r="AI49" s="106">
        <v>0</v>
      </c>
      <c r="AJ49" s="106">
        <v>0</v>
      </c>
      <c r="AK49" s="106">
        <v>0</v>
      </c>
      <c r="AL49" s="112">
        <v>0</v>
      </c>
      <c r="AM49" s="112">
        <v>10</v>
      </c>
      <c r="AN49" s="112">
        <v>10</v>
      </c>
      <c r="AO49" s="112">
        <v>0</v>
      </c>
      <c r="AP49" s="106">
        <v>0</v>
      </c>
      <c r="AQ49" s="106">
        <v>960</v>
      </c>
      <c r="AR49" s="106">
        <v>1240</v>
      </c>
      <c r="AS49" s="106">
        <v>0</v>
      </c>
      <c r="AT49" s="109"/>
      <c r="AU49" s="109">
        <f t="shared" si="30"/>
        <v>970</v>
      </c>
      <c r="AV49" s="109">
        <f t="shared" si="30"/>
        <v>1250</v>
      </c>
      <c r="AW49" s="109"/>
      <c r="AX49" s="109"/>
      <c r="AY49" s="107">
        <f t="shared" si="17"/>
        <v>1980</v>
      </c>
      <c r="AZ49" s="107">
        <f t="shared" si="17"/>
        <v>2200</v>
      </c>
      <c r="BA49" s="107"/>
      <c r="BB49" s="107"/>
      <c r="BC49" s="109"/>
      <c r="BD49" s="109"/>
      <c r="BE49" s="109"/>
      <c r="BF49" s="109"/>
      <c r="BG49" s="109"/>
      <c r="BH49" s="109"/>
      <c r="BI49" s="109"/>
      <c r="BJ49" s="109"/>
      <c r="BK49" s="107">
        <f t="shared" si="6"/>
        <v>0</v>
      </c>
      <c r="BL49" s="107">
        <f t="shared" si="6"/>
        <v>0</v>
      </c>
      <c r="BM49" s="107">
        <f t="shared" si="18"/>
        <v>1980</v>
      </c>
      <c r="BN49" s="107">
        <f t="shared" si="18"/>
        <v>2200</v>
      </c>
      <c r="BO49" s="109">
        <v>290</v>
      </c>
      <c r="BP49" s="109">
        <v>470</v>
      </c>
      <c r="BQ49" s="113">
        <v>60</v>
      </c>
      <c r="BR49" s="113">
        <v>85</v>
      </c>
    </row>
    <row r="50" spans="1:94" s="25" customFormat="1" ht="18" customHeight="1" x14ac:dyDescent="0.25">
      <c r="A50" s="119"/>
      <c r="B50" s="110" t="s">
        <v>42</v>
      </c>
      <c r="C50" s="116">
        <f t="shared" ref="C50:H50" si="31">SUM(C48:C49)</f>
        <v>21090</v>
      </c>
      <c r="D50" s="116">
        <f t="shared" si="31"/>
        <v>27290</v>
      </c>
      <c r="E50" s="116">
        <f t="shared" si="31"/>
        <v>3260</v>
      </c>
      <c r="F50" s="116">
        <f t="shared" si="31"/>
        <v>3480</v>
      </c>
      <c r="G50" s="116">
        <f t="shared" si="31"/>
        <v>730</v>
      </c>
      <c r="H50" s="116">
        <f t="shared" si="31"/>
        <v>790</v>
      </c>
      <c r="I50" s="116">
        <f t="shared" si="3"/>
        <v>25080</v>
      </c>
      <c r="J50" s="116">
        <f t="shared" si="3"/>
        <v>31560</v>
      </c>
      <c r="K50" s="116">
        <f>SUM(K48:K49)</f>
        <v>0</v>
      </c>
      <c r="L50" s="116">
        <f>SUM(L48:L49)</f>
        <v>0</v>
      </c>
      <c r="M50" s="107">
        <f>SUM(M48:M49)</f>
        <v>300</v>
      </c>
      <c r="N50" s="107">
        <f>SUM(N48:N49)</f>
        <v>300</v>
      </c>
      <c r="O50" s="107">
        <f t="shared" si="4"/>
        <v>25380</v>
      </c>
      <c r="P50" s="107">
        <f t="shared" si="4"/>
        <v>31860</v>
      </c>
      <c r="Q50" s="116"/>
      <c r="R50" s="116"/>
      <c r="S50" s="116">
        <f t="shared" ref="S50:AD50" si="32">SUM(S48:S49)</f>
        <v>13500</v>
      </c>
      <c r="T50" s="116">
        <f t="shared" si="32"/>
        <v>15000</v>
      </c>
      <c r="U50" s="116">
        <f t="shared" si="32"/>
        <v>0</v>
      </c>
      <c r="V50" s="116">
        <f t="shared" si="32"/>
        <v>0</v>
      </c>
      <c r="W50" s="107">
        <f t="shared" si="32"/>
        <v>0</v>
      </c>
      <c r="X50" s="107">
        <f t="shared" si="32"/>
        <v>0</v>
      </c>
      <c r="Y50" s="107">
        <f t="shared" si="32"/>
        <v>430</v>
      </c>
      <c r="Z50" s="107">
        <f t="shared" si="32"/>
        <v>1430</v>
      </c>
      <c r="AA50" s="107">
        <f t="shared" si="32"/>
        <v>0</v>
      </c>
      <c r="AB50" s="107">
        <f t="shared" si="32"/>
        <v>0</v>
      </c>
      <c r="AC50" s="107">
        <f t="shared" si="32"/>
        <v>0</v>
      </c>
      <c r="AD50" s="107">
        <f t="shared" si="32"/>
        <v>0</v>
      </c>
      <c r="AE50" s="107">
        <f t="shared" si="16"/>
        <v>430</v>
      </c>
      <c r="AF50" s="107">
        <f t="shared" si="16"/>
        <v>1430</v>
      </c>
      <c r="AG50" s="107">
        <f t="shared" ref="AG50:AX50" si="33">SUM(AG48:AG49)</f>
        <v>0</v>
      </c>
      <c r="AH50" s="107">
        <f t="shared" si="33"/>
        <v>0</v>
      </c>
      <c r="AI50" s="116">
        <f t="shared" si="33"/>
        <v>0</v>
      </c>
      <c r="AJ50" s="116">
        <f t="shared" si="33"/>
        <v>0</v>
      </c>
      <c r="AK50" s="116">
        <f t="shared" si="33"/>
        <v>0</v>
      </c>
      <c r="AL50" s="116">
        <f t="shared" si="33"/>
        <v>0</v>
      </c>
      <c r="AM50" s="116">
        <f t="shared" si="33"/>
        <v>50</v>
      </c>
      <c r="AN50" s="116">
        <f t="shared" si="33"/>
        <v>140</v>
      </c>
      <c r="AO50" s="116">
        <f t="shared" si="33"/>
        <v>0</v>
      </c>
      <c r="AP50" s="116">
        <f t="shared" si="33"/>
        <v>0</v>
      </c>
      <c r="AQ50" s="116">
        <f t="shared" si="33"/>
        <v>1890</v>
      </c>
      <c r="AR50" s="116">
        <f t="shared" si="33"/>
        <v>2400</v>
      </c>
      <c r="AS50" s="116">
        <f t="shared" si="33"/>
        <v>60</v>
      </c>
      <c r="AT50" s="116">
        <f t="shared" si="33"/>
        <v>60</v>
      </c>
      <c r="AU50" s="116">
        <f t="shared" si="33"/>
        <v>2000</v>
      </c>
      <c r="AV50" s="116">
        <f t="shared" si="33"/>
        <v>2600</v>
      </c>
      <c r="AW50" s="116">
        <f t="shared" si="33"/>
        <v>0</v>
      </c>
      <c r="AX50" s="116">
        <f t="shared" si="33"/>
        <v>0</v>
      </c>
      <c r="AY50" s="107">
        <f t="shared" si="17"/>
        <v>27810</v>
      </c>
      <c r="AZ50" s="107">
        <f t="shared" si="17"/>
        <v>35890</v>
      </c>
      <c r="BA50" s="116">
        <f t="shared" ref="BA50:BJ50" si="34">SUM(BA48:BA49)</f>
        <v>0</v>
      </c>
      <c r="BB50" s="116">
        <f t="shared" si="34"/>
        <v>0</v>
      </c>
      <c r="BC50" s="116">
        <f t="shared" si="34"/>
        <v>0</v>
      </c>
      <c r="BD50" s="116">
        <f t="shared" si="34"/>
        <v>0</v>
      </c>
      <c r="BE50" s="116">
        <f t="shared" si="34"/>
        <v>0</v>
      </c>
      <c r="BF50" s="116">
        <f t="shared" si="34"/>
        <v>0</v>
      </c>
      <c r="BG50" s="116">
        <f t="shared" si="34"/>
        <v>0</v>
      </c>
      <c r="BH50" s="116">
        <f t="shared" si="34"/>
        <v>0</v>
      </c>
      <c r="BI50" s="116">
        <f t="shared" si="34"/>
        <v>0</v>
      </c>
      <c r="BJ50" s="116">
        <f t="shared" si="34"/>
        <v>0</v>
      </c>
      <c r="BK50" s="116">
        <f t="shared" si="6"/>
        <v>0</v>
      </c>
      <c r="BL50" s="116">
        <f t="shared" si="6"/>
        <v>0</v>
      </c>
      <c r="BM50" s="116">
        <f t="shared" si="18"/>
        <v>27810</v>
      </c>
      <c r="BN50" s="116">
        <f t="shared" si="18"/>
        <v>35890</v>
      </c>
      <c r="BO50" s="116">
        <f>SUM(BO48:BO49)</f>
        <v>3005</v>
      </c>
      <c r="BP50" s="116">
        <f>SUM(BP48:BP49)</f>
        <v>3640</v>
      </c>
      <c r="BQ50" s="116">
        <f>SUM(BQ48:BQ49)</f>
        <v>605</v>
      </c>
      <c r="BR50" s="116">
        <f>SUM(BR48:BR49)</f>
        <v>705</v>
      </c>
    </row>
    <row r="51" spans="1:94" ht="18" customHeight="1" x14ac:dyDescent="0.2">
      <c r="A51" s="126">
        <v>44</v>
      </c>
      <c r="B51" s="127" t="s">
        <v>68</v>
      </c>
      <c r="C51" s="106">
        <v>20</v>
      </c>
      <c r="D51" s="106">
        <v>20</v>
      </c>
      <c r="E51" s="106">
        <v>250</v>
      </c>
      <c r="F51" s="106">
        <v>500</v>
      </c>
      <c r="G51" s="106">
        <v>30</v>
      </c>
      <c r="H51" s="106">
        <v>30</v>
      </c>
      <c r="I51" s="116">
        <f t="shared" si="3"/>
        <v>300</v>
      </c>
      <c r="J51" s="116">
        <f t="shared" si="3"/>
        <v>550</v>
      </c>
      <c r="K51" s="117"/>
      <c r="L51" s="117"/>
      <c r="M51" s="109">
        <v>30</v>
      </c>
      <c r="N51" s="109">
        <v>30</v>
      </c>
      <c r="O51" s="107">
        <f t="shared" si="4"/>
        <v>330</v>
      </c>
      <c r="P51" s="107">
        <f t="shared" si="4"/>
        <v>580</v>
      </c>
      <c r="Q51" s="116"/>
      <c r="R51" s="116"/>
      <c r="S51" s="116">
        <v>70</v>
      </c>
      <c r="T51" s="116">
        <v>100</v>
      </c>
      <c r="U51" s="117"/>
      <c r="V51" s="117"/>
      <c r="W51" s="109"/>
      <c r="X51" s="109"/>
      <c r="Y51" s="106">
        <v>700</v>
      </c>
      <c r="Z51" s="106">
        <v>3300</v>
      </c>
      <c r="AA51" s="109"/>
      <c r="AB51" s="109"/>
      <c r="AC51" s="109"/>
      <c r="AD51" s="109"/>
      <c r="AE51" s="107">
        <f t="shared" si="16"/>
        <v>700</v>
      </c>
      <c r="AF51" s="107">
        <f t="shared" si="16"/>
        <v>3300</v>
      </c>
      <c r="AG51" s="107">
        <v>350</v>
      </c>
      <c r="AH51" s="107">
        <v>3500</v>
      </c>
      <c r="AI51" s="106">
        <v>0</v>
      </c>
      <c r="AJ51" s="106">
        <v>0</v>
      </c>
      <c r="AK51" s="106">
        <v>10</v>
      </c>
      <c r="AL51" s="106">
        <v>10</v>
      </c>
      <c r="AM51" s="129">
        <v>10</v>
      </c>
      <c r="AN51" s="129">
        <v>50</v>
      </c>
      <c r="AO51" s="108">
        <v>0</v>
      </c>
      <c r="AP51" s="108">
        <v>0</v>
      </c>
      <c r="AQ51" s="106">
        <v>40</v>
      </c>
      <c r="AR51" s="106">
        <v>100</v>
      </c>
      <c r="AS51" s="106">
        <v>10</v>
      </c>
      <c r="AT51" s="106">
        <v>10</v>
      </c>
      <c r="AU51" s="117">
        <f t="shared" ref="AU51:AV54" si="35">AI51+AK51+AM51+AO51+AQ51+AS51</f>
        <v>70</v>
      </c>
      <c r="AV51" s="117">
        <f t="shared" si="35"/>
        <v>170</v>
      </c>
      <c r="AW51" s="117"/>
      <c r="AX51" s="117"/>
      <c r="AY51" s="107">
        <f t="shared" si="17"/>
        <v>1100</v>
      </c>
      <c r="AZ51" s="107">
        <f t="shared" si="17"/>
        <v>4050</v>
      </c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6">
        <f t="shared" si="6"/>
        <v>0</v>
      </c>
      <c r="BL51" s="116">
        <f t="shared" si="6"/>
        <v>0</v>
      </c>
      <c r="BM51" s="116">
        <f t="shared" si="18"/>
        <v>1100</v>
      </c>
      <c r="BN51" s="116">
        <f t="shared" si="18"/>
        <v>4050</v>
      </c>
      <c r="BO51" s="117">
        <v>85</v>
      </c>
      <c r="BP51" s="117">
        <v>600</v>
      </c>
      <c r="BQ51" s="130">
        <v>15</v>
      </c>
      <c r="BR51" s="130">
        <v>120</v>
      </c>
    </row>
    <row r="52" spans="1:94" s="25" customFormat="1" ht="18" customHeight="1" x14ac:dyDescent="0.2">
      <c r="A52" s="126">
        <v>45</v>
      </c>
      <c r="B52" s="127" t="s">
        <v>73</v>
      </c>
      <c r="C52" s="106">
        <v>0</v>
      </c>
      <c r="D52" s="106">
        <v>0</v>
      </c>
      <c r="E52" s="106">
        <v>1000</v>
      </c>
      <c r="F52" s="106">
        <v>1000</v>
      </c>
      <c r="G52" s="106">
        <v>0</v>
      </c>
      <c r="H52" s="106">
        <v>0</v>
      </c>
      <c r="I52" s="116">
        <f t="shared" si="3"/>
        <v>1000</v>
      </c>
      <c r="J52" s="116">
        <f t="shared" si="3"/>
        <v>1000</v>
      </c>
      <c r="K52" s="116"/>
      <c r="L52" s="116"/>
      <c r="M52" s="107"/>
      <c r="N52" s="107"/>
      <c r="O52" s="107">
        <f t="shared" si="4"/>
        <v>1000</v>
      </c>
      <c r="P52" s="107">
        <f t="shared" si="4"/>
        <v>1000</v>
      </c>
      <c r="Q52" s="116"/>
      <c r="R52" s="116"/>
      <c r="S52" s="116">
        <v>620</v>
      </c>
      <c r="T52" s="116">
        <v>710</v>
      </c>
      <c r="U52" s="116"/>
      <c r="V52" s="116"/>
      <c r="W52" s="107"/>
      <c r="X52" s="107"/>
      <c r="Y52" s="106">
        <v>140</v>
      </c>
      <c r="Z52" s="106">
        <v>350</v>
      </c>
      <c r="AA52" s="107"/>
      <c r="AB52" s="107"/>
      <c r="AC52" s="107"/>
      <c r="AD52" s="107"/>
      <c r="AE52" s="107">
        <f t="shared" si="16"/>
        <v>140</v>
      </c>
      <c r="AF52" s="107">
        <f t="shared" si="16"/>
        <v>350</v>
      </c>
      <c r="AG52" s="107"/>
      <c r="AH52" s="107"/>
      <c r="AI52" s="106">
        <v>0</v>
      </c>
      <c r="AJ52" s="106">
        <v>0</v>
      </c>
      <c r="AK52" s="106">
        <v>0</v>
      </c>
      <c r="AL52" s="106">
        <v>0</v>
      </c>
      <c r="AM52" s="112">
        <v>20</v>
      </c>
      <c r="AN52" s="112">
        <v>70</v>
      </c>
      <c r="AO52" s="112">
        <v>0</v>
      </c>
      <c r="AP52" s="112">
        <v>0</v>
      </c>
      <c r="AQ52" s="106">
        <v>0</v>
      </c>
      <c r="AR52" s="106">
        <v>0</v>
      </c>
      <c r="AS52" s="106">
        <v>0</v>
      </c>
      <c r="AT52" s="106">
        <v>0</v>
      </c>
      <c r="AU52" s="117">
        <f t="shared" si="35"/>
        <v>20</v>
      </c>
      <c r="AV52" s="117">
        <f t="shared" si="35"/>
        <v>70</v>
      </c>
      <c r="AW52" s="117"/>
      <c r="AX52" s="117"/>
      <c r="AY52" s="107">
        <f t="shared" si="17"/>
        <v>1160</v>
      </c>
      <c r="AZ52" s="107">
        <f t="shared" si="17"/>
        <v>1420</v>
      </c>
      <c r="BA52" s="116"/>
      <c r="BB52" s="116"/>
      <c r="BC52" s="116"/>
      <c r="BD52" s="116"/>
      <c r="BE52" s="116"/>
      <c r="BF52" s="116"/>
      <c r="BG52" s="116"/>
      <c r="BH52" s="116"/>
      <c r="BI52" s="116"/>
      <c r="BJ52" s="116"/>
      <c r="BK52" s="116">
        <f t="shared" si="6"/>
        <v>0</v>
      </c>
      <c r="BL52" s="116">
        <f t="shared" si="6"/>
        <v>0</v>
      </c>
      <c r="BM52" s="116">
        <f t="shared" si="18"/>
        <v>1160</v>
      </c>
      <c r="BN52" s="116">
        <f t="shared" si="18"/>
        <v>1420</v>
      </c>
      <c r="BO52" s="116">
        <v>175</v>
      </c>
      <c r="BP52" s="116">
        <v>200</v>
      </c>
      <c r="BQ52" s="131">
        <v>35</v>
      </c>
      <c r="BR52" s="131">
        <v>40</v>
      </c>
    </row>
    <row r="53" spans="1:94" s="25" customFormat="1" ht="18" customHeight="1" x14ac:dyDescent="0.25">
      <c r="A53" s="126">
        <v>46</v>
      </c>
      <c r="B53" s="127" t="s">
        <v>74</v>
      </c>
      <c r="C53" s="116"/>
      <c r="D53" s="116"/>
      <c r="E53" s="116"/>
      <c r="F53" s="116"/>
      <c r="G53" s="116"/>
      <c r="H53" s="116"/>
      <c r="I53" s="116">
        <f t="shared" si="3"/>
        <v>0</v>
      </c>
      <c r="J53" s="116">
        <f t="shared" si="3"/>
        <v>0</v>
      </c>
      <c r="K53" s="116"/>
      <c r="L53" s="116"/>
      <c r="M53" s="107"/>
      <c r="N53" s="107"/>
      <c r="O53" s="107">
        <f t="shared" si="4"/>
        <v>0</v>
      </c>
      <c r="P53" s="107">
        <f t="shared" si="4"/>
        <v>0</v>
      </c>
      <c r="Q53" s="116"/>
      <c r="R53" s="116"/>
      <c r="S53" s="116">
        <v>0</v>
      </c>
      <c r="T53" s="116">
        <v>0</v>
      </c>
      <c r="U53" s="116"/>
      <c r="V53" s="116"/>
      <c r="W53" s="107"/>
      <c r="X53" s="107"/>
      <c r="Y53" s="107"/>
      <c r="Z53" s="107"/>
      <c r="AA53" s="107"/>
      <c r="AB53" s="107"/>
      <c r="AC53" s="107"/>
      <c r="AD53" s="107"/>
      <c r="AE53" s="107">
        <f t="shared" si="16"/>
        <v>0</v>
      </c>
      <c r="AF53" s="107">
        <f t="shared" si="16"/>
        <v>0</v>
      </c>
      <c r="AG53" s="107"/>
      <c r="AH53" s="107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  <c r="AU53" s="117">
        <f t="shared" si="35"/>
        <v>0</v>
      </c>
      <c r="AV53" s="117">
        <f t="shared" si="35"/>
        <v>0</v>
      </c>
      <c r="AW53" s="117"/>
      <c r="AX53" s="117"/>
      <c r="AY53" s="107">
        <f t="shared" si="17"/>
        <v>0</v>
      </c>
      <c r="AZ53" s="107">
        <f t="shared" si="17"/>
        <v>0</v>
      </c>
      <c r="BA53" s="116"/>
      <c r="BB53" s="116"/>
      <c r="BC53" s="116"/>
      <c r="BD53" s="116"/>
      <c r="BE53" s="116"/>
      <c r="BF53" s="116"/>
      <c r="BG53" s="116"/>
      <c r="BH53" s="116"/>
      <c r="BI53" s="116"/>
      <c r="BJ53" s="116"/>
      <c r="BK53" s="116">
        <f t="shared" si="6"/>
        <v>0</v>
      </c>
      <c r="BL53" s="116">
        <f t="shared" si="6"/>
        <v>0</v>
      </c>
      <c r="BM53" s="116">
        <f t="shared" si="18"/>
        <v>0</v>
      </c>
      <c r="BN53" s="116">
        <f t="shared" si="18"/>
        <v>0</v>
      </c>
      <c r="BO53" s="116"/>
      <c r="BP53" s="116"/>
      <c r="BQ53" s="131"/>
      <c r="BR53" s="131"/>
    </row>
    <row r="54" spans="1:94" s="25" customFormat="1" ht="18" customHeight="1" x14ac:dyDescent="0.25">
      <c r="A54" s="126">
        <v>47</v>
      </c>
      <c r="B54" s="127" t="s">
        <v>75</v>
      </c>
      <c r="C54" s="116"/>
      <c r="D54" s="116"/>
      <c r="E54" s="116"/>
      <c r="F54" s="116"/>
      <c r="G54" s="116"/>
      <c r="H54" s="116"/>
      <c r="I54" s="116">
        <f t="shared" si="3"/>
        <v>0</v>
      </c>
      <c r="J54" s="116">
        <f t="shared" si="3"/>
        <v>0</v>
      </c>
      <c r="K54" s="116"/>
      <c r="L54" s="116"/>
      <c r="M54" s="107"/>
      <c r="N54" s="107"/>
      <c r="O54" s="107">
        <f t="shared" si="4"/>
        <v>0</v>
      </c>
      <c r="P54" s="107">
        <f t="shared" si="4"/>
        <v>0</v>
      </c>
      <c r="Q54" s="116"/>
      <c r="R54" s="116"/>
      <c r="S54" s="116">
        <v>0</v>
      </c>
      <c r="T54" s="116">
        <v>0</v>
      </c>
      <c r="U54" s="116"/>
      <c r="V54" s="116"/>
      <c r="W54" s="107"/>
      <c r="X54" s="107"/>
      <c r="Y54" s="107"/>
      <c r="Z54" s="107"/>
      <c r="AA54" s="107"/>
      <c r="AB54" s="107"/>
      <c r="AC54" s="107"/>
      <c r="AD54" s="107"/>
      <c r="AE54" s="107">
        <f t="shared" si="16"/>
        <v>0</v>
      </c>
      <c r="AF54" s="107">
        <f t="shared" si="16"/>
        <v>0</v>
      </c>
      <c r="AG54" s="107"/>
      <c r="AH54" s="107"/>
      <c r="AI54" s="116"/>
      <c r="AJ54" s="116"/>
      <c r="AK54" s="116"/>
      <c r="AL54" s="116"/>
      <c r="AM54" s="116"/>
      <c r="AN54" s="116"/>
      <c r="AO54" s="116"/>
      <c r="AP54" s="116"/>
      <c r="AQ54" s="116"/>
      <c r="AR54" s="116"/>
      <c r="AS54" s="116"/>
      <c r="AT54" s="116"/>
      <c r="AU54" s="117">
        <f t="shared" si="35"/>
        <v>0</v>
      </c>
      <c r="AV54" s="117">
        <f t="shared" si="35"/>
        <v>0</v>
      </c>
      <c r="AW54" s="117"/>
      <c r="AX54" s="117"/>
      <c r="AY54" s="107">
        <f t="shared" si="17"/>
        <v>0</v>
      </c>
      <c r="AZ54" s="107">
        <f t="shared" si="17"/>
        <v>0</v>
      </c>
      <c r="BA54" s="116"/>
      <c r="BB54" s="116"/>
      <c r="BC54" s="116"/>
      <c r="BD54" s="116"/>
      <c r="BE54" s="116"/>
      <c r="BF54" s="116"/>
      <c r="BG54" s="116"/>
      <c r="BH54" s="116"/>
      <c r="BI54" s="116"/>
      <c r="BJ54" s="116"/>
      <c r="BK54" s="116">
        <f t="shared" si="6"/>
        <v>0</v>
      </c>
      <c r="BL54" s="116">
        <f t="shared" si="6"/>
        <v>0</v>
      </c>
      <c r="BM54" s="116">
        <f t="shared" si="18"/>
        <v>0</v>
      </c>
      <c r="BN54" s="116">
        <f t="shared" si="18"/>
        <v>0</v>
      </c>
      <c r="BO54" s="116"/>
      <c r="BP54" s="116"/>
      <c r="BQ54" s="131"/>
      <c r="BR54" s="131"/>
    </row>
    <row r="55" spans="1:94" s="25" customFormat="1" ht="18" customHeight="1" x14ac:dyDescent="0.25">
      <c r="A55" s="119"/>
      <c r="B55" s="110" t="s">
        <v>69</v>
      </c>
      <c r="C55" s="116">
        <f t="shared" ref="C55:H55" si="36">SUM(C51:C54)</f>
        <v>20</v>
      </c>
      <c r="D55" s="116">
        <f t="shared" si="36"/>
        <v>20</v>
      </c>
      <c r="E55" s="116">
        <f t="shared" si="36"/>
        <v>1250</v>
      </c>
      <c r="F55" s="116">
        <f t="shared" si="36"/>
        <v>1500</v>
      </c>
      <c r="G55" s="116">
        <f t="shared" si="36"/>
        <v>30</v>
      </c>
      <c r="H55" s="116">
        <f t="shared" si="36"/>
        <v>30</v>
      </c>
      <c r="I55" s="116">
        <f t="shared" si="3"/>
        <v>1300</v>
      </c>
      <c r="J55" s="116">
        <f t="shared" si="3"/>
        <v>1550</v>
      </c>
      <c r="K55" s="116">
        <f t="shared" ref="K55:N55" si="37">SUM(K51:K54)</f>
        <v>0</v>
      </c>
      <c r="L55" s="116">
        <f t="shared" si="37"/>
        <v>0</v>
      </c>
      <c r="M55" s="107">
        <f t="shared" si="37"/>
        <v>30</v>
      </c>
      <c r="N55" s="107">
        <f t="shared" si="37"/>
        <v>30</v>
      </c>
      <c r="O55" s="107">
        <f t="shared" si="4"/>
        <v>1330</v>
      </c>
      <c r="P55" s="107">
        <f t="shared" si="4"/>
        <v>1580</v>
      </c>
      <c r="Q55" s="116"/>
      <c r="R55" s="116"/>
      <c r="S55" s="116">
        <f t="shared" ref="S55:T55" si="38">SUM(S51:S54)</f>
        <v>690</v>
      </c>
      <c r="T55" s="116">
        <f t="shared" si="38"/>
        <v>810</v>
      </c>
      <c r="U55" s="116">
        <f>SUM(U51:U54)</f>
        <v>0</v>
      </c>
      <c r="V55" s="116">
        <f t="shared" ref="V55:AD55" si="39">SUM(V51:V54)</f>
        <v>0</v>
      </c>
      <c r="W55" s="107">
        <f t="shared" si="39"/>
        <v>0</v>
      </c>
      <c r="X55" s="107">
        <f t="shared" si="39"/>
        <v>0</v>
      </c>
      <c r="Y55" s="107">
        <f t="shared" si="39"/>
        <v>840</v>
      </c>
      <c r="Z55" s="107">
        <f t="shared" si="39"/>
        <v>3650</v>
      </c>
      <c r="AA55" s="107">
        <f t="shared" si="39"/>
        <v>0</v>
      </c>
      <c r="AB55" s="107">
        <f t="shared" si="39"/>
        <v>0</v>
      </c>
      <c r="AC55" s="107">
        <f t="shared" si="39"/>
        <v>0</v>
      </c>
      <c r="AD55" s="107">
        <f t="shared" si="39"/>
        <v>0</v>
      </c>
      <c r="AE55" s="107">
        <f t="shared" si="16"/>
        <v>840</v>
      </c>
      <c r="AF55" s="107">
        <f t="shared" si="16"/>
        <v>3650</v>
      </c>
      <c r="AG55" s="107">
        <f t="shared" ref="AG55:AH55" si="40">SUM(AG51:AG54)</f>
        <v>350</v>
      </c>
      <c r="AH55" s="107">
        <f t="shared" si="40"/>
        <v>3500</v>
      </c>
      <c r="AI55" s="116">
        <f>SUM(AI51:AI54)</f>
        <v>0</v>
      </c>
      <c r="AJ55" s="116">
        <f t="shared" ref="AJ55:AX55" si="41">SUM(AJ51:AJ54)</f>
        <v>0</v>
      </c>
      <c r="AK55" s="116">
        <f t="shared" si="41"/>
        <v>10</v>
      </c>
      <c r="AL55" s="116">
        <f t="shared" si="41"/>
        <v>10</v>
      </c>
      <c r="AM55" s="116">
        <f t="shared" si="41"/>
        <v>30</v>
      </c>
      <c r="AN55" s="116">
        <f t="shared" si="41"/>
        <v>120</v>
      </c>
      <c r="AO55" s="116">
        <f t="shared" si="41"/>
        <v>0</v>
      </c>
      <c r="AP55" s="116">
        <f t="shared" si="41"/>
        <v>0</v>
      </c>
      <c r="AQ55" s="116">
        <f t="shared" si="41"/>
        <v>40</v>
      </c>
      <c r="AR55" s="116">
        <f t="shared" si="41"/>
        <v>100</v>
      </c>
      <c r="AS55" s="116">
        <f t="shared" si="41"/>
        <v>10</v>
      </c>
      <c r="AT55" s="116">
        <f t="shared" si="41"/>
        <v>10</v>
      </c>
      <c r="AU55" s="116">
        <f t="shared" si="41"/>
        <v>90</v>
      </c>
      <c r="AV55" s="116">
        <f t="shared" si="41"/>
        <v>240</v>
      </c>
      <c r="AW55" s="116">
        <f t="shared" si="41"/>
        <v>0</v>
      </c>
      <c r="AX55" s="116">
        <f t="shared" si="41"/>
        <v>0</v>
      </c>
      <c r="AY55" s="107">
        <f t="shared" si="17"/>
        <v>2260</v>
      </c>
      <c r="AZ55" s="107">
        <f t="shared" si="17"/>
        <v>5470</v>
      </c>
      <c r="BA55" s="116">
        <f>SUM(BA51:BA54)</f>
        <v>0</v>
      </c>
      <c r="BB55" s="116">
        <f t="shared" ref="BB55:BJ55" si="42">SUM(BB51:BB54)</f>
        <v>0</v>
      </c>
      <c r="BC55" s="116">
        <f t="shared" si="42"/>
        <v>0</v>
      </c>
      <c r="BD55" s="116">
        <f t="shared" si="42"/>
        <v>0</v>
      </c>
      <c r="BE55" s="116">
        <f t="shared" si="42"/>
        <v>0</v>
      </c>
      <c r="BF55" s="116">
        <f t="shared" si="42"/>
        <v>0</v>
      </c>
      <c r="BG55" s="116">
        <f t="shared" si="42"/>
        <v>0</v>
      </c>
      <c r="BH55" s="116">
        <f t="shared" si="42"/>
        <v>0</v>
      </c>
      <c r="BI55" s="116">
        <f t="shared" si="42"/>
        <v>0</v>
      </c>
      <c r="BJ55" s="116">
        <f t="shared" si="42"/>
        <v>0</v>
      </c>
      <c r="BK55" s="116">
        <f t="shared" si="6"/>
        <v>0</v>
      </c>
      <c r="BL55" s="116">
        <f t="shared" si="6"/>
        <v>0</v>
      </c>
      <c r="BM55" s="116">
        <f t="shared" si="18"/>
        <v>2260</v>
      </c>
      <c r="BN55" s="116">
        <f t="shared" si="18"/>
        <v>5470</v>
      </c>
      <c r="BO55" s="116">
        <f>SUM(BO51:BO54)</f>
        <v>260</v>
      </c>
      <c r="BP55" s="116">
        <f>SUM(BP51:BP54)</f>
        <v>800</v>
      </c>
      <c r="BQ55" s="116">
        <f>SUM(BQ51:BQ54)</f>
        <v>50</v>
      </c>
      <c r="BR55" s="116">
        <f>SUM(BR51:BR54)</f>
        <v>160</v>
      </c>
    </row>
    <row r="56" spans="1:94" s="111" customFormat="1" ht="18" customHeight="1" x14ac:dyDescent="0.25">
      <c r="A56" s="104">
        <v>48</v>
      </c>
      <c r="B56" s="105" t="s">
        <v>117</v>
      </c>
      <c r="C56" s="117"/>
      <c r="D56" s="117"/>
      <c r="E56" s="117"/>
      <c r="F56" s="117"/>
      <c r="G56" s="117"/>
      <c r="H56" s="117"/>
      <c r="I56" s="116">
        <f t="shared" si="3"/>
        <v>0</v>
      </c>
      <c r="J56" s="116">
        <f t="shared" si="3"/>
        <v>0</v>
      </c>
      <c r="K56" s="117"/>
      <c r="L56" s="117"/>
      <c r="M56" s="109"/>
      <c r="N56" s="109"/>
      <c r="O56" s="107">
        <f t="shared" si="4"/>
        <v>0</v>
      </c>
      <c r="P56" s="107">
        <f t="shared" si="4"/>
        <v>0</v>
      </c>
      <c r="Q56" s="116"/>
      <c r="R56" s="116"/>
      <c r="S56" s="116">
        <v>0</v>
      </c>
      <c r="T56" s="116">
        <v>0</v>
      </c>
      <c r="U56" s="117"/>
      <c r="V56" s="117"/>
      <c r="W56" s="109"/>
      <c r="X56" s="109"/>
      <c r="Y56" s="109"/>
      <c r="Z56" s="109"/>
      <c r="AA56" s="109"/>
      <c r="AB56" s="109"/>
      <c r="AC56" s="109"/>
      <c r="AD56" s="109"/>
      <c r="AE56" s="107">
        <f t="shared" si="16"/>
        <v>0</v>
      </c>
      <c r="AF56" s="107">
        <f t="shared" si="16"/>
        <v>0</v>
      </c>
      <c r="AG56" s="107"/>
      <c r="AH56" s="10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>
        <f>AI56+AK56+AM56+AO56+AQ56+AS56</f>
        <v>0</v>
      </c>
      <c r="AV56" s="117">
        <f>AJ56+AL56+AN56+AP56+AR56+AT56</f>
        <v>0</v>
      </c>
      <c r="AW56" s="117"/>
      <c r="AX56" s="117"/>
      <c r="AY56" s="107">
        <f t="shared" si="17"/>
        <v>0</v>
      </c>
      <c r="AZ56" s="107">
        <f t="shared" si="17"/>
        <v>0</v>
      </c>
      <c r="BA56" s="107"/>
      <c r="BB56" s="107"/>
      <c r="BC56" s="117"/>
      <c r="BD56" s="117"/>
      <c r="BE56" s="117"/>
      <c r="BF56" s="117"/>
      <c r="BG56" s="117"/>
      <c r="BH56" s="117"/>
      <c r="BI56" s="117"/>
      <c r="BJ56" s="117"/>
      <c r="BK56" s="116">
        <f t="shared" si="6"/>
        <v>0</v>
      </c>
      <c r="BL56" s="116">
        <f t="shared" si="6"/>
        <v>0</v>
      </c>
      <c r="BM56" s="116">
        <f t="shared" si="18"/>
        <v>0</v>
      </c>
      <c r="BN56" s="116">
        <f t="shared" si="18"/>
        <v>0</v>
      </c>
      <c r="BO56" s="117"/>
      <c r="BP56" s="117"/>
      <c r="BQ56" s="113"/>
      <c r="BR56" s="113"/>
    </row>
    <row r="57" spans="1:94" s="25" customFormat="1" ht="18" customHeight="1" x14ac:dyDescent="0.25">
      <c r="A57" s="119"/>
      <c r="B57" s="110" t="s">
        <v>43</v>
      </c>
      <c r="C57" s="116">
        <f>C56</f>
        <v>0</v>
      </c>
      <c r="D57" s="116">
        <f t="shared" ref="D57:BP57" si="43">D56</f>
        <v>0</v>
      </c>
      <c r="E57" s="116">
        <f t="shared" si="43"/>
        <v>0</v>
      </c>
      <c r="F57" s="116">
        <f t="shared" si="43"/>
        <v>0</v>
      </c>
      <c r="G57" s="116">
        <f t="shared" si="43"/>
        <v>0</v>
      </c>
      <c r="H57" s="116">
        <f t="shared" si="43"/>
        <v>0</v>
      </c>
      <c r="I57" s="116">
        <f t="shared" si="3"/>
        <v>0</v>
      </c>
      <c r="J57" s="116">
        <f t="shared" si="3"/>
        <v>0</v>
      </c>
      <c r="K57" s="116">
        <f t="shared" si="43"/>
        <v>0</v>
      </c>
      <c r="L57" s="116">
        <f t="shared" si="43"/>
        <v>0</v>
      </c>
      <c r="M57" s="107">
        <f t="shared" si="43"/>
        <v>0</v>
      </c>
      <c r="N57" s="107">
        <f t="shared" si="43"/>
        <v>0</v>
      </c>
      <c r="O57" s="107">
        <f t="shared" si="4"/>
        <v>0</v>
      </c>
      <c r="P57" s="107">
        <f t="shared" si="4"/>
        <v>0</v>
      </c>
      <c r="Q57" s="116">
        <f t="shared" si="4"/>
        <v>0</v>
      </c>
      <c r="R57" s="116">
        <f t="shared" si="4"/>
        <v>0</v>
      </c>
      <c r="S57" s="116">
        <v>0</v>
      </c>
      <c r="T57" s="116">
        <v>0</v>
      </c>
      <c r="U57" s="116">
        <f t="shared" si="43"/>
        <v>0</v>
      </c>
      <c r="V57" s="116">
        <f t="shared" si="43"/>
        <v>0</v>
      </c>
      <c r="W57" s="107">
        <f t="shared" si="43"/>
        <v>0</v>
      </c>
      <c r="X57" s="107">
        <f t="shared" si="43"/>
        <v>0</v>
      </c>
      <c r="Y57" s="107">
        <f t="shared" si="43"/>
        <v>0</v>
      </c>
      <c r="Z57" s="107">
        <f t="shared" si="43"/>
        <v>0</v>
      </c>
      <c r="AA57" s="107">
        <f t="shared" si="43"/>
        <v>0</v>
      </c>
      <c r="AB57" s="107">
        <f t="shared" si="43"/>
        <v>0</v>
      </c>
      <c r="AC57" s="107">
        <f t="shared" si="43"/>
        <v>0</v>
      </c>
      <c r="AD57" s="107">
        <f t="shared" si="43"/>
        <v>0</v>
      </c>
      <c r="AE57" s="107">
        <f t="shared" si="16"/>
        <v>0</v>
      </c>
      <c r="AF57" s="107">
        <f t="shared" si="16"/>
        <v>0</v>
      </c>
      <c r="AG57" s="107">
        <f t="shared" ref="AG57:AH57" si="44">AG56</f>
        <v>0</v>
      </c>
      <c r="AH57" s="107">
        <f t="shared" si="44"/>
        <v>0</v>
      </c>
      <c r="AI57" s="116">
        <f t="shared" si="43"/>
        <v>0</v>
      </c>
      <c r="AJ57" s="116">
        <f t="shared" si="43"/>
        <v>0</v>
      </c>
      <c r="AK57" s="116">
        <f t="shared" si="43"/>
        <v>0</v>
      </c>
      <c r="AL57" s="116">
        <f t="shared" si="43"/>
        <v>0</v>
      </c>
      <c r="AM57" s="116">
        <f t="shared" si="43"/>
        <v>0</v>
      </c>
      <c r="AN57" s="116">
        <f t="shared" si="43"/>
        <v>0</v>
      </c>
      <c r="AO57" s="116">
        <f t="shared" si="43"/>
        <v>0</v>
      </c>
      <c r="AP57" s="116">
        <f t="shared" si="43"/>
        <v>0</v>
      </c>
      <c r="AQ57" s="116">
        <f t="shared" si="43"/>
        <v>0</v>
      </c>
      <c r="AR57" s="116">
        <f t="shared" si="43"/>
        <v>0</v>
      </c>
      <c r="AS57" s="116">
        <f t="shared" si="43"/>
        <v>0</v>
      </c>
      <c r="AT57" s="116">
        <f t="shared" si="43"/>
        <v>0</v>
      </c>
      <c r="AU57" s="116">
        <f t="shared" si="43"/>
        <v>0</v>
      </c>
      <c r="AV57" s="116">
        <f t="shared" si="43"/>
        <v>0</v>
      </c>
      <c r="AW57" s="116">
        <f t="shared" si="43"/>
        <v>0</v>
      </c>
      <c r="AX57" s="116">
        <f t="shared" si="43"/>
        <v>0</v>
      </c>
      <c r="AY57" s="107">
        <f t="shared" si="17"/>
        <v>0</v>
      </c>
      <c r="AZ57" s="107">
        <f t="shared" si="17"/>
        <v>0</v>
      </c>
      <c r="BA57" s="116">
        <f t="shared" si="43"/>
        <v>0</v>
      </c>
      <c r="BB57" s="116">
        <f t="shared" si="43"/>
        <v>0</v>
      </c>
      <c r="BC57" s="116">
        <f t="shared" si="43"/>
        <v>0</v>
      </c>
      <c r="BD57" s="116">
        <f t="shared" si="43"/>
        <v>0</v>
      </c>
      <c r="BE57" s="116">
        <f t="shared" si="43"/>
        <v>0</v>
      </c>
      <c r="BF57" s="116">
        <f t="shared" si="43"/>
        <v>0</v>
      </c>
      <c r="BG57" s="116">
        <f t="shared" si="43"/>
        <v>0</v>
      </c>
      <c r="BH57" s="116">
        <f t="shared" si="43"/>
        <v>0</v>
      </c>
      <c r="BI57" s="116">
        <f t="shared" si="43"/>
        <v>0</v>
      </c>
      <c r="BJ57" s="116">
        <f t="shared" si="43"/>
        <v>0</v>
      </c>
      <c r="BK57" s="116">
        <f t="shared" si="6"/>
        <v>0</v>
      </c>
      <c r="BL57" s="116">
        <f t="shared" si="6"/>
        <v>0</v>
      </c>
      <c r="BM57" s="116">
        <f t="shared" si="18"/>
        <v>0</v>
      </c>
      <c r="BN57" s="116">
        <f t="shared" si="18"/>
        <v>0</v>
      </c>
      <c r="BO57" s="116">
        <f t="shared" si="43"/>
        <v>0</v>
      </c>
      <c r="BP57" s="116">
        <f t="shared" si="43"/>
        <v>0</v>
      </c>
      <c r="BQ57" s="116">
        <f t="shared" ref="BQ57:BR57" si="45">BQ56</f>
        <v>0</v>
      </c>
      <c r="BR57" s="116">
        <f t="shared" si="45"/>
        <v>0</v>
      </c>
    </row>
    <row r="58" spans="1:94" s="25" customFormat="1" ht="18" customHeight="1" x14ac:dyDescent="0.25">
      <c r="A58" s="119"/>
      <c r="B58" s="110" t="s">
        <v>44</v>
      </c>
      <c r="C58" s="116">
        <f t="shared" ref="C58:H58" si="46">C57+C55+C50+C47+C44</f>
        <v>37820</v>
      </c>
      <c r="D58" s="116">
        <f t="shared" si="46"/>
        <v>53400</v>
      </c>
      <c r="E58" s="116">
        <f t="shared" si="46"/>
        <v>11200</v>
      </c>
      <c r="F58" s="116">
        <f t="shared" si="46"/>
        <v>22400</v>
      </c>
      <c r="G58" s="116">
        <f t="shared" si="46"/>
        <v>1950</v>
      </c>
      <c r="H58" s="116">
        <f t="shared" si="46"/>
        <v>2500</v>
      </c>
      <c r="I58" s="116">
        <f t="shared" si="3"/>
        <v>50970</v>
      </c>
      <c r="J58" s="116">
        <f t="shared" si="3"/>
        <v>78300</v>
      </c>
      <c r="K58" s="116">
        <f t="shared" ref="K58:P58" si="47">K57+K55+K50+K47+K44</f>
        <v>2630</v>
      </c>
      <c r="L58" s="116">
        <f t="shared" si="47"/>
        <v>4000</v>
      </c>
      <c r="M58" s="107">
        <f t="shared" si="47"/>
        <v>1620</v>
      </c>
      <c r="N58" s="107">
        <f t="shared" si="47"/>
        <v>2700</v>
      </c>
      <c r="O58" s="107">
        <f t="shared" si="47"/>
        <v>55220</v>
      </c>
      <c r="P58" s="107">
        <f t="shared" si="47"/>
        <v>85000</v>
      </c>
      <c r="Q58" s="116">
        <f>SUM(Q7:Q57)</f>
        <v>100</v>
      </c>
      <c r="R58" s="116">
        <f>SUM(R7:R57)</f>
        <v>300</v>
      </c>
      <c r="S58" s="116">
        <f t="shared" ref="S58:AD58" si="48">S57+S55+S50+S47+S44</f>
        <v>29000</v>
      </c>
      <c r="T58" s="116">
        <f t="shared" si="48"/>
        <v>41200.400000000001</v>
      </c>
      <c r="U58" s="116">
        <f t="shared" si="48"/>
        <v>1270</v>
      </c>
      <c r="V58" s="116">
        <f t="shared" si="48"/>
        <v>4780</v>
      </c>
      <c r="W58" s="107">
        <f t="shared" si="48"/>
        <v>440</v>
      </c>
      <c r="X58" s="107">
        <f t="shared" si="48"/>
        <v>2070</v>
      </c>
      <c r="Y58" s="107">
        <f t="shared" si="48"/>
        <v>14970</v>
      </c>
      <c r="Z58" s="107">
        <f t="shared" si="48"/>
        <v>71790</v>
      </c>
      <c r="AA58" s="107">
        <f t="shared" si="48"/>
        <v>110</v>
      </c>
      <c r="AB58" s="107">
        <f t="shared" si="48"/>
        <v>730</v>
      </c>
      <c r="AC58" s="107">
        <f t="shared" si="48"/>
        <v>310</v>
      </c>
      <c r="AD58" s="107">
        <f t="shared" si="48"/>
        <v>2730</v>
      </c>
      <c r="AE58" s="107">
        <f t="shared" si="16"/>
        <v>17100</v>
      </c>
      <c r="AF58" s="107">
        <f t="shared" si="16"/>
        <v>82100</v>
      </c>
      <c r="AG58" s="107">
        <f t="shared" ref="AG58:AX58" si="49">AG57+AG55+AG50+AG47+AG44</f>
        <v>840</v>
      </c>
      <c r="AH58" s="107">
        <f t="shared" si="49"/>
        <v>5700</v>
      </c>
      <c r="AI58" s="116">
        <f t="shared" si="49"/>
        <v>100</v>
      </c>
      <c r="AJ58" s="116">
        <f t="shared" si="49"/>
        <v>1100</v>
      </c>
      <c r="AK58" s="116">
        <f t="shared" si="49"/>
        <v>1630</v>
      </c>
      <c r="AL58" s="116">
        <f t="shared" si="49"/>
        <v>3000</v>
      </c>
      <c r="AM58" s="116">
        <f t="shared" si="49"/>
        <v>1860</v>
      </c>
      <c r="AN58" s="116">
        <f t="shared" si="49"/>
        <v>5700</v>
      </c>
      <c r="AO58" s="116">
        <f t="shared" si="49"/>
        <v>580</v>
      </c>
      <c r="AP58" s="116">
        <f t="shared" si="49"/>
        <v>900</v>
      </c>
      <c r="AQ58" s="116">
        <f t="shared" si="49"/>
        <v>6680</v>
      </c>
      <c r="AR58" s="116">
        <f t="shared" si="49"/>
        <v>10000</v>
      </c>
      <c r="AS58" s="116">
        <f t="shared" si="49"/>
        <v>700</v>
      </c>
      <c r="AT58" s="116">
        <f t="shared" si="49"/>
        <v>1600</v>
      </c>
      <c r="AU58" s="116">
        <f t="shared" si="49"/>
        <v>11550</v>
      </c>
      <c r="AV58" s="116">
        <f t="shared" si="49"/>
        <v>22300</v>
      </c>
      <c r="AW58" s="116">
        <f t="shared" si="49"/>
        <v>0</v>
      </c>
      <c r="AX58" s="116">
        <f t="shared" si="49"/>
        <v>0</v>
      </c>
      <c r="AY58" s="107">
        <f t="shared" si="17"/>
        <v>83870</v>
      </c>
      <c r="AZ58" s="107">
        <f t="shared" si="17"/>
        <v>189400</v>
      </c>
      <c r="BA58" s="116">
        <f t="shared" ref="BA58:BJ58" si="50">BA57+BA55+BA50+BA47+BA44</f>
        <v>20</v>
      </c>
      <c r="BB58" s="116">
        <f t="shared" si="50"/>
        <v>70</v>
      </c>
      <c r="BC58" s="116">
        <f t="shared" si="50"/>
        <v>10</v>
      </c>
      <c r="BD58" s="116">
        <f t="shared" si="50"/>
        <v>50</v>
      </c>
      <c r="BE58" s="116">
        <f t="shared" si="50"/>
        <v>20</v>
      </c>
      <c r="BF58" s="116">
        <f t="shared" si="50"/>
        <v>40</v>
      </c>
      <c r="BG58" s="116">
        <f t="shared" si="50"/>
        <v>10</v>
      </c>
      <c r="BH58" s="116">
        <f t="shared" si="50"/>
        <v>30</v>
      </c>
      <c r="BI58" s="116">
        <f t="shared" si="50"/>
        <v>1440</v>
      </c>
      <c r="BJ58" s="116">
        <f t="shared" si="50"/>
        <v>4210</v>
      </c>
      <c r="BK58" s="116">
        <f t="shared" si="6"/>
        <v>1500</v>
      </c>
      <c r="BL58" s="116">
        <f t="shared" si="6"/>
        <v>4400</v>
      </c>
      <c r="BM58" s="116">
        <f t="shared" si="18"/>
        <v>85370</v>
      </c>
      <c r="BN58" s="116">
        <f t="shared" si="18"/>
        <v>193800</v>
      </c>
      <c r="BO58" s="116">
        <f>BO57+BO55+BO50+BO47+BO44</f>
        <v>8900</v>
      </c>
      <c r="BP58" s="116">
        <f>BP57+BP55+BP50+BP47+BP44</f>
        <v>15870</v>
      </c>
      <c r="BQ58" s="116">
        <f>BQ57+BQ55+BQ50+BQ47+BQ44</f>
        <v>1785</v>
      </c>
      <c r="BR58" s="116">
        <f>BR57+BR55+BR50+BR47+BR44</f>
        <v>3180</v>
      </c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</row>
    <row r="60" spans="1:94" x14ac:dyDescent="0.25"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7"/>
      <c r="AZ60" s="27"/>
      <c r="BA60" s="27"/>
      <c r="BB60" s="27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7"/>
      <c r="BN60" s="27"/>
    </row>
    <row r="68" spans="3:67" x14ac:dyDescent="0.25"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7"/>
      <c r="AZ68" s="27"/>
      <c r="BA68" s="27"/>
      <c r="BB68" s="27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7"/>
      <c r="BN68" s="27"/>
      <c r="BO68" s="26"/>
    </row>
  </sheetData>
  <protectedRanges>
    <protectedRange sqref="B48:B49" name="Range7_2"/>
    <protectedRange sqref="B56" name="Range8_1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P1"/>
    <mergeCell ref="U1:AF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Q63"/>
  <sheetViews>
    <sheetView view="pageBreakPreview" zoomScale="70" zoomScaleNormal="85" zoomScaleSheetLayoutView="70" workbookViewId="0">
      <pane xSplit="2" ySplit="6" topLeftCell="C40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8" width="8.4257812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7">
        <v>33360</v>
      </c>
      <c r="D7" s="7">
        <v>76640</v>
      </c>
      <c r="E7" s="7">
        <v>9157</v>
      </c>
      <c r="F7" s="7">
        <v>16275</v>
      </c>
      <c r="G7" s="7">
        <v>700</v>
      </c>
      <c r="H7" s="7">
        <v>1635</v>
      </c>
      <c r="I7" s="8">
        <f>C7+E7+G7</f>
        <v>43217</v>
      </c>
      <c r="J7" s="8">
        <f>D7+F7+H7</f>
        <v>94550</v>
      </c>
      <c r="K7" s="7">
        <v>1240</v>
      </c>
      <c r="L7" s="7">
        <v>6540</v>
      </c>
      <c r="M7" s="7">
        <v>430</v>
      </c>
      <c r="N7" s="7">
        <v>2110</v>
      </c>
      <c r="O7" s="8">
        <f>I7+K7+M7</f>
        <v>44887</v>
      </c>
      <c r="P7" s="8">
        <f>J7+L7+N7</f>
        <v>103200</v>
      </c>
      <c r="Q7" s="7">
        <v>58</v>
      </c>
      <c r="R7" s="7">
        <v>154</v>
      </c>
      <c r="S7" s="7">
        <v>38183</v>
      </c>
      <c r="T7" s="7">
        <v>87746</v>
      </c>
      <c r="U7" s="7">
        <v>5168</v>
      </c>
      <c r="V7" s="7">
        <v>32270</v>
      </c>
      <c r="W7" s="7">
        <v>3500</v>
      </c>
      <c r="X7" s="7">
        <v>22500</v>
      </c>
      <c r="Y7" s="7">
        <v>130</v>
      </c>
      <c r="Z7" s="7">
        <v>200</v>
      </c>
      <c r="AA7" s="7">
        <v>14</v>
      </c>
      <c r="AB7" s="7">
        <v>330</v>
      </c>
      <c r="AC7" s="7">
        <v>28</v>
      </c>
      <c r="AD7" s="7">
        <v>4000</v>
      </c>
      <c r="AE7" s="8">
        <f>U7+W7+Y7+AA7+AC7</f>
        <v>8840</v>
      </c>
      <c r="AF7" s="8">
        <f>V7+X7+Z7+AB7+AD7</f>
        <v>59300</v>
      </c>
      <c r="AG7" s="7">
        <v>60</v>
      </c>
      <c r="AH7" s="7">
        <v>61</v>
      </c>
      <c r="AI7" s="7">
        <v>5</v>
      </c>
      <c r="AJ7" s="7">
        <v>150</v>
      </c>
      <c r="AK7" s="7">
        <v>300</v>
      </c>
      <c r="AL7" s="7">
        <v>1100</v>
      </c>
      <c r="AM7" s="7">
        <v>950</v>
      </c>
      <c r="AN7" s="7">
        <v>4225</v>
      </c>
      <c r="AO7" s="7">
        <v>80</v>
      </c>
      <c r="AP7" s="7">
        <v>80</v>
      </c>
      <c r="AQ7" s="7">
        <v>1195</v>
      </c>
      <c r="AR7" s="7">
        <v>195</v>
      </c>
      <c r="AS7" s="7">
        <v>40</v>
      </c>
      <c r="AT7" s="7">
        <v>250</v>
      </c>
      <c r="AU7" s="7">
        <f>AI7+AK7+AM7+AO7+AQ7+AS7</f>
        <v>2570</v>
      </c>
      <c r="AV7" s="7">
        <f>AJ7+AL7+AN7+AP7+AR7+AT7</f>
        <v>6000</v>
      </c>
      <c r="AW7" s="7">
        <v>250</v>
      </c>
      <c r="AX7" s="7">
        <v>64</v>
      </c>
      <c r="AY7" s="9">
        <f>O7+AE7+AU7</f>
        <v>56297</v>
      </c>
      <c r="AZ7" s="9">
        <f>P7+AF7+AV7</f>
        <v>168500</v>
      </c>
      <c r="BA7" s="9"/>
      <c r="BB7" s="9"/>
      <c r="BC7" s="7">
        <v>9</v>
      </c>
      <c r="BD7" s="7">
        <v>135</v>
      </c>
      <c r="BE7" s="7">
        <v>14</v>
      </c>
      <c r="BF7" s="7">
        <v>420</v>
      </c>
      <c r="BG7" s="7">
        <v>1500</v>
      </c>
      <c r="BH7" s="7">
        <v>2900</v>
      </c>
      <c r="BI7" s="7">
        <v>4857</v>
      </c>
      <c r="BJ7" s="7">
        <v>6785</v>
      </c>
      <c r="BK7" s="8">
        <f>BA7+BC7+BE7+BG7+BI7</f>
        <v>6380</v>
      </c>
      <c r="BL7" s="8">
        <f>BB7+BD7+BF7+BH7+BJ7</f>
        <v>10240</v>
      </c>
      <c r="BM7" s="8">
        <f>AY7+BK7</f>
        <v>62677</v>
      </c>
      <c r="BN7" s="8">
        <f>AZ7+BL7</f>
        <v>178740</v>
      </c>
      <c r="BO7" s="7">
        <v>16500</v>
      </c>
      <c r="BP7" s="7">
        <v>34340</v>
      </c>
      <c r="BQ7" s="7">
        <v>1027</v>
      </c>
      <c r="BR7" s="7">
        <v>1027</v>
      </c>
    </row>
    <row r="8" spans="1:70" s="10" customFormat="1" ht="18" customHeight="1" x14ac:dyDescent="0.25">
      <c r="A8" s="37">
        <v>2</v>
      </c>
      <c r="B8" s="12" t="s">
        <v>9</v>
      </c>
      <c r="C8" s="7">
        <v>39800</v>
      </c>
      <c r="D8" s="7">
        <v>102500</v>
      </c>
      <c r="E8" s="7">
        <v>8948</v>
      </c>
      <c r="F8" s="7">
        <v>16190</v>
      </c>
      <c r="G8" s="7">
        <v>598</v>
      </c>
      <c r="H8" s="7">
        <v>1310</v>
      </c>
      <c r="I8" s="8">
        <f t="shared" ref="I8:I56" si="0">C8+E8+G8</f>
        <v>49346</v>
      </c>
      <c r="J8" s="8">
        <f t="shared" ref="J8:J56" si="1">D8+F8+H8</f>
        <v>120000</v>
      </c>
      <c r="K8" s="7">
        <v>1012</v>
      </c>
      <c r="L8" s="7">
        <v>6300</v>
      </c>
      <c r="M8" s="7">
        <v>660</v>
      </c>
      <c r="N8" s="7">
        <v>3000</v>
      </c>
      <c r="O8" s="8">
        <f t="shared" ref="O8:O56" si="2">I8+K8+M8</f>
        <v>51018</v>
      </c>
      <c r="P8" s="8">
        <f t="shared" ref="P8:P56" si="3">J8+L8+N8</f>
        <v>129300</v>
      </c>
      <c r="Q8" s="7">
        <v>121</v>
      </c>
      <c r="R8" s="7">
        <v>469</v>
      </c>
      <c r="S8" s="7">
        <v>43387</v>
      </c>
      <c r="T8" s="7">
        <v>109927</v>
      </c>
      <c r="U8" s="7">
        <v>3674</v>
      </c>
      <c r="V8" s="7">
        <v>24060</v>
      </c>
      <c r="W8" s="7">
        <v>2200</v>
      </c>
      <c r="X8" s="7">
        <v>13000</v>
      </c>
      <c r="Y8" s="7">
        <v>70</v>
      </c>
      <c r="Z8" s="7">
        <v>100</v>
      </c>
      <c r="AA8" s="7">
        <v>15</v>
      </c>
      <c r="AB8" s="7">
        <v>340</v>
      </c>
      <c r="AC8" s="7">
        <v>21</v>
      </c>
      <c r="AD8" s="7">
        <v>3400</v>
      </c>
      <c r="AE8" s="8">
        <f t="shared" ref="AE8:AE56" si="4">U8+W8+Y8+AA8+AC8</f>
        <v>5980</v>
      </c>
      <c r="AF8" s="8">
        <f t="shared" ref="AF8:AF56" si="5">V8+X8+Z8+AB8+AD8</f>
        <v>40900</v>
      </c>
      <c r="AG8" s="7">
        <v>50</v>
      </c>
      <c r="AH8" s="7">
        <v>53</v>
      </c>
      <c r="AI8" s="7">
        <v>5</v>
      </c>
      <c r="AJ8" s="7">
        <v>150</v>
      </c>
      <c r="AK8" s="7">
        <v>275</v>
      </c>
      <c r="AL8" s="7">
        <v>1000</v>
      </c>
      <c r="AM8" s="7">
        <v>980</v>
      </c>
      <c r="AN8" s="7">
        <v>4500</v>
      </c>
      <c r="AO8" s="7">
        <v>90</v>
      </c>
      <c r="AP8" s="7">
        <v>90</v>
      </c>
      <c r="AQ8" s="7">
        <v>1305</v>
      </c>
      <c r="AR8" s="7">
        <v>200</v>
      </c>
      <c r="AS8" s="7">
        <v>45</v>
      </c>
      <c r="AT8" s="7">
        <v>260</v>
      </c>
      <c r="AU8" s="7">
        <f t="shared" ref="AU8:AU56" si="6">AI8+AK8+AM8+AO8+AQ8+AS8</f>
        <v>2700</v>
      </c>
      <c r="AV8" s="7">
        <f t="shared" ref="AV8:AV56" si="7">AJ8+AL8+AN8+AP8+AR8+AT8</f>
        <v>6200</v>
      </c>
      <c r="AW8" s="7">
        <v>144</v>
      </c>
      <c r="AX8" s="7">
        <v>60</v>
      </c>
      <c r="AY8" s="9">
        <f t="shared" ref="AY8:AY56" si="8">O8+AE8+AU8</f>
        <v>59698</v>
      </c>
      <c r="AZ8" s="9">
        <f t="shared" ref="AZ8:AZ56" si="9">P8+AF8+AV8</f>
        <v>176400</v>
      </c>
      <c r="BA8" s="9"/>
      <c r="BB8" s="9"/>
      <c r="BC8" s="7">
        <v>9</v>
      </c>
      <c r="BD8" s="7">
        <v>135</v>
      </c>
      <c r="BE8" s="7">
        <v>16</v>
      </c>
      <c r="BF8" s="7">
        <v>480</v>
      </c>
      <c r="BG8" s="7">
        <v>1800</v>
      </c>
      <c r="BH8" s="7">
        <v>3200</v>
      </c>
      <c r="BI8" s="7">
        <v>5865</v>
      </c>
      <c r="BJ8" s="7">
        <v>6745</v>
      </c>
      <c r="BK8" s="8">
        <f t="shared" ref="BK8:BK56" si="10">BA8+BC8+BE8+BG8+BI8</f>
        <v>7690</v>
      </c>
      <c r="BL8" s="8">
        <f t="shared" ref="BL8:BL56" si="11">BB8+BD8+BF8+BH8+BJ8</f>
        <v>10560</v>
      </c>
      <c r="BM8" s="8">
        <f t="shared" ref="BM8:BM56" si="12">AY8+BK8</f>
        <v>67388</v>
      </c>
      <c r="BN8" s="8">
        <f t="shared" ref="BN8:BN56" si="13">AZ8+BL8</f>
        <v>186960</v>
      </c>
      <c r="BO8" s="7">
        <v>17100</v>
      </c>
      <c r="BP8" s="7">
        <v>36800</v>
      </c>
      <c r="BQ8" s="7">
        <v>1219</v>
      </c>
      <c r="BR8" s="7">
        <v>1219</v>
      </c>
    </row>
    <row r="9" spans="1:70" s="10" customFormat="1" ht="18" customHeight="1" x14ac:dyDescent="0.25">
      <c r="A9" s="36">
        <v>3</v>
      </c>
      <c r="B9" s="12" t="s">
        <v>10</v>
      </c>
      <c r="C9" s="7">
        <v>720</v>
      </c>
      <c r="D9" s="7">
        <v>1200</v>
      </c>
      <c r="E9" s="7">
        <v>427</v>
      </c>
      <c r="F9" s="7">
        <v>730</v>
      </c>
      <c r="G9" s="7">
        <v>42</v>
      </c>
      <c r="H9" s="7">
        <v>100</v>
      </c>
      <c r="I9" s="8">
        <f t="shared" si="0"/>
        <v>1189</v>
      </c>
      <c r="J9" s="8">
        <f t="shared" si="1"/>
        <v>2030</v>
      </c>
      <c r="K9" s="7">
        <v>20</v>
      </c>
      <c r="L9" s="7">
        <v>100</v>
      </c>
      <c r="M9" s="7">
        <v>144</v>
      </c>
      <c r="N9" s="7">
        <v>670</v>
      </c>
      <c r="O9" s="8">
        <f t="shared" si="2"/>
        <v>1353</v>
      </c>
      <c r="P9" s="8">
        <f t="shared" si="3"/>
        <v>2800</v>
      </c>
      <c r="Q9" s="7">
        <v>16</v>
      </c>
      <c r="R9" s="7">
        <v>70</v>
      </c>
      <c r="S9" s="7">
        <v>1086</v>
      </c>
      <c r="T9" s="7">
        <v>2240</v>
      </c>
      <c r="U9" s="7">
        <v>210</v>
      </c>
      <c r="V9" s="7">
        <v>1340</v>
      </c>
      <c r="W9" s="7">
        <v>197</v>
      </c>
      <c r="X9" s="7">
        <v>1300</v>
      </c>
      <c r="Y9" s="7">
        <v>10</v>
      </c>
      <c r="Z9" s="7">
        <v>50</v>
      </c>
      <c r="AA9" s="7">
        <v>3</v>
      </c>
      <c r="AB9" s="7">
        <v>10</v>
      </c>
      <c r="AC9" s="7">
        <v>0</v>
      </c>
      <c r="AD9" s="7">
        <v>0</v>
      </c>
      <c r="AE9" s="8">
        <f t="shared" si="4"/>
        <v>420</v>
      </c>
      <c r="AF9" s="8">
        <f t="shared" si="5"/>
        <v>2700</v>
      </c>
      <c r="AG9" s="7">
        <v>7</v>
      </c>
      <c r="AH9" s="7">
        <v>10</v>
      </c>
      <c r="AI9" s="7">
        <v>0</v>
      </c>
      <c r="AJ9" s="7">
        <v>0</v>
      </c>
      <c r="AK9" s="7">
        <v>45</v>
      </c>
      <c r="AL9" s="7">
        <v>90</v>
      </c>
      <c r="AM9" s="7">
        <v>65</v>
      </c>
      <c r="AN9" s="7">
        <v>350</v>
      </c>
      <c r="AO9" s="7">
        <v>30</v>
      </c>
      <c r="AP9" s="7">
        <v>30</v>
      </c>
      <c r="AQ9" s="7">
        <v>50</v>
      </c>
      <c r="AR9" s="7">
        <v>20</v>
      </c>
      <c r="AS9" s="7">
        <v>10</v>
      </c>
      <c r="AT9" s="7">
        <v>10</v>
      </c>
      <c r="AU9" s="7">
        <f t="shared" si="6"/>
        <v>200</v>
      </c>
      <c r="AV9" s="7">
        <f t="shared" si="7"/>
        <v>500</v>
      </c>
      <c r="AW9" s="7">
        <v>13</v>
      </c>
      <c r="AX9" s="7">
        <v>7</v>
      </c>
      <c r="AY9" s="9">
        <f t="shared" si="8"/>
        <v>1973</v>
      </c>
      <c r="AZ9" s="9">
        <f t="shared" si="9"/>
        <v>6000</v>
      </c>
      <c r="BA9" s="9"/>
      <c r="BB9" s="9"/>
      <c r="BC9" s="7">
        <v>2</v>
      </c>
      <c r="BD9" s="7">
        <v>30</v>
      </c>
      <c r="BE9" s="7">
        <v>3</v>
      </c>
      <c r="BF9" s="7">
        <v>90</v>
      </c>
      <c r="BG9" s="7">
        <v>280</v>
      </c>
      <c r="BH9" s="7">
        <v>350</v>
      </c>
      <c r="BI9" s="7">
        <v>715</v>
      </c>
      <c r="BJ9" s="7">
        <v>750</v>
      </c>
      <c r="BK9" s="8">
        <f t="shared" si="10"/>
        <v>1000</v>
      </c>
      <c r="BL9" s="8">
        <f t="shared" si="11"/>
        <v>1220</v>
      </c>
      <c r="BM9" s="8">
        <f t="shared" si="12"/>
        <v>2973</v>
      </c>
      <c r="BN9" s="8">
        <f t="shared" si="13"/>
        <v>7220</v>
      </c>
      <c r="BO9" s="7">
        <v>300</v>
      </c>
      <c r="BP9" s="7">
        <v>800</v>
      </c>
      <c r="BQ9" s="7">
        <v>26</v>
      </c>
      <c r="BR9" s="7">
        <v>26</v>
      </c>
    </row>
    <row r="10" spans="1:70" s="10" customFormat="1" ht="18" customHeight="1" x14ac:dyDescent="0.25">
      <c r="A10" s="37">
        <v>4</v>
      </c>
      <c r="B10" s="12" t="s">
        <v>11</v>
      </c>
      <c r="C10" s="7">
        <v>118</v>
      </c>
      <c r="D10" s="7">
        <v>150</v>
      </c>
      <c r="E10" s="7">
        <v>39</v>
      </c>
      <c r="F10" s="7">
        <v>55</v>
      </c>
      <c r="G10" s="7">
        <v>17</v>
      </c>
      <c r="H10" s="7">
        <v>25</v>
      </c>
      <c r="I10" s="8">
        <f t="shared" si="0"/>
        <v>174</v>
      </c>
      <c r="J10" s="8">
        <f t="shared" si="1"/>
        <v>230</v>
      </c>
      <c r="K10" s="7">
        <v>6</v>
      </c>
      <c r="L10" s="7">
        <v>10</v>
      </c>
      <c r="M10" s="7">
        <v>4</v>
      </c>
      <c r="N10" s="7">
        <v>10</v>
      </c>
      <c r="O10" s="8">
        <f t="shared" si="2"/>
        <v>184</v>
      </c>
      <c r="P10" s="8">
        <f t="shared" si="3"/>
        <v>250</v>
      </c>
      <c r="Q10" s="7">
        <v>2</v>
      </c>
      <c r="R10" s="7">
        <v>2</v>
      </c>
      <c r="S10" s="7">
        <v>157</v>
      </c>
      <c r="T10" s="7">
        <v>213</v>
      </c>
      <c r="U10" s="7">
        <v>85</v>
      </c>
      <c r="V10" s="7">
        <v>500</v>
      </c>
      <c r="W10" s="7">
        <v>65</v>
      </c>
      <c r="X10" s="7">
        <v>480</v>
      </c>
      <c r="Y10" s="7">
        <v>10</v>
      </c>
      <c r="Z10" s="7">
        <v>20</v>
      </c>
      <c r="AA10" s="7">
        <v>0</v>
      </c>
      <c r="AB10" s="7">
        <v>0</v>
      </c>
      <c r="AC10" s="7">
        <v>0</v>
      </c>
      <c r="AD10" s="7">
        <v>0</v>
      </c>
      <c r="AE10" s="8">
        <f t="shared" si="4"/>
        <v>160</v>
      </c>
      <c r="AF10" s="8">
        <f t="shared" si="5"/>
        <v>1000</v>
      </c>
      <c r="AG10" s="7">
        <v>2</v>
      </c>
      <c r="AH10" s="7">
        <v>4</v>
      </c>
      <c r="AI10" s="7">
        <v>0</v>
      </c>
      <c r="AJ10" s="7">
        <v>0</v>
      </c>
      <c r="AK10" s="7">
        <v>45</v>
      </c>
      <c r="AL10" s="7">
        <v>110</v>
      </c>
      <c r="AM10" s="7">
        <v>95</v>
      </c>
      <c r="AN10" s="7">
        <v>620</v>
      </c>
      <c r="AO10" s="7">
        <v>20</v>
      </c>
      <c r="AP10" s="7">
        <v>20</v>
      </c>
      <c r="AQ10" s="7">
        <v>75</v>
      </c>
      <c r="AR10" s="7">
        <v>25</v>
      </c>
      <c r="AS10" s="7">
        <v>5</v>
      </c>
      <c r="AT10" s="7">
        <v>25</v>
      </c>
      <c r="AU10" s="7">
        <f t="shared" si="6"/>
        <v>240</v>
      </c>
      <c r="AV10" s="7">
        <f t="shared" si="7"/>
        <v>800</v>
      </c>
      <c r="AW10" s="7">
        <v>15</v>
      </c>
      <c r="AX10" s="7">
        <v>5</v>
      </c>
      <c r="AY10" s="9">
        <f t="shared" si="8"/>
        <v>584</v>
      </c>
      <c r="AZ10" s="9">
        <f t="shared" si="9"/>
        <v>2050</v>
      </c>
      <c r="BA10" s="9"/>
      <c r="BB10" s="9"/>
      <c r="BC10" s="7">
        <v>1</v>
      </c>
      <c r="BD10" s="7">
        <v>15</v>
      </c>
      <c r="BE10" s="7">
        <v>2</v>
      </c>
      <c r="BF10" s="7">
        <v>60</v>
      </c>
      <c r="BG10" s="7">
        <v>75</v>
      </c>
      <c r="BH10" s="7">
        <v>180</v>
      </c>
      <c r="BI10" s="7">
        <v>292</v>
      </c>
      <c r="BJ10" s="7">
        <v>265</v>
      </c>
      <c r="BK10" s="8">
        <f t="shared" si="10"/>
        <v>370</v>
      </c>
      <c r="BL10" s="8">
        <f t="shared" si="11"/>
        <v>520</v>
      </c>
      <c r="BM10" s="8">
        <f t="shared" si="12"/>
        <v>954</v>
      </c>
      <c r="BN10" s="8">
        <f t="shared" si="13"/>
        <v>2570</v>
      </c>
      <c r="BO10" s="7">
        <v>100</v>
      </c>
      <c r="BP10" s="7">
        <v>200</v>
      </c>
      <c r="BQ10" s="7">
        <v>7</v>
      </c>
      <c r="BR10" s="7">
        <v>7</v>
      </c>
    </row>
    <row r="11" spans="1:70" s="10" customFormat="1" ht="18" customHeight="1" x14ac:dyDescent="0.25">
      <c r="A11" s="36">
        <v>5</v>
      </c>
      <c r="B11" s="12" t="s">
        <v>12</v>
      </c>
      <c r="C11" s="7">
        <v>1920</v>
      </c>
      <c r="D11" s="7">
        <v>3600</v>
      </c>
      <c r="E11" s="7">
        <v>504</v>
      </c>
      <c r="F11" s="7">
        <v>930</v>
      </c>
      <c r="G11" s="7">
        <v>50</v>
      </c>
      <c r="H11" s="7">
        <v>110</v>
      </c>
      <c r="I11" s="8">
        <f t="shared" si="0"/>
        <v>2474</v>
      </c>
      <c r="J11" s="8">
        <f t="shared" si="1"/>
        <v>4640</v>
      </c>
      <c r="K11" s="7">
        <v>130</v>
      </c>
      <c r="L11" s="7">
        <v>600</v>
      </c>
      <c r="M11" s="7">
        <v>45</v>
      </c>
      <c r="N11" s="7">
        <v>200</v>
      </c>
      <c r="O11" s="8">
        <f t="shared" si="2"/>
        <v>2649</v>
      </c>
      <c r="P11" s="8">
        <f t="shared" si="3"/>
        <v>5440</v>
      </c>
      <c r="Q11" s="7">
        <v>18</v>
      </c>
      <c r="R11" s="7">
        <v>39</v>
      </c>
      <c r="S11" s="7">
        <v>2261</v>
      </c>
      <c r="T11" s="7">
        <v>4631</v>
      </c>
      <c r="U11" s="7">
        <v>1500</v>
      </c>
      <c r="V11" s="7">
        <v>8950</v>
      </c>
      <c r="W11" s="7">
        <v>700</v>
      </c>
      <c r="X11" s="7">
        <v>6000</v>
      </c>
      <c r="Y11" s="7">
        <v>30</v>
      </c>
      <c r="Z11" s="7">
        <v>140</v>
      </c>
      <c r="AA11" s="7">
        <v>4</v>
      </c>
      <c r="AB11" s="7">
        <v>10</v>
      </c>
      <c r="AC11" s="7">
        <v>6</v>
      </c>
      <c r="AD11" s="7">
        <v>300</v>
      </c>
      <c r="AE11" s="8">
        <f t="shared" si="4"/>
        <v>2240</v>
      </c>
      <c r="AF11" s="8">
        <f t="shared" si="5"/>
        <v>15400</v>
      </c>
      <c r="AG11" s="7">
        <v>18</v>
      </c>
      <c r="AH11" s="7">
        <v>30</v>
      </c>
      <c r="AI11" s="7">
        <v>0</v>
      </c>
      <c r="AJ11" s="7">
        <v>0</v>
      </c>
      <c r="AK11" s="7">
        <v>35</v>
      </c>
      <c r="AL11" s="7">
        <v>100</v>
      </c>
      <c r="AM11" s="7">
        <v>150</v>
      </c>
      <c r="AN11" s="7">
        <v>650</v>
      </c>
      <c r="AO11" s="7">
        <v>50</v>
      </c>
      <c r="AP11" s="7">
        <v>50</v>
      </c>
      <c r="AQ11" s="7">
        <v>155</v>
      </c>
      <c r="AR11" s="7">
        <v>40</v>
      </c>
      <c r="AS11" s="7">
        <v>10</v>
      </c>
      <c r="AT11" s="7">
        <v>20</v>
      </c>
      <c r="AU11" s="7">
        <f t="shared" si="6"/>
        <v>400</v>
      </c>
      <c r="AV11" s="7">
        <f t="shared" si="7"/>
        <v>860</v>
      </c>
      <c r="AW11" s="7">
        <v>31</v>
      </c>
      <c r="AX11" s="7">
        <v>18</v>
      </c>
      <c r="AY11" s="9">
        <f t="shared" si="8"/>
        <v>5289</v>
      </c>
      <c r="AZ11" s="9">
        <f t="shared" si="9"/>
        <v>21700</v>
      </c>
      <c r="BA11" s="9"/>
      <c r="BB11" s="9"/>
      <c r="BC11" s="7">
        <v>2</v>
      </c>
      <c r="BD11" s="7">
        <v>30</v>
      </c>
      <c r="BE11" s="7">
        <v>4</v>
      </c>
      <c r="BF11" s="7">
        <v>120</v>
      </c>
      <c r="BG11" s="7">
        <v>300</v>
      </c>
      <c r="BH11" s="7">
        <v>600</v>
      </c>
      <c r="BI11" s="7">
        <v>1074</v>
      </c>
      <c r="BJ11" s="7">
        <v>1150</v>
      </c>
      <c r="BK11" s="8">
        <f t="shared" si="10"/>
        <v>1380</v>
      </c>
      <c r="BL11" s="8">
        <f t="shared" si="11"/>
        <v>1900</v>
      </c>
      <c r="BM11" s="8">
        <f t="shared" si="12"/>
        <v>6669</v>
      </c>
      <c r="BN11" s="8">
        <f t="shared" si="13"/>
        <v>23600</v>
      </c>
      <c r="BO11" s="7">
        <v>900</v>
      </c>
      <c r="BP11" s="7">
        <v>3500</v>
      </c>
      <c r="BQ11" s="7">
        <v>73</v>
      </c>
      <c r="BR11" s="7">
        <v>73</v>
      </c>
    </row>
    <row r="12" spans="1:70" s="10" customFormat="1" ht="18" customHeight="1" x14ac:dyDescent="0.25">
      <c r="A12" s="37">
        <v>6</v>
      </c>
      <c r="B12" s="12" t="s">
        <v>13</v>
      </c>
      <c r="C12" s="7">
        <v>150</v>
      </c>
      <c r="D12" s="7">
        <v>290</v>
      </c>
      <c r="E12" s="7">
        <v>69</v>
      </c>
      <c r="F12" s="7">
        <v>115</v>
      </c>
      <c r="G12" s="7">
        <v>15</v>
      </c>
      <c r="H12" s="7">
        <v>20</v>
      </c>
      <c r="I12" s="8">
        <f t="shared" si="0"/>
        <v>234</v>
      </c>
      <c r="J12" s="8">
        <f t="shared" si="1"/>
        <v>425</v>
      </c>
      <c r="K12" s="7">
        <v>20</v>
      </c>
      <c r="L12" s="7">
        <v>100</v>
      </c>
      <c r="M12" s="7">
        <v>11</v>
      </c>
      <c r="N12" s="7">
        <v>25</v>
      </c>
      <c r="O12" s="8">
        <f t="shared" si="2"/>
        <v>265</v>
      </c>
      <c r="P12" s="8">
        <f t="shared" si="3"/>
        <v>550</v>
      </c>
      <c r="Q12" s="7">
        <v>4</v>
      </c>
      <c r="R12" s="7">
        <v>6</v>
      </c>
      <c r="S12" s="7">
        <v>227</v>
      </c>
      <c r="T12" s="7">
        <v>470</v>
      </c>
      <c r="U12" s="7">
        <v>844</v>
      </c>
      <c r="V12" s="7">
        <v>4410</v>
      </c>
      <c r="W12" s="7">
        <v>250</v>
      </c>
      <c r="X12" s="7">
        <v>2900</v>
      </c>
      <c r="Y12" s="7">
        <v>25</v>
      </c>
      <c r="Z12" s="7">
        <v>20</v>
      </c>
      <c r="AA12" s="7">
        <v>3</v>
      </c>
      <c r="AB12" s="7">
        <v>20</v>
      </c>
      <c r="AC12" s="7">
        <v>0</v>
      </c>
      <c r="AD12" s="7">
        <v>0</v>
      </c>
      <c r="AE12" s="8">
        <f t="shared" si="4"/>
        <v>1122</v>
      </c>
      <c r="AF12" s="8">
        <f t="shared" si="5"/>
        <v>7350</v>
      </c>
      <c r="AG12" s="7">
        <v>8</v>
      </c>
      <c r="AH12" s="7">
        <v>5</v>
      </c>
      <c r="AI12" s="7">
        <v>0</v>
      </c>
      <c r="AJ12" s="7">
        <v>0</v>
      </c>
      <c r="AK12" s="7">
        <v>15</v>
      </c>
      <c r="AL12" s="7">
        <v>30</v>
      </c>
      <c r="AM12" s="7">
        <v>45</v>
      </c>
      <c r="AN12" s="7">
        <v>220</v>
      </c>
      <c r="AO12" s="7">
        <v>25</v>
      </c>
      <c r="AP12" s="7">
        <v>25</v>
      </c>
      <c r="AQ12" s="7">
        <v>20</v>
      </c>
      <c r="AR12" s="7">
        <v>10</v>
      </c>
      <c r="AS12" s="7">
        <v>5</v>
      </c>
      <c r="AT12" s="7">
        <v>15</v>
      </c>
      <c r="AU12" s="7">
        <f t="shared" si="6"/>
        <v>110</v>
      </c>
      <c r="AV12" s="7">
        <f t="shared" si="7"/>
        <v>300</v>
      </c>
      <c r="AW12" s="7">
        <v>6</v>
      </c>
      <c r="AX12" s="7">
        <v>4</v>
      </c>
      <c r="AY12" s="9">
        <f t="shared" si="8"/>
        <v>1497</v>
      </c>
      <c r="AZ12" s="9">
        <f t="shared" si="9"/>
        <v>8200</v>
      </c>
      <c r="BA12" s="9"/>
      <c r="BB12" s="9"/>
      <c r="BC12" s="7">
        <v>1</v>
      </c>
      <c r="BD12" s="7">
        <v>15</v>
      </c>
      <c r="BE12" s="7">
        <v>2</v>
      </c>
      <c r="BF12" s="7">
        <v>60</v>
      </c>
      <c r="BG12" s="7">
        <v>130</v>
      </c>
      <c r="BH12" s="7">
        <v>280</v>
      </c>
      <c r="BI12" s="7">
        <v>487</v>
      </c>
      <c r="BJ12" s="7">
        <v>545</v>
      </c>
      <c r="BK12" s="8">
        <f t="shared" si="10"/>
        <v>620</v>
      </c>
      <c r="BL12" s="8">
        <f t="shared" si="11"/>
        <v>900</v>
      </c>
      <c r="BM12" s="8">
        <f t="shared" si="12"/>
        <v>2117</v>
      </c>
      <c r="BN12" s="8">
        <f t="shared" si="13"/>
        <v>9100</v>
      </c>
      <c r="BO12" s="7">
        <v>200</v>
      </c>
      <c r="BP12" s="7">
        <v>200</v>
      </c>
      <c r="BQ12" s="7">
        <v>12</v>
      </c>
      <c r="BR12" s="7">
        <v>12</v>
      </c>
    </row>
    <row r="13" spans="1:70" s="10" customFormat="1" ht="18" customHeight="1" x14ac:dyDescent="0.25">
      <c r="A13" s="36">
        <v>7</v>
      </c>
      <c r="B13" s="12" t="s">
        <v>15</v>
      </c>
      <c r="C13" s="7">
        <v>550</v>
      </c>
      <c r="D13" s="7">
        <v>1800</v>
      </c>
      <c r="E13" s="7">
        <v>295</v>
      </c>
      <c r="F13" s="7">
        <v>620</v>
      </c>
      <c r="G13" s="7">
        <v>15</v>
      </c>
      <c r="H13" s="7">
        <v>20</v>
      </c>
      <c r="I13" s="8">
        <f t="shared" si="0"/>
        <v>860</v>
      </c>
      <c r="J13" s="8">
        <f t="shared" si="1"/>
        <v>2440</v>
      </c>
      <c r="K13" s="7">
        <v>60</v>
      </c>
      <c r="L13" s="7">
        <v>300</v>
      </c>
      <c r="M13" s="7">
        <v>60</v>
      </c>
      <c r="N13" s="7">
        <v>260</v>
      </c>
      <c r="O13" s="8">
        <f t="shared" si="2"/>
        <v>980</v>
      </c>
      <c r="P13" s="8">
        <f t="shared" si="3"/>
        <v>3000</v>
      </c>
      <c r="Q13" s="7">
        <v>12</v>
      </c>
      <c r="R13" s="7">
        <v>40</v>
      </c>
      <c r="S13" s="7">
        <v>838</v>
      </c>
      <c r="T13" s="7">
        <v>2553</v>
      </c>
      <c r="U13" s="7">
        <v>563</v>
      </c>
      <c r="V13" s="7">
        <v>4035</v>
      </c>
      <c r="W13" s="7">
        <v>300</v>
      </c>
      <c r="X13" s="7">
        <v>1000</v>
      </c>
      <c r="Y13" s="7">
        <v>10</v>
      </c>
      <c r="Z13" s="7">
        <v>10</v>
      </c>
      <c r="AA13" s="7">
        <v>2</v>
      </c>
      <c r="AB13" s="7">
        <v>5</v>
      </c>
      <c r="AC13" s="7">
        <v>5</v>
      </c>
      <c r="AD13" s="7">
        <v>100</v>
      </c>
      <c r="AE13" s="8">
        <f t="shared" si="4"/>
        <v>880</v>
      </c>
      <c r="AF13" s="8">
        <f t="shared" si="5"/>
        <v>5150</v>
      </c>
      <c r="AG13" s="7">
        <v>8</v>
      </c>
      <c r="AH13" s="7">
        <v>8</v>
      </c>
      <c r="AI13" s="7">
        <v>0</v>
      </c>
      <c r="AJ13" s="7">
        <v>0</v>
      </c>
      <c r="AK13" s="7">
        <v>15</v>
      </c>
      <c r="AL13" s="7">
        <v>50</v>
      </c>
      <c r="AM13" s="7">
        <v>55</v>
      </c>
      <c r="AN13" s="7">
        <v>250</v>
      </c>
      <c r="AO13" s="7">
        <v>15</v>
      </c>
      <c r="AP13" s="7">
        <v>15</v>
      </c>
      <c r="AQ13" s="7">
        <v>46</v>
      </c>
      <c r="AR13" s="7">
        <v>20</v>
      </c>
      <c r="AS13" s="7">
        <v>5</v>
      </c>
      <c r="AT13" s="7">
        <v>15</v>
      </c>
      <c r="AU13" s="7">
        <f t="shared" si="6"/>
        <v>136</v>
      </c>
      <c r="AV13" s="7">
        <f t="shared" si="7"/>
        <v>350</v>
      </c>
      <c r="AW13" s="7">
        <v>11</v>
      </c>
      <c r="AX13" s="7">
        <v>8</v>
      </c>
      <c r="AY13" s="9">
        <f t="shared" si="8"/>
        <v>1996</v>
      </c>
      <c r="AZ13" s="9">
        <f t="shared" si="9"/>
        <v>8500</v>
      </c>
      <c r="BA13" s="9"/>
      <c r="BB13" s="9"/>
      <c r="BC13" s="7">
        <v>3</v>
      </c>
      <c r="BD13" s="7">
        <v>45</v>
      </c>
      <c r="BE13" s="7">
        <v>6</v>
      </c>
      <c r="BF13" s="7">
        <v>180</v>
      </c>
      <c r="BG13" s="7">
        <v>165</v>
      </c>
      <c r="BH13" s="7">
        <v>470</v>
      </c>
      <c r="BI13" s="7">
        <v>626</v>
      </c>
      <c r="BJ13" s="7">
        <v>805</v>
      </c>
      <c r="BK13" s="8">
        <f t="shared" si="10"/>
        <v>800</v>
      </c>
      <c r="BL13" s="8">
        <f t="shared" si="11"/>
        <v>1500</v>
      </c>
      <c r="BM13" s="8">
        <f t="shared" si="12"/>
        <v>2796</v>
      </c>
      <c r="BN13" s="8">
        <f t="shared" si="13"/>
        <v>10000</v>
      </c>
      <c r="BO13" s="7">
        <v>300</v>
      </c>
      <c r="BP13" s="7">
        <v>800</v>
      </c>
      <c r="BQ13" s="7">
        <v>22</v>
      </c>
      <c r="BR13" s="7">
        <v>22</v>
      </c>
    </row>
    <row r="14" spans="1:70" s="10" customFormat="1" ht="18" customHeight="1" x14ac:dyDescent="0.25">
      <c r="A14" s="37">
        <v>8</v>
      </c>
      <c r="B14" s="12" t="s">
        <v>16</v>
      </c>
      <c r="C14" s="7">
        <v>50</v>
      </c>
      <c r="D14" s="7">
        <v>50</v>
      </c>
      <c r="E14" s="7">
        <v>198</v>
      </c>
      <c r="F14" s="7">
        <v>380</v>
      </c>
      <c r="G14" s="7">
        <v>5</v>
      </c>
      <c r="H14" s="7">
        <v>10</v>
      </c>
      <c r="I14" s="8">
        <f t="shared" si="0"/>
        <v>253</v>
      </c>
      <c r="J14" s="8">
        <f t="shared" si="1"/>
        <v>440</v>
      </c>
      <c r="K14" s="7">
        <v>6</v>
      </c>
      <c r="L14" s="7">
        <v>20</v>
      </c>
      <c r="M14" s="7">
        <v>4</v>
      </c>
      <c r="N14" s="7">
        <v>10</v>
      </c>
      <c r="O14" s="8">
        <f t="shared" si="2"/>
        <v>263</v>
      </c>
      <c r="P14" s="8">
        <f t="shared" si="3"/>
        <v>470</v>
      </c>
      <c r="Q14" s="7">
        <v>4</v>
      </c>
      <c r="R14" s="7">
        <v>4</v>
      </c>
      <c r="S14" s="7">
        <v>225</v>
      </c>
      <c r="T14" s="7">
        <v>401</v>
      </c>
      <c r="U14" s="7">
        <v>157</v>
      </c>
      <c r="V14" s="7">
        <v>645</v>
      </c>
      <c r="W14" s="7">
        <v>50</v>
      </c>
      <c r="X14" s="7">
        <v>500</v>
      </c>
      <c r="Y14" s="7">
        <v>60</v>
      </c>
      <c r="Z14" s="7">
        <v>180</v>
      </c>
      <c r="AA14" s="7">
        <v>2</v>
      </c>
      <c r="AB14" s="7">
        <v>5</v>
      </c>
      <c r="AC14" s="7">
        <v>3</v>
      </c>
      <c r="AD14" s="7">
        <v>100</v>
      </c>
      <c r="AE14" s="8">
        <f t="shared" si="4"/>
        <v>272</v>
      </c>
      <c r="AF14" s="8">
        <f t="shared" si="5"/>
        <v>1430</v>
      </c>
      <c r="AG14" s="7">
        <v>12</v>
      </c>
      <c r="AH14" s="7">
        <v>43</v>
      </c>
      <c r="AI14" s="7">
        <v>0</v>
      </c>
      <c r="AJ14" s="7">
        <v>0</v>
      </c>
      <c r="AK14" s="7">
        <v>50</v>
      </c>
      <c r="AL14" s="7">
        <v>100</v>
      </c>
      <c r="AM14" s="7">
        <v>45</v>
      </c>
      <c r="AN14" s="7">
        <v>250</v>
      </c>
      <c r="AO14" s="7">
        <v>15</v>
      </c>
      <c r="AP14" s="7">
        <v>15</v>
      </c>
      <c r="AQ14" s="7">
        <v>38</v>
      </c>
      <c r="AR14" s="7">
        <v>20</v>
      </c>
      <c r="AS14" s="7">
        <v>2</v>
      </c>
      <c r="AT14" s="7">
        <v>15</v>
      </c>
      <c r="AU14" s="7">
        <f t="shared" si="6"/>
        <v>150</v>
      </c>
      <c r="AV14" s="7">
        <f t="shared" si="7"/>
        <v>400</v>
      </c>
      <c r="AW14" s="7">
        <v>9</v>
      </c>
      <c r="AX14" s="7">
        <v>5</v>
      </c>
      <c r="AY14" s="9">
        <f t="shared" si="8"/>
        <v>685</v>
      </c>
      <c r="AZ14" s="9">
        <f t="shared" si="9"/>
        <v>2300</v>
      </c>
      <c r="BA14" s="9"/>
      <c r="BB14" s="9"/>
      <c r="BC14" s="7">
        <v>1</v>
      </c>
      <c r="BD14" s="7">
        <v>15</v>
      </c>
      <c r="BE14" s="7">
        <v>2</v>
      </c>
      <c r="BF14" s="7">
        <v>60</v>
      </c>
      <c r="BG14" s="7">
        <v>120</v>
      </c>
      <c r="BH14" s="7">
        <v>170</v>
      </c>
      <c r="BI14" s="7">
        <v>457</v>
      </c>
      <c r="BJ14" s="7">
        <v>305</v>
      </c>
      <c r="BK14" s="8">
        <f t="shared" si="10"/>
        <v>580</v>
      </c>
      <c r="BL14" s="8">
        <f t="shared" si="11"/>
        <v>550</v>
      </c>
      <c r="BM14" s="8">
        <f t="shared" si="12"/>
        <v>1265</v>
      </c>
      <c r="BN14" s="8">
        <f t="shared" si="13"/>
        <v>2850</v>
      </c>
      <c r="BO14" s="7">
        <v>100</v>
      </c>
      <c r="BP14" s="7">
        <v>200</v>
      </c>
      <c r="BQ14" s="7">
        <v>8</v>
      </c>
      <c r="BR14" s="7">
        <v>8</v>
      </c>
    </row>
    <row r="15" spans="1:70" s="10" customFormat="1" ht="18" customHeight="1" x14ac:dyDescent="0.25">
      <c r="A15" s="36">
        <v>9</v>
      </c>
      <c r="B15" s="12" t="s">
        <v>17</v>
      </c>
      <c r="C15" s="7">
        <v>125</v>
      </c>
      <c r="D15" s="7">
        <v>180</v>
      </c>
      <c r="E15" s="7">
        <v>19</v>
      </c>
      <c r="F15" s="7">
        <v>35</v>
      </c>
      <c r="G15" s="7">
        <v>15</v>
      </c>
      <c r="H15" s="7">
        <v>20</v>
      </c>
      <c r="I15" s="8">
        <f t="shared" si="0"/>
        <v>159</v>
      </c>
      <c r="J15" s="8">
        <f t="shared" si="1"/>
        <v>235</v>
      </c>
      <c r="K15" s="7">
        <v>12</v>
      </c>
      <c r="L15" s="7">
        <v>40</v>
      </c>
      <c r="M15" s="7">
        <v>16</v>
      </c>
      <c r="N15" s="7">
        <v>35</v>
      </c>
      <c r="O15" s="8">
        <f t="shared" si="2"/>
        <v>187</v>
      </c>
      <c r="P15" s="8">
        <f t="shared" si="3"/>
        <v>310</v>
      </c>
      <c r="Q15" s="7">
        <v>2</v>
      </c>
      <c r="R15" s="7">
        <v>4</v>
      </c>
      <c r="S15" s="7">
        <v>150</v>
      </c>
      <c r="T15" s="7">
        <v>248</v>
      </c>
      <c r="U15" s="7">
        <v>104</v>
      </c>
      <c r="V15" s="7">
        <v>398</v>
      </c>
      <c r="W15" s="7">
        <v>30</v>
      </c>
      <c r="X15" s="7">
        <v>200</v>
      </c>
      <c r="Y15" s="7">
        <v>2</v>
      </c>
      <c r="Z15" s="7">
        <v>2</v>
      </c>
      <c r="AA15" s="7">
        <v>0</v>
      </c>
      <c r="AB15" s="7">
        <v>0</v>
      </c>
      <c r="AC15" s="7">
        <v>4</v>
      </c>
      <c r="AD15" s="7">
        <v>100</v>
      </c>
      <c r="AE15" s="8">
        <f t="shared" si="4"/>
        <v>140</v>
      </c>
      <c r="AF15" s="8">
        <f t="shared" si="5"/>
        <v>700</v>
      </c>
      <c r="AG15" s="7">
        <v>1</v>
      </c>
      <c r="AH15" s="7">
        <v>1</v>
      </c>
      <c r="AI15" s="7">
        <v>0</v>
      </c>
      <c r="AJ15" s="7">
        <v>0</v>
      </c>
      <c r="AK15" s="7">
        <v>5</v>
      </c>
      <c r="AL15" s="7">
        <v>10</v>
      </c>
      <c r="AM15" s="7">
        <v>18</v>
      </c>
      <c r="AN15" s="7">
        <v>75</v>
      </c>
      <c r="AO15" s="7">
        <v>5</v>
      </c>
      <c r="AP15" s="7">
        <v>5</v>
      </c>
      <c r="AQ15" s="7">
        <v>10</v>
      </c>
      <c r="AR15" s="7">
        <v>5</v>
      </c>
      <c r="AS15" s="7">
        <v>2</v>
      </c>
      <c r="AT15" s="7">
        <v>5</v>
      </c>
      <c r="AU15" s="7">
        <f t="shared" si="6"/>
        <v>40</v>
      </c>
      <c r="AV15" s="7">
        <f t="shared" si="7"/>
        <v>100</v>
      </c>
      <c r="AW15" s="7">
        <v>2</v>
      </c>
      <c r="AX15" s="7">
        <v>1</v>
      </c>
      <c r="AY15" s="9">
        <f t="shared" si="8"/>
        <v>367</v>
      </c>
      <c r="AZ15" s="9">
        <f t="shared" si="9"/>
        <v>1110</v>
      </c>
      <c r="BA15" s="9"/>
      <c r="BB15" s="9"/>
      <c r="BC15" s="7">
        <v>1</v>
      </c>
      <c r="BD15" s="7">
        <v>15</v>
      </c>
      <c r="BE15" s="7">
        <v>2</v>
      </c>
      <c r="BF15" s="7">
        <v>60</v>
      </c>
      <c r="BG15" s="7">
        <v>40</v>
      </c>
      <c r="BH15" s="7">
        <v>75</v>
      </c>
      <c r="BI15" s="7">
        <v>217</v>
      </c>
      <c r="BJ15" s="7">
        <v>250</v>
      </c>
      <c r="BK15" s="8">
        <f t="shared" si="10"/>
        <v>260</v>
      </c>
      <c r="BL15" s="8">
        <f t="shared" si="11"/>
        <v>400</v>
      </c>
      <c r="BM15" s="8">
        <f t="shared" si="12"/>
        <v>627</v>
      </c>
      <c r="BN15" s="8">
        <f t="shared" si="13"/>
        <v>1510</v>
      </c>
      <c r="BO15" s="7">
        <v>50</v>
      </c>
      <c r="BP15" s="7">
        <v>150</v>
      </c>
      <c r="BQ15" s="7">
        <v>3</v>
      </c>
      <c r="BR15" s="7">
        <v>3</v>
      </c>
    </row>
    <row r="16" spans="1:70" s="10" customFormat="1" ht="18" customHeight="1" x14ac:dyDescent="0.25">
      <c r="A16" s="37">
        <v>10</v>
      </c>
      <c r="B16" s="12" t="s">
        <v>18</v>
      </c>
      <c r="C16" s="7">
        <v>4096</v>
      </c>
      <c r="D16" s="7">
        <v>11000</v>
      </c>
      <c r="E16" s="7">
        <v>1972</v>
      </c>
      <c r="F16" s="7">
        <v>3810</v>
      </c>
      <c r="G16" s="7">
        <v>75</v>
      </c>
      <c r="H16" s="7">
        <v>90</v>
      </c>
      <c r="I16" s="8">
        <f t="shared" si="0"/>
        <v>6143</v>
      </c>
      <c r="J16" s="8">
        <f t="shared" si="1"/>
        <v>14900</v>
      </c>
      <c r="K16" s="7">
        <v>530</v>
      </c>
      <c r="L16" s="7">
        <v>3000</v>
      </c>
      <c r="M16" s="7">
        <v>74</v>
      </c>
      <c r="N16" s="7">
        <v>300</v>
      </c>
      <c r="O16" s="8">
        <f t="shared" si="2"/>
        <v>6747</v>
      </c>
      <c r="P16" s="8">
        <f t="shared" si="3"/>
        <v>18200</v>
      </c>
      <c r="Q16" s="7">
        <v>23</v>
      </c>
      <c r="R16" s="7">
        <v>34</v>
      </c>
      <c r="S16" s="7">
        <v>5406</v>
      </c>
      <c r="T16" s="7">
        <v>14569</v>
      </c>
      <c r="U16" s="7">
        <v>3054</v>
      </c>
      <c r="V16" s="7">
        <v>15270</v>
      </c>
      <c r="W16" s="7">
        <v>1500</v>
      </c>
      <c r="X16" s="7">
        <v>13000</v>
      </c>
      <c r="Y16" s="7">
        <v>30</v>
      </c>
      <c r="Z16" s="7">
        <v>100</v>
      </c>
      <c r="AA16" s="7">
        <v>8</v>
      </c>
      <c r="AB16" s="7">
        <v>30</v>
      </c>
      <c r="AC16" s="7">
        <v>8</v>
      </c>
      <c r="AD16" s="7">
        <v>900</v>
      </c>
      <c r="AE16" s="8">
        <f t="shared" si="4"/>
        <v>4600</v>
      </c>
      <c r="AF16" s="8">
        <f t="shared" si="5"/>
        <v>29300</v>
      </c>
      <c r="AG16" s="7">
        <v>23</v>
      </c>
      <c r="AH16" s="7">
        <v>31</v>
      </c>
      <c r="AI16" s="7">
        <v>3</v>
      </c>
      <c r="AJ16" s="7">
        <v>100</v>
      </c>
      <c r="AK16" s="7">
        <v>150</v>
      </c>
      <c r="AL16" s="7">
        <v>150</v>
      </c>
      <c r="AM16" s="7">
        <v>200</v>
      </c>
      <c r="AN16" s="7">
        <v>750</v>
      </c>
      <c r="AO16" s="7">
        <v>60</v>
      </c>
      <c r="AP16" s="7">
        <v>60</v>
      </c>
      <c r="AQ16" s="7">
        <v>97</v>
      </c>
      <c r="AR16" s="7">
        <v>30</v>
      </c>
      <c r="AS16" s="7">
        <v>10</v>
      </c>
      <c r="AT16" s="7">
        <v>10</v>
      </c>
      <c r="AU16" s="7">
        <f t="shared" si="6"/>
        <v>520</v>
      </c>
      <c r="AV16" s="7">
        <f t="shared" si="7"/>
        <v>1100</v>
      </c>
      <c r="AW16" s="7">
        <v>25</v>
      </c>
      <c r="AX16" s="7">
        <v>23</v>
      </c>
      <c r="AY16" s="9">
        <f t="shared" si="8"/>
        <v>11867</v>
      </c>
      <c r="AZ16" s="9">
        <f t="shared" si="9"/>
        <v>48600</v>
      </c>
      <c r="BA16" s="9"/>
      <c r="BB16" s="9"/>
      <c r="BC16" s="7">
        <v>10</v>
      </c>
      <c r="BD16" s="7">
        <v>150</v>
      </c>
      <c r="BE16" s="7">
        <v>13</v>
      </c>
      <c r="BF16" s="7">
        <v>390</v>
      </c>
      <c r="BG16" s="7">
        <v>750</v>
      </c>
      <c r="BH16" s="7">
        <v>1400</v>
      </c>
      <c r="BI16" s="7">
        <v>2807</v>
      </c>
      <c r="BJ16" s="7">
        <v>2880</v>
      </c>
      <c r="BK16" s="8">
        <f t="shared" si="10"/>
        <v>3580</v>
      </c>
      <c r="BL16" s="8">
        <f t="shared" si="11"/>
        <v>4820</v>
      </c>
      <c r="BM16" s="8">
        <f t="shared" si="12"/>
        <v>15447</v>
      </c>
      <c r="BN16" s="8">
        <f t="shared" si="13"/>
        <v>53420</v>
      </c>
      <c r="BO16" s="7">
        <v>2350</v>
      </c>
      <c r="BP16" s="7">
        <v>9530</v>
      </c>
      <c r="BQ16" s="7">
        <v>152</v>
      </c>
      <c r="BR16" s="7">
        <v>152</v>
      </c>
    </row>
    <row r="17" spans="1:95" s="10" customFormat="1" ht="18" customHeight="1" x14ac:dyDescent="0.25">
      <c r="A17" s="36">
        <v>11</v>
      </c>
      <c r="B17" s="12" t="s">
        <v>19</v>
      </c>
      <c r="C17" s="7">
        <v>250</v>
      </c>
      <c r="D17" s="7">
        <v>700</v>
      </c>
      <c r="E17" s="7">
        <v>1104</v>
      </c>
      <c r="F17" s="7">
        <v>1905</v>
      </c>
      <c r="G17" s="7">
        <v>18</v>
      </c>
      <c r="H17" s="7">
        <v>30</v>
      </c>
      <c r="I17" s="8">
        <f t="shared" si="0"/>
        <v>1372</v>
      </c>
      <c r="J17" s="8">
        <f t="shared" si="1"/>
        <v>2635</v>
      </c>
      <c r="K17" s="7">
        <v>40</v>
      </c>
      <c r="L17" s="7">
        <v>200</v>
      </c>
      <c r="M17" s="7">
        <v>205</v>
      </c>
      <c r="N17" s="7">
        <v>765</v>
      </c>
      <c r="O17" s="8">
        <f t="shared" si="2"/>
        <v>1617</v>
      </c>
      <c r="P17" s="8">
        <f t="shared" si="3"/>
        <v>3600</v>
      </c>
      <c r="Q17" s="7">
        <v>24</v>
      </c>
      <c r="R17" s="7">
        <v>80</v>
      </c>
      <c r="S17" s="7">
        <v>1300</v>
      </c>
      <c r="T17" s="7">
        <v>2885</v>
      </c>
      <c r="U17" s="7">
        <v>619</v>
      </c>
      <c r="V17" s="7">
        <v>3715</v>
      </c>
      <c r="W17" s="7">
        <v>400</v>
      </c>
      <c r="X17" s="7">
        <v>3000</v>
      </c>
      <c r="Y17" s="7">
        <v>15</v>
      </c>
      <c r="Z17" s="7">
        <v>60</v>
      </c>
      <c r="AA17" s="7">
        <v>6</v>
      </c>
      <c r="AB17" s="7">
        <v>25</v>
      </c>
      <c r="AC17" s="7">
        <v>0</v>
      </c>
      <c r="AD17" s="7">
        <v>0</v>
      </c>
      <c r="AE17" s="8">
        <f t="shared" si="4"/>
        <v>1040</v>
      </c>
      <c r="AF17" s="8">
        <f t="shared" si="5"/>
        <v>6800</v>
      </c>
      <c r="AG17" s="7">
        <v>12</v>
      </c>
      <c r="AH17" s="7">
        <v>15</v>
      </c>
      <c r="AI17" s="7">
        <v>0</v>
      </c>
      <c r="AJ17" s="7">
        <v>0</v>
      </c>
      <c r="AK17" s="7">
        <v>100</v>
      </c>
      <c r="AL17" s="7">
        <v>100</v>
      </c>
      <c r="AM17" s="7">
        <v>425</v>
      </c>
      <c r="AN17" s="7">
        <v>1800</v>
      </c>
      <c r="AO17" s="7">
        <v>60</v>
      </c>
      <c r="AP17" s="7">
        <v>60</v>
      </c>
      <c r="AQ17" s="7">
        <v>439</v>
      </c>
      <c r="AR17" s="7">
        <v>140</v>
      </c>
      <c r="AS17" s="7">
        <v>20</v>
      </c>
      <c r="AT17" s="7">
        <v>100</v>
      </c>
      <c r="AU17" s="7">
        <f t="shared" si="6"/>
        <v>1044</v>
      </c>
      <c r="AV17" s="7">
        <f t="shared" si="7"/>
        <v>2200</v>
      </c>
      <c r="AW17" s="7">
        <v>88</v>
      </c>
      <c r="AX17" s="7">
        <v>31</v>
      </c>
      <c r="AY17" s="9">
        <f t="shared" si="8"/>
        <v>3701</v>
      </c>
      <c r="AZ17" s="9">
        <f t="shared" si="9"/>
        <v>12600</v>
      </c>
      <c r="BA17" s="9"/>
      <c r="BB17" s="9"/>
      <c r="BC17" s="7">
        <v>2</v>
      </c>
      <c r="BD17" s="7">
        <v>30</v>
      </c>
      <c r="BE17" s="7">
        <v>4</v>
      </c>
      <c r="BF17" s="7">
        <v>120</v>
      </c>
      <c r="BG17" s="7">
        <v>320</v>
      </c>
      <c r="BH17" s="7">
        <v>550</v>
      </c>
      <c r="BI17" s="7">
        <v>1154</v>
      </c>
      <c r="BJ17" s="7">
        <v>1120</v>
      </c>
      <c r="BK17" s="8">
        <f t="shared" si="10"/>
        <v>1480</v>
      </c>
      <c r="BL17" s="8">
        <f t="shared" si="11"/>
        <v>1820</v>
      </c>
      <c r="BM17" s="8">
        <f t="shared" si="12"/>
        <v>5181</v>
      </c>
      <c r="BN17" s="8">
        <f t="shared" si="13"/>
        <v>14420</v>
      </c>
      <c r="BO17" s="7">
        <v>600</v>
      </c>
      <c r="BP17" s="7">
        <v>1300</v>
      </c>
      <c r="BQ17" s="7">
        <v>40</v>
      </c>
      <c r="BR17" s="7">
        <v>40</v>
      </c>
    </row>
    <row r="18" spans="1:95" s="10" customFormat="1" ht="18" customHeight="1" x14ac:dyDescent="0.25">
      <c r="A18" s="37">
        <v>12</v>
      </c>
      <c r="B18" s="12" t="s">
        <v>20</v>
      </c>
      <c r="C18" s="7">
        <v>10200</v>
      </c>
      <c r="D18" s="7">
        <v>20200</v>
      </c>
      <c r="E18" s="7">
        <v>2110</v>
      </c>
      <c r="F18" s="7">
        <v>3740</v>
      </c>
      <c r="G18" s="7">
        <v>75</v>
      </c>
      <c r="H18" s="7">
        <v>100</v>
      </c>
      <c r="I18" s="8">
        <f t="shared" si="0"/>
        <v>12385</v>
      </c>
      <c r="J18" s="8">
        <f t="shared" si="1"/>
        <v>24040</v>
      </c>
      <c r="K18" s="7">
        <v>190</v>
      </c>
      <c r="L18" s="7">
        <v>1000</v>
      </c>
      <c r="M18" s="7">
        <v>330</v>
      </c>
      <c r="N18" s="7">
        <v>1760</v>
      </c>
      <c r="O18" s="8">
        <f t="shared" si="2"/>
        <v>12905</v>
      </c>
      <c r="P18" s="8">
        <f t="shared" si="3"/>
        <v>26800</v>
      </c>
      <c r="Q18" s="7">
        <v>36</v>
      </c>
      <c r="R18" s="7">
        <v>183</v>
      </c>
      <c r="S18" s="7">
        <v>10331</v>
      </c>
      <c r="T18" s="7">
        <v>21440</v>
      </c>
      <c r="U18" s="7">
        <v>1794</v>
      </c>
      <c r="V18" s="7">
        <v>9150</v>
      </c>
      <c r="W18" s="7">
        <v>800</v>
      </c>
      <c r="X18" s="7">
        <v>3500</v>
      </c>
      <c r="Y18" s="7">
        <v>25</v>
      </c>
      <c r="Z18" s="7">
        <v>100</v>
      </c>
      <c r="AA18" s="7">
        <v>15</v>
      </c>
      <c r="AB18" s="7">
        <v>50</v>
      </c>
      <c r="AC18" s="7">
        <v>26</v>
      </c>
      <c r="AD18" s="7">
        <v>4500</v>
      </c>
      <c r="AE18" s="8">
        <f t="shared" si="4"/>
        <v>2660</v>
      </c>
      <c r="AF18" s="8">
        <f t="shared" si="5"/>
        <v>17300</v>
      </c>
      <c r="AG18" s="7">
        <v>22</v>
      </c>
      <c r="AH18" s="7">
        <v>25</v>
      </c>
      <c r="AI18" s="7">
        <v>0</v>
      </c>
      <c r="AJ18" s="7">
        <v>0</v>
      </c>
      <c r="AK18" s="7">
        <v>50</v>
      </c>
      <c r="AL18" s="7">
        <v>70</v>
      </c>
      <c r="AM18" s="7">
        <v>150</v>
      </c>
      <c r="AN18" s="7">
        <v>650</v>
      </c>
      <c r="AO18" s="7">
        <v>30</v>
      </c>
      <c r="AP18" s="7">
        <v>30</v>
      </c>
      <c r="AQ18" s="7">
        <v>60</v>
      </c>
      <c r="AR18" s="7">
        <v>20</v>
      </c>
      <c r="AS18" s="7">
        <v>10</v>
      </c>
      <c r="AT18" s="7">
        <v>30</v>
      </c>
      <c r="AU18" s="7">
        <f t="shared" si="6"/>
        <v>300</v>
      </c>
      <c r="AV18" s="7">
        <f t="shared" si="7"/>
        <v>800</v>
      </c>
      <c r="AW18" s="7">
        <v>20</v>
      </c>
      <c r="AX18" s="7">
        <v>18</v>
      </c>
      <c r="AY18" s="9">
        <f t="shared" si="8"/>
        <v>15865</v>
      </c>
      <c r="AZ18" s="9">
        <f t="shared" si="9"/>
        <v>44900</v>
      </c>
      <c r="BA18" s="9"/>
      <c r="BB18" s="9"/>
      <c r="BC18" s="7">
        <v>4</v>
      </c>
      <c r="BD18" s="7">
        <v>60</v>
      </c>
      <c r="BE18" s="7">
        <v>8</v>
      </c>
      <c r="BF18" s="7">
        <v>240</v>
      </c>
      <c r="BG18" s="7">
        <v>510</v>
      </c>
      <c r="BH18" s="7">
        <v>830</v>
      </c>
      <c r="BI18" s="7">
        <v>1938</v>
      </c>
      <c r="BJ18" s="7">
        <v>2200</v>
      </c>
      <c r="BK18" s="8">
        <f t="shared" si="10"/>
        <v>2460</v>
      </c>
      <c r="BL18" s="8">
        <f t="shared" si="11"/>
        <v>3330</v>
      </c>
      <c r="BM18" s="8">
        <f t="shared" si="12"/>
        <v>18325</v>
      </c>
      <c r="BN18" s="8">
        <f t="shared" si="13"/>
        <v>48230</v>
      </c>
      <c r="BO18" s="7">
        <v>3920</v>
      </c>
      <c r="BP18" s="7">
        <v>8900</v>
      </c>
      <c r="BQ18" s="7">
        <v>246</v>
      </c>
      <c r="BR18" s="7">
        <v>246</v>
      </c>
    </row>
    <row r="19" spans="1:95" s="16" customFormat="1" ht="18" customHeight="1" x14ac:dyDescent="0.25">
      <c r="A19" s="38"/>
      <c r="B19" s="13" t="s">
        <v>67</v>
      </c>
      <c r="C19" s="8">
        <f>SUM(C7:C18)</f>
        <v>91339</v>
      </c>
      <c r="D19" s="8">
        <f t="shared" ref="D19:BO19" si="14">SUM(D7:D18)</f>
        <v>218310</v>
      </c>
      <c r="E19" s="8">
        <f t="shared" si="14"/>
        <v>24842</v>
      </c>
      <c r="F19" s="8">
        <f t="shared" si="14"/>
        <v>44785</v>
      </c>
      <c r="G19" s="8">
        <f t="shared" si="14"/>
        <v>1625</v>
      </c>
      <c r="H19" s="8">
        <f t="shared" si="14"/>
        <v>3470</v>
      </c>
      <c r="I19" s="8">
        <f t="shared" si="14"/>
        <v>117806</v>
      </c>
      <c r="J19" s="8">
        <f t="shared" si="14"/>
        <v>266565</v>
      </c>
      <c r="K19" s="8">
        <f t="shared" si="14"/>
        <v>3266</v>
      </c>
      <c r="L19" s="8">
        <f t="shared" si="14"/>
        <v>18210</v>
      </c>
      <c r="M19" s="8">
        <f t="shared" si="14"/>
        <v>1983</v>
      </c>
      <c r="N19" s="8">
        <f t="shared" si="14"/>
        <v>9145</v>
      </c>
      <c r="O19" s="8">
        <f t="shared" si="14"/>
        <v>123055</v>
      </c>
      <c r="P19" s="8">
        <f t="shared" si="14"/>
        <v>293920</v>
      </c>
      <c r="Q19" s="8">
        <f t="shared" si="14"/>
        <v>320</v>
      </c>
      <c r="R19" s="8">
        <f t="shared" si="14"/>
        <v>1085</v>
      </c>
      <c r="S19" s="8">
        <f t="shared" si="14"/>
        <v>103551</v>
      </c>
      <c r="T19" s="8">
        <f t="shared" si="14"/>
        <v>247323</v>
      </c>
      <c r="U19" s="8">
        <f t="shared" si="14"/>
        <v>17772</v>
      </c>
      <c r="V19" s="8">
        <f t="shared" si="14"/>
        <v>104743</v>
      </c>
      <c r="W19" s="8">
        <f t="shared" si="14"/>
        <v>9992</v>
      </c>
      <c r="X19" s="8">
        <f t="shared" si="14"/>
        <v>67380</v>
      </c>
      <c r="Y19" s="8">
        <f t="shared" si="14"/>
        <v>417</v>
      </c>
      <c r="Z19" s="8">
        <f t="shared" si="14"/>
        <v>982</v>
      </c>
      <c r="AA19" s="8">
        <f t="shared" si="14"/>
        <v>72</v>
      </c>
      <c r="AB19" s="8">
        <f t="shared" si="14"/>
        <v>825</v>
      </c>
      <c r="AC19" s="8">
        <f t="shared" si="14"/>
        <v>101</v>
      </c>
      <c r="AD19" s="8">
        <f t="shared" si="14"/>
        <v>13400</v>
      </c>
      <c r="AE19" s="8">
        <f t="shared" si="14"/>
        <v>28354</v>
      </c>
      <c r="AF19" s="8">
        <f t="shared" si="14"/>
        <v>187330</v>
      </c>
      <c r="AG19" s="8">
        <f t="shared" si="14"/>
        <v>223</v>
      </c>
      <c r="AH19" s="8">
        <f t="shared" si="14"/>
        <v>286</v>
      </c>
      <c r="AI19" s="8">
        <f t="shared" si="14"/>
        <v>13</v>
      </c>
      <c r="AJ19" s="8">
        <f t="shared" si="14"/>
        <v>400</v>
      </c>
      <c r="AK19" s="8">
        <f t="shared" si="14"/>
        <v>1085</v>
      </c>
      <c r="AL19" s="8">
        <f t="shared" si="14"/>
        <v>2910</v>
      </c>
      <c r="AM19" s="8">
        <f t="shared" si="14"/>
        <v>3178</v>
      </c>
      <c r="AN19" s="8">
        <f t="shared" si="14"/>
        <v>14340</v>
      </c>
      <c r="AO19" s="8">
        <f t="shared" si="14"/>
        <v>480</v>
      </c>
      <c r="AP19" s="8">
        <f t="shared" si="14"/>
        <v>480</v>
      </c>
      <c r="AQ19" s="8">
        <f t="shared" si="14"/>
        <v>3490</v>
      </c>
      <c r="AR19" s="8">
        <f t="shared" si="14"/>
        <v>725</v>
      </c>
      <c r="AS19" s="8">
        <f t="shared" si="14"/>
        <v>164</v>
      </c>
      <c r="AT19" s="8">
        <f t="shared" si="14"/>
        <v>755</v>
      </c>
      <c r="AU19" s="8">
        <f t="shared" si="14"/>
        <v>8410</v>
      </c>
      <c r="AV19" s="8">
        <f t="shared" si="14"/>
        <v>19610</v>
      </c>
      <c r="AW19" s="8">
        <f t="shared" si="14"/>
        <v>614</v>
      </c>
      <c r="AX19" s="8">
        <f t="shared" si="14"/>
        <v>244</v>
      </c>
      <c r="AY19" s="8">
        <f t="shared" si="14"/>
        <v>159819</v>
      </c>
      <c r="AZ19" s="8">
        <f t="shared" si="14"/>
        <v>500860</v>
      </c>
      <c r="BA19" s="8">
        <f t="shared" si="14"/>
        <v>0</v>
      </c>
      <c r="BB19" s="8">
        <f t="shared" si="14"/>
        <v>0</v>
      </c>
      <c r="BC19" s="8">
        <f t="shared" si="14"/>
        <v>45</v>
      </c>
      <c r="BD19" s="8">
        <f t="shared" si="14"/>
        <v>675</v>
      </c>
      <c r="BE19" s="8">
        <f t="shared" si="14"/>
        <v>76</v>
      </c>
      <c r="BF19" s="8">
        <f t="shared" si="14"/>
        <v>2280</v>
      </c>
      <c r="BG19" s="8">
        <f t="shared" si="14"/>
        <v>5990</v>
      </c>
      <c r="BH19" s="8">
        <f t="shared" si="14"/>
        <v>11005</v>
      </c>
      <c r="BI19" s="8">
        <f t="shared" si="14"/>
        <v>20489</v>
      </c>
      <c r="BJ19" s="8">
        <f t="shared" si="14"/>
        <v>23800</v>
      </c>
      <c r="BK19" s="8">
        <f t="shared" si="14"/>
        <v>26600</v>
      </c>
      <c r="BL19" s="8">
        <f t="shared" si="14"/>
        <v>37760</v>
      </c>
      <c r="BM19" s="8">
        <f t="shared" si="14"/>
        <v>186419</v>
      </c>
      <c r="BN19" s="8">
        <f t="shared" si="14"/>
        <v>538620</v>
      </c>
      <c r="BO19" s="8">
        <f t="shared" si="14"/>
        <v>42420</v>
      </c>
      <c r="BP19" s="8">
        <f t="shared" ref="BP19:BR19" si="15">SUM(BP7:BP18)</f>
        <v>96720</v>
      </c>
      <c r="BQ19" s="8">
        <f t="shared" si="15"/>
        <v>2835</v>
      </c>
      <c r="BR19" s="8">
        <f t="shared" si="15"/>
        <v>2835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7"/>
      <c r="D20" s="7"/>
      <c r="E20" s="7"/>
      <c r="F20" s="7"/>
      <c r="G20" s="7"/>
      <c r="H20" s="7"/>
      <c r="I20" s="8">
        <f t="shared" si="0"/>
        <v>0</v>
      </c>
      <c r="J20" s="8">
        <f t="shared" si="1"/>
        <v>0</v>
      </c>
      <c r="K20" s="7"/>
      <c r="L20" s="7"/>
      <c r="M20" s="7"/>
      <c r="N20" s="7"/>
      <c r="O20" s="8">
        <f t="shared" si="2"/>
        <v>0</v>
      </c>
      <c r="P20" s="8">
        <f t="shared" si="3"/>
        <v>0</v>
      </c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8">
        <f t="shared" si="4"/>
        <v>0</v>
      </c>
      <c r="AF20" s="8">
        <f t="shared" si="5"/>
        <v>0</v>
      </c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>
        <f t="shared" si="6"/>
        <v>0</v>
      </c>
      <c r="AV20" s="7">
        <f t="shared" si="7"/>
        <v>0</v>
      </c>
      <c r="AW20" s="7"/>
      <c r="AX20" s="7"/>
      <c r="AY20" s="9">
        <f t="shared" si="8"/>
        <v>0</v>
      </c>
      <c r="AZ20" s="9">
        <f t="shared" si="9"/>
        <v>0</v>
      </c>
      <c r="BA20" s="9"/>
      <c r="BB20" s="9"/>
      <c r="BC20" s="7"/>
      <c r="BD20" s="7"/>
      <c r="BE20" s="7"/>
      <c r="BF20" s="7"/>
      <c r="BG20" s="7"/>
      <c r="BH20" s="7"/>
      <c r="BI20" s="7"/>
      <c r="BJ20" s="7"/>
      <c r="BK20" s="8">
        <f t="shared" si="10"/>
        <v>0</v>
      </c>
      <c r="BL20" s="8">
        <f t="shared" si="11"/>
        <v>0</v>
      </c>
      <c r="BM20" s="8">
        <f t="shared" si="12"/>
        <v>0</v>
      </c>
      <c r="BN20" s="8">
        <f t="shared" si="13"/>
        <v>0</v>
      </c>
      <c r="BO20" s="7"/>
      <c r="BP20" s="7"/>
      <c r="BQ20" s="7"/>
      <c r="BR20" s="7"/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7"/>
      <c r="D21" s="7"/>
      <c r="E21" s="7"/>
      <c r="F21" s="7"/>
      <c r="G21" s="7"/>
      <c r="H21" s="7"/>
      <c r="I21" s="8">
        <f t="shared" si="0"/>
        <v>0</v>
      </c>
      <c r="J21" s="8">
        <f t="shared" si="1"/>
        <v>0</v>
      </c>
      <c r="K21" s="7"/>
      <c r="L21" s="7"/>
      <c r="M21" s="7"/>
      <c r="N21" s="7"/>
      <c r="O21" s="8">
        <f t="shared" si="2"/>
        <v>0</v>
      </c>
      <c r="P21" s="8">
        <f t="shared" si="3"/>
        <v>0</v>
      </c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8">
        <f t="shared" si="4"/>
        <v>0</v>
      </c>
      <c r="AF21" s="8">
        <f t="shared" si="5"/>
        <v>0</v>
      </c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>
        <f t="shared" si="6"/>
        <v>0</v>
      </c>
      <c r="AV21" s="7">
        <f t="shared" si="7"/>
        <v>0</v>
      </c>
      <c r="AW21" s="7"/>
      <c r="AX21" s="7"/>
      <c r="AY21" s="9">
        <f t="shared" si="8"/>
        <v>0</v>
      </c>
      <c r="AZ21" s="9">
        <f t="shared" si="9"/>
        <v>0</v>
      </c>
      <c r="BA21" s="9"/>
      <c r="BB21" s="9"/>
      <c r="BC21" s="7"/>
      <c r="BD21" s="7"/>
      <c r="BE21" s="7"/>
      <c r="BF21" s="7"/>
      <c r="BG21" s="7"/>
      <c r="BH21" s="7"/>
      <c r="BI21" s="7"/>
      <c r="BJ21" s="7"/>
      <c r="BK21" s="8">
        <f t="shared" si="10"/>
        <v>0</v>
      </c>
      <c r="BL21" s="8">
        <f t="shared" si="11"/>
        <v>0</v>
      </c>
      <c r="BM21" s="8">
        <f t="shared" si="12"/>
        <v>0</v>
      </c>
      <c r="BN21" s="8">
        <f t="shared" si="13"/>
        <v>0</v>
      </c>
      <c r="BO21" s="7"/>
      <c r="BP21" s="7"/>
      <c r="BQ21" s="7"/>
      <c r="BR21" s="7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7"/>
      <c r="D22" s="7"/>
      <c r="E22" s="7"/>
      <c r="F22" s="7"/>
      <c r="G22" s="7"/>
      <c r="H22" s="7"/>
      <c r="I22" s="8">
        <f t="shared" si="0"/>
        <v>0</v>
      </c>
      <c r="J22" s="8">
        <f t="shared" si="1"/>
        <v>0</v>
      </c>
      <c r="K22" s="7">
        <v>20</v>
      </c>
      <c r="L22" s="7">
        <v>50</v>
      </c>
      <c r="M22" s="7">
        <v>12</v>
      </c>
      <c r="N22" s="7">
        <v>50</v>
      </c>
      <c r="O22" s="8">
        <f t="shared" si="2"/>
        <v>32</v>
      </c>
      <c r="P22" s="8">
        <f t="shared" si="3"/>
        <v>100</v>
      </c>
      <c r="Q22" s="7">
        <v>2</v>
      </c>
      <c r="R22" s="7">
        <v>8</v>
      </c>
      <c r="S22" s="7">
        <v>24</v>
      </c>
      <c r="T22" s="7">
        <v>75</v>
      </c>
      <c r="U22" s="7">
        <v>58</v>
      </c>
      <c r="V22" s="7">
        <v>148</v>
      </c>
      <c r="W22" s="7">
        <v>20</v>
      </c>
      <c r="X22" s="7">
        <v>50</v>
      </c>
      <c r="Y22" s="7">
        <v>2</v>
      </c>
      <c r="Z22" s="7">
        <v>2</v>
      </c>
      <c r="AA22" s="7">
        <v>0</v>
      </c>
      <c r="AB22" s="7">
        <v>0</v>
      </c>
      <c r="AC22" s="7">
        <v>0</v>
      </c>
      <c r="AD22" s="7">
        <v>0</v>
      </c>
      <c r="AE22" s="8">
        <f t="shared" si="4"/>
        <v>80</v>
      </c>
      <c r="AF22" s="8">
        <f t="shared" si="5"/>
        <v>200</v>
      </c>
      <c r="AG22" s="7">
        <v>1</v>
      </c>
      <c r="AH22" s="7">
        <v>1</v>
      </c>
      <c r="AI22" s="7">
        <v>0</v>
      </c>
      <c r="AJ22" s="7">
        <v>0</v>
      </c>
      <c r="AK22" s="7">
        <v>5</v>
      </c>
      <c r="AL22" s="7">
        <v>5</v>
      </c>
      <c r="AM22" s="7">
        <v>18</v>
      </c>
      <c r="AN22" s="7">
        <v>85</v>
      </c>
      <c r="AO22" s="7">
        <v>0</v>
      </c>
      <c r="AP22" s="7">
        <v>0</v>
      </c>
      <c r="AQ22" s="7">
        <v>5</v>
      </c>
      <c r="AR22" s="7">
        <v>5</v>
      </c>
      <c r="AS22" s="7">
        <v>2</v>
      </c>
      <c r="AT22" s="7">
        <v>5</v>
      </c>
      <c r="AU22" s="7">
        <f t="shared" si="6"/>
        <v>30</v>
      </c>
      <c r="AV22" s="7">
        <f t="shared" si="7"/>
        <v>100</v>
      </c>
      <c r="AW22" s="7">
        <v>1</v>
      </c>
      <c r="AX22" s="7">
        <v>1</v>
      </c>
      <c r="AY22" s="9">
        <f t="shared" si="8"/>
        <v>142</v>
      </c>
      <c r="AZ22" s="9">
        <f t="shared" si="9"/>
        <v>400</v>
      </c>
      <c r="BA22" s="9"/>
      <c r="BB22" s="9"/>
      <c r="BC22" s="7">
        <v>0</v>
      </c>
      <c r="BD22" s="7">
        <v>0</v>
      </c>
      <c r="BE22" s="7">
        <v>1</v>
      </c>
      <c r="BF22" s="7">
        <v>30</v>
      </c>
      <c r="BG22" s="7">
        <v>15</v>
      </c>
      <c r="BH22" s="7">
        <v>75</v>
      </c>
      <c r="BI22" s="7">
        <v>44</v>
      </c>
      <c r="BJ22" s="7">
        <v>115</v>
      </c>
      <c r="BK22" s="8">
        <f t="shared" si="10"/>
        <v>60</v>
      </c>
      <c r="BL22" s="8">
        <f t="shared" si="11"/>
        <v>220</v>
      </c>
      <c r="BM22" s="8">
        <f t="shared" si="12"/>
        <v>202</v>
      </c>
      <c r="BN22" s="8">
        <f t="shared" si="13"/>
        <v>620</v>
      </c>
      <c r="BO22" s="7">
        <v>10</v>
      </c>
      <c r="BP22" s="7">
        <v>20</v>
      </c>
      <c r="BQ22" s="7">
        <v>2</v>
      </c>
      <c r="BR22" s="7">
        <v>2</v>
      </c>
    </row>
    <row r="23" spans="1:95" s="10" customFormat="1" ht="18" customHeight="1" x14ac:dyDescent="0.25">
      <c r="A23" s="37">
        <v>16</v>
      </c>
      <c r="B23" s="12" t="s">
        <v>24</v>
      </c>
      <c r="C23" s="7"/>
      <c r="D23" s="7"/>
      <c r="E23" s="7"/>
      <c r="F23" s="7"/>
      <c r="G23" s="7"/>
      <c r="H23" s="7"/>
      <c r="I23" s="8">
        <f t="shared" si="0"/>
        <v>0</v>
      </c>
      <c r="J23" s="8">
        <f t="shared" si="1"/>
        <v>0</v>
      </c>
      <c r="K23" s="7"/>
      <c r="L23" s="7"/>
      <c r="M23" s="7"/>
      <c r="N23" s="7"/>
      <c r="O23" s="8">
        <f t="shared" si="2"/>
        <v>0</v>
      </c>
      <c r="P23" s="8">
        <f t="shared" si="3"/>
        <v>0</v>
      </c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8">
        <f t="shared" si="4"/>
        <v>0</v>
      </c>
      <c r="AF23" s="8">
        <f t="shared" si="5"/>
        <v>0</v>
      </c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>
        <f t="shared" si="6"/>
        <v>0</v>
      </c>
      <c r="AV23" s="7">
        <f t="shared" si="7"/>
        <v>0</v>
      </c>
      <c r="AW23" s="7"/>
      <c r="AX23" s="7"/>
      <c r="AY23" s="9">
        <f t="shared" si="8"/>
        <v>0</v>
      </c>
      <c r="AZ23" s="9">
        <f t="shared" si="9"/>
        <v>0</v>
      </c>
      <c r="BA23" s="9"/>
      <c r="BB23" s="9"/>
      <c r="BC23" s="7"/>
      <c r="BD23" s="7"/>
      <c r="BE23" s="7"/>
      <c r="BF23" s="7"/>
      <c r="BG23" s="7"/>
      <c r="BH23" s="7"/>
      <c r="BI23" s="7"/>
      <c r="BJ23" s="7"/>
      <c r="BK23" s="8">
        <f t="shared" si="10"/>
        <v>0</v>
      </c>
      <c r="BL23" s="8">
        <f t="shared" si="11"/>
        <v>0</v>
      </c>
      <c r="BM23" s="8">
        <f t="shared" si="12"/>
        <v>0</v>
      </c>
      <c r="BN23" s="8">
        <f t="shared" si="13"/>
        <v>0</v>
      </c>
      <c r="BO23" s="7"/>
      <c r="BP23" s="7"/>
      <c r="BQ23" s="7"/>
      <c r="BR23" s="7"/>
    </row>
    <row r="24" spans="1:95" s="19" customFormat="1" ht="18" customHeight="1" x14ac:dyDescent="0.25">
      <c r="A24" s="37">
        <v>17</v>
      </c>
      <c r="B24" s="6" t="s">
        <v>97</v>
      </c>
      <c r="C24" s="7">
        <v>120</v>
      </c>
      <c r="D24" s="7">
        <v>220</v>
      </c>
      <c r="E24" s="7">
        <v>61</v>
      </c>
      <c r="F24" s="7">
        <v>130</v>
      </c>
      <c r="G24" s="7">
        <v>0</v>
      </c>
      <c r="H24" s="7">
        <v>0</v>
      </c>
      <c r="I24" s="8">
        <f t="shared" si="0"/>
        <v>181</v>
      </c>
      <c r="J24" s="8">
        <f t="shared" si="1"/>
        <v>350</v>
      </c>
      <c r="K24" s="7">
        <v>8</v>
      </c>
      <c r="L24" s="7">
        <v>20</v>
      </c>
      <c r="M24" s="7">
        <v>4</v>
      </c>
      <c r="N24" s="7">
        <v>10</v>
      </c>
      <c r="O24" s="8">
        <f t="shared" si="2"/>
        <v>193</v>
      </c>
      <c r="P24" s="8">
        <f t="shared" si="3"/>
        <v>380</v>
      </c>
      <c r="Q24" s="7">
        <v>3</v>
      </c>
      <c r="R24" s="7">
        <v>3</v>
      </c>
      <c r="S24" s="7">
        <v>165</v>
      </c>
      <c r="T24" s="7">
        <v>325</v>
      </c>
      <c r="U24" s="7">
        <v>618</v>
      </c>
      <c r="V24" s="7">
        <v>3018</v>
      </c>
      <c r="W24" s="7">
        <v>20</v>
      </c>
      <c r="X24" s="7">
        <v>100</v>
      </c>
      <c r="Y24" s="7">
        <v>2</v>
      </c>
      <c r="Z24" s="7">
        <v>2</v>
      </c>
      <c r="AA24" s="7">
        <v>0</v>
      </c>
      <c r="AB24" s="7">
        <v>0</v>
      </c>
      <c r="AC24" s="7">
        <v>0</v>
      </c>
      <c r="AD24" s="7">
        <v>0</v>
      </c>
      <c r="AE24" s="8">
        <f t="shared" si="4"/>
        <v>640</v>
      </c>
      <c r="AF24" s="8">
        <f t="shared" si="5"/>
        <v>3120</v>
      </c>
      <c r="AG24" s="7">
        <v>2</v>
      </c>
      <c r="AH24" s="7">
        <v>2</v>
      </c>
      <c r="AI24" s="7">
        <v>0</v>
      </c>
      <c r="AJ24" s="7">
        <v>0</v>
      </c>
      <c r="AK24" s="7">
        <v>5</v>
      </c>
      <c r="AL24" s="7">
        <v>10</v>
      </c>
      <c r="AM24" s="7">
        <v>15</v>
      </c>
      <c r="AN24" s="7">
        <v>80</v>
      </c>
      <c r="AO24" s="7">
        <v>0</v>
      </c>
      <c r="AP24" s="7">
        <v>0</v>
      </c>
      <c r="AQ24" s="7">
        <v>6</v>
      </c>
      <c r="AR24" s="7">
        <v>10</v>
      </c>
      <c r="AS24" s="7">
        <v>0</v>
      </c>
      <c r="AT24" s="7">
        <v>0</v>
      </c>
      <c r="AU24" s="7">
        <f t="shared" si="6"/>
        <v>26</v>
      </c>
      <c r="AV24" s="7">
        <f t="shared" si="7"/>
        <v>100</v>
      </c>
      <c r="AW24" s="7">
        <v>3</v>
      </c>
      <c r="AX24" s="7">
        <v>3</v>
      </c>
      <c r="AY24" s="9">
        <f t="shared" si="8"/>
        <v>859</v>
      </c>
      <c r="AZ24" s="9">
        <f t="shared" si="9"/>
        <v>3600</v>
      </c>
      <c r="BA24" s="9"/>
      <c r="BB24" s="9"/>
      <c r="BC24" s="7">
        <v>0</v>
      </c>
      <c r="BD24" s="7">
        <v>0</v>
      </c>
      <c r="BE24" s="7">
        <v>1</v>
      </c>
      <c r="BF24" s="7">
        <v>30</v>
      </c>
      <c r="BG24" s="7">
        <v>50</v>
      </c>
      <c r="BH24" s="7">
        <v>50</v>
      </c>
      <c r="BI24" s="7">
        <v>129</v>
      </c>
      <c r="BJ24" s="7">
        <v>460</v>
      </c>
      <c r="BK24" s="8">
        <f t="shared" si="10"/>
        <v>180</v>
      </c>
      <c r="BL24" s="8">
        <f t="shared" si="11"/>
        <v>540</v>
      </c>
      <c r="BM24" s="8">
        <f t="shared" si="12"/>
        <v>1039</v>
      </c>
      <c r="BN24" s="8">
        <f t="shared" si="13"/>
        <v>4140</v>
      </c>
      <c r="BO24" s="7">
        <v>50</v>
      </c>
      <c r="BP24" s="7">
        <v>100</v>
      </c>
      <c r="BQ24" s="7">
        <v>5</v>
      </c>
      <c r="BR24" s="7">
        <v>5</v>
      </c>
    </row>
    <row r="25" spans="1:95" s="19" customFormat="1" ht="18" customHeight="1" x14ac:dyDescent="0.25">
      <c r="A25" s="37">
        <v>18</v>
      </c>
      <c r="B25" s="6" t="s">
        <v>25</v>
      </c>
      <c r="C25" s="7"/>
      <c r="D25" s="7"/>
      <c r="E25" s="7"/>
      <c r="F25" s="7"/>
      <c r="G25" s="7"/>
      <c r="H25" s="7"/>
      <c r="I25" s="8">
        <f t="shared" si="0"/>
        <v>0</v>
      </c>
      <c r="J25" s="8">
        <f t="shared" si="1"/>
        <v>0</v>
      </c>
      <c r="K25" s="7"/>
      <c r="L25" s="7"/>
      <c r="M25" s="7"/>
      <c r="N25" s="7"/>
      <c r="O25" s="8">
        <f t="shared" si="2"/>
        <v>0</v>
      </c>
      <c r="P25" s="8">
        <f t="shared" si="3"/>
        <v>0</v>
      </c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8">
        <f t="shared" si="4"/>
        <v>0</v>
      </c>
      <c r="AF25" s="8">
        <f t="shared" si="5"/>
        <v>0</v>
      </c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>
        <f t="shared" si="6"/>
        <v>0</v>
      </c>
      <c r="AV25" s="7">
        <f t="shared" si="7"/>
        <v>0</v>
      </c>
      <c r="AW25" s="7"/>
      <c r="AX25" s="7"/>
      <c r="AY25" s="9">
        <f t="shared" si="8"/>
        <v>0</v>
      </c>
      <c r="AZ25" s="9">
        <f t="shared" si="9"/>
        <v>0</v>
      </c>
      <c r="BA25" s="9"/>
      <c r="BB25" s="9"/>
      <c r="BC25" s="7"/>
      <c r="BD25" s="7"/>
      <c r="BE25" s="7"/>
      <c r="BF25" s="7"/>
      <c r="BG25" s="7"/>
      <c r="BH25" s="7"/>
      <c r="BI25" s="7"/>
      <c r="BJ25" s="7"/>
      <c r="BK25" s="8">
        <f t="shared" si="10"/>
        <v>0</v>
      </c>
      <c r="BL25" s="8">
        <f t="shared" si="11"/>
        <v>0</v>
      </c>
      <c r="BM25" s="8">
        <f t="shared" si="12"/>
        <v>0</v>
      </c>
      <c r="BN25" s="8">
        <f t="shared" si="13"/>
        <v>0</v>
      </c>
      <c r="BO25" s="7"/>
      <c r="BP25" s="7"/>
      <c r="BQ25" s="7"/>
      <c r="BR25" s="7"/>
    </row>
    <row r="26" spans="1:95" s="19" customFormat="1" ht="18" customHeight="1" x14ac:dyDescent="0.25">
      <c r="A26" s="37">
        <v>19</v>
      </c>
      <c r="B26" s="6" t="s">
        <v>26</v>
      </c>
      <c r="C26" s="7"/>
      <c r="D26" s="7"/>
      <c r="E26" s="7"/>
      <c r="F26" s="7"/>
      <c r="G26" s="7"/>
      <c r="H26" s="7"/>
      <c r="I26" s="8">
        <f t="shared" si="0"/>
        <v>0</v>
      </c>
      <c r="J26" s="8">
        <f t="shared" si="1"/>
        <v>0</v>
      </c>
      <c r="K26" s="7"/>
      <c r="L26" s="7"/>
      <c r="M26" s="7"/>
      <c r="N26" s="7"/>
      <c r="O26" s="8">
        <f t="shared" si="2"/>
        <v>0</v>
      </c>
      <c r="P26" s="8">
        <f t="shared" si="3"/>
        <v>0</v>
      </c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8">
        <f t="shared" si="4"/>
        <v>0</v>
      </c>
      <c r="AF26" s="8">
        <f t="shared" si="5"/>
        <v>0</v>
      </c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>
        <f t="shared" si="6"/>
        <v>0</v>
      </c>
      <c r="AV26" s="7">
        <f t="shared" si="7"/>
        <v>0</v>
      </c>
      <c r="AW26" s="7"/>
      <c r="AX26" s="7"/>
      <c r="AY26" s="9">
        <f t="shared" si="8"/>
        <v>0</v>
      </c>
      <c r="AZ26" s="9">
        <f t="shared" si="9"/>
        <v>0</v>
      </c>
      <c r="BA26" s="9"/>
      <c r="BB26" s="9"/>
      <c r="BC26" s="7"/>
      <c r="BD26" s="7"/>
      <c r="BE26" s="7"/>
      <c r="BF26" s="7"/>
      <c r="BG26" s="7"/>
      <c r="BH26" s="7"/>
      <c r="BI26" s="7"/>
      <c r="BJ26" s="7"/>
      <c r="BK26" s="8">
        <f t="shared" si="10"/>
        <v>0</v>
      </c>
      <c r="BL26" s="8">
        <f t="shared" si="11"/>
        <v>0</v>
      </c>
      <c r="BM26" s="8">
        <f t="shared" si="12"/>
        <v>0</v>
      </c>
      <c r="BN26" s="8">
        <f t="shared" si="13"/>
        <v>0</v>
      </c>
      <c r="BO26" s="7"/>
      <c r="BP26" s="7"/>
      <c r="BQ26" s="7"/>
      <c r="BR26" s="7"/>
    </row>
    <row r="27" spans="1:95" s="19" customFormat="1" ht="18" customHeight="1" x14ac:dyDescent="0.25">
      <c r="A27" s="37">
        <v>20</v>
      </c>
      <c r="B27" s="6" t="s">
        <v>27</v>
      </c>
      <c r="C27" s="7"/>
      <c r="D27" s="7"/>
      <c r="E27" s="7"/>
      <c r="F27" s="7"/>
      <c r="G27" s="7"/>
      <c r="H27" s="7"/>
      <c r="I27" s="8">
        <f t="shared" si="0"/>
        <v>0</v>
      </c>
      <c r="J27" s="8">
        <f t="shared" si="1"/>
        <v>0</v>
      </c>
      <c r="K27" s="7"/>
      <c r="L27" s="7"/>
      <c r="M27" s="7"/>
      <c r="N27" s="7"/>
      <c r="O27" s="8">
        <f t="shared" si="2"/>
        <v>0</v>
      </c>
      <c r="P27" s="8">
        <f t="shared" si="3"/>
        <v>0</v>
      </c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8">
        <f t="shared" si="4"/>
        <v>0</v>
      </c>
      <c r="AF27" s="8">
        <f t="shared" si="5"/>
        <v>0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>
        <f t="shared" si="6"/>
        <v>0</v>
      </c>
      <c r="AV27" s="7">
        <f t="shared" si="7"/>
        <v>0</v>
      </c>
      <c r="AW27" s="7"/>
      <c r="AX27" s="7"/>
      <c r="AY27" s="9">
        <f t="shared" si="8"/>
        <v>0</v>
      </c>
      <c r="AZ27" s="9">
        <f t="shared" si="9"/>
        <v>0</v>
      </c>
      <c r="BA27" s="9"/>
      <c r="BB27" s="9"/>
      <c r="BC27" s="7"/>
      <c r="BD27" s="7"/>
      <c r="BE27" s="7"/>
      <c r="BF27" s="7"/>
      <c r="BG27" s="7"/>
      <c r="BH27" s="7"/>
      <c r="BI27" s="7"/>
      <c r="BJ27" s="7"/>
      <c r="BK27" s="8">
        <f t="shared" si="10"/>
        <v>0</v>
      </c>
      <c r="BL27" s="8">
        <f t="shared" si="11"/>
        <v>0</v>
      </c>
      <c r="BM27" s="8">
        <f t="shared" si="12"/>
        <v>0</v>
      </c>
      <c r="BN27" s="8">
        <f t="shared" si="13"/>
        <v>0</v>
      </c>
      <c r="BO27" s="7"/>
      <c r="BP27" s="7"/>
      <c r="BQ27" s="7"/>
      <c r="BR27" s="7"/>
    </row>
    <row r="28" spans="1:95" s="19" customFormat="1" ht="18" customHeight="1" x14ac:dyDescent="0.25">
      <c r="A28" s="37">
        <v>21</v>
      </c>
      <c r="B28" s="6" t="s">
        <v>59</v>
      </c>
      <c r="C28" s="7"/>
      <c r="D28" s="7"/>
      <c r="E28" s="7"/>
      <c r="F28" s="7"/>
      <c r="G28" s="7"/>
      <c r="H28" s="7"/>
      <c r="I28" s="8">
        <f t="shared" si="0"/>
        <v>0</v>
      </c>
      <c r="J28" s="8">
        <f t="shared" si="1"/>
        <v>0</v>
      </c>
      <c r="K28" s="7"/>
      <c r="L28" s="7"/>
      <c r="M28" s="7"/>
      <c r="N28" s="7"/>
      <c r="O28" s="8">
        <f t="shared" si="2"/>
        <v>0</v>
      </c>
      <c r="P28" s="8">
        <f t="shared" si="3"/>
        <v>0</v>
      </c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8">
        <f t="shared" si="4"/>
        <v>0</v>
      </c>
      <c r="AF28" s="8">
        <f t="shared" si="5"/>
        <v>0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>
        <f t="shared" si="6"/>
        <v>0</v>
      </c>
      <c r="AV28" s="7">
        <f t="shared" si="7"/>
        <v>0</v>
      </c>
      <c r="AW28" s="7"/>
      <c r="AX28" s="7"/>
      <c r="AY28" s="9">
        <f t="shared" si="8"/>
        <v>0</v>
      </c>
      <c r="AZ28" s="9">
        <f t="shared" si="9"/>
        <v>0</v>
      </c>
      <c r="BA28" s="9"/>
      <c r="BB28" s="9"/>
      <c r="BC28" s="7"/>
      <c r="BD28" s="7"/>
      <c r="BE28" s="7"/>
      <c r="BF28" s="7"/>
      <c r="BG28" s="7"/>
      <c r="BH28" s="7"/>
      <c r="BI28" s="7"/>
      <c r="BJ28" s="7"/>
      <c r="BK28" s="8">
        <f t="shared" si="10"/>
        <v>0</v>
      </c>
      <c r="BL28" s="8">
        <f t="shared" si="11"/>
        <v>0</v>
      </c>
      <c r="BM28" s="8">
        <f t="shared" si="12"/>
        <v>0</v>
      </c>
      <c r="BN28" s="8">
        <f t="shared" si="13"/>
        <v>0</v>
      </c>
      <c r="BO28" s="7"/>
      <c r="BP28" s="7"/>
      <c r="BQ28" s="7"/>
      <c r="BR28" s="7"/>
    </row>
    <row r="29" spans="1:95" s="19" customFormat="1" ht="18" customHeight="1" x14ac:dyDescent="0.25">
      <c r="A29" s="37">
        <v>22</v>
      </c>
      <c r="B29" s="6" t="s">
        <v>28</v>
      </c>
      <c r="C29" s="7"/>
      <c r="D29" s="7"/>
      <c r="E29" s="7"/>
      <c r="F29" s="7"/>
      <c r="G29" s="7"/>
      <c r="H29" s="7"/>
      <c r="I29" s="8">
        <f t="shared" si="0"/>
        <v>0</v>
      </c>
      <c r="J29" s="8">
        <f t="shared" si="1"/>
        <v>0</v>
      </c>
      <c r="K29" s="7"/>
      <c r="L29" s="7"/>
      <c r="M29" s="7"/>
      <c r="N29" s="7"/>
      <c r="O29" s="8">
        <f t="shared" si="2"/>
        <v>0</v>
      </c>
      <c r="P29" s="8">
        <f t="shared" si="3"/>
        <v>0</v>
      </c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8">
        <f t="shared" si="4"/>
        <v>0</v>
      </c>
      <c r="AF29" s="8">
        <f t="shared" si="5"/>
        <v>0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>
        <f t="shared" si="6"/>
        <v>0</v>
      </c>
      <c r="AV29" s="7">
        <f t="shared" si="7"/>
        <v>0</v>
      </c>
      <c r="AW29" s="7"/>
      <c r="AX29" s="7"/>
      <c r="AY29" s="9">
        <f t="shared" si="8"/>
        <v>0</v>
      </c>
      <c r="AZ29" s="9">
        <f t="shared" si="9"/>
        <v>0</v>
      </c>
      <c r="BA29" s="9"/>
      <c r="BB29" s="9"/>
      <c r="BC29" s="7"/>
      <c r="BD29" s="7"/>
      <c r="BE29" s="7"/>
      <c r="BF29" s="7"/>
      <c r="BG29" s="7"/>
      <c r="BH29" s="7"/>
      <c r="BI29" s="7"/>
      <c r="BJ29" s="7"/>
      <c r="BK29" s="8">
        <f t="shared" si="10"/>
        <v>0</v>
      </c>
      <c r="BL29" s="8">
        <f t="shared" si="11"/>
        <v>0</v>
      </c>
      <c r="BM29" s="8">
        <f t="shared" si="12"/>
        <v>0</v>
      </c>
      <c r="BN29" s="8">
        <f t="shared" si="13"/>
        <v>0</v>
      </c>
      <c r="BO29" s="7"/>
      <c r="BP29" s="7"/>
      <c r="BQ29" s="7"/>
      <c r="BR29" s="7"/>
    </row>
    <row r="30" spans="1:95" s="19" customFormat="1" ht="18" customHeight="1" x14ac:dyDescent="0.25">
      <c r="A30" s="37">
        <v>23</v>
      </c>
      <c r="B30" s="6" t="s">
        <v>98</v>
      </c>
      <c r="C30" s="7">
        <v>360</v>
      </c>
      <c r="D30" s="7">
        <v>500</v>
      </c>
      <c r="E30" s="7">
        <v>418</v>
      </c>
      <c r="F30" s="7">
        <v>900</v>
      </c>
      <c r="G30" s="7">
        <v>48</v>
      </c>
      <c r="H30" s="7">
        <v>100</v>
      </c>
      <c r="I30" s="8">
        <f t="shared" si="0"/>
        <v>826</v>
      </c>
      <c r="J30" s="8">
        <f t="shared" si="1"/>
        <v>1500</v>
      </c>
      <c r="K30" s="7">
        <v>40</v>
      </c>
      <c r="L30" s="7">
        <v>200</v>
      </c>
      <c r="M30" s="7">
        <v>44</v>
      </c>
      <c r="N30" s="7">
        <v>200</v>
      </c>
      <c r="O30" s="8">
        <f t="shared" si="2"/>
        <v>910</v>
      </c>
      <c r="P30" s="8">
        <f t="shared" si="3"/>
        <v>1900</v>
      </c>
      <c r="Q30" s="7">
        <v>5</v>
      </c>
      <c r="R30" s="7">
        <v>20</v>
      </c>
      <c r="S30" s="7">
        <v>728</v>
      </c>
      <c r="T30" s="7">
        <v>1520</v>
      </c>
      <c r="U30" s="7">
        <v>228</v>
      </c>
      <c r="V30" s="7">
        <v>798</v>
      </c>
      <c r="W30" s="7">
        <v>20</v>
      </c>
      <c r="X30" s="7">
        <v>700</v>
      </c>
      <c r="Y30" s="7">
        <v>2</v>
      </c>
      <c r="Z30" s="7">
        <v>2</v>
      </c>
      <c r="AA30" s="7">
        <v>0</v>
      </c>
      <c r="AB30" s="7">
        <v>0</v>
      </c>
      <c r="AC30" s="7">
        <v>0</v>
      </c>
      <c r="AD30" s="7">
        <v>0</v>
      </c>
      <c r="AE30" s="8">
        <f t="shared" si="4"/>
        <v>250</v>
      </c>
      <c r="AF30" s="8">
        <f t="shared" si="5"/>
        <v>1500</v>
      </c>
      <c r="AG30" s="7">
        <v>1</v>
      </c>
      <c r="AH30" s="7">
        <v>1</v>
      </c>
      <c r="AI30" s="7">
        <v>0</v>
      </c>
      <c r="AJ30" s="7">
        <v>0</v>
      </c>
      <c r="AK30" s="7">
        <v>15</v>
      </c>
      <c r="AL30" s="7">
        <v>30</v>
      </c>
      <c r="AM30" s="7">
        <v>50</v>
      </c>
      <c r="AN30" s="7">
        <v>225</v>
      </c>
      <c r="AO30" s="7">
        <v>10</v>
      </c>
      <c r="AP30" s="7">
        <v>10</v>
      </c>
      <c r="AQ30" s="7">
        <v>19</v>
      </c>
      <c r="AR30" s="7">
        <v>10</v>
      </c>
      <c r="AS30" s="7">
        <v>5</v>
      </c>
      <c r="AT30" s="7">
        <v>25</v>
      </c>
      <c r="AU30" s="7">
        <f t="shared" si="6"/>
        <v>99</v>
      </c>
      <c r="AV30" s="7">
        <f t="shared" si="7"/>
        <v>300</v>
      </c>
      <c r="AW30" s="7">
        <v>4</v>
      </c>
      <c r="AX30" s="7">
        <v>2</v>
      </c>
      <c r="AY30" s="9">
        <f t="shared" si="8"/>
        <v>1259</v>
      </c>
      <c r="AZ30" s="9">
        <f t="shared" si="9"/>
        <v>3700</v>
      </c>
      <c r="BA30" s="9"/>
      <c r="BB30" s="9"/>
      <c r="BC30" s="7">
        <v>0</v>
      </c>
      <c r="BD30" s="7">
        <v>0</v>
      </c>
      <c r="BE30" s="7">
        <v>2</v>
      </c>
      <c r="BF30" s="7">
        <v>60</v>
      </c>
      <c r="BG30" s="7">
        <v>30</v>
      </c>
      <c r="BH30" s="7">
        <v>125</v>
      </c>
      <c r="BI30" s="7">
        <v>228</v>
      </c>
      <c r="BJ30" s="7">
        <v>615</v>
      </c>
      <c r="BK30" s="8">
        <f t="shared" si="10"/>
        <v>260</v>
      </c>
      <c r="BL30" s="8">
        <f t="shared" si="11"/>
        <v>800</v>
      </c>
      <c r="BM30" s="8">
        <f t="shared" si="12"/>
        <v>1519</v>
      </c>
      <c r="BN30" s="8">
        <f t="shared" si="13"/>
        <v>4500</v>
      </c>
      <c r="BO30" s="7">
        <v>250</v>
      </c>
      <c r="BP30" s="7">
        <v>250</v>
      </c>
      <c r="BQ30" s="7">
        <v>20</v>
      </c>
      <c r="BR30" s="7">
        <v>20</v>
      </c>
    </row>
    <row r="31" spans="1:95" s="19" customFormat="1" ht="18" customHeight="1" x14ac:dyDescent="0.25">
      <c r="A31" s="37">
        <v>24</v>
      </c>
      <c r="B31" s="6" t="s">
        <v>29</v>
      </c>
      <c r="C31" s="7"/>
      <c r="D31" s="7"/>
      <c r="E31" s="7"/>
      <c r="F31" s="7"/>
      <c r="G31" s="7"/>
      <c r="H31" s="7"/>
      <c r="I31" s="8">
        <f t="shared" si="0"/>
        <v>0</v>
      </c>
      <c r="J31" s="8">
        <f t="shared" si="1"/>
        <v>0</v>
      </c>
      <c r="K31" s="7"/>
      <c r="L31" s="7"/>
      <c r="M31" s="7"/>
      <c r="N31" s="7"/>
      <c r="O31" s="8">
        <f t="shared" si="2"/>
        <v>0</v>
      </c>
      <c r="P31" s="8">
        <f t="shared" si="3"/>
        <v>0</v>
      </c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8">
        <f t="shared" si="4"/>
        <v>0</v>
      </c>
      <c r="AF31" s="8">
        <f t="shared" si="5"/>
        <v>0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>
        <f t="shared" si="6"/>
        <v>0</v>
      </c>
      <c r="AV31" s="7">
        <f t="shared" si="7"/>
        <v>0</v>
      </c>
      <c r="AW31" s="7"/>
      <c r="AX31" s="7"/>
      <c r="AY31" s="9">
        <f t="shared" si="8"/>
        <v>0</v>
      </c>
      <c r="AZ31" s="9">
        <f t="shared" si="9"/>
        <v>0</v>
      </c>
      <c r="BA31" s="9"/>
      <c r="BB31" s="9"/>
      <c r="BC31" s="7"/>
      <c r="BD31" s="7"/>
      <c r="BE31" s="7"/>
      <c r="BF31" s="7"/>
      <c r="BG31" s="7"/>
      <c r="BH31" s="7"/>
      <c r="BI31" s="7"/>
      <c r="BJ31" s="7"/>
      <c r="BK31" s="8">
        <f t="shared" si="10"/>
        <v>0</v>
      </c>
      <c r="BL31" s="8">
        <f t="shared" si="11"/>
        <v>0</v>
      </c>
      <c r="BM31" s="8">
        <f t="shared" si="12"/>
        <v>0</v>
      </c>
      <c r="BN31" s="8">
        <f t="shared" si="13"/>
        <v>0</v>
      </c>
      <c r="BO31" s="7"/>
      <c r="BP31" s="7"/>
      <c r="BQ31" s="7"/>
      <c r="BR31" s="7"/>
    </row>
    <row r="32" spans="1:95" s="16" customFormat="1" ht="18" customHeight="1" x14ac:dyDescent="0.25">
      <c r="A32" s="38"/>
      <c r="B32" s="13" t="s">
        <v>30</v>
      </c>
      <c r="C32" s="8">
        <f>SUM(C20:C31)</f>
        <v>480</v>
      </c>
      <c r="D32" s="8">
        <f t="shared" ref="D32:BO32" si="16">SUM(D20:D31)</f>
        <v>720</v>
      </c>
      <c r="E32" s="8">
        <f t="shared" si="16"/>
        <v>479</v>
      </c>
      <c r="F32" s="8">
        <f t="shared" si="16"/>
        <v>1030</v>
      </c>
      <c r="G32" s="8">
        <f t="shared" si="16"/>
        <v>48</v>
      </c>
      <c r="H32" s="8">
        <f t="shared" si="16"/>
        <v>100</v>
      </c>
      <c r="I32" s="8">
        <f t="shared" si="16"/>
        <v>1007</v>
      </c>
      <c r="J32" s="8">
        <f t="shared" si="16"/>
        <v>1850</v>
      </c>
      <c r="K32" s="8">
        <f t="shared" si="16"/>
        <v>68</v>
      </c>
      <c r="L32" s="8">
        <f t="shared" si="16"/>
        <v>270</v>
      </c>
      <c r="M32" s="8">
        <f t="shared" si="16"/>
        <v>60</v>
      </c>
      <c r="N32" s="8">
        <f t="shared" si="16"/>
        <v>260</v>
      </c>
      <c r="O32" s="8">
        <f t="shared" si="16"/>
        <v>1135</v>
      </c>
      <c r="P32" s="8">
        <f t="shared" si="16"/>
        <v>2380</v>
      </c>
      <c r="Q32" s="8">
        <f t="shared" si="16"/>
        <v>10</v>
      </c>
      <c r="R32" s="8">
        <f t="shared" si="16"/>
        <v>31</v>
      </c>
      <c r="S32" s="8">
        <f t="shared" si="16"/>
        <v>917</v>
      </c>
      <c r="T32" s="8">
        <f t="shared" si="16"/>
        <v>1920</v>
      </c>
      <c r="U32" s="8">
        <f t="shared" si="16"/>
        <v>904</v>
      </c>
      <c r="V32" s="8">
        <f t="shared" si="16"/>
        <v>3964</v>
      </c>
      <c r="W32" s="8">
        <f t="shared" si="16"/>
        <v>60</v>
      </c>
      <c r="X32" s="8">
        <f t="shared" si="16"/>
        <v>850</v>
      </c>
      <c r="Y32" s="8">
        <f t="shared" si="16"/>
        <v>6</v>
      </c>
      <c r="Z32" s="8">
        <f t="shared" si="16"/>
        <v>6</v>
      </c>
      <c r="AA32" s="8">
        <f t="shared" si="16"/>
        <v>0</v>
      </c>
      <c r="AB32" s="8">
        <f t="shared" si="16"/>
        <v>0</v>
      </c>
      <c r="AC32" s="8">
        <f t="shared" si="16"/>
        <v>0</v>
      </c>
      <c r="AD32" s="8">
        <f t="shared" si="16"/>
        <v>0</v>
      </c>
      <c r="AE32" s="8">
        <f t="shared" si="16"/>
        <v>970</v>
      </c>
      <c r="AF32" s="8">
        <f t="shared" si="16"/>
        <v>4820</v>
      </c>
      <c r="AG32" s="8">
        <f t="shared" si="16"/>
        <v>4</v>
      </c>
      <c r="AH32" s="8">
        <f t="shared" si="16"/>
        <v>4</v>
      </c>
      <c r="AI32" s="8">
        <f t="shared" si="16"/>
        <v>0</v>
      </c>
      <c r="AJ32" s="8">
        <f t="shared" si="16"/>
        <v>0</v>
      </c>
      <c r="AK32" s="8">
        <f t="shared" si="16"/>
        <v>25</v>
      </c>
      <c r="AL32" s="8">
        <f t="shared" si="16"/>
        <v>45</v>
      </c>
      <c r="AM32" s="8">
        <f t="shared" si="16"/>
        <v>83</v>
      </c>
      <c r="AN32" s="8">
        <f t="shared" si="16"/>
        <v>390</v>
      </c>
      <c r="AO32" s="8">
        <f t="shared" si="16"/>
        <v>10</v>
      </c>
      <c r="AP32" s="8">
        <f t="shared" si="16"/>
        <v>10</v>
      </c>
      <c r="AQ32" s="8">
        <f t="shared" si="16"/>
        <v>30</v>
      </c>
      <c r="AR32" s="8">
        <f t="shared" si="16"/>
        <v>25</v>
      </c>
      <c r="AS32" s="8">
        <f t="shared" si="16"/>
        <v>7</v>
      </c>
      <c r="AT32" s="8">
        <f t="shared" si="16"/>
        <v>30</v>
      </c>
      <c r="AU32" s="8">
        <f t="shared" si="16"/>
        <v>155</v>
      </c>
      <c r="AV32" s="8">
        <f t="shared" si="16"/>
        <v>500</v>
      </c>
      <c r="AW32" s="8">
        <f t="shared" si="16"/>
        <v>8</v>
      </c>
      <c r="AX32" s="8">
        <f t="shared" si="16"/>
        <v>6</v>
      </c>
      <c r="AY32" s="8">
        <f t="shared" si="16"/>
        <v>2260</v>
      </c>
      <c r="AZ32" s="8">
        <f t="shared" si="16"/>
        <v>7700</v>
      </c>
      <c r="BA32" s="8">
        <f t="shared" si="16"/>
        <v>0</v>
      </c>
      <c r="BB32" s="8">
        <f t="shared" si="16"/>
        <v>0</v>
      </c>
      <c r="BC32" s="8">
        <f t="shared" si="16"/>
        <v>0</v>
      </c>
      <c r="BD32" s="8">
        <f t="shared" si="16"/>
        <v>0</v>
      </c>
      <c r="BE32" s="8">
        <f t="shared" si="16"/>
        <v>4</v>
      </c>
      <c r="BF32" s="8">
        <f t="shared" si="16"/>
        <v>120</v>
      </c>
      <c r="BG32" s="8">
        <f t="shared" si="16"/>
        <v>95</v>
      </c>
      <c r="BH32" s="8">
        <f t="shared" si="16"/>
        <v>250</v>
      </c>
      <c r="BI32" s="8">
        <f t="shared" si="16"/>
        <v>401</v>
      </c>
      <c r="BJ32" s="8">
        <f t="shared" si="16"/>
        <v>1190</v>
      </c>
      <c r="BK32" s="8">
        <f t="shared" si="16"/>
        <v>500</v>
      </c>
      <c r="BL32" s="8">
        <f t="shared" si="16"/>
        <v>1560</v>
      </c>
      <c r="BM32" s="8">
        <f t="shared" si="16"/>
        <v>2760</v>
      </c>
      <c r="BN32" s="8">
        <f t="shared" si="16"/>
        <v>9260</v>
      </c>
      <c r="BO32" s="8">
        <f t="shared" si="16"/>
        <v>310</v>
      </c>
      <c r="BP32" s="8">
        <f t="shared" ref="BP32:BR32" si="17">SUM(BP20:BP31)</f>
        <v>370</v>
      </c>
      <c r="BQ32" s="8">
        <f t="shared" si="17"/>
        <v>27</v>
      </c>
      <c r="BR32" s="8">
        <f t="shared" si="17"/>
        <v>27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7">
        <v>480</v>
      </c>
      <c r="D33" s="7">
        <v>1000</v>
      </c>
      <c r="E33" s="7">
        <v>430</v>
      </c>
      <c r="F33" s="7">
        <v>1500</v>
      </c>
      <c r="G33" s="7">
        <v>0</v>
      </c>
      <c r="H33" s="7">
        <v>0</v>
      </c>
      <c r="I33" s="8">
        <f t="shared" si="0"/>
        <v>910</v>
      </c>
      <c r="J33" s="8">
        <f t="shared" si="1"/>
        <v>2500</v>
      </c>
      <c r="K33" s="7">
        <v>104</v>
      </c>
      <c r="L33" s="7">
        <v>500</v>
      </c>
      <c r="M33" s="7">
        <v>199</v>
      </c>
      <c r="N33" s="7">
        <v>1000</v>
      </c>
      <c r="O33" s="8">
        <f t="shared" si="2"/>
        <v>1213</v>
      </c>
      <c r="P33" s="8">
        <f t="shared" si="3"/>
        <v>4000</v>
      </c>
      <c r="Q33" s="7">
        <v>21</v>
      </c>
      <c r="R33" s="7">
        <v>100</v>
      </c>
      <c r="S33" s="7">
        <v>1033</v>
      </c>
      <c r="T33" s="7">
        <v>3402</v>
      </c>
      <c r="U33" s="7">
        <v>1315</v>
      </c>
      <c r="V33" s="7">
        <v>5390</v>
      </c>
      <c r="W33" s="7">
        <v>120</v>
      </c>
      <c r="X33" s="7">
        <v>2100</v>
      </c>
      <c r="Y33" s="7">
        <v>5</v>
      </c>
      <c r="Z33" s="7">
        <v>10</v>
      </c>
      <c r="AA33" s="7">
        <v>0</v>
      </c>
      <c r="AB33" s="7">
        <v>0</v>
      </c>
      <c r="AC33" s="7">
        <v>0</v>
      </c>
      <c r="AD33" s="7">
        <v>0</v>
      </c>
      <c r="AE33" s="8">
        <f t="shared" si="4"/>
        <v>1440</v>
      </c>
      <c r="AF33" s="8">
        <f t="shared" si="5"/>
        <v>7500</v>
      </c>
      <c r="AG33" s="7">
        <v>5</v>
      </c>
      <c r="AH33" s="7">
        <v>5</v>
      </c>
      <c r="AI33" s="7">
        <v>0</v>
      </c>
      <c r="AJ33" s="7">
        <v>0</v>
      </c>
      <c r="AK33" s="7">
        <v>25</v>
      </c>
      <c r="AL33" s="7">
        <v>50</v>
      </c>
      <c r="AM33" s="7">
        <v>150</v>
      </c>
      <c r="AN33" s="7">
        <v>1500</v>
      </c>
      <c r="AO33" s="7">
        <v>60</v>
      </c>
      <c r="AP33" s="7">
        <v>60</v>
      </c>
      <c r="AQ33" s="7">
        <v>325</v>
      </c>
      <c r="AR33" s="7">
        <v>290</v>
      </c>
      <c r="AS33" s="7">
        <v>10</v>
      </c>
      <c r="AT33" s="7">
        <v>100</v>
      </c>
      <c r="AU33" s="7">
        <f t="shared" si="6"/>
        <v>570</v>
      </c>
      <c r="AV33" s="7">
        <f t="shared" si="7"/>
        <v>2000</v>
      </c>
      <c r="AW33" s="7">
        <v>65</v>
      </c>
      <c r="AX33" s="7">
        <v>58</v>
      </c>
      <c r="AY33" s="9">
        <f t="shared" si="8"/>
        <v>3223</v>
      </c>
      <c r="AZ33" s="9">
        <f t="shared" si="9"/>
        <v>13500</v>
      </c>
      <c r="BA33" s="7"/>
      <c r="BB33" s="7"/>
      <c r="BC33" s="7">
        <v>0</v>
      </c>
      <c r="BD33" s="7">
        <v>0</v>
      </c>
      <c r="BE33" s="7">
        <v>3</v>
      </c>
      <c r="BF33" s="7">
        <v>90</v>
      </c>
      <c r="BG33" s="7">
        <v>105</v>
      </c>
      <c r="BH33" s="7">
        <v>360</v>
      </c>
      <c r="BI33" s="7">
        <v>232</v>
      </c>
      <c r="BJ33" s="7">
        <v>350</v>
      </c>
      <c r="BK33" s="8">
        <f t="shared" si="10"/>
        <v>340</v>
      </c>
      <c r="BL33" s="8">
        <f t="shared" si="11"/>
        <v>800</v>
      </c>
      <c r="BM33" s="8">
        <f t="shared" si="12"/>
        <v>3563</v>
      </c>
      <c r="BN33" s="8">
        <f t="shared" si="13"/>
        <v>14300</v>
      </c>
      <c r="BO33" s="7">
        <v>500</v>
      </c>
      <c r="BP33" s="7">
        <v>1000</v>
      </c>
      <c r="BQ33" s="7">
        <v>100</v>
      </c>
      <c r="BR33" s="7">
        <v>100</v>
      </c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7">
        <v>10740</v>
      </c>
      <c r="D34" s="7">
        <v>25000</v>
      </c>
      <c r="E34" s="7">
        <v>2534</v>
      </c>
      <c r="F34" s="7">
        <v>5500</v>
      </c>
      <c r="G34" s="7">
        <v>214</v>
      </c>
      <c r="H34" s="7">
        <v>500</v>
      </c>
      <c r="I34" s="8">
        <f t="shared" si="0"/>
        <v>13488</v>
      </c>
      <c r="J34" s="8">
        <f t="shared" si="1"/>
        <v>31000</v>
      </c>
      <c r="K34" s="7">
        <v>1430</v>
      </c>
      <c r="L34" s="7">
        <v>7900</v>
      </c>
      <c r="M34" s="7">
        <v>270</v>
      </c>
      <c r="N34" s="7">
        <v>1100</v>
      </c>
      <c r="O34" s="8">
        <f t="shared" si="2"/>
        <v>15188</v>
      </c>
      <c r="P34" s="8">
        <f t="shared" si="3"/>
        <v>40000</v>
      </c>
      <c r="Q34" s="7">
        <v>52</v>
      </c>
      <c r="R34" s="7">
        <v>175</v>
      </c>
      <c r="S34" s="7">
        <v>12468</v>
      </c>
      <c r="T34" s="7">
        <v>32815</v>
      </c>
      <c r="U34" s="7">
        <v>7097</v>
      </c>
      <c r="V34" s="7">
        <v>36500</v>
      </c>
      <c r="W34" s="7">
        <v>2300</v>
      </c>
      <c r="X34" s="7">
        <v>20000</v>
      </c>
      <c r="Y34" s="7">
        <v>90</v>
      </c>
      <c r="Z34" s="7">
        <v>500</v>
      </c>
      <c r="AA34" s="7">
        <v>0</v>
      </c>
      <c r="AB34" s="7">
        <v>0</v>
      </c>
      <c r="AC34" s="7">
        <v>33</v>
      </c>
      <c r="AD34" s="7">
        <v>6000</v>
      </c>
      <c r="AE34" s="8">
        <f t="shared" si="4"/>
        <v>9520</v>
      </c>
      <c r="AF34" s="8">
        <f t="shared" si="5"/>
        <v>63000</v>
      </c>
      <c r="AG34" s="7">
        <v>26</v>
      </c>
      <c r="AH34" s="7">
        <v>132</v>
      </c>
      <c r="AI34" s="7">
        <v>0</v>
      </c>
      <c r="AJ34" s="7">
        <v>0</v>
      </c>
      <c r="AK34" s="7">
        <v>100</v>
      </c>
      <c r="AL34" s="7">
        <v>200</v>
      </c>
      <c r="AM34" s="7">
        <v>300</v>
      </c>
      <c r="AN34" s="7">
        <v>1700</v>
      </c>
      <c r="AO34" s="7">
        <v>50</v>
      </c>
      <c r="AP34" s="7">
        <v>50</v>
      </c>
      <c r="AQ34" s="7">
        <v>275</v>
      </c>
      <c r="AR34" s="7">
        <v>130</v>
      </c>
      <c r="AS34" s="7">
        <v>15</v>
      </c>
      <c r="AT34" s="7">
        <v>120</v>
      </c>
      <c r="AU34" s="7">
        <f t="shared" si="6"/>
        <v>740</v>
      </c>
      <c r="AV34" s="7">
        <f t="shared" si="7"/>
        <v>2200</v>
      </c>
      <c r="AW34" s="7">
        <v>34</v>
      </c>
      <c r="AX34" s="7">
        <v>47</v>
      </c>
      <c r="AY34" s="9">
        <f t="shared" si="8"/>
        <v>25448</v>
      </c>
      <c r="AZ34" s="9">
        <f t="shared" si="9"/>
        <v>105200</v>
      </c>
      <c r="BA34" s="9"/>
      <c r="BB34" s="9"/>
      <c r="BC34" s="7">
        <v>0</v>
      </c>
      <c r="BD34" s="7">
        <v>0</v>
      </c>
      <c r="BE34" s="7">
        <v>18</v>
      </c>
      <c r="BF34" s="7">
        <v>540</v>
      </c>
      <c r="BG34" s="7">
        <v>1010</v>
      </c>
      <c r="BH34" s="7">
        <v>5350</v>
      </c>
      <c r="BI34" s="7">
        <v>2662</v>
      </c>
      <c r="BJ34" s="7">
        <v>5810</v>
      </c>
      <c r="BK34" s="8">
        <f t="shared" si="10"/>
        <v>3690</v>
      </c>
      <c r="BL34" s="8">
        <f t="shared" si="11"/>
        <v>11700</v>
      </c>
      <c r="BM34" s="8">
        <f t="shared" si="12"/>
        <v>29138</v>
      </c>
      <c r="BN34" s="8">
        <f t="shared" si="13"/>
        <v>116900</v>
      </c>
      <c r="BO34" s="7">
        <v>5960</v>
      </c>
      <c r="BP34" s="7">
        <v>16500</v>
      </c>
      <c r="BQ34" s="7">
        <v>488</v>
      </c>
      <c r="BR34" s="7">
        <v>488</v>
      </c>
    </row>
    <row r="35" spans="1:95" s="10" customFormat="1" ht="18" customHeight="1" x14ac:dyDescent="0.25">
      <c r="A35" s="39">
        <v>27</v>
      </c>
      <c r="B35" s="12" t="s">
        <v>14</v>
      </c>
      <c r="C35" s="7">
        <v>1120</v>
      </c>
      <c r="D35" s="7">
        <v>2000</v>
      </c>
      <c r="E35" s="7">
        <v>406</v>
      </c>
      <c r="F35" s="7">
        <v>1200</v>
      </c>
      <c r="G35" s="7">
        <v>0</v>
      </c>
      <c r="H35" s="7">
        <v>0</v>
      </c>
      <c r="I35" s="8">
        <f t="shared" si="0"/>
        <v>1526</v>
      </c>
      <c r="J35" s="8">
        <f t="shared" si="1"/>
        <v>3200</v>
      </c>
      <c r="K35" s="7">
        <v>20</v>
      </c>
      <c r="L35" s="7">
        <v>100</v>
      </c>
      <c r="M35" s="7">
        <v>48</v>
      </c>
      <c r="N35" s="7">
        <v>200</v>
      </c>
      <c r="O35" s="8">
        <f t="shared" si="2"/>
        <v>1594</v>
      </c>
      <c r="P35" s="8">
        <f t="shared" si="3"/>
        <v>3500</v>
      </c>
      <c r="Q35" s="7">
        <v>10</v>
      </c>
      <c r="R35" s="7">
        <v>32</v>
      </c>
      <c r="S35" s="7">
        <v>1356</v>
      </c>
      <c r="T35" s="7">
        <v>2977</v>
      </c>
      <c r="U35" s="7">
        <v>555</v>
      </c>
      <c r="V35" s="7">
        <v>2480</v>
      </c>
      <c r="W35" s="7">
        <v>95</v>
      </c>
      <c r="X35" s="7">
        <v>1700</v>
      </c>
      <c r="Y35" s="7">
        <v>10</v>
      </c>
      <c r="Z35" s="7">
        <v>20</v>
      </c>
      <c r="AA35" s="7">
        <v>0</v>
      </c>
      <c r="AB35" s="7">
        <v>0</v>
      </c>
      <c r="AC35" s="7">
        <v>0</v>
      </c>
      <c r="AD35" s="7">
        <v>0</v>
      </c>
      <c r="AE35" s="8">
        <f t="shared" si="4"/>
        <v>660</v>
      </c>
      <c r="AF35" s="8">
        <f t="shared" si="5"/>
        <v>4200</v>
      </c>
      <c r="AG35" s="7">
        <v>4</v>
      </c>
      <c r="AH35" s="7">
        <v>6</v>
      </c>
      <c r="AI35" s="7">
        <v>0</v>
      </c>
      <c r="AJ35" s="7">
        <v>0</v>
      </c>
      <c r="AK35" s="7">
        <v>50</v>
      </c>
      <c r="AL35" s="7">
        <v>50</v>
      </c>
      <c r="AM35" s="7">
        <v>170</v>
      </c>
      <c r="AN35" s="7">
        <v>700</v>
      </c>
      <c r="AO35" s="7">
        <v>5</v>
      </c>
      <c r="AP35" s="7">
        <v>5</v>
      </c>
      <c r="AQ35" s="7">
        <v>65</v>
      </c>
      <c r="AR35" s="7">
        <v>35</v>
      </c>
      <c r="AS35" s="7">
        <v>10</v>
      </c>
      <c r="AT35" s="7">
        <v>10</v>
      </c>
      <c r="AU35" s="7">
        <f t="shared" si="6"/>
        <v>300</v>
      </c>
      <c r="AV35" s="7">
        <f t="shared" si="7"/>
        <v>800</v>
      </c>
      <c r="AW35" s="7">
        <v>13</v>
      </c>
      <c r="AX35" s="7">
        <v>8</v>
      </c>
      <c r="AY35" s="9">
        <f t="shared" si="8"/>
        <v>2554</v>
      </c>
      <c r="AZ35" s="9">
        <f t="shared" si="9"/>
        <v>8500</v>
      </c>
      <c r="BA35" s="9"/>
      <c r="BB35" s="9"/>
      <c r="BC35" s="7">
        <v>0</v>
      </c>
      <c r="BD35" s="7">
        <v>0</v>
      </c>
      <c r="BE35" s="7">
        <v>2</v>
      </c>
      <c r="BF35" s="7">
        <v>60</v>
      </c>
      <c r="BG35" s="7">
        <v>80</v>
      </c>
      <c r="BH35" s="7">
        <v>220</v>
      </c>
      <c r="BI35" s="7">
        <v>298</v>
      </c>
      <c r="BJ35" s="7">
        <v>720</v>
      </c>
      <c r="BK35" s="8">
        <f t="shared" si="10"/>
        <v>380</v>
      </c>
      <c r="BL35" s="8">
        <f t="shared" si="11"/>
        <v>1000</v>
      </c>
      <c r="BM35" s="8">
        <f t="shared" si="12"/>
        <v>2934</v>
      </c>
      <c r="BN35" s="8">
        <f t="shared" si="13"/>
        <v>9500</v>
      </c>
      <c r="BO35" s="7">
        <v>500</v>
      </c>
      <c r="BP35" s="7">
        <v>900</v>
      </c>
      <c r="BQ35" s="7">
        <v>51</v>
      </c>
      <c r="BR35" s="7">
        <v>51</v>
      </c>
    </row>
    <row r="36" spans="1:95" s="10" customFormat="1" ht="18" customHeight="1" x14ac:dyDescent="0.25">
      <c r="A36" s="37">
        <v>28</v>
      </c>
      <c r="B36" s="6" t="s">
        <v>54</v>
      </c>
      <c r="C36" s="7">
        <v>0</v>
      </c>
      <c r="D36" s="7">
        <v>0</v>
      </c>
      <c r="E36" s="7">
        <v>218</v>
      </c>
      <c r="F36" s="7">
        <v>380</v>
      </c>
      <c r="G36" s="7">
        <v>8</v>
      </c>
      <c r="H36" s="7">
        <v>20</v>
      </c>
      <c r="I36" s="8">
        <f t="shared" si="0"/>
        <v>226</v>
      </c>
      <c r="J36" s="8">
        <f t="shared" si="1"/>
        <v>400</v>
      </c>
      <c r="K36" s="7">
        <v>12</v>
      </c>
      <c r="L36" s="7">
        <v>50</v>
      </c>
      <c r="M36" s="7">
        <v>80</v>
      </c>
      <c r="N36" s="7">
        <v>200</v>
      </c>
      <c r="O36" s="8">
        <f t="shared" si="2"/>
        <v>318</v>
      </c>
      <c r="P36" s="8">
        <f t="shared" si="3"/>
        <v>650</v>
      </c>
      <c r="Q36" s="7">
        <v>12</v>
      </c>
      <c r="R36" s="7">
        <v>30</v>
      </c>
      <c r="S36" s="7">
        <v>271</v>
      </c>
      <c r="T36" s="7">
        <v>553</v>
      </c>
      <c r="U36" s="7">
        <v>440</v>
      </c>
      <c r="V36" s="7">
        <v>2570</v>
      </c>
      <c r="W36" s="7">
        <v>180</v>
      </c>
      <c r="X36" s="7">
        <v>500</v>
      </c>
      <c r="Y36" s="7">
        <v>10</v>
      </c>
      <c r="Z36" s="7">
        <v>80</v>
      </c>
      <c r="AA36" s="7">
        <v>0</v>
      </c>
      <c r="AB36" s="7">
        <v>0</v>
      </c>
      <c r="AC36" s="7">
        <v>0</v>
      </c>
      <c r="AD36" s="7">
        <v>0</v>
      </c>
      <c r="AE36" s="8">
        <f t="shared" si="4"/>
        <v>630</v>
      </c>
      <c r="AF36" s="8">
        <f t="shared" si="5"/>
        <v>3150</v>
      </c>
      <c r="AG36" s="7">
        <v>2</v>
      </c>
      <c r="AH36" s="7">
        <v>16</v>
      </c>
      <c r="AI36" s="7">
        <v>0</v>
      </c>
      <c r="AJ36" s="7">
        <v>0</v>
      </c>
      <c r="AK36" s="7">
        <v>10</v>
      </c>
      <c r="AL36" s="7">
        <v>50</v>
      </c>
      <c r="AM36" s="7">
        <v>218</v>
      </c>
      <c r="AN36" s="7">
        <v>1900</v>
      </c>
      <c r="AO36" s="7">
        <v>50</v>
      </c>
      <c r="AP36" s="7">
        <v>50</v>
      </c>
      <c r="AQ36" s="7">
        <v>2922</v>
      </c>
      <c r="AR36" s="7">
        <v>2650</v>
      </c>
      <c r="AS36" s="7">
        <v>10</v>
      </c>
      <c r="AT36" s="7">
        <v>150</v>
      </c>
      <c r="AU36" s="7">
        <f t="shared" si="6"/>
        <v>3210</v>
      </c>
      <c r="AV36" s="7">
        <f t="shared" si="7"/>
        <v>4800</v>
      </c>
      <c r="AW36" s="7">
        <v>585</v>
      </c>
      <c r="AX36" s="7">
        <v>530</v>
      </c>
      <c r="AY36" s="9">
        <f t="shared" si="8"/>
        <v>4158</v>
      </c>
      <c r="AZ36" s="9">
        <f t="shared" si="9"/>
        <v>8600</v>
      </c>
      <c r="BA36" s="9"/>
      <c r="BB36" s="9"/>
      <c r="BC36" s="7">
        <v>0</v>
      </c>
      <c r="BD36" s="7">
        <v>0</v>
      </c>
      <c r="BE36" s="7">
        <v>2</v>
      </c>
      <c r="BF36" s="7">
        <v>60</v>
      </c>
      <c r="BG36" s="7">
        <v>40</v>
      </c>
      <c r="BH36" s="7">
        <v>80</v>
      </c>
      <c r="BI36" s="7">
        <v>238</v>
      </c>
      <c r="BJ36" s="7">
        <v>560</v>
      </c>
      <c r="BK36" s="8">
        <f t="shared" si="10"/>
        <v>280</v>
      </c>
      <c r="BL36" s="8">
        <f t="shared" si="11"/>
        <v>700</v>
      </c>
      <c r="BM36" s="8">
        <f t="shared" si="12"/>
        <v>4438</v>
      </c>
      <c r="BN36" s="8">
        <f t="shared" si="13"/>
        <v>9300</v>
      </c>
      <c r="BO36" s="7">
        <v>500</v>
      </c>
      <c r="BP36" s="7">
        <v>500</v>
      </c>
      <c r="BQ36" s="7">
        <v>50</v>
      </c>
      <c r="BR36" s="7">
        <v>50</v>
      </c>
    </row>
    <row r="37" spans="1:95" s="10" customFormat="1" ht="18" customHeight="1" x14ac:dyDescent="0.25">
      <c r="A37" s="39">
        <v>29</v>
      </c>
      <c r="B37" s="12" t="s">
        <v>32</v>
      </c>
      <c r="C37" s="7">
        <v>5340</v>
      </c>
      <c r="D37" s="7">
        <v>12000</v>
      </c>
      <c r="E37" s="7">
        <v>1740</v>
      </c>
      <c r="F37" s="7">
        <v>4100</v>
      </c>
      <c r="G37" s="7">
        <v>0</v>
      </c>
      <c r="H37" s="7">
        <v>0</v>
      </c>
      <c r="I37" s="8">
        <f t="shared" si="0"/>
        <v>7080</v>
      </c>
      <c r="J37" s="8">
        <f t="shared" si="1"/>
        <v>16100</v>
      </c>
      <c r="K37" s="7">
        <v>420</v>
      </c>
      <c r="L37" s="7">
        <v>2500</v>
      </c>
      <c r="M37" s="7">
        <v>295</v>
      </c>
      <c r="N37" s="7">
        <v>1100</v>
      </c>
      <c r="O37" s="8">
        <f t="shared" si="2"/>
        <v>7795</v>
      </c>
      <c r="P37" s="8">
        <f t="shared" si="3"/>
        <v>19700</v>
      </c>
      <c r="Q37" s="7">
        <v>52</v>
      </c>
      <c r="R37" s="7">
        <v>176</v>
      </c>
      <c r="S37" s="7">
        <v>6633</v>
      </c>
      <c r="T37" s="7">
        <v>16754</v>
      </c>
      <c r="U37" s="7">
        <v>5682</v>
      </c>
      <c r="V37" s="7">
        <v>55600</v>
      </c>
      <c r="W37" s="7">
        <v>3200</v>
      </c>
      <c r="X37" s="7">
        <v>25000</v>
      </c>
      <c r="Y37" s="7">
        <v>90</v>
      </c>
      <c r="Z37" s="7">
        <v>500</v>
      </c>
      <c r="AA37" s="7">
        <v>0</v>
      </c>
      <c r="AB37" s="7">
        <v>0</v>
      </c>
      <c r="AC37" s="7">
        <v>48</v>
      </c>
      <c r="AD37" s="7">
        <v>7000</v>
      </c>
      <c r="AE37" s="8">
        <f t="shared" si="4"/>
        <v>9020</v>
      </c>
      <c r="AF37" s="8">
        <f t="shared" si="5"/>
        <v>88100</v>
      </c>
      <c r="AG37" s="7">
        <v>24</v>
      </c>
      <c r="AH37" s="7">
        <v>102</v>
      </c>
      <c r="AI37" s="7">
        <v>0</v>
      </c>
      <c r="AJ37" s="7">
        <v>0</v>
      </c>
      <c r="AK37" s="7">
        <v>100</v>
      </c>
      <c r="AL37" s="7">
        <v>200</v>
      </c>
      <c r="AM37" s="7">
        <v>300</v>
      </c>
      <c r="AN37" s="7">
        <v>1670</v>
      </c>
      <c r="AO37" s="7">
        <v>10</v>
      </c>
      <c r="AP37" s="7">
        <v>10</v>
      </c>
      <c r="AQ37" s="7">
        <v>130</v>
      </c>
      <c r="AR37" s="7">
        <v>70</v>
      </c>
      <c r="AS37" s="7">
        <v>10</v>
      </c>
      <c r="AT37" s="7">
        <v>50</v>
      </c>
      <c r="AU37" s="7">
        <f t="shared" si="6"/>
        <v>550</v>
      </c>
      <c r="AV37" s="7">
        <f t="shared" si="7"/>
        <v>2000</v>
      </c>
      <c r="AW37" s="7">
        <v>33</v>
      </c>
      <c r="AX37" s="7">
        <v>25</v>
      </c>
      <c r="AY37" s="9">
        <f t="shared" si="8"/>
        <v>17365</v>
      </c>
      <c r="AZ37" s="9">
        <f t="shared" si="9"/>
        <v>109800</v>
      </c>
      <c r="BA37" s="9"/>
      <c r="BB37" s="9"/>
      <c r="BC37" s="7">
        <v>0</v>
      </c>
      <c r="BD37" s="7">
        <v>0</v>
      </c>
      <c r="BE37" s="7">
        <v>20</v>
      </c>
      <c r="BF37" s="7">
        <v>600</v>
      </c>
      <c r="BG37" s="7">
        <v>1300</v>
      </c>
      <c r="BH37" s="7">
        <v>4500</v>
      </c>
      <c r="BI37" s="7">
        <v>1320</v>
      </c>
      <c r="BJ37" s="7">
        <v>5270</v>
      </c>
      <c r="BK37" s="8">
        <f t="shared" si="10"/>
        <v>2640</v>
      </c>
      <c r="BL37" s="8">
        <f t="shared" si="11"/>
        <v>10370</v>
      </c>
      <c r="BM37" s="8">
        <f t="shared" si="12"/>
        <v>20005</v>
      </c>
      <c r="BN37" s="8">
        <f t="shared" si="13"/>
        <v>120170</v>
      </c>
      <c r="BO37" s="7">
        <v>3400</v>
      </c>
      <c r="BP37" s="7">
        <v>13200</v>
      </c>
      <c r="BQ37" s="7">
        <v>345</v>
      </c>
      <c r="BR37" s="7">
        <v>345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7">
        <v>100</v>
      </c>
      <c r="D38" s="7">
        <v>200</v>
      </c>
      <c r="E38" s="7">
        <v>243</v>
      </c>
      <c r="F38" s="7">
        <v>800</v>
      </c>
      <c r="G38" s="7">
        <v>0</v>
      </c>
      <c r="H38" s="7">
        <v>0</v>
      </c>
      <c r="I38" s="8">
        <f t="shared" si="0"/>
        <v>343</v>
      </c>
      <c r="J38" s="8">
        <f t="shared" si="1"/>
        <v>1000</v>
      </c>
      <c r="K38" s="7">
        <v>58</v>
      </c>
      <c r="L38" s="7">
        <v>200</v>
      </c>
      <c r="M38" s="7">
        <v>304</v>
      </c>
      <c r="N38" s="7">
        <v>1000</v>
      </c>
      <c r="O38" s="8">
        <f t="shared" si="2"/>
        <v>705</v>
      </c>
      <c r="P38" s="8">
        <f t="shared" si="3"/>
        <v>2200</v>
      </c>
      <c r="Q38" s="7">
        <v>47</v>
      </c>
      <c r="R38" s="7">
        <v>152</v>
      </c>
      <c r="S38" s="7">
        <v>602</v>
      </c>
      <c r="T38" s="7">
        <v>1872</v>
      </c>
      <c r="U38" s="7">
        <v>3950</v>
      </c>
      <c r="V38" s="7">
        <v>21500</v>
      </c>
      <c r="W38" s="7">
        <v>1500</v>
      </c>
      <c r="X38" s="7">
        <v>16000</v>
      </c>
      <c r="Y38" s="7">
        <v>80</v>
      </c>
      <c r="Z38" s="7">
        <v>300</v>
      </c>
      <c r="AA38" s="7">
        <v>0</v>
      </c>
      <c r="AB38" s="7">
        <v>0</v>
      </c>
      <c r="AC38" s="7">
        <v>0</v>
      </c>
      <c r="AD38" s="7">
        <v>0</v>
      </c>
      <c r="AE38" s="8">
        <f t="shared" si="4"/>
        <v>5530</v>
      </c>
      <c r="AF38" s="8">
        <f t="shared" si="5"/>
        <v>37800</v>
      </c>
      <c r="AG38" s="7">
        <v>16</v>
      </c>
      <c r="AH38" s="7">
        <v>60</v>
      </c>
      <c r="AI38" s="7">
        <v>0</v>
      </c>
      <c r="AJ38" s="7">
        <v>0</v>
      </c>
      <c r="AK38" s="7">
        <v>10</v>
      </c>
      <c r="AL38" s="7">
        <v>10</v>
      </c>
      <c r="AM38" s="7">
        <v>20</v>
      </c>
      <c r="AN38" s="7">
        <v>175</v>
      </c>
      <c r="AO38" s="7">
        <v>0</v>
      </c>
      <c r="AP38" s="7">
        <v>0</v>
      </c>
      <c r="AQ38" s="7">
        <v>10</v>
      </c>
      <c r="AR38" s="7">
        <v>10</v>
      </c>
      <c r="AS38" s="7">
        <v>5</v>
      </c>
      <c r="AT38" s="7">
        <v>5</v>
      </c>
      <c r="AU38" s="7">
        <f t="shared" si="6"/>
        <v>45</v>
      </c>
      <c r="AV38" s="7">
        <f t="shared" si="7"/>
        <v>200</v>
      </c>
      <c r="AW38" s="7">
        <v>6</v>
      </c>
      <c r="AX38" s="7">
        <v>6</v>
      </c>
      <c r="AY38" s="9">
        <f t="shared" si="8"/>
        <v>6280</v>
      </c>
      <c r="AZ38" s="9">
        <f t="shared" si="9"/>
        <v>40200</v>
      </c>
      <c r="BA38" s="9"/>
      <c r="BB38" s="9"/>
      <c r="BC38" s="7">
        <v>0</v>
      </c>
      <c r="BD38" s="7">
        <v>0</v>
      </c>
      <c r="BE38" s="7">
        <v>2</v>
      </c>
      <c r="BF38" s="7">
        <v>60</v>
      </c>
      <c r="BG38" s="7">
        <v>135</v>
      </c>
      <c r="BH38" s="7">
        <v>560</v>
      </c>
      <c r="BI38" s="7">
        <v>473</v>
      </c>
      <c r="BJ38" s="7">
        <v>1180</v>
      </c>
      <c r="BK38" s="8">
        <f t="shared" si="10"/>
        <v>610</v>
      </c>
      <c r="BL38" s="8">
        <f t="shared" si="11"/>
        <v>1800</v>
      </c>
      <c r="BM38" s="8">
        <f t="shared" si="12"/>
        <v>6890</v>
      </c>
      <c r="BN38" s="8">
        <f t="shared" si="13"/>
        <v>42000</v>
      </c>
      <c r="BO38" s="7">
        <v>500</v>
      </c>
      <c r="BP38" s="7">
        <v>1000</v>
      </c>
      <c r="BQ38" s="7">
        <v>33</v>
      </c>
      <c r="BR38" s="7">
        <v>33</v>
      </c>
    </row>
    <row r="39" spans="1:95" s="10" customFormat="1" ht="18" customHeight="1" x14ac:dyDescent="0.25">
      <c r="A39" s="39">
        <v>31</v>
      </c>
      <c r="B39" s="12" t="s">
        <v>34</v>
      </c>
      <c r="C39" s="7">
        <v>270</v>
      </c>
      <c r="D39" s="7">
        <v>500</v>
      </c>
      <c r="E39" s="7">
        <v>72</v>
      </c>
      <c r="F39" s="7">
        <v>300</v>
      </c>
      <c r="G39" s="7">
        <v>0</v>
      </c>
      <c r="H39" s="7">
        <v>0</v>
      </c>
      <c r="I39" s="8">
        <f t="shared" si="0"/>
        <v>342</v>
      </c>
      <c r="J39" s="8">
        <f t="shared" si="1"/>
        <v>800</v>
      </c>
      <c r="K39" s="7">
        <v>70</v>
      </c>
      <c r="L39" s="7">
        <v>200</v>
      </c>
      <c r="M39" s="7">
        <v>600</v>
      </c>
      <c r="N39" s="7">
        <v>3500</v>
      </c>
      <c r="O39" s="8">
        <f t="shared" si="2"/>
        <v>1012</v>
      </c>
      <c r="P39" s="8">
        <f t="shared" si="3"/>
        <v>4500</v>
      </c>
      <c r="Q39" s="7">
        <v>90</v>
      </c>
      <c r="R39" s="7">
        <v>525</v>
      </c>
      <c r="S39" s="7">
        <v>861</v>
      </c>
      <c r="T39" s="7">
        <v>3826</v>
      </c>
      <c r="U39" s="7">
        <v>753</v>
      </c>
      <c r="V39" s="7">
        <v>8990</v>
      </c>
      <c r="W39" s="7">
        <v>200</v>
      </c>
      <c r="X39" s="7">
        <v>5000</v>
      </c>
      <c r="Y39" s="7">
        <v>5</v>
      </c>
      <c r="Z39" s="7">
        <v>10</v>
      </c>
      <c r="AA39" s="7">
        <v>0</v>
      </c>
      <c r="AB39" s="7">
        <v>0</v>
      </c>
      <c r="AC39" s="7">
        <v>2</v>
      </c>
      <c r="AD39" s="7">
        <v>500</v>
      </c>
      <c r="AE39" s="8">
        <f t="shared" si="4"/>
        <v>960</v>
      </c>
      <c r="AF39" s="8">
        <f t="shared" si="5"/>
        <v>14500</v>
      </c>
      <c r="AG39" s="7">
        <v>3</v>
      </c>
      <c r="AH39" s="7">
        <v>3</v>
      </c>
      <c r="AI39" s="7">
        <v>0</v>
      </c>
      <c r="AJ39" s="7">
        <v>0</v>
      </c>
      <c r="AK39" s="7">
        <v>5</v>
      </c>
      <c r="AL39" s="7">
        <v>5</v>
      </c>
      <c r="AM39" s="7">
        <v>18</v>
      </c>
      <c r="AN39" s="7">
        <v>85</v>
      </c>
      <c r="AO39" s="7">
        <v>0</v>
      </c>
      <c r="AP39" s="7">
        <v>0</v>
      </c>
      <c r="AQ39" s="7">
        <v>5</v>
      </c>
      <c r="AR39" s="7">
        <v>5</v>
      </c>
      <c r="AS39" s="7">
        <v>2</v>
      </c>
      <c r="AT39" s="7">
        <v>5</v>
      </c>
      <c r="AU39" s="7">
        <f t="shared" si="6"/>
        <v>30</v>
      </c>
      <c r="AV39" s="7">
        <f t="shared" si="7"/>
        <v>100</v>
      </c>
      <c r="AW39" s="7">
        <v>3</v>
      </c>
      <c r="AX39" s="7">
        <v>3</v>
      </c>
      <c r="AY39" s="9">
        <f t="shared" si="8"/>
        <v>2002</v>
      </c>
      <c r="AZ39" s="9">
        <f t="shared" si="9"/>
        <v>19100</v>
      </c>
      <c r="BA39" s="9"/>
      <c r="BB39" s="9"/>
      <c r="BC39" s="7">
        <v>0</v>
      </c>
      <c r="BD39" s="7">
        <v>0</v>
      </c>
      <c r="BE39" s="7">
        <v>5</v>
      </c>
      <c r="BF39" s="7">
        <v>150</v>
      </c>
      <c r="BG39" s="7">
        <v>100</v>
      </c>
      <c r="BH39" s="7">
        <v>500</v>
      </c>
      <c r="BI39" s="7">
        <v>465</v>
      </c>
      <c r="BJ39" s="7">
        <v>550</v>
      </c>
      <c r="BK39" s="8">
        <f t="shared" si="10"/>
        <v>570</v>
      </c>
      <c r="BL39" s="8">
        <f t="shared" si="11"/>
        <v>1200</v>
      </c>
      <c r="BM39" s="8">
        <f t="shared" si="12"/>
        <v>2572</v>
      </c>
      <c r="BN39" s="8">
        <f t="shared" si="13"/>
        <v>20300</v>
      </c>
      <c r="BO39" s="7">
        <v>300</v>
      </c>
      <c r="BP39" s="7">
        <v>400</v>
      </c>
      <c r="BQ39" s="7">
        <v>12</v>
      </c>
      <c r="BR39" s="7">
        <v>12</v>
      </c>
    </row>
    <row r="40" spans="1:95" s="10" customFormat="1" ht="18" customHeight="1" x14ac:dyDescent="0.25">
      <c r="A40" s="37">
        <v>32</v>
      </c>
      <c r="B40" s="12" t="s">
        <v>35</v>
      </c>
      <c r="C40" s="7">
        <v>2100</v>
      </c>
      <c r="D40" s="7">
        <v>4500</v>
      </c>
      <c r="E40" s="7">
        <v>370</v>
      </c>
      <c r="F40" s="7">
        <v>900</v>
      </c>
      <c r="G40" s="7">
        <v>200</v>
      </c>
      <c r="H40" s="7">
        <v>400</v>
      </c>
      <c r="I40" s="8">
        <f t="shared" si="0"/>
        <v>2670</v>
      </c>
      <c r="J40" s="8">
        <f t="shared" si="1"/>
        <v>5800</v>
      </c>
      <c r="K40" s="7">
        <v>40</v>
      </c>
      <c r="L40" s="7">
        <v>200</v>
      </c>
      <c r="M40" s="7">
        <v>430</v>
      </c>
      <c r="N40" s="7">
        <v>2000</v>
      </c>
      <c r="O40" s="8">
        <f t="shared" si="2"/>
        <v>3140</v>
      </c>
      <c r="P40" s="8">
        <f t="shared" si="3"/>
        <v>8000</v>
      </c>
      <c r="Q40" s="7">
        <v>65</v>
      </c>
      <c r="R40" s="7">
        <v>302</v>
      </c>
      <c r="S40" s="7">
        <v>2671</v>
      </c>
      <c r="T40" s="7">
        <v>6801</v>
      </c>
      <c r="U40" s="7">
        <v>853</v>
      </c>
      <c r="V40" s="7">
        <v>5280</v>
      </c>
      <c r="W40" s="7">
        <v>200</v>
      </c>
      <c r="X40" s="7">
        <v>1500</v>
      </c>
      <c r="Y40" s="7">
        <v>5</v>
      </c>
      <c r="Z40" s="7">
        <v>20</v>
      </c>
      <c r="AA40" s="7">
        <v>0</v>
      </c>
      <c r="AB40" s="7">
        <v>0</v>
      </c>
      <c r="AC40" s="7">
        <v>2</v>
      </c>
      <c r="AD40" s="7">
        <v>100</v>
      </c>
      <c r="AE40" s="8">
        <f t="shared" si="4"/>
        <v>1060</v>
      </c>
      <c r="AF40" s="8">
        <f t="shared" si="5"/>
        <v>6900</v>
      </c>
      <c r="AG40" s="7">
        <v>5</v>
      </c>
      <c r="AH40" s="7">
        <v>6</v>
      </c>
      <c r="AI40" s="7">
        <v>0</v>
      </c>
      <c r="AJ40" s="7">
        <v>0</v>
      </c>
      <c r="AK40" s="7">
        <v>20</v>
      </c>
      <c r="AL40" s="7">
        <v>40</v>
      </c>
      <c r="AM40" s="7">
        <v>30</v>
      </c>
      <c r="AN40" s="7">
        <v>290</v>
      </c>
      <c r="AO40" s="7">
        <v>20</v>
      </c>
      <c r="AP40" s="7">
        <v>20</v>
      </c>
      <c r="AQ40" s="7">
        <v>5</v>
      </c>
      <c r="AR40" s="7">
        <v>10</v>
      </c>
      <c r="AS40" s="7">
        <v>5</v>
      </c>
      <c r="AT40" s="7">
        <v>40</v>
      </c>
      <c r="AU40" s="7">
        <f t="shared" si="6"/>
        <v>80</v>
      </c>
      <c r="AV40" s="7">
        <f t="shared" si="7"/>
        <v>400</v>
      </c>
      <c r="AW40" s="7">
        <v>5</v>
      </c>
      <c r="AX40" s="7">
        <v>5</v>
      </c>
      <c r="AY40" s="9">
        <f t="shared" si="8"/>
        <v>4280</v>
      </c>
      <c r="AZ40" s="9">
        <f t="shared" si="9"/>
        <v>15300</v>
      </c>
      <c r="BA40" s="9"/>
      <c r="BB40" s="9"/>
      <c r="BC40" s="7">
        <v>0</v>
      </c>
      <c r="BD40" s="7">
        <v>0</v>
      </c>
      <c r="BE40" s="7">
        <v>9</v>
      </c>
      <c r="BF40" s="7">
        <v>270</v>
      </c>
      <c r="BG40" s="7">
        <v>100</v>
      </c>
      <c r="BH40" s="7">
        <v>750</v>
      </c>
      <c r="BI40" s="7">
        <v>331</v>
      </c>
      <c r="BJ40" s="7">
        <v>2260</v>
      </c>
      <c r="BK40" s="8">
        <f t="shared" si="10"/>
        <v>440</v>
      </c>
      <c r="BL40" s="8">
        <f t="shared" si="11"/>
        <v>3280</v>
      </c>
      <c r="BM40" s="8">
        <f t="shared" si="12"/>
        <v>4720</v>
      </c>
      <c r="BN40" s="8">
        <f t="shared" si="13"/>
        <v>18580</v>
      </c>
      <c r="BO40" s="7">
        <v>800</v>
      </c>
      <c r="BP40" s="7">
        <v>2200</v>
      </c>
      <c r="BQ40" s="7">
        <v>49</v>
      </c>
      <c r="BR40" s="7">
        <v>49</v>
      </c>
    </row>
    <row r="41" spans="1:95" s="10" customFormat="1" ht="18" customHeight="1" x14ac:dyDescent="0.25">
      <c r="A41" s="39">
        <v>33</v>
      </c>
      <c r="B41" s="12" t="s">
        <v>36</v>
      </c>
      <c r="C41" s="7">
        <v>255</v>
      </c>
      <c r="D41" s="7">
        <v>300</v>
      </c>
      <c r="E41" s="7">
        <v>80</v>
      </c>
      <c r="F41" s="7">
        <v>200</v>
      </c>
      <c r="G41" s="7">
        <v>0</v>
      </c>
      <c r="H41" s="7">
        <v>0</v>
      </c>
      <c r="I41" s="8">
        <f t="shared" si="0"/>
        <v>335</v>
      </c>
      <c r="J41" s="8">
        <f t="shared" si="1"/>
        <v>500</v>
      </c>
      <c r="K41" s="7">
        <v>26</v>
      </c>
      <c r="L41" s="7">
        <v>100</v>
      </c>
      <c r="M41" s="7">
        <v>320</v>
      </c>
      <c r="N41" s="7">
        <v>2000</v>
      </c>
      <c r="O41" s="8">
        <f t="shared" si="2"/>
        <v>681</v>
      </c>
      <c r="P41" s="8">
        <f t="shared" si="3"/>
        <v>2600</v>
      </c>
      <c r="Q41" s="7">
        <v>48</v>
      </c>
      <c r="R41" s="7">
        <v>302</v>
      </c>
      <c r="S41" s="7">
        <v>581</v>
      </c>
      <c r="T41" s="7">
        <v>2211</v>
      </c>
      <c r="U41" s="7">
        <v>807</v>
      </c>
      <c r="V41" s="7">
        <v>3980</v>
      </c>
      <c r="W41" s="7">
        <v>200</v>
      </c>
      <c r="X41" s="7">
        <v>2500</v>
      </c>
      <c r="Y41" s="7">
        <v>5</v>
      </c>
      <c r="Z41" s="7">
        <v>20</v>
      </c>
      <c r="AA41" s="7">
        <v>0</v>
      </c>
      <c r="AB41" s="7">
        <v>0</v>
      </c>
      <c r="AC41" s="7">
        <v>0</v>
      </c>
      <c r="AD41" s="7">
        <v>0</v>
      </c>
      <c r="AE41" s="8">
        <f t="shared" si="4"/>
        <v>1012</v>
      </c>
      <c r="AF41" s="8">
        <f t="shared" si="5"/>
        <v>6500</v>
      </c>
      <c r="AG41" s="7">
        <v>4</v>
      </c>
      <c r="AH41" s="7">
        <v>5</v>
      </c>
      <c r="AI41" s="7">
        <v>0</v>
      </c>
      <c r="AJ41" s="7">
        <v>0</v>
      </c>
      <c r="AK41" s="7">
        <v>5</v>
      </c>
      <c r="AL41" s="7">
        <v>5</v>
      </c>
      <c r="AM41" s="7">
        <v>13</v>
      </c>
      <c r="AN41" s="7">
        <v>85</v>
      </c>
      <c r="AO41" s="7">
        <v>0</v>
      </c>
      <c r="AP41" s="7">
        <v>0</v>
      </c>
      <c r="AQ41" s="7">
        <v>2</v>
      </c>
      <c r="AR41" s="7">
        <v>5</v>
      </c>
      <c r="AS41" s="7">
        <v>2</v>
      </c>
      <c r="AT41" s="7">
        <v>5</v>
      </c>
      <c r="AU41" s="7">
        <f t="shared" si="6"/>
        <v>22</v>
      </c>
      <c r="AV41" s="7">
        <f t="shared" si="7"/>
        <v>100</v>
      </c>
      <c r="AW41" s="7">
        <v>2</v>
      </c>
      <c r="AX41" s="7">
        <v>2</v>
      </c>
      <c r="AY41" s="9">
        <f t="shared" si="8"/>
        <v>1715</v>
      </c>
      <c r="AZ41" s="9">
        <f t="shared" si="9"/>
        <v>9200</v>
      </c>
      <c r="BA41" s="9"/>
      <c r="BB41" s="9"/>
      <c r="BC41" s="7">
        <v>0</v>
      </c>
      <c r="BD41" s="7">
        <v>0</v>
      </c>
      <c r="BE41" s="7">
        <v>5</v>
      </c>
      <c r="BF41" s="7">
        <v>150</v>
      </c>
      <c r="BG41" s="7">
        <v>70</v>
      </c>
      <c r="BH41" s="7">
        <v>250</v>
      </c>
      <c r="BI41" s="7">
        <v>335</v>
      </c>
      <c r="BJ41" s="7">
        <v>580</v>
      </c>
      <c r="BK41" s="8">
        <f t="shared" si="10"/>
        <v>410</v>
      </c>
      <c r="BL41" s="8">
        <f t="shared" si="11"/>
        <v>980</v>
      </c>
      <c r="BM41" s="8">
        <f t="shared" si="12"/>
        <v>2125</v>
      </c>
      <c r="BN41" s="8">
        <f t="shared" si="13"/>
        <v>10180</v>
      </c>
      <c r="BO41" s="7">
        <v>200</v>
      </c>
      <c r="BP41" s="7">
        <v>300</v>
      </c>
      <c r="BQ41" s="7">
        <v>12</v>
      </c>
      <c r="BR41" s="7">
        <v>12</v>
      </c>
    </row>
    <row r="42" spans="1:95" s="19" customFormat="1" ht="18" customHeight="1" x14ac:dyDescent="0.25">
      <c r="A42" s="37">
        <v>34</v>
      </c>
      <c r="B42" s="6" t="s">
        <v>82</v>
      </c>
      <c r="C42" s="7">
        <v>130</v>
      </c>
      <c r="D42" s="7">
        <v>300</v>
      </c>
      <c r="E42" s="7">
        <v>62</v>
      </c>
      <c r="F42" s="7">
        <v>100</v>
      </c>
      <c r="G42" s="7">
        <v>0</v>
      </c>
      <c r="H42" s="7">
        <v>0</v>
      </c>
      <c r="I42" s="8">
        <f t="shared" si="0"/>
        <v>192</v>
      </c>
      <c r="J42" s="8">
        <f t="shared" si="1"/>
        <v>400</v>
      </c>
      <c r="K42" s="7">
        <v>4</v>
      </c>
      <c r="L42" s="7">
        <v>10</v>
      </c>
      <c r="M42" s="7">
        <v>4</v>
      </c>
      <c r="N42" s="7">
        <v>10</v>
      </c>
      <c r="O42" s="8">
        <f t="shared" si="2"/>
        <v>200</v>
      </c>
      <c r="P42" s="8">
        <f t="shared" si="3"/>
        <v>420</v>
      </c>
      <c r="Q42" s="7">
        <v>1</v>
      </c>
      <c r="R42" s="7">
        <v>2</v>
      </c>
      <c r="S42" s="7">
        <v>170</v>
      </c>
      <c r="T42" s="7">
        <v>357</v>
      </c>
      <c r="U42" s="7">
        <v>134</v>
      </c>
      <c r="V42" s="7">
        <v>890</v>
      </c>
      <c r="W42" s="7">
        <v>80</v>
      </c>
      <c r="X42" s="7">
        <v>500</v>
      </c>
      <c r="Y42" s="7">
        <v>8</v>
      </c>
      <c r="Z42" s="7">
        <v>40</v>
      </c>
      <c r="AA42" s="7">
        <v>0</v>
      </c>
      <c r="AB42" s="7">
        <v>0</v>
      </c>
      <c r="AC42" s="7">
        <v>0</v>
      </c>
      <c r="AD42" s="7">
        <v>0</v>
      </c>
      <c r="AE42" s="8">
        <f t="shared" si="4"/>
        <v>222</v>
      </c>
      <c r="AF42" s="8">
        <f t="shared" si="5"/>
        <v>1430</v>
      </c>
      <c r="AG42" s="7">
        <v>2</v>
      </c>
      <c r="AH42" s="7">
        <v>8</v>
      </c>
      <c r="AI42" s="7">
        <v>0</v>
      </c>
      <c r="AJ42" s="7">
        <v>0</v>
      </c>
      <c r="AK42" s="7">
        <v>5</v>
      </c>
      <c r="AL42" s="7">
        <v>5</v>
      </c>
      <c r="AM42" s="7">
        <v>30</v>
      </c>
      <c r="AN42" s="7">
        <v>140</v>
      </c>
      <c r="AO42" s="7">
        <v>0</v>
      </c>
      <c r="AP42" s="7">
        <v>0</v>
      </c>
      <c r="AQ42" s="7">
        <v>3</v>
      </c>
      <c r="AR42" s="7">
        <v>5</v>
      </c>
      <c r="AS42" s="7">
        <v>0</v>
      </c>
      <c r="AT42" s="7">
        <v>0</v>
      </c>
      <c r="AU42" s="7">
        <f t="shared" si="6"/>
        <v>38</v>
      </c>
      <c r="AV42" s="7">
        <f t="shared" si="7"/>
        <v>150</v>
      </c>
      <c r="AW42" s="7">
        <v>1</v>
      </c>
      <c r="AX42" s="7">
        <v>1</v>
      </c>
      <c r="AY42" s="9">
        <f t="shared" si="8"/>
        <v>460</v>
      </c>
      <c r="AZ42" s="9">
        <f t="shared" si="9"/>
        <v>2000</v>
      </c>
      <c r="BA42" s="9"/>
      <c r="BB42" s="9"/>
      <c r="BC42" s="7">
        <v>0</v>
      </c>
      <c r="BD42" s="7">
        <v>0</v>
      </c>
      <c r="BE42" s="7">
        <v>2</v>
      </c>
      <c r="BF42" s="7">
        <v>60</v>
      </c>
      <c r="BG42" s="7">
        <v>50</v>
      </c>
      <c r="BH42" s="7">
        <v>150</v>
      </c>
      <c r="BI42" s="7">
        <v>168</v>
      </c>
      <c r="BJ42" s="7">
        <v>320</v>
      </c>
      <c r="BK42" s="8">
        <f t="shared" si="10"/>
        <v>220</v>
      </c>
      <c r="BL42" s="8">
        <f t="shared" si="11"/>
        <v>530</v>
      </c>
      <c r="BM42" s="8">
        <f t="shared" si="12"/>
        <v>680</v>
      </c>
      <c r="BN42" s="8">
        <f t="shared" si="13"/>
        <v>2530</v>
      </c>
      <c r="BO42" s="7">
        <v>100</v>
      </c>
      <c r="BP42" s="7">
        <v>200</v>
      </c>
      <c r="BQ42" s="7">
        <v>5</v>
      </c>
      <c r="BR42" s="7">
        <v>5</v>
      </c>
    </row>
    <row r="43" spans="1:95" s="16" customFormat="1" ht="18" customHeight="1" x14ac:dyDescent="0.25">
      <c r="A43" s="38" t="s">
        <v>37</v>
      </c>
      <c r="B43" s="13" t="s">
        <v>38</v>
      </c>
      <c r="C43" s="8">
        <f>SUM(C33:C42)</f>
        <v>20535</v>
      </c>
      <c r="D43" s="8">
        <f t="shared" ref="D43:BO43" si="18">SUM(D33:D42)</f>
        <v>45800</v>
      </c>
      <c r="E43" s="8">
        <f t="shared" si="18"/>
        <v>6155</v>
      </c>
      <c r="F43" s="8">
        <f t="shared" si="18"/>
        <v>14980</v>
      </c>
      <c r="G43" s="8">
        <f t="shared" si="18"/>
        <v>422</v>
      </c>
      <c r="H43" s="8">
        <f t="shared" si="18"/>
        <v>920</v>
      </c>
      <c r="I43" s="8">
        <f t="shared" si="18"/>
        <v>27112</v>
      </c>
      <c r="J43" s="8">
        <f t="shared" si="18"/>
        <v>61700</v>
      </c>
      <c r="K43" s="8">
        <f t="shared" si="18"/>
        <v>2184</v>
      </c>
      <c r="L43" s="8">
        <f t="shared" si="18"/>
        <v>11760</v>
      </c>
      <c r="M43" s="8">
        <f t="shared" si="18"/>
        <v>2550</v>
      </c>
      <c r="N43" s="8">
        <f t="shared" si="18"/>
        <v>12110</v>
      </c>
      <c r="O43" s="8">
        <f t="shared" si="18"/>
        <v>31846</v>
      </c>
      <c r="P43" s="8">
        <f t="shared" si="18"/>
        <v>85570</v>
      </c>
      <c r="Q43" s="8">
        <f t="shared" si="18"/>
        <v>398</v>
      </c>
      <c r="R43" s="8">
        <f t="shared" si="18"/>
        <v>1796</v>
      </c>
      <c r="S43" s="8">
        <f t="shared" si="18"/>
        <v>26646</v>
      </c>
      <c r="T43" s="8">
        <f t="shared" si="18"/>
        <v>71568</v>
      </c>
      <c r="U43" s="8">
        <f t="shared" si="18"/>
        <v>21586</v>
      </c>
      <c r="V43" s="8">
        <f t="shared" si="18"/>
        <v>143180</v>
      </c>
      <c r="W43" s="8">
        <f t="shared" si="18"/>
        <v>8075</v>
      </c>
      <c r="X43" s="8">
        <f t="shared" si="18"/>
        <v>74800</v>
      </c>
      <c r="Y43" s="8">
        <f t="shared" si="18"/>
        <v>308</v>
      </c>
      <c r="Z43" s="8">
        <f t="shared" si="18"/>
        <v>1500</v>
      </c>
      <c r="AA43" s="8">
        <f t="shared" si="18"/>
        <v>0</v>
      </c>
      <c r="AB43" s="8">
        <f t="shared" si="18"/>
        <v>0</v>
      </c>
      <c r="AC43" s="8">
        <f t="shared" si="18"/>
        <v>85</v>
      </c>
      <c r="AD43" s="8">
        <f t="shared" si="18"/>
        <v>13600</v>
      </c>
      <c r="AE43" s="8">
        <f t="shared" si="18"/>
        <v>30054</v>
      </c>
      <c r="AF43" s="8">
        <f t="shared" si="18"/>
        <v>233080</v>
      </c>
      <c r="AG43" s="8">
        <f t="shared" si="18"/>
        <v>91</v>
      </c>
      <c r="AH43" s="8">
        <f t="shared" si="18"/>
        <v>343</v>
      </c>
      <c r="AI43" s="8">
        <f t="shared" si="18"/>
        <v>0</v>
      </c>
      <c r="AJ43" s="8">
        <f t="shared" si="18"/>
        <v>0</v>
      </c>
      <c r="AK43" s="8">
        <f t="shared" si="18"/>
        <v>330</v>
      </c>
      <c r="AL43" s="8">
        <f t="shared" si="18"/>
        <v>615</v>
      </c>
      <c r="AM43" s="8">
        <f t="shared" si="18"/>
        <v>1249</v>
      </c>
      <c r="AN43" s="8">
        <f t="shared" si="18"/>
        <v>8245</v>
      </c>
      <c r="AO43" s="8">
        <f t="shared" si="18"/>
        <v>195</v>
      </c>
      <c r="AP43" s="8">
        <f t="shared" si="18"/>
        <v>195</v>
      </c>
      <c r="AQ43" s="8">
        <f t="shared" si="18"/>
        <v>3742</v>
      </c>
      <c r="AR43" s="8">
        <f t="shared" si="18"/>
        <v>3210</v>
      </c>
      <c r="AS43" s="8">
        <f t="shared" si="18"/>
        <v>69</v>
      </c>
      <c r="AT43" s="8">
        <f t="shared" si="18"/>
        <v>485</v>
      </c>
      <c r="AU43" s="8">
        <f t="shared" si="18"/>
        <v>5585</v>
      </c>
      <c r="AV43" s="8">
        <f t="shared" si="18"/>
        <v>12750</v>
      </c>
      <c r="AW43" s="8">
        <f t="shared" si="18"/>
        <v>747</v>
      </c>
      <c r="AX43" s="8">
        <f t="shared" si="18"/>
        <v>685</v>
      </c>
      <c r="AY43" s="8">
        <f t="shared" si="18"/>
        <v>67485</v>
      </c>
      <c r="AZ43" s="8">
        <f t="shared" si="18"/>
        <v>331400</v>
      </c>
      <c r="BA43" s="8">
        <f t="shared" si="18"/>
        <v>0</v>
      </c>
      <c r="BB43" s="8">
        <f t="shared" si="18"/>
        <v>0</v>
      </c>
      <c r="BC43" s="8">
        <f t="shared" si="18"/>
        <v>0</v>
      </c>
      <c r="BD43" s="8">
        <f t="shared" si="18"/>
        <v>0</v>
      </c>
      <c r="BE43" s="8">
        <f t="shared" si="18"/>
        <v>68</v>
      </c>
      <c r="BF43" s="8">
        <f t="shared" si="18"/>
        <v>2040</v>
      </c>
      <c r="BG43" s="8">
        <f t="shared" si="18"/>
        <v>2990</v>
      </c>
      <c r="BH43" s="8">
        <f t="shared" si="18"/>
        <v>12720</v>
      </c>
      <c r="BI43" s="8">
        <f t="shared" si="18"/>
        <v>6522</v>
      </c>
      <c r="BJ43" s="8">
        <f t="shared" si="18"/>
        <v>17600</v>
      </c>
      <c r="BK43" s="8">
        <f t="shared" si="18"/>
        <v>9580</v>
      </c>
      <c r="BL43" s="8">
        <f t="shared" si="18"/>
        <v>32360</v>
      </c>
      <c r="BM43" s="8">
        <f t="shared" si="18"/>
        <v>77065</v>
      </c>
      <c r="BN43" s="8">
        <f t="shared" si="18"/>
        <v>363760</v>
      </c>
      <c r="BO43" s="8">
        <f t="shared" si="18"/>
        <v>12760</v>
      </c>
      <c r="BP43" s="8">
        <f t="shared" ref="BP43:BR43" si="19">SUM(BP33:BP42)</f>
        <v>36200</v>
      </c>
      <c r="BQ43" s="8">
        <f t="shared" si="19"/>
        <v>1145</v>
      </c>
      <c r="BR43" s="8">
        <f t="shared" si="19"/>
        <v>1145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8">
        <f>C43+C32+C19</f>
        <v>112354</v>
      </c>
      <c r="D44" s="8">
        <f t="shared" ref="D44:BO44" si="20">D43+D32+D19</f>
        <v>264830</v>
      </c>
      <c r="E44" s="8">
        <f t="shared" si="20"/>
        <v>31476</v>
      </c>
      <c r="F44" s="8">
        <f t="shared" si="20"/>
        <v>60795</v>
      </c>
      <c r="G44" s="8">
        <f t="shared" si="20"/>
        <v>2095</v>
      </c>
      <c r="H44" s="8">
        <f t="shared" si="20"/>
        <v>4490</v>
      </c>
      <c r="I44" s="8">
        <f t="shared" si="20"/>
        <v>145925</v>
      </c>
      <c r="J44" s="8">
        <f t="shared" si="20"/>
        <v>330115</v>
      </c>
      <c r="K44" s="8">
        <f t="shared" si="20"/>
        <v>5518</v>
      </c>
      <c r="L44" s="8">
        <f t="shared" si="20"/>
        <v>30240</v>
      </c>
      <c r="M44" s="8">
        <f t="shared" si="20"/>
        <v>4593</v>
      </c>
      <c r="N44" s="8">
        <f t="shared" si="20"/>
        <v>21515</v>
      </c>
      <c r="O44" s="8">
        <f t="shared" si="20"/>
        <v>156036</v>
      </c>
      <c r="P44" s="8">
        <f t="shared" si="20"/>
        <v>381870</v>
      </c>
      <c r="Q44" s="8">
        <f t="shared" si="20"/>
        <v>728</v>
      </c>
      <c r="R44" s="8">
        <f t="shared" si="20"/>
        <v>2912</v>
      </c>
      <c r="S44" s="8">
        <f t="shared" si="20"/>
        <v>131114</v>
      </c>
      <c r="T44" s="8">
        <f t="shared" si="20"/>
        <v>320811</v>
      </c>
      <c r="U44" s="8">
        <f t="shared" si="20"/>
        <v>40262</v>
      </c>
      <c r="V44" s="8">
        <f t="shared" si="20"/>
        <v>251887</v>
      </c>
      <c r="W44" s="8">
        <f t="shared" si="20"/>
        <v>18127</v>
      </c>
      <c r="X44" s="8">
        <f t="shared" si="20"/>
        <v>143030</v>
      </c>
      <c r="Y44" s="8">
        <f t="shared" si="20"/>
        <v>731</v>
      </c>
      <c r="Z44" s="8">
        <f t="shared" si="20"/>
        <v>2488</v>
      </c>
      <c r="AA44" s="8">
        <f t="shared" si="20"/>
        <v>72</v>
      </c>
      <c r="AB44" s="8">
        <f t="shared" si="20"/>
        <v>825</v>
      </c>
      <c r="AC44" s="8">
        <f t="shared" si="20"/>
        <v>186</v>
      </c>
      <c r="AD44" s="8">
        <f t="shared" si="20"/>
        <v>27000</v>
      </c>
      <c r="AE44" s="8">
        <f t="shared" si="20"/>
        <v>59378</v>
      </c>
      <c r="AF44" s="8">
        <f t="shared" si="20"/>
        <v>425230</v>
      </c>
      <c r="AG44" s="8">
        <f t="shared" si="20"/>
        <v>318</v>
      </c>
      <c r="AH44" s="8">
        <f t="shared" si="20"/>
        <v>633</v>
      </c>
      <c r="AI44" s="8">
        <f t="shared" si="20"/>
        <v>13</v>
      </c>
      <c r="AJ44" s="8">
        <f t="shared" si="20"/>
        <v>400</v>
      </c>
      <c r="AK44" s="8">
        <f t="shared" si="20"/>
        <v>1440</v>
      </c>
      <c r="AL44" s="8">
        <f t="shared" si="20"/>
        <v>3570</v>
      </c>
      <c r="AM44" s="8">
        <f t="shared" si="20"/>
        <v>4510</v>
      </c>
      <c r="AN44" s="8">
        <f t="shared" si="20"/>
        <v>22975</v>
      </c>
      <c r="AO44" s="8">
        <f t="shared" si="20"/>
        <v>685</v>
      </c>
      <c r="AP44" s="8">
        <f t="shared" si="20"/>
        <v>685</v>
      </c>
      <c r="AQ44" s="8">
        <f t="shared" si="20"/>
        <v>7262</v>
      </c>
      <c r="AR44" s="8">
        <f t="shared" si="20"/>
        <v>3960</v>
      </c>
      <c r="AS44" s="8">
        <f t="shared" si="20"/>
        <v>240</v>
      </c>
      <c r="AT44" s="8">
        <f t="shared" si="20"/>
        <v>1270</v>
      </c>
      <c r="AU44" s="8">
        <f t="shared" si="20"/>
        <v>14150</v>
      </c>
      <c r="AV44" s="8">
        <f t="shared" si="20"/>
        <v>32860</v>
      </c>
      <c r="AW44" s="8">
        <f t="shared" si="20"/>
        <v>1369</v>
      </c>
      <c r="AX44" s="8">
        <f t="shared" si="20"/>
        <v>935</v>
      </c>
      <c r="AY44" s="8">
        <f t="shared" si="20"/>
        <v>229564</v>
      </c>
      <c r="AZ44" s="8">
        <f t="shared" si="20"/>
        <v>839960</v>
      </c>
      <c r="BA44" s="8">
        <f t="shared" si="20"/>
        <v>0</v>
      </c>
      <c r="BB44" s="8">
        <f t="shared" si="20"/>
        <v>0</v>
      </c>
      <c r="BC44" s="8">
        <f t="shared" si="20"/>
        <v>45</v>
      </c>
      <c r="BD44" s="8">
        <f t="shared" si="20"/>
        <v>675</v>
      </c>
      <c r="BE44" s="8">
        <f t="shared" si="20"/>
        <v>148</v>
      </c>
      <c r="BF44" s="8">
        <f t="shared" si="20"/>
        <v>4440</v>
      </c>
      <c r="BG44" s="8">
        <f t="shared" si="20"/>
        <v>9075</v>
      </c>
      <c r="BH44" s="8">
        <f t="shared" si="20"/>
        <v>23975</v>
      </c>
      <c r="BI44" s="8">
        <f t="shared" si="20"/>
        <v>27412</v>
      </c>
      <c r="BJ44" s="8">
        <f t="shared" si="20"/>
        <v>42590</v>
      </c>
      <c r="BK44" s="8">
        <f t="shared" si="20"/>
        <v>36680</v>
      </c>
      <c r="BL44" s="8">
        <f t="shared" si="20"/>
        <v>71680</v>
      </c>
      <c r="BM44" s="8">
        <f t="shared" si="20"/>
        <v>266244</v>
      </c>
      <c r="BN44" s="8">
        <f t="shared" si="20"/>
        <v>911640</v>
      </c>
      <c r="BO44" s="8">
        <f t="shared" si="20"/>
        <v>55490</v>
      </c>
      <c r="BP44" s="8">
        <f t="shared" ref="BP44:BR44" si="21">BP43+BP32+BP19</f>
        <v>133290</v>
      </c>
      <c r="BQ44" s="8">
        <f t="shared" si="21"/>
        <v>4007</v>
      </c>
      <c r="BR44" s="8">
        <f t="shared" si="21"/>
        <v>4007</v>
      </c>
    </row>
    <row r="45" spans="1:95" s="10" customFormat="1" ht="18" customHeight="1" x14ac:dyDescent="0.25">
      <c r="A45" s="37">
        <v>35</v>
      </c>
      <c r="B45" s="12" t="s">
        <v>90</v>
      </c>
      <c r="C45" s="7">
        <v>19225</v>
      </c>
      <c r="D45" s="7">
        <v>32600</v>
      </c>
      <c r="E45" s="7">
        <v>6818</v>
      </c>
      <c r="F45" s="7">
        <v>12460</v>
      </c>
      <c r="G45" s="7">
        <v>586</v>
      </c>
      <c r="H45" s="7">
        <v>1260</v>
      </c>
      <c r="I45" s="8">
        <f t="shared" si="0"/>
        <v>26629</v>
      </c>
      <c r="J45" s="8">
        <f t="shared" si="1"/>
        <v>46320</v>
      </c>
      <c r="K45" s="7">
        <v>200</v>
      </c>
      <c r="L45" s="7">
        <v>800</v>
      </c>
      <c r="M45" s="7">
        <v>125</v>
      </c>
      <c r="N45" s="7">
        <v>430</v>
      </c>
      <c r="O45" s="8">
        <f t="shared" si="2"/>
        <v>26954</v>
      </c>
      <c r="P45" s="8">
        <f t="shared" si="3"/>
        <v>47550</v>
      </c>
      <c r="Q45" s="7">
        <v>35</v>
      </c>
      <c r="R45" s="7">
        <v>90</v>
      </c>
      <c r="S45" s="7">
        <v>22924</v>
      </c>
      <c r="T45" s="7">
        <v>40435</v>
      </c>
      <c r="U45" s="7">
        <v>1103</v>
      </c>
      <c r="V45" s="7">
        <v>6480</v>
      </c>
      <c r="W45" s="7">
        <v>400</v>
      </c>
      <c r="X45" s="7">
        <v>2500</v>
      </c>
      <c r="Y45" s="7">
        <v>150</v>
      </c>
      <c r="Z45" s="7">
        <v>300</v>
      </c>
      <c r="AA45" s="7">
        <v>17</v>
      </c>
      <c r="AB45" s="7">
        <v>70</v>
      </c>
      <c r="AC45" s="7">
        <v>30</v>
      </c>
      <c r="AD45" s="7">
        <v>1000</v>
      </c>
      <c r="AE45" s="8">
        <f t="shared" si="4"/>
        <v>1700</v>
      </c>
      <c r="AF45" s="8">
        <f t="shared" si="5"/>
        <v>10350</v>
      </c>
      <c r="AG45" s="7">
        <v>42</v>
      </c>
      <c r="AH45" s="7">
        <v>82</v>
      </c>
      <c r="AI45" s="7">
        <v>0</v>
      </c>
      <c r="AJ45" s="7">
        <v>0</v>
      </c>
      <c r="AK45" s="7">
        <v>200</v>
      </c>
      <c r="AL45" s="7">
        <v>200</v>
      </c>
      <c r="AM45" s="7">
        <v>300</v>
      </c>
      <c r="AN45" s="7">
        <v>1700</v>
      </c>
      <c r="AO45" s="7">
        <v>100</v>
      </c>
      <c r="AP45" s="7">
        <v>100</v>
      </c>
      <c r="AQ45" s="7">
        <v>270</v>
      </c>
      <c r="AR45" s="7">
        <v>100</v>
      </c>
      <c r="AS45" s="7">
        <v>20</v>
      </c>
      <c r="AT45" s="7">
        <v>200</v>
      </c>
      <c r="AU45" s="7">
        <f t="shared" si="6"/>
        <v>890</v>
      </c>
      <c r="AV45" s="7">
        <f t="shared" si="7"/>
        <v>2300</v>
      </c>
      <c r="AW45" s="7">
        <v>60</v>
      </c>
      <c r="AX45" s="7">
        <v>41</v>
      </c>
      <c r="AY45" s="9">
        <f t="shared" si="8"/>
        <v>29544</v>
      </c>
      <c r="AZ45" s="9">
        <f t="shared" si="9"/>
        <v>60200</v>
      </c>
      <c r="BA45" s="9"/>
      <c r="BB45" s="9"/>
      <c r="BC45" s="7">
        <v>3</v>
      </c>
      <c r="BD45" s="7">
        <v>45</v>
      </c>
      <c r="BE45" s="7">
        <v>4</v>
      </c>
      <c r="BF45" s="7">
        <v>120</v>
      </c>
      <c r="BG45" s="7">
        <v>222</v>
      </c>
      <c r="BH45" s="7">
        <v>700</v>
      </c>
      <c r="BI45" s="7">
        <v>1951</v>
      </c>
      <c r="BJ45" s="7">
        <v>2375</v>
      </c>
      <c r="BK45" s="8">
        <f t="shared" si="10"/>
        <v>2180</v>
      </c>
      <c r="BL45" s="8">
        <f t="shared" si="11"/>
        <v>3240</v>
      </c>
      <c r="BM45" s="8">
        <f t="shared" si="12"/>
        <v>31724</v>
      </c>
      <c r="BN45" s="8">
        <f t="shared" si="13"/>
        <v>63440</v>
      </c>
      <c r="BO45" s="7">
        <v>8000</v>
      </c>
      <c r="BP45" s="7">
        <v>13300</v>
      </c>
      <c r="BQ45" s="7">
        <v>658</v>
      </c>
      <c r="BR45" s="7">
        <v>658</v>
      </c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7"/>
      <c r="D46" s="7"/>
      <c r="E46" s="7"/>
      <c r="F46" s="7"/>
      <c r="G46" s="7"/>
      <c r="H46" s="7"/>
      <c r="I46" s="8">
        <f t="shared" si="0"/>
        <v>0</v>
      </c>
      <c r="J46" s="8">
        <f t="shared" si="1"/>
        <v>0</v>
      </c>
      <c r="K46" s="7"/>
      <c r="L46" s="7"/>
      <c r="M46" s="7"/>
      <c r="N46" s="7"/>
      <c r="O46" s="8">
        <f t="shared" si="2"/>
        <v>0</v>
      </c>
      <c r="P46" s="8">
        <f t="shared" si="3"/>
        <v>0</v>
      </c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8">
        <f t="shared" si="4"/>
        <v>0</v>
      </c>
      <c r="AF46" s="8">
        <f t="shared" si="5"/>
        <v>0</v>
      </c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>
        <f t="shared" si="6"/>
        <v>0</v>
      </c>
      <c r="AV46" s="7">
        <f t="shared" si="7"/>
        <v>0</v>
      </c>
      <c r="AW46" s="7"/>
      <c r="AX46" s="7"/>
      <c r="AY46" s="9">
        <f t="shared" si="8"/>
        <v>0</v>
      </c>
      <c r="AZ46" s="9">
        <f t="shared" si="9"/>
        <v>0</v>
      </c>
      <c r="BA46" s="9"/>
      <c r="BB46" s="9"/>
      <c r="BC46" s="7"/>
      <c r="BD46" s="7"/>
      <c r="BE46" s="7"/>
      <c r="BF46" s="7"/>
      <c r="BG46" s="7"/>
      <c r="BH46" s="7"/>
      <c r="BI46" s="7"/>
      <c r="BJ46" s="7"/>
      <c r="BK46" s="8">
        <f t="shared" si="10"/>
        <v>0</v>
      </c>
      <c r="BL46" s="8">
        <f t="shared" si="11"/>
        <v>0</v>
      </c>
      <c r="BM46" s="8">
        <f t="shared" si="12"/>
        <v>0</v>
      </c>
      <c r="BN46" s="8">
        <f t="shared" si="13"/>
        <v>0</v>
      </c>
      <c r="BO46" s="7"/>
      <c r="BP46" s="7"/>
      <c r="BQ46" s="7"/>
      <c r="BR46" s="7"/>
    </row>
    <row r="47" spans="1:95" s="16" customFormat="1" ht="18" customHeight="1" x14ac:dyDescent="0.25">
      <c r="A47" s="38"/>
      <c r="B47" s="13" t="s">
        <v>40</v>
      </c>
      <c r="C47" s="8">
        <f>SUM(C45:C46)</f>
        <v>19225</v>
      </c>
      <c r="D47" s="8">
        <f t="shared" ref="D47:BO47" si="22">SUM(D45:D46)</f>
        <v>32600</v>
      </c>
      <c r="E47" s="8">
        <f t="shared" si="22"/>
        <v>6818</v>
      </c>
      <c r="F47" s="8">
        <f t="shared" si="22"/>
        <v>12460</v>
      </c>
      <c r="G47" s="8">
        <f t="shared" si="22"/>
        <v>586</v>
      </c>
      <c r="H47" s="8">
        <f t="shared" si="22"/>
        <v>1260</v>
      </c>
      <c r="I47" s="8">
        <f t="shared" si="22"/>
        <v>26629</v>
      </c>
      <c r="J47" s="8">
        <f t="shared" si="22"/>
        <v>46320</v>
      </c>
      <c r="K47" s="8">
        <f t="shared" si="22"/>
        <v>200</v>
      </c>
      <c r="L47" s="8">
        <f t="shared" si="22"/>
        <v>800</v>
      </c>
      <c r="M47" s="8">
        <f t="shared" si="22"/>
        <v>125</v>
      </c>
      <c r="N47" s="8">
        <f t="shared" si="22"/>
        <v>430</v>
      </c>
      <c r="O47" s="8">
        <f t="shared" si="22"/>
        <v>26954</v>
      </c>
      <c r="P47" s="8">
        <f t="shared" si="22"/>
        <v>47550</v>
      </c>
      <c r="Q47" s="8">
        <f t="shared" si="22"/>
        <v>35</v>
      </c>
      <c r="R47" s="8">
        <f t="shared" si="22"/>
        <v>90</v>
      </c>
      <c r="S47" s="8">
        <f t="shared" si="22"/>
        <v>22924</v>
      </c>
      <c r="T47" s="8">
        <f t="shared" si="22"/>
        <v>40435</v>
      </c>
      <c r="U47" s="8">
        <f t="shared" si="22"/>
        <v>1103</v>
      </c>
      <c r="V47" s="8">
        <f t="shared" si="22"/>
        <v>6480</v>
      </c>
      <c r="W47" s="8">
        <f t="shared" si="22"/>
        <v>400</v>
      </c>
      <c r="X47" s="8">
        <f t="shared" si="22"/>
        <v>2500</v>
      </c>
      <c r="Y47" s="8">
        <f t="shared" si="22"/>
        <v>150</v>
      </c>
      <c r="Z47" s="8">
        <f t="shared" si="22"/>
        <v>300</v>
      </c>
      <c r="AA47" s="8">
        <f t="shared" si="22"/>
        <v>17</v>
      </c>
      <c r="AB47" s="8">
        <f t="shared" si="22"/>
        <v>70</v>
      </c>
      <c r="AC47" s="8">
        <f t="shared" si="22"/>
        <v>30</v>
      </c>
      <c r="AD47" s="8">
        <f t="shared" si="22"/>
        <v>1000</v>
      </c>
      <c r="AE47" s="8">
        <f t="shared" si="22"/>
        <v>1700</v>
      </c>
      <c r="AF47" s="8">
        <f t="shared" si="22"/>
        <v>10350</v>
      </c>
      <c r="AG47" s="8">
        <f t="shared" si="22"/>
        <v>42</v>
      </c>
      <c r="AH47" s="8">
        <f t="shared" si="22"/>
        <v>82</v>
      </c>
      <c r="AI47" s="8">
        <f t="shared" si="22"/>
        <v>0</v>
      </c>
      <c r="AJ47" s="8">
        <f t="shared" si="22"/>
        <v>0</v>
      </c>
      <c r="AK47" s="8">
        <f t="shared" si="22"/>
        <v>200</v>
      </c>
      <c r="AL47" s="8">
        <f t="shared" si="22"/>
        <v>200</v>
      </c>
      <c r="AM47" s="8">
        <f t="shared" si="22"/>
        <v>300</v>
      </c>
      <c r="AN47" s="8">
        <f t="shared" si="22"/>
        <v>1700</v>
      </c>
      <c r="AO47" s="8">
        <f t="shared" si="22"/>
        <v>100</v>
      </c>
      <c r="AP47" s="8">
        <f t="shared" si="22"/>
        <v>100</v>
      </c>
      <c r="AQ47" s="8">
        <f t="shared" si="22"/>
        <v>270</v>
      </c>
      <c r="AR47" s="8">
        <f t="shared" si="22"/>
        <v>100</v>
      </c>
      <c r="AS47" s="8">
        <f t="shared" si="22"/>
        <v>20</v>
      </c>
      <c r="AT47" s="8">
        <f t="shared" si="22"/>
        <v>200</v>
      </c>
      <c r="AU47" s="8">
        <f t="shared" si="22"/>
        <v>890</v>
      </c>
      <c r="AV47" s="8">
        <f t="shared" si="22"/>
        <v>2300</v>
      </c>
      <c r="AW47" s="8">
        <f t="shared" si="22"/>
        <v>60</v>
      </c>
      <c r="AX47" s="8">
        <f t="shared" si="22"/>
        <v>41</v>
      </c>
      <c r="AY47" s="8">
        <f t="shared" si="22"/>
        <v>29544</v>
      </c>
      <c r="AZ47" s="8">
        <f t="shared" si="22"/>
        <v>60200</v>
      </c>
      <c r="BA47" s="8">
        <f t="shared" si="22"/>
        <v>0</v>
      </c>
      <c r="BB47" s="8">
        <f t="shared" si="22"/>
        <v>0</v>
      </c>
      <c r="BC47" s="8">
        <f t="shared" si="22"/>
        <v>3</v>
      </c>
      <c r="BD47" s="8">
        <f t="shared" si="22"/>
        <v>45</v>
      </c>
      <c r="BE47" s="8">
        <f t="shared" si="22"/>
        <v>4</v>
      </c>
      <c r="BF47" s="8">
        <f t="shared" si="22"/>
        <v>120</v>
      </c>
      <c r="BG47" s="8">
        <f t="shared" si="22"/>
        <v>222</v>
      </c>
      <c r="BH47" s="8">
        <f t="shared" si="22"/>
        <v>700</v>
      </c>
      <c r="BI47" s="8">
        <f t="shared" si="22"/>
        <v>1951</v>
      </c>
      <c r="BJ47" s="8">
        <f t="shared" si="22"/>
        <v>2375</v>
      </c>
      <c r="BK47" s="8">
        <f t="shared" si="22"/>
        <v>2180</v>
      </c>
      <c r="BL47" s="8">
        <f t="shared" si="22"/>
        <v>3240</v>
      </c>
      <c r="BM47" s="8">
        <f t="shared" si="22"/>
        <v>31724</v>
      </c>
      <c r="BN47" s="8">
        <f t="shared" si="22"/>
        <v>63440</v>
      </c>
      <c r="BO47" s="8">
        <f t="shared" si="22"/>
        <v>8000</v>
      </c>
      <c r="BP47" s="8">
        <f t="shared" ref="BP47:BR47" si="23">SUM(BP45:BP46)</f>
        <v>13300</v>
      </c>
      <c r="BQ47" s="8">
        <f t="shared" si="23"/>
        <v>658</v>
      </c>
      <c r="BR47" s="8">
        <f t="shared" si="23"/>
        <v>658</v>
      </c>
    </row>
    <row r="48" spans="1:95" s="10" customFormat="1" ht="18" customHeight="1" x14ac:dyDescent="0.25">
      <c r="A48" s="37">
        <v>37</v>
      </c>
      <c r="B48" s="12" t="s">
        <v>80</v>
      </c>
      <c r="C48" s="7">
        <v>72456</v>
      </c>
      <c r="D48" s="7">
        <v>50170</v>
      </c>
      <c r="E48" s="7">
        <v>538</v>
      </c>
      <c r="F48" s="7">
        <v>560</v>
      </c>
      <c r="G48" s="7">
        <v>844</v>
      </c>
      <c r="H48" s="7">
        <v>2000</v>
      </c>
      <c r="I48" s="8">
        <f t="shared" si="0"/>
        <v>73838</v>
      </c>
      <c r="J48" s="8">
        <f t="shared" si="1"/>
        <v>52730</v>
      </c>
      <c r="K48" s="7">
        <v>40</v>
      </c>
      <c r="L48" s="7">
        <v>100</v>
      </c>
      <c r="M48" s="7">
        <v>22</v>
      </c>
      <c r="N48" s="7">
        <v>50</v>
      </c>
      <c r="O48" s="8">
        <f t="shared" si="2"/>
        <v>73900</v>
      </c>
      <c r="P48" s="8">
        <f t="shared" si="3"/>
        <v>52880</v>
      </c>
      <c r="Q48" s="7">
        <v>0</v>
      </c>
      <c r="R48" s="7">
        <v>0</v>
      </c>
      <c r="S48" s="7">
        <v>62821</v>
      </c>
      <c r="T48" s="7">
        <v>44954</v>
      </c>
      <c r="U48" s="7">
        <v>21</v>
      </c>
      <c r="V48" s="7">
        <v>40</v>
      </c>
      <c r="W48" s="7">
        <v>20</v>
      </c>
      <c r="X48" s="7">
        <v>50</v>
      </c>
      <c r="Y48" s="7">
        <v>10</v>
      </c>
      <c r="Z48" s="7">
        <v>10</v>
      </c>
      <c r="AA48" s="7">
        <v>0</v>
      </c>
      <c r="AB48" s="7">
        <v>0</v>
      </c>
      <c r="AC48" s="7">
        <v>0</v>
      </c>
      <c r="AD48" s="7">
        <v>0</v>
      </c>
      <c r="AE48" s="8">
        <f t="shared" si="4"/>
        <v>51</v>
      </c>
      <c r="AF48" s="8">
        <f t="shared" si="5"/>
        <v>100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5</v>
      </c>
      <c r="AN48" s="7">
        <v>15</v>
      </c>
      <c r="AO48" s="7">
        <v>0</v>
      </c>
      <c r="AP48" s="7">
        <v>0</v>
      </c>
      <c r="AQ48" s="7">
        <v>15</v>
      </c>
      <c r="AR48" s="7">
        <v>5</v>
      </c>
      <c r="AS48" s="7">
        <v>0</v>
      </c>
      <c r="AT48" s="7">
        <v>0</v>
      </c>
      <c r="AU48" s="7">
        <f t="shared" si="6"/>
        <v>20</v>
      </c>
      <c r="AV48" s="7">
        <f t="shared" si="7"/>
        <v>20</v>
      </c>
      <c r="AW48" s="7">
        <v>0</v>
      </c>
      <c r="AX48" s="7">
        <v>0</v>
      </c>
      <c r="AY48" s="9">
        <f t="shared" si="8"/>
        <v>73971</v>
      </c>
      <c r="AZ48" s="9">
        <f t="shared" si="9"/>
        <v>53000</v>
      </c>
      <c r="BA48" s="9"/>
      <c r="BB48" s="9"/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400</v>
      </c>
      <c r="BJ48" s="7">
        <v>400</v>
      </c>
      <c r="BK48" s="8">
        <f t="shared" si="10"/>
        <v>400</v>
      </c>
      <c r="BL48" s="8">
        <f t="shared" si="11"/>
        <v>400</v>
      </c>
      <c r="BM48" s="8">
        <f t="shared" si="12"/>
        <v>74371</v>
      </c>
      <c r="BN48" s="8">
        <f t="shared" si="13"/>
        <v>53400</v>
      </c>
      <c r="BO48" s="7">
        <v>22800</v>
      </c>
      <c r="BP48" s="7">
        <v>11200</v>
      </c>
      <c r="BQ48" s="7">
        <v>463</v>
      </c>
      <c r="BR48" s="7">
        <v>463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7"/>
      <c r="D49" s="7"/>
      <c r="E49" s="7"/>
      <c r="F49" s="7"/>
      <c r="G49" s="7"/>
      <c r="H49" s="7"/>
      <c r="I49" s="8">
        <f t="shared" si="0"/>
        <v>0</v>
      </c>
      <c r="J49" s="8">
        <f t="shared" si="1"/>
        <v>0</v>
      </c>
      <c r="K49" s="7"/>
      <c r="L49" s="7"/>
      <c r="M49" s="7"/>
      <c r="N49" s="7"/>
      <c r="O49" s="8">
        <f t="shared" si="2"/>
        <v>0</v>
      </c>
      <c r="P49" s="8">
        <f t="shared" si="3"/>
        <v>0</v>
      </c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8">
        <f t="shared" si="4"/>
        <v>0</v>
      </c>
      <c r="AF49" s="8">
        <f t="shared" si="5"/>
        <v>0</v>
      </c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>
        <f t="shared" si="6"/>
        <v>0</v>
      </c>
      <c r="AV49" s="7">
        <f t="shared" si="7"/>
        <v>0</v>
      </c>
      <c r="AW49" s="7"/>
      <c r="AX49" s="7"/>
      <c r="AY49" s="9">
        <f t="shared" si="8"/>
        <v>0</v>
      </c>
      <c r="AZ49" s="9">
        <f t="shared" si="9"/>
        <v>0</v>
      </c>
      <c r="BA49" s="9"/>
      <c r="BB49" s="9"/>
      <c r="BC49" s="7"/>
      <c r="BD49" s="7"/>
      <c r="BE49" s="7"/>
      <c r="BF49" s="7"/>
      <c r="BG49" s="7"/>
      <c r="BH49" s="7"/>
      <c r="BI49" s="7"/>
      <c r="BJ49" s="7"/>
      <c r="BK49" s="8">
        <f t="shared" si="10"/>
        <v>0</v>
      </c>
      <c r="BL49" s="8">
        <f t="shared" si="11"/>
        <v>0</v>
      </c>
      <c r="BM49" s="8">
        <f t="shared" si="12"/>
        <v>0</v>
      </c>
      <c r="BN49" s="8">
        <f t="shared" si="13"/>
        <v>0</v>
      </c>
      <c r="BO49" s="7"/>
      <c r="BP49" s="7"/>
      <c r="BQ49" s="7"/>
      <c r="BR49" s="7"/>
    </row>
    <row r="50" spans="1:94" s="16" customFormat="1" ht="18" customHeight="1" x14ac:dyDescent="0.25">
      <c r="A50" s="38"/>
      <c r="B50" s="13" t="s">
        <v>42</v>
      </c>
      <c r="C50" s="8">
        <f>SUM(C48:C49)</f>
        <v>72456</v>
      </c>
      <c r="D50" s="8">
        <f t="shared" ref="D50:BO50" si="24">SUM(D48:D49)</f>
        <v>50170</v>
      </c>
      <c r="E50" s="8">
        <f t="shared" si="24"/>
        <v>538</v>
      </c>
      <c r="F50" s="8">
        <f t="shared" si="24"/>
        <v>560</v>
      </c>
      <c r="G50" s="8">
        <f t="shared" si="24"/>
        <v>844</v>
      </c>
      <c r="H50" s="8">
        <f t="shared" si="24"/>
        <v>2000</v>
      </c>
      <c r="I50" s="8">
        <f t="shared" si="24"/>
        <v>73838</v>
      </c>
      <c r="J50" s="8">
        <f t="shared" si="24"/>
        <v>52730</v>
      </c>
      <c r="K50" s="8">
        <f t="shared" si="24"/>
        <v>40</v>
      </c>
      <c r="L50" s="8">
        <f t="shared" si="24"/>
        <v>100</v>
      </c>
      <c r="M50" s="8">
        <f t="shared" si="24"/>
        <v>22</v>
      </c>
      <c r="N50" s="8">
        <f t="shared" si="24"/>
        <v>50</v>
      </c>
      <c r="O50" s="8">
        <f t="shared" si="24"/>
        <v>73900</v>
      </c>
      <c r="P50" s="8">
        <f t="shared" si="24"/>
        <v>52880</v>
      </c>
      <c r="Q50" s="8">
        <f t="shared" si="24"/>
        <v>0</v>
      </c>
      <c r="R50" s="8">
        <f t="shared" si="24"/>
        <v>0</v>
      </c>
      <c r="S50" s="8">
        <f t="shared" si="24"/>
        <v>62821</v>
      </c>
      <c r="T50" s="8">
        <f t="shared" si="24"/>
        <v>44954</v>
      </c>
      <c r="U50" s="8">
        <f t="shared" si="24"/>
        <v>21</v>
      </c>
      <c r="V50" s="8">
        <f t="shared" si="24"/>
        <v>40</v>
      </c>
      <c r="W50" s="8">
        <f t="shared" si="24"/>
        <v>20</v>
      </c>
      <c r="X50" s="8">
        <f t="shared" si="24"/>
        <v>50</v>
      </c>
      <c r="Y50" s="8">
        <f t="shared" si="24"/>
        <v>10</v>
      </c>
      <c r="Z50" s="8">
        <f t="shared" si="24"/>
        <v>10</v>
      </c>
      <c r="AA50" s="8">
        <f t="shared" si="24"/>
        <v>0</v>
      </c>
      <c r="AB50" s="8">
        <f t="shared" si="24"/>
        <v>0</v>
      </c>
      <c r="AC50" s="8">
        <f t="shared" si="24"/>
        <v>0</v>
      </c>
      <c r="AD50" s="8">
        <f t="shared" si="24"/>
        <v>0</v>
      </c>
      <c r="AE50" s="8">
        <f t="shared" si="24"/>
        <v>51</v>
      </c>
      <c r="AF50" s="8">
        <f t="shared" si="24"/>
        <v>100</v>
      </c>
      <c r="AG50" s="8">
        <f t="shared" si="24"/>
        <v>0</v>
      </c>
      <c r="AH50" s="8">
        <f t="shared" si="24"/>
        <v>0</v>
      </c>
      <c r="AI50" s="8">
        <f t="shared" si="24"/>
        <v>0</v>
      </c>
      <c r="AJ50" s="8">
        <f t="shared" si="24"/>
        <v>0</v>
      </c>
      <c r="AK50" s="8">
        <f t="shared" si="24"/>
        <v>0</v>
      </c>
      <c r="AL50" s="8">
        <f t="shared" si="24"/>
        <v>0</v>
      </c>
      <c r="AM50" s="8">
        <f t="shared" si="24"/>
        <v>5</v>
      </c>
      <c r="AN50" s="8">
        <f t="shared" si="24"/>
        <v>15</v>
      </c>
      <c r="AO50" s="8">
        <f t="shared" si="24"/>
        <v>0</v>
      </c>
      <c r="AP50" s="8">
        <f t="shared" si="24"/>
        <v>0</v>
      </c>
      <c r="AQ50" s="8">
        <f t="shared" si="24"/>
        <v>15</v>
      </c>
      <c r="AR50" s="8">
        <f t="shared" si="24"/>
        <v>5</v>
      </c>
      <c r="AS50" s="8">
        <f t="shared" si="24"/>
        <v>0</v>
      </c>
      <c r="AT50" s="8">
        <f t="shared" si="24"/>
        <v>0</v>
      </c>
      <c r="AU50" s="8">
        <f t="shared" si="24"/>
        <v>20</v>
      </c>
      <c r="AV50" s="8">
        <f t="shared" si="24"/>
        <v>20</v>
      </c>
      <c r="AW50" s="8">
        <f t="shared" si="24"/>
        <v>0</v>
      </c>
      <c r="AX50" s="8">
        <f t="shared" si="24"/>
        <v>0</v>
      </c>
      <c r="AY50" s="8">
        <f t="shared" si="24"/>
        <v>73971</v>
      </c>
      <c r="AZ50" s="8">
        <f t="shared" si="24"/>
        <v>53000</v>
      </c>
      <c r="BA50" s="8">
        <f t="shared" si="24"/>
        <v>0</v>
      </c>
      <c r="BB50" s="8">
        <f t="shared" si="24"/>
        <v>0</v>
      </c>
      <c r="BC50" s="8">
        <f t="shared" si="24"/>
        <v>0</v>
      </c>
      <c r="BD50" s="8">
        <f t="shared" si="24"/>
        <v>0</v>
      </c>
      <c r="BE50" s="8">
        <f t="shared" si="24"/>
        <v>0</v>
      </c>
      <c r="BF50" s="8">
        <f t="shared" si="24"/>
        <v>0</v>
      </c>
      <c r="BG50" s="8">
        <f t="shared" si="24"/>
        <v>0</v>
      </c>
      <c r="BH50" s="8">
        <f t="shared" si="24"/>
        <v>0</v>
      </c>
      <c r="BI50" s="8">
        <f t="shared" si="24"/>
        <v>400</v>
      </c>
      <c r="BJ50" s="8">
        <f t="shared" si="24"/>
        <v>400</v>
      </c>
      <c r="BK50" s="8">
        <f t="shared" si="24"/>
        <v>400</v>
      </c>
      <c r="BL50" s="8">
        <f t="shared" si="24"/>
        <v>400</v>
      </c>
      <c r="BM50" s="8">
        <f t="shared" si="24"/>
        <v>74371</v>
      </c>
      <c r="BN50" s="8">
        <f t="shared" si="24"/>
        <v>53400</v>
      </c>
      <c r="BO50" s="8">
        <f t="shared" si="24"/>
        <v>22800</v>
      </c>
      <c r="BP50" s="8">
        <f t="shared" ref="BP50:BR50" si="25">SUM(BP48:BP49)</f>
        <v>11200</v>
      </c>
      <c r="BQ50" s="8">
        <f t="shared" si="25"/>
        <v>463</v>
      </c>
      <c r="BR50" s="8">
        <f t="shared" si="25"/>
        <v>463</v>
      </c>
    </row>
    <row r="51" spans="1:94" s="22" customFormat="1" ht="18" customHeight="1" x14ac:dyDescent="0.25">
      <c r="A51" s="39">
        <v>39</v>
      </c>
      <c r="B51" s="20" t="s">
        <v>68</v>
      </c>
      <c r="C51" s="7"/>
      <c r="D51" s="7"/>
      <c r="E51" s="7">
        <v>872</v>
      </c>
      <c r="F51" s="7">
        <v>2100</v>
      </c>
      <c r="G51" s="7">
        <v>100</v>
      </c>
      <c r="H51" s="7">
        <v>100</v>
      </c>
      <c r="I51" s="8">
        <f t="shared" si="0"/>
        <v>972</v>
      </c>
      <c r="J51" s="8">
        <f t="shared" si="1"/>
        <v>2200</v>
      </c>
      <c r="K51" s="7">
        <v>560</v>
      </c>
      <c r="L51" s="7">
        <v>3200</v>
      </c>
      <c r="M51" s="7">
        <v>910</v>
      </c>
      <c r="N51" s="7">
        <v>4500</v>
      </c>
      <c r="O51" s="8">
        <f t="shared" si="2"/>
        <v>2442</v>
      </c>
      <c r="P51" s="8">
        <f t="shared" si="3"/>
        <v>9900</v>
      </c>
      <c r="Q51" s="7">
        <v>49</v>
      </c>
      <c r="R51" s="7">
        <v>227</v>
      </c>
      <c r="S51" s="7">
        <v>2079</v>
      </c>
      <c r="T51" s="7">
        <v>8418</v>
      </c>
      <c r="U51" s="7">
        <v>3295</v>
      </c>
      <c r="V51" s="7">
        <v>18000</v>
      </c>
      <c r="W51" s="7">
        <v>1800</v>
      </c>
      <c r="X51" s="7">
        <v>13500</v>
      </c>
      <c r="Y51" s="7">
        <v>35</v>
      </c>
      <c r="Z51" s="7">
        <v>100</v>
      </c>
      <c r="AA51" s="7">
        <v>0</v>
      </c>
      <c r="AB51" s="7">
        <v>0</v>
      </c>
      <c r="AC51" s="7">
        <v>0</v>
      </c>
      <c r="AD51" s="7">
        <v>0</v>
      </c>
      <c r="AE51" s="8">
        <f t="shared" si="4"/>
        <v>5130</v>
      </c>
      <c r="AF51" s="8">
        <f t="shared" si="5"/>
        <v>31600</v>
      </c>
      <c r="AG51" s="7">
        <v>10</v>
      </c>
      <c r="AH51" s="7">
        <v>23</v>
      </c>
      <c r="AI51" s="7">
        <v>0</v>
      </c>
      <c r="AJ51" s="7">
        <v>0</v>
      </c>
      <c r="AK51" s="7">
        <v>0</v>
      </c>
      <c r="AL51" s="7">
        <v>0</v>
      </c>
      <c r="AM51" s="7">
        <v>150</v>
      </c>
      <c r="AN51" s="7">
        <v>1200</v>
      </c>
      <c r="AO51" s="7">
        <v>60</v>
      </c>
      <c r="AP51" s="7">
        <v>60</v>
      </c>
      <c r="AQ51" s="7">
        <v>1230</v>
      </c>
      <c r="AR51" s="7">
        <v>640</v>
      </c>
      <c r="AS51" s="7">
        <v>10</v>
      </c>
      <c r="AT51" s="7">
        <v>100</v>
      </c>
      <c r="AU51" s="7">
        <f t="shared" si="6"/>
        <v>1450</v>
      </c>
      <c r="AV51" s="7">
        <f t="shared" si="7"/>
        <v>2000</v>
      </c>
      <c r="AW51" s="7">
        <v>246</v>
      </c>
      <c r="AX51" s="7">
        <v>128</v>
      </c>
      <c r="AY51" s="9">
        <f t="shared" si="8"/>
        <v>9022</v>
      </c>
      <c r="AZ51" s="9">
        <f t="shared" si="9"/>
        <v>43500</v>
      </c>
      <c r="BA51" s="7"/>
      <c r="BB51" s="7"/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600</v>
      </c>
      <c r="BJ51" s="7">
        <v>2260</v>
      </c>
      <c r="BK51" s="8">
        <f t="shared" si="10"/>
        <v>600</v>
      </c>
      <c r="BL51" s="8">
        <f t="shared" si="11"/>
        <v>2260</v>
      </c>
      <c r="BM51" s="8">
        <f t="shared" si="12"/>
        <v>9622</v>
      </c>
      <c r="BN51" s="8">
        <f t="shared" si="13"/>
        <v>45760</v>
      </c>
      <c r="BO51" s="7">
        <v>1500</v>
      </c>
      <c r="BP51" s="7">
        <v>6000</v>
      </c>
      <c r="BQ51" s="7">
        <v>50</v>
      </c>
      <c r="BR51" s="7">
        <v>50</v>
      </c>
    </row>
    <row r="52" spans="1:94" s="16" customFormat="1" ht="18" customHeight="1" x14ac:dyDescent="0.25">
      <c r="A52" s="39">
        <v>40</v>
      </c>
      <c r="B52" s="20" t="s">
        <v>73</v>
      </c>
      <c r="C52" s="7"/>
      <c r="D52" s="7"/>
      <c r="E52" s="7">
        <v>166</v>
      </c>
      <c r="F52" s="7">
        <v>510</v>
      </c>
      <c r="G52" s="7"/>
      <c r="H52" s="7"/>
      <c r="I52" s="8">
        <f t="shared" si="0"/>
        <v>166</v>
      </c>
      <c r="J52" s="8">
        <f t="shared" si="1"/>
        <v>510</v>
      </c>
      <c r="K52" s="7">
        <v>20</v>
      </c>
      <c r="L52" s="7">
        <v>100</v>
      </c>
      <c r="M52" s="7">
        <v>4</v>
      </c>
      <c r="N52" s="7">
        <v>10</v>
      </c>
      <c r="O52" s="8">
        <f t="shared" si="2"/>
        <v>190</v>
      </c>
      <c r="P52" s="8">
        <f t="shared" si="3"/>
        <v>620</v>
      </c>
      <c r="Q52" s="7">
        <v>0</v>
      </c>
      <c r="R52" s="7">
        <v>0</v>
      </c>
      <c r="S52" s="7">
        <v>147</v>
      </c>
      <c r="T52" s="7">
        <v>469</v>
      </c>
      <c r="U52" s="7">
        <v>225</v>
      </c>
      <c r="V52" s="7">
        <v>1090</v>
      </c>
      <c r="W52" s="7">
        <v>70</v>
      </c>
      <c r="X52" s="7">
        <v>700</v>
      </c>
      <c r="Y52" s="7">
        <v>5</v>
      </c>
      <c r="Z52" s="7">
        <v>10</v>
      </c>
      <c r="AA52" s="7">
        <v>0</v>
      </c>
      <c r="AB52" s="7">
        <v>0</v>
      </c>
      <c r="AC52" s="7">
        <v>0</v>
      </c>
      <c r="AD52" s="7">
        <v>0</v>
      </c>
      <c r="AE52" s="8">
        <f t="shared" si="4"/>
        <v>300</v>
      </c>
      <c r="AF52" s="8">
        <f t="shared" si="5"/>
        <v>1800</v>
      </c>
      <c r="AG52" s="7">
        <v>5</v>
      </c>
      <c r="AH52" s="7">
        <v>5</v>
      </c>
      <c r="AI52" s="7">
        <v>0</v>
      </c>
      <c r="AJ52" s="7">
        <v>0</v>
      </c>
      <c r="AK52" s="7">
        <v>10</v>
      </c>
      <c r="AL52" s="7">
        <v>50</v>
      </c>
      <c r="AM52" s="7">
        <v>200</v>
      </c>
      <c r="AN52" s="7">
        <v>1200</v>
      </c>
      <c r="AO52" s="7">
        <v>60</v>
      </c>
      <c r="AP52" s="7">
        <v>60</v>
      </c>
      <c r="AQ52" s="7">
        <v>470</v>
      </c>
      <c r="AR52" s="7">
        <v>670</v>
      </c>
      <c r="AS52" s="7">
        <v>10</v>
      </c>
      <c r="AT52" s="7">
        <v>100</v>
      </c>
      <c r="AU52" s="7">
        <f t="shared" si="6"/>
        <v>750</v>
      </c>
      <c r="AV52" s="7">
        <f t="shared" si="7"/>
        <v>2080</v>
      </c>
      <c r="AW52" s="7">
        <v>188</v>
      </c>
      <c r="AX52" s="7">
        <v>204</v>
      </c>
      <c r="AY52" s="9">
        <f t="shared" si="8"/>
        <v>1240</v>
      </c>
      <c r="AZ52" s="9">
        <f t="shared" si="9"/>
        <v>4500</v>
      </c>
      <c r="BA52" s="8"/>
      <c r="BB52" s="8"/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340</v>
      </c>
      <c r="BJ52" s="7">
        <v>800</v>
      </c>
      <c r="BK52" s="8">
        <f t="shared" si="10"/>
        <v>340</v>
      </c>
      <c r="BL52" s="8">
        <f t="shared" si="11"/>
        <v>800</v>
      </c>
      <c r="BM52" s="8">
        <f t="shared" si="12"/>
        <v>1580</v>
      </c>
      <c r="BN52" s="8">
        <f t="shared" si="13"/>
        <v>5300</v>
      </c>
      <c r="BO52" s="7">
        <v>200</v>
      </c>
      <c r="BP52" s="7">
        <v>400</v>
      </c>
      <c r="BQ52" s="7">
        <v>40</v>
      </c>
      <c r="BR52" s="7">
        <v>40</v>
      </c>
    </row>
    <row r="53" spans="1:94" s="16" customFormat="1" ht="18" customHeight="1" x14ac:dyDescent="0.25">
      <c r="A53" s="39">
        <v>41</v>
      </c>
      <c r="B53" s="20" t="s">
        <v>74</v>
      </c>
      <c r="C53" s="7"/>
      <c r="D53" s="7"/>
      <c r="E53" s="7">
        <v>182</v>
      </c>
      <c r="F53" s="7">
        <v>620</v>
      </c>
      <c r="G53" s="7"/>
      <c r="H53" s="7"/>
      <c r="I53" s="8">
        <f t="shared" si="0"/>
        <v>182</v>
      </c>
      <c r="J53" s="8">
        <f t="shared" si="1"/>
        <v>620</v>
      </c>
      <c r="K53" s="7">
        <v>130</v>
      </c>
      <c r="L53" s="7">
        <v>500</v>
      </c>
      <c r="M53" s="7">
        <v>246</v>
      </c>
      <c r="N53" s="7">
        <v>1200</v>
      </c>
      <c r="O53" s="8">
        <f t="shared" si="2"/>
        <v>558</v>
      </c>
      <c r="P53" s="8">
        <f t="shared" si="3"/>
        <v>2320</v>
      </c>
      <c r="Q53" s="7">
        <v>0</v>
      </c>
      <c r="R53" s="7">
        <v>0</v>
      </c>
      <c r="S53" s="7">
        <v>419</v>
      </c>
      <c r="T53" s="7">
        <v>1624</v>
      </c>
      <c r="U53" s="7">
        <v>113</v>
      </c>
      <c r="V53" s="7">
        <v>198</v>
      </c>
      <c r="W53" s="7">
        <v>25</v>
      </c>
      <c r="X53" s="7">
        <v>300</v>
      </c>
      <c r="Y53" s="7">
        <v>2</v>
      </c>
      <c r="Z53" s="7">
        <v>2</v>
      </c>
      <c r="AA53" s="7">
        <v>0</v>
      </c>
      <c r="AB53" s="7">
        <v>0</v>
      </c>
      <c r="AC53" s="7">
        <v>0</v>
      </c>
      <c r="AD53" s="7">
        <v>0</v>
      </c>
      <c r="AE53" s="8">
        <f t="shared" si="4"/>
        <v>140</v>
      </c>
      <c r="AF53" s="8">
        <f t="shared" si="5"/>
        <v>500</v>
      </c>
      <c r="AG53" s="7">
        <v>2</v>
      </c>
      <c r="AH53" s="7">
        <v>2</v>
      </c>
      <c r="AI53" s="7">
        <v>0</v>
      </c>
      <c r="AJ53" s="7">
        <v>0</v>
      </c>
      <c r="AK53" s="7">
        <v>0</v>
      </c>
      <c r="AL53" s="7">
        <v>0</v>
      </c>
      <c r="AM53" s="7">
        <v>140</v>
      </c>
      <c r="AN53" s="7">
        <v>1400</v>
      </c>
      <c r="AO53" s="7">
        <v>50</v>
      </c>
      <c r="AP53" s="7">
        <v>50</v>
      </c>
      <c r="AQ53" s="7">
        <v>2021</v>
      </c>
      <c r="AR53" s="7">
        <v>1580</v>
      </c>
      <c r="AS53" s="7">
        <v>10</v>
      </c>
      <c r="AT53" s="7">
        <v>50</v>
      </c>
      <c r="AU53" s="7">
        <f t="shared" si="6"/>
        <v>2221</v>
      </c>
      <c r="AV53" s="7">
        <f t="shared" si="7"/>
        <v>3080</v>
      </c>
      <c r="AW53" s="7">
        <v>304</v>
      </c>
      <c r="AX53" s="7">
        <v>316</v>
      </c>
      <c r="AY53" s="9">
        <f t="shared" si="8"/>
        <v>2919</v>
      </c>
      <c r="AZ53" s="9">
        <f t="shared" si="9"/>
        <v>5900</v>
      </c>
      <c r="BA53" s="8"/>
      <c r="BB53" s="8"/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320</v>
      </c>
      <c r="BJ53" s="7">
        <v>1040</v>
      </c>
      <c r="BK53" s="8">
        <f t="shared" si="10"/>
        <v>320</v>
      </c>
      <c r="BL53" s="8">
        <f t="shared" si="11"/>
        <v>1040</v>
      </c>
      <c r="BM53" s="8">
        <f t="shared" si="12"/>
        <v>3239</v>
      </c>
      <c r="BN53" s="8">
        <f t="shared" si="13"/>
        <v>6940</v>
      </c>
      <c r="BO53" s="7">
        <v>500</v>
      </c>
      <c r="BP53" s="7">
        <v>500</v>
      </c>
      <c r="BQ53" s="7">
        <v>47</v>
      </c>
      <c r="BR53" s="7">
        <v>47</v>
      </c>
    </row>
    <row r="54" spans="1:94" s="16" customFormat="1" ht="18" customHeight="1" x14ac:dyDescent="0.25">
      <c r="A54" s="39">
        <v>42</v>
      </c>
      <c r="B54" s="20" t="s">
        <v>75</v>
      </c>
      <c r="C54" s="7"/>
      <c r="D54" s="7"/>
      <c r="E54" s="7">
        <v>53</v>
      </c>
      <c r="F54" s="7">
        <v>130</v>
      </c>
      <c r="G54" s="7"/>
      <c r="H54" s="7"/>
      <c r="I54" s="8">
        <f t="shared" si="0"/>
        <v>53</v>
      </c>
      <c r="J54" s="8">
        <f t="shared" si="1"/>
        <v>130</v>
      </c>
      <c r="K54" s="7">
        <v>40</v>
      </c>
      <c r="L54" s="7">
        <v>230</v>
      </c>
      <c r="M54" s="7">
        <v>16</v>
      </c>
      <c r="N54" s="7">
        <v>40</v>
      </c>
      <c r="O54" s="8">
        <f t="shared" si="2"/>
        <v>109</v>
      </c>
      <c r="P54" s="8">
        <f t="shared" si="3"/>
        <v>400</v>
      </c>
      <c r="Q54" s="7">
        <v>0</v>
      </c>
      <c r="R54" s="7">
        <v>0</v>
      </c>
      <c r="S54" s="7">
        <v>93</v>
      </c>
      <c r="T54" s="7">
        <v>340</v>
      </c>
      <c r="U54" s="7">
        <v>15</v>
      </c>
      <c r="V54" s="7">
        <v>45</v>
      </c>
      <c r="W54" s="7">
        <v>20</v>
      </c>
      <c r="X54" s="7">
        <v>50</v>
      </c>
      <c r="Y54" s="7">
        <v>5</v>
      </c>
      <c r="Z54" s="7">
        <v>5</v>
      </c>
      <c r="AA54" s="7">
        <v>0</v>
      </c>
      <c r="AB54" s="7">
        <v>0</v>
      </c>
      <c r="AC54" s="7">
        <v>0</v>
      </c>
      <c r="AD54" s="7">
        <v>0</v>
      </c>
      <c r="AE54" s="8">
        <f t="shared" si="4"/>
        <v>40</v>
      </c>
      <c r="AF54" s="8">
        <f t="shared" si="5"/>
        <v>100</v>
      </c>
      <c r="AG54" s="7">
        <v>1</v>
      </c>
      <c r="AH54" s="7">
        <v>1</v>
      </c>
      <c r="AI54" s="7">
        <v>0</v>
      </c>
      <c r="AJ54" s="7">
        <v>0</v>
      </c>
      <c r="AK54" s="7">
        <v>0</v>
      </c>
      <c r="AL54" s="7">
        <v>0</v>
      </c>
      <c r="AM54" s="7">
        <v>120</v>
      </c>
      <c r="AN54" s="7">
        <v>1100</v>
      </c>
      <c r="AO54" s="7">
        <v>90</v>
      </c>
      <c r="AP54" s="7">
        <v>90</v>
      </c>
      <c r="AQ54" s="7">
        <v>445</v>
      </c>
      <c r="AR54" s="7">
        <v>230</v>
      </c>
      <c r="AS54" s="7">
        <v>10</v>
      </c>
      <c r="AT54" s="7">
        <v>80</v>
      </c>
      <c r="AU54" s="7">
        <f t="shared" si="6"/>
        <v>665</v>
      </c>
      <c r="AV54" s="7">
        <f t="shared" si="7"/>
        <v>1500</v>
      </c>
      <c r="AW54" s="7">
        <v>89</v>
      </c>
      <c r="AX54" s="7">
        <v>46</v>
      </c>
      <c r="AY54" s="9">
        <f t="shared" si="8"/>
        <v>814</v>
      </c>
      <c r="AZ54" s="9">
        <f t="shared" si="9"/>
        <v>2000</v>
      </c>
      <c r="BA54" s="8"/>
      <c r="BB54" s="8"/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84</v>
      </c>
      <c r="BJ54" s="7">
        <v>260</v>
      </c>
      <c r="BK54" s="8">
        <f t="shared" si="10"/>
        <v>84</v>
      </c>
      <c r="BL54" s="8">
        <f t="shared" si="11"/>
        <v>260</v>
      </c>
      <c r="BM54" s="8">
        <f t="shared" si="12"/>
        <v>898</v>
      </c>
      <c r="BN54" s="8">
        <f t="shared" si="13"/>
        <v>2260</v>
      </c>
      <c r="BO54" s="7">
        <v>100</v>
      </c>
      <c r="BP54" s="7">
        <v>100</v>
      </c>
      <c r="BQ54" s="7">
        <v>20</v>
      </c>
      <c r="BR54" s="7">
        <v>20</v>
      </c>
    </row>
    <row r="55" spans="1:94" s="16" customFormat="1" ht="18" customHeight="1" x14ac:dyDescent="0.25">
      <c r="A55" s="38"/>
      <c r="B55" s="13" t="s">
        <v>69</v>
      </c>
      <c r="C55" s="8">
        <f>SUM(C51:C54)</f>
        <v>0</v>
      </c>
      <c r="D55" s="8">
        <f t="shared" ref="D55" si="26">SUM(D51:D54)</f>
        <v>0</v>
      </c>
      <c r="E55" s="8">
        <f>SUM(E51:E54)</f>
        <v>1273</v>
      </c>
      <c r="F55" s="8">
        <f t="shared" ref="F55:BQ55" si="27">SUM(F51:F54)</f>
        <v>3360</v>
      </c>
      <c r="G55" s="8">
        <f t="shared" si="27"/>
        <v>100</v>
      </c>
      <c r="H55" s="8">
        <f t="shared" si="27"/>
        <v>100</v>
      </c>
      <c r="I55" s="8">
        <f t="shared" si="27"/>
        <v>1373</v>
      </c>
      <c r="J55" s="8">
        <f t="shared" si="27"/>
        <v>3460</v>
      </c>
      <c r="K55" s="8">
        <f t="shared" si="27"/>
        <v>750</v>
      </c>
      <c r="L55" s="8">
        <f t="shared" si="27"/>
        <v>4030</v>
      </c>
      <c r="M55" s="8">
        <f t="shared" si="27"/>
        <v>1176</v>
      </c>
      <c r="N55" s="8">
        <f t="shared" si="27"/>
        <v>5750</v>
      </c>
      <c r="O55" s="8">
        <f t="shared" si="27"/>
        <v>3299</v>
      </c>
      <c r="P55" s="8">
        <f t="shared" si="27"/>
        <v>13240</v>
      </c>
      <c r="Q55" s="8">
        <f t="shared" si="27"/>
        <v>49</v>
      </c>
      <c r="R55" s="8">
        <f t="shared" si="27"/>
        <v>227</v>
      </c>
      <c r="S55" s="8">
        <f t="shared" si="27"/>
        <v>2738</v>
      </c>
      <c r="T55" s="8">
        <f t="shared" si="27"/>
        <v>10851</v>
      </c>
      <c r="U55" s="8">
        <f t="shared" si="27"/>
        <v>3648</v>
      </c>
      <c r="V55" s="8">
        <f t="shared" si="27"/>
        <v>19333</v>
      </c>
      <c r="W55" s="8">
        <f t="shared" si="27"/>
        <v>1915</v>
      </c>
      <c r="X55" s="8">
        <f t="shared" si="27"/>
        <v>14550</v>
      </c>
      <c r="Y55" s="8">
        <f t="shared" si="27"/>
        <v>47</v>
      </c>
      <c r="Z55" s="8">
        <f t="shared" si="27"/>
        <v>117</v>
      </c>
      <c r="AA55" s="8">
        <f t="shared" si="27"/>
        <v>0</v>
      </c>
      <c r="AB55" s="8">
        <f t="shared" si="27"/>
        <v>0</v>
      </c>
      <c r="AC55" s="8">
        <f t="shared" si="27"/>
        <v>0</v>
      </c>
      <c r="AD55" s="8">
        <f t="shared" si="27"/>
        <v>0</v>
      </c>
      <c r="AE55" s="8">
        <f t="shared" si="27"/>
        <v>5610</v>
      </c>
      <c r="AF55" s="8">
        <f t="shared" si="27"/>
        <v>34000</v>
      </c>
      <c r="AG55" s="8">
        <f t="shared" si="27"/>
        <v>18</v>
      </c>
      <c r="AH55" s="8">
        <f t="shared" si="27"/>
        <v>31</v>
      </c>
      <c r="AI55" s="8">
        <f t="shared" si="27"/>
        <v>0</v>
      </c>
      <c r="AJ55" s="8">
        <f t="shared" si="27"/>
        <v>0</v>
      </c>
      <c r="AK55" s="8">
        <f t="shared" si="27"/>
        <v>10</v>
      </c>
      <c r="AL55" s="8">
        <f t="shared" si="27"/>
        <v>50</v>
      </c>
      <c r="AM55" s="8">
        <f t="shared" si="27"/>
        <v>610</v>
      </c>
      <c r="AN55" s="8">
        <f t="shared" si="27"/>
        <v>4900</v>
      </c>
      <c r="AO55" s="8">
        <f t="shared" si="27"/>
        <v>260</v>
      </c>
      <c r="AP55" s="8">
        <f t="shared" si="27"/>
        <v>260</v>
      </c>
      <c r="AQ55" s="8">
        <f t="shared" si="27"/>
        <v>4166</v>
      </c>
      <c r="AR55" s="8">
        <f t="shared" si="27"/>
        <v>3120</v>
      </c>
      <c r="AS55" s="8">
        <f t="shared" si="27"/>
        <v>40</v>
      </c>
      <c r="AT55" s="8">
        <f t="shared" si="27"/>
        <v>330</v>
      </c>
      <c r="AU55" s="8">
        <f t="shared" si="27"/>
        <v>5086</v>
      </c>
      <c r="AV55" s="8">
        <f t="shared" si="27"/>
        <v>8660</v>
      </c>
      <c r="AW55" s="8">
        <f t="shared" si="27"/>
        <v>827</v>
      </c>
      <c r="AX55" s="8">
        <f t="shared" si="27"/>
        <v>694</v>
      </c>
      <c r="AY55" s="8">
        <f t="shared" si="27"/>
        <v>13995</v>
      </c>
      <c r="AZ55" s="8">
        <f t="shared" si="27"/>
        <v>55900</v>
      </c>
      <c r="BA55" s="8">
        <f t="shared" si="27"/>
        <v>0</v>
      </c>
      <c r="BB55" s="8">
        <f t="shared" si="27"/>
        <v>0</v>
      </c>
      <c r="BC55" s="8">
        <f t="shared" si="27"/>
        <v>0</v>
      </c>
      <c r="BD55" s="8">
        <f t="shared" si="27"/>
        <v>0</v>
      </c>
      <c r="BE55" s="8">
        <f t="shared" si="27"/>
        <v>0</v>
      </c>
      <c r="BF55" s="8">
        <f t="shared" si="27"/>
        <v>0</v>
      </c>
      <c r="BG55" s="8">
        <f t="shared" si="27"/>
        <v>0</v>
      </c>
      <c r="BH55" s="8">
        <f t="shared" si="27"/>
        <v>0</v>
      </c>
      <c r="BI55" s="8">
        <f t="shared" si="27"/>
        <v>1344</v>
      </c>
      <c r="BJ55" s="8">
        <f t="shared" si="27"/>
        <v>4360</v>
      </c>
      <c r="BK55" s="8">
        <f t="shared" si="27"/>
        <v>1344</v>
      </c>
      <c r="BL55" s="8">
        <f t="shared" si="27"/>
        <v>4360</v>
      </c>
      <c r="BM55" s="8">
        <f t="shared" si="27"/>
        <v>15339</v>
      </c>
      <c r="BN55" s="8">
        <f t="shared" si="27"/>
        <v>60260</v>
      </c>
      <c r="BO55" s="8">
        <f t="shared" si="27"/>
        <v>2300</v>
      </c>
      <c r="BP55" s="8">
        <f t="shared" si="27"/>
        <v>7000</v>
      </c>
      <c r="BQ55" s="8">
        <f t="shared" si="27"/>
        <v>157</v>
      </c>
      <c r="BR55" s="8">
        <f t="shared" ref="BR55" si="28">SUM(BR51:BR54)</f>
        <v>157</v>
      </c>
    </row>
    <row r="56" spans="1:94" s="10" customFormat="1" ht="18" customHeight="1" x14ac:dyDescent="0.25">
      <c r="A56" s="37">
        <v>43</v>
      </c>
      <c r="B56" s="20" t="s">
        <v>99</v>
      </c>
      <c r="C56" s="7"/>
      <c r="D56" s="7"/>
      <c r="E56" s="7"/>
      <c r="F56" s="7"/>
      <c r="G56" s="7"/>
      <c r="H56" s="7"/>
      <c r="I56" s="8">
        <f t="shared" si="0"/>
        <v>0</v>
      </c>
      <c r="J56" s="8">
        <f t="shared" si="1"/>
        <v>0</v>
      </c>
      <c r="K56" s="7">
        <v>0</v>
      </c>
      <c r="L56" s="7">
        <v>0</v>
      </c>
      <c r="M56" s="7">
        <v>0</v>
      </c>
      <c r="N56" s="7">
        <v>0</v>
      </c>
      <c r="O56" s="8">
        <f t="shared" si="2"/>
        <v>0</v>
      </c>
      <c r="P56" s="8">
        <f t="shared" si="3"/>
        <v>0</v>
      </c>
      <c r="Q56" s="7">
        <v>0</v>
      </c>
      <c r="R56" s="7">
        <v>0</v>
      </c>
      <c r="S56" s="7">
        <v>0</v>
      </c>
      <c r="T56" s="7">
        <v>0</v>
      </c>
      <c r="U56" s="7">
        <v>5</v>
      </c>
      <c r="V56" s="7">
        <v>5</v>
      </c>
      <c r="W56" s="7">
        <v>10</v>
      </c>
      <c r="X56" s="7">
        <v>10</v>
      </c>
      <c r="Y56" s="7">
        <v>5</v>
      </c>
      <c r="Z56" s="7">
        <v>5</v>
      </c>
      <c r="AA56" s="7">
        <v>0</v>
      </c>
      <c r="AB56" s="7">
        <v>0</v>
      </c>
      <c r="AC56" s="7">
        <v>0</v>
      </c>
      <c r="AD56" s="7">
        <v>0</v>
      </c>
      <c r="AE56" s="8">
        <f t="shared" si="4"/>
        <v>20</v>
      </c>
      <c r="AF56" s="8">
        <f t="shared" si="5"/>
        <v>20</v>
      </c>
      <c r="AG56" s="7">
        <v>2</v>
      </c>
      <c r="AH56" s="7">
        <v>2</v>
      </c>
      <c r="AI56" s="7">
        <v>0</v>
      </c>
      <c r="AJ56" s="7">
        <v>0</v>
      </c>
      <c r="AK56" s="7">
        <v>0</v>
      </c>
      <c r="AL56" s="7">
        <v>0</v>
      </c>
      <c r="AM56" s="7">
        <v>5</v>
      </c>
      <c r="AN56" s="7">
        <v>30</v>
      </c>
      <c r="AO56" s="7">
        <v>5</v>
      </c>
      <c r="AP56" s="7">
        <v>5</v>
      </c>
      <c r="AQ56" s="7">
        <v>40</v>
      </c>
      <c r="AR56" s="7">
        <v>15</v>
      </c>
      <c r="AS56" s="7">
        <v>0</v>
      </c>
      <c r="AT56" s="7">
        <v>0</v>
      </c>
      <c r="AU56" s="7">
        <f t="shared" si="6"/>
        <v>50</v>
      </c>
      <c r="AV56" s="7">
        <f t="shared" si="7"/>
        <v>50</v>
      </c>
      <c r="AW56" s="7">
        <v>5</v>
      </c>
      <c r="AX56" s="7">
        <v>6</v>
      </c>
      <c r="AY56" s="9">
        <f t="shared" si="8"/>
        <v>70</v>
      </c>
      <c r="AZ56" s="9">
        <f t="shared" si="9"/>
        <v>70</v>
      </c>
      <c r="BA56" s="9"/>
      <c r="BB56" s="9"/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20</v>
      </c>
      <c r="BJ56" s="7">
        <v>20</v>
      </c>
      <c r="BK56" s="8">
        <f t="shared" si="10"/>
        <v>20</v>
      </c>
      <c r="BL56" s="8">
        <f t="shared" si="11"/>
        <v>20</v>
      </c>
      <c r="BM56" s="8">
        <f t="shared" si="12"/>
        <v>90</v>
      </c>
      <c r="BN56" s="8">
        <f t="shared" si="13"/>
        <v>90</v>
      </c>
      <c r="BO56" s="7">
        <v>10</v>
      </c>
      <c r="BP56" s="7">
        <v>10</v>
      </c>
      <c r="BQ56" s="7">
        <v>2</v>
      </c>
      <c r="BR56" s="7">
        <v>2</v>
      </c>
    </row>
    <row r="57" spans="1:94" s="16" customFormat="1" ht="18" customHeight="1" x14ac:dyDescent="0.25">
      <c r="A57" s="38"/>
      <c r="B57" s="13" t="s">
        <v>43</v>
      </c>
      <c r="C57" s="8">
        <f>SUM(C56:C56)</f>
        <v>0</v>
      </c>
      <c r="D57" s="8">
        <f t="shared" ref="D57:BO57" si="29">SUM(D56:D56)</f>
        <v>0</v>
      </c>
      <c r="E57" s="8">
        <f t="shared" si="29"/>
        <v>0</v>
      </c>
      <c r="F57" s="8">
        <f t="shared" si="29"/>
        <v>0</v>
      </c>
      <c r="G57" s="8">
        <f t="shared" si="29"/>
        <v>0</v>
      </c>
      <c r="H57" s="8">
        <f t="shared" si="29"/>
        <v>0</v>
      </c>
      <c r="I57" s="8">
        <f t="shared" si="29"/>
        <v>0</v>
      </c>
      <c r="J57" s="8">
        <f t="shared" si="29"/>
        <v>0</v>
      </c>
      <c r="K57" s="8">
        <f t="shared" si="29"/>
        <v>0</v>
      </c>
      <c r="L57" s="8">
        <f t="shared" si="29"/>
        <v>0</v>
      </c>
      <c r="M57" s="8">
        <f t="shared" si="29"/>
        <v>0</v>
      </c>
      <c r="N57" s="8">
        <f t="shared" si="29"/>
        <v>0</v>
      </c>
      <c r="O57" s="8">
        <f t="shared" si="29"/>
        <v>0</v>
      </c>
      <c r="P57" s="8">
        <f t="shared" si="29"/>
        <v>0</v>
      </c>
      <c r="Q57" s="8">
        <f t="shared" si="29"/>
        <v>0</v>
      </c>
      <c r="R57" s="8">
        <f t="shared" si="29"/>
        <v>0</v>
      </c>
      <c r="S57" s="8">
        <f t="shared" si="29"/>
        <v>0</v>
      </c>
      <c r="T57" s="8">
        <f t="shared" si="29"/>
        <v>0</v>
      </c>
      <c r="U57" s="8">
        <f t="shared" si="29"/>
        <v>5</v>
      </c>
      <c r="V57" s="8">
        <f t="shared" si="29"/>
        <v>5</v>
      </c>
      <c r="W57" s="8">
        <f t="shared" si="29"/>
        <v>10</v>
      </c>
      <c r="X57" s="8">
        <f t="shared" si="29"/>
        <v>10</v>
      </c>
      <c r="Y57" s="8">
        <f t="shared" si="29"/>
        <v>5</v>
      </c>
      <c r="Z57" s="8">
        <f t="shared" si="29"/>
        <v>5</v>
      </c>
      <c r="AA57" s="8">
        <f t="shared" si="29"/>
        <v>0</v>
      </c>
      <c r="AB57" s="8">
        <f t="shared" si="29"/>
        <v>0</v>
      </c>
      <c r="AC57" s="8">
        <f t="shared" si="29"/>
        <v>0</v>
      </c>
      <c r="AD57" s="8">
        <f t="shared" si="29"/>
        <v>0</v>
      </c>
      <c r="AE57" s="8">
        <f t="shared" si="29"/>
        <v>20</v>
      </c>
      <c r="AF57" s="8">
        <f t="shared" si="29"/>
        <v>20</v>
      </c>
      <c r="AG57" s="8">
        <f t="shared" si="29"/>
        <v>2</v>
      </c>
      <c r="AH57" s="8">
        <f t="shared" si="29"/>
        <v>2</v>
      </c>
      <c r="AI57" s="8">
        <f t="shared" si="29"/>
        <v>0</v>
      </c>
      <c r="AJ57" s="8">
        <f t="shared" si="29"/>
        <v>0</v>
      </c>
      <c r="AK57" s="8">
        <f t="shared" si="29"/>
        <v>0</v>
      </c>
      <c r="AL57" s="8">
        <f t="shared" si="29"/>
        <v>0</v>
      </c>
      <c r="AM57" s="8">
        <f t="shared" si="29"/>
        <v>5</v>
      </c>
      <c r="AN57" s="8">
        <f t="shared" si="29"/>
        <v>30</v>
      </c>
      <c r="AO57" s="8">
        <f t="shared" si="29"/>
        <v>5</v>
      </c>
      <c r="AP57" s="8">
        <f t="shared" si="29"/>
        <v>5</v>
      </c>
      <c r="AQ57" s="8">
        <f t="shared" si="29"/>
        <v>40</v>
      </c>
      <c r="AR57" s="8">
        <f t="shared" si="29"/>
        <v>15</v>
      </c>
      <c r="AS57" s="8">
        <f t="shared" si="29"/>
        <v>0</v>
      </c>
      <c r="AT57" s="8">
        <f t="shared" si="29"/>
        <v>0</v>
      </c>
      <c r="AU57" s="8">
        <f t="shared" si="29"/>
        <v>50</v>
      </c>
      <c r="AV57" s="8">
        <f t="shared" si="29"/>
        <v>50</v>
      </c>
      <c r="AW57" s="8">
        <f t="shared" si="29"/>
        <v>5</v>
      </c>
      <c r="AX57" s="8">
        <f t="shared" si="29"/>
        <v>6</v>
      </c>
      <c r="AY57" s="8">
        <f t="shared" si="29"/>
        <v>70</v>
      </c>
      <c r="AZ57" s="8">
        <f t="shared" si="29"/>
        <v>70</v>
      </c>
      <c r="BA57" s="8">
        <f t="shared" si="29"/>
        <v>0</v>
      </c>
      <c r="BB57" s="8">
        <f t="shared" si="29"/>
        <v>0</v>
      </c>
      <c r="BC57" s="8">
        <f t="shared" si="29"/>
        <v>0</v>
      </c>
      <c r="BD57" s="8">
        <f t="shared" si="29"/>
        <v>0</v>
      </c>
      <c r="BE57" s="8">
        <f t="shared" si="29"/>
        <v>0</v>
      </c>
      <c r="BF57" s="8">
        <f t="shared" si="29"/>
        <v>0</v>
      </c>
      <c r="BG57" s="8">
        <f t="shared" si="29"/>
        <v>0</v>
      </c>
      <c r="BH57" s="8">
        <f t="shared" si="29"/>
        <v>0</v>
      </c>
      <c r="BI57" s="8">
        <f t="shared" si="29"/>
        <v>20</v>
      </c>
      <c r="BJ57" s="8">
        <f t="shared" si="29"/>
        <v>20</v>
      </c>
      <c r="BK57" s="8">
        <f t="shared" si="29"/>
        <v>20</v>
      </c>
      <c r="BL57" s="8">
        <f t="shared" si="29"/>
        <v>20</v>
      </c>
      <c r="BM57" s="8">
        <f t="shared" si="29"/>
        <v>90</v>
      </c>
      <c r="BN57" s="8">
        <f t="shared" si="29"/>
        <v>90</v>
      </c>
      <c r="BO57" s="8">
        <f t="shared" si="29"/>
        <v>10</v>
      </c>
      <c r="BP57" s="8">
        <f t="shared" ref="BP57:BR57" si="30">SUM(BP56:BP56)</f>
        <v>10</v>
      </c>
      <c r="BQ57" s="8">
        <f t="shared" si="30"/>
        <v>2</v>
      </c>
      <c r="BR57" s="8">
        <f t="shared" si="30"/>
        <v>2</v>
      </c>
    </row>
    <row r="58" spans="1:94" s="16" customFormat="1" ht="18" customHeight="1" x14ac:dyDescent="0.25">
      <c r="A58" s="38"/>
      <c r="B58" s="13" t="s">
        <v>44</v>
      </c>
      <c r="C58" s="8">
        <f>C57+C55+C50+C47+C44</f>
        <v>204035</v>
      </c>
      <c r="D58" s="8">
        <f t="shared" ref="D58:BO58" si="31">D57+D55+D50+D47+D44</f>
        <v>347600</v>
      </c>
      <c r="E58" s="8">
        <f t="shared" si="31"/>
        <v>40105</v>
      </c>
      <c r="F58" s="8">
        <f t="shared" si="31"/>
        <v>77175</v>
      </c>
      <c r="G58" s="8">
        <f t="shared" si="31"/>
        <v>3625</v>
      </c>
      <c r="H58" s="8">
        <f t="shared" si="31"/>
        <v>7850</v>
      </c>
      <c r="I58" s="8">
        <f t="shared" si="31"/>
        <v>247765</v>
      </c>
      <c r="J58" s="8">
        <f t="shared" si="31"/>
        <v>432625</v>
      </c>
      <c r="K58" s="8">
        <f t="shared" si="31"/>
        <v>6508</v>
      </c>
      <c r="L58" s="8">
        <f>L57+L55+L50+L47+L44</f>
        <v>35170</v>
      </c>
      <c r="M58" s="8">
        <f t="shared" si="31"/>
        <v>5916</v>
      </c>
      <c r="N58" s="8">
        <f t="shared" si="31"/>
        <v>27745</v>
      </c>
      <c r="O58" s="8">
        <f t="shared" si="31"/>
        <v>260189</v>
      </c>
      <c r="P58" s="8">
        <f t="shared" si="31"/>
        <v>495540</v>
      </c>
      <c r="Q58" s="8">
        <f t="shared" si="31"/>
        <v>812</v>
      </c>
      <c r="R58" s="8">
        <f t="shared" si="31"/>
        <v>3229</v>
      </c>
      <c r="S58" s="8">
        <f t="shared" si="31"/>
        <v>219597</v>
      </c>
      <c r="T58" s="8">
        <f t="shared" si="31"/>
        <v>417051</v>
      </c>
      <c r="U58" s="8">
        <f t="shared" si="31"/>
        <v>45039</v>
      </c>
      <c r="V58" s="8">
        <f t="shared" si="31"/>
        <v>277745</v>
      </c>
      <c r="W58" s="8">
        <f t="shared" si="31"/>
        <v>20472</v>
      </c>
      <c r="X58" s="8">
        <f t="shared" si="31"/>
        <v>160140</v>
      </c>
      <c r="Y58" s="8">
        <f t="shared" si="31"/>
        <v>943</v>
      </c>
      <c r="Z58" s="8">
        <f t="shared" si="31"/>
        <v>2920</v>
      </c>
      <c r="AA58" s="8">
        <f t="shared" si="31"/>
        <v>89</v>
      </c>
      <c r="AB58" s="8">
        <f t="shared" si="31"/>
        <v>895</v>
      </c>
      <c r="AC58" s="8">
        <f t="shared" si="31"/>
        <v>216</v>
      </c>
      <c r="AD58" s="8">
        <f t="shared" si="31"/>
        <v>28000</v>
      </c>
      <c r="AE58" s="8">
        <f t="shared" si="31"/>
        <v>66759</v>
      </c>
      <c r="AF58" s="8">
        <f t="shared" si="31"/>
        <v>469700</v>
      </c>
      <c r="AG58" s="8">
        <f t="shared" si="31"/>
        <v>380</v>
      </c>
      <c r="AH58" s="8">
        <f t="shared" si="31"/>
        <v>748</v>
      </c>
      <c r="AI58" s="8">
        <f t="shared" si="31"/>
        <v>13</v>
      </c>
      <c r="AJ58" s="8">
        <f t="shared" si="31"/>
        <v>400</v>
      </c>
      <c r="AK58" s="8">
        <f t="shared" si="31"/>
        <v>1650</v>
      </c>
      <c r="AL58" s="8">
        <f t="shared" si="31"/>
        <v>3820</v>
      </c>
      <c r="AM58" s="8">
        <f t="shared" si="31"/>
        <v>5430</v>
      </c>
      <c r="AN58" s="8">
        <f t="shared" si="31"/>
        <v>29620</v>
      </c>
      <c r="AO58" s="8">
        <f t="shared" si="31"/>
        <v>1050</v>
      </c>
      <c r="AP58" s="8">
        <f t="shared" si="31"/>
        <v>1050</v>
      </c>
      <c r="AQ58" s="8">
        <f t="shared" si="31"/>
        <v>11753</v>
      </c>
      <c r="AR58" s="8">
        <f t="shared" si="31"/>
        <v>7200</v>
      </c>
      <c r="AS58" s="8">
        <f t="shared" si="31"/>
        <v>300</v>
      </c>
      <c r="AT58" s="8">
        <f t="shared" si="31"/>
        <v>1800</v>
      </c>
      <c r="AU58" s="8">
        <f t="shared" si="31"/>
        <v>20196</v>
      </c>
      <c r="AV58" s="8">
        <f t="shared" si="31"/>
        <v>43890</v>
      </c>
      <c r="AW58" s="8">
        <f t="shared" si="31"/>
        <v>2261</v>
      </c>
      <c r="AX58" s="8">
        <f t="shared" si="31"/>
        <v>1676</v>
      </c>
      <c r="AY58" s="8">
        <f t="shared" si="31"/>
        <v>347144</v>
      </c>
      <c r="AZ58" s="8">
        <f t="shared" si="31"/>
        <v>1009130</v>
      </c>
      <c r="BA58" s="8">
        <f t="shared" si="31"/>
        <v>0</v>
      </c>
      <c r="BB58" s="8">
        <f t="shared" si="31"/>
        <v>0</v>
      </c>
      <c r="BC58" s="8">
        <f t="shared" si="31"/>
        <v>48</v>
      </c>
      <c r="BD58" s="8">
        <f t="shared" si="31"/>
        <v>720</v>
      </c>
      <c r="BE58" s="8">
        <f t="shared" si="31"/>
        <v>152</v>
      </c>
      <c r="BF58" s="8">
        <f t="shared" si="31"/>
        <v>4560</v>
      </c>
      <c r="BG58" s="8">
        <f t="shared" si="31"/>
        <v>9297</v>
      </c>
      <c r="BH58" s="8">
        <f t="shared" si="31"/>
        <v>24675</v>
      </c>
      <c r="BI58" s="8">
        <f t="shared" si="31"/>
        <v>31127</v>
      </c>
      <c r="BJ58" s="8">
        <f t="shared" si="31"/>
        <v>49745</v>
      </c>
      <c r="BK58" s="8">
        <f t="shared" si="31"/>
        <v>40624</v>
      </c>
      <c r="BL58" s="8">
        <f t="shared" si="31"/>
        <v>79700</v>
      </c>
      <c r="BM58" s="8">
        <f t="shared" si="31"/>
        <v>387768</v>
      </c>
      <c r="BN58" s="8">
        <f t="shared" si="31"/>
        <v>1088830</v>
      </c>
      <c r="BO58" s="8">
        <f t="shared" si="31"/>
        <v>88600</v>
      </c>
      <c r="BP58" s="8">
        <f t="shared" ref="BP58:BR58" si="32">BP57+BP55+BP50+BP47+BP44</f>
        <v>164800</v>
      </c>
      <c r="BQ58" s="8">
        <f t="shared" si="32"/>
        <v>5287</v>
      </c>
      <c r="BR58" s="8">
        <f t="shared" si="32"/>
        <v>5287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63" spans="1:94" x14ac:dyDescent="0.25"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7"/>
      <c r="AZ63" s="27"/>
      <c r="BA63" s="27"/>
      <c r="BB63" s="27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7"/>
      <c r="BN63" s="27"/>
      <c r="BO63" s="26"/>
    </row>
  </sheetData>
  <protectedRanges>
    <protectedRange sqref="B48:B49" name="Range7_2"/>
    <protectedRange sqref="B56" name="Range7_2_1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CQ64"/>
  <sheetViews>
    <sheetView view="pageBreakPreview" zoomScale="70" zoomScaleNormal="85" zoomScaleSheetLayoutView="70" workbookViewId="0">
      <pane xSplit="2" ySplit="6" topLeftCell="AF49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8" width="8.4257812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7">
        <v>17720</v>
      </c>
      <c r="D7" s="7">
        <v>30205</v>
      </c>
      <c r="E7" s="7">
        <v>4090</v>
      </c>
      <c r="F7" s="7">
        <v>4795</v>
      </c>
      <c r="G7" s="7">
        <v>1200</v>
      </c>
      <c r="H7" s="7">
        <v>1200</v>
      </c>
      <c r="I7" s="8">
        <v>23010</v>
      </c>
      <c r="J7" s="8">
        <v>36200</v>
      </c>
      <c r="K7" s="7">
        <v>910</v>
      </c>
      <c r="L7" s="7">
        <v>2300</v>
      </c>
      <c r="M7" s="7">
        <v>400</v>
      </c>
      <c r="N7" s="7">
        <v>1200</v>
      </c>
      <c r="O7" s="8">
        <v>24320</v>
      </c>
      <c r="P7" s="8">
        <v>39700</v>
      </c>
      <c r="Q7" s="8">
        <v>71</v>
      </c>
      <c r="R7" s="8">
        <v>204</v>
      </c>
      <c r="S7" s="8">
        <v>19598</v>
      </c>
      <c r="T7" s="8">
        <v>31978</v>
      </c>
      <c r="U7" s="7">
        <v>1745</v>
      </c>
      <c r="V7" s="7">
        <v>6615</v>
      </c>
      <c r="W7" s="7">
        <v>280</v>
      </c>
      <c r="X7" s="7">
        <v>1300</v>
      </c>
      <c r="Y7" s="7">
        <v>102</v>
      </c>
      <c r="Z7" s="7">
        <v>140</v>
      </c>
      <c r="AA7" s="7">
        <v>26</v>
      </c>
      <c r="AB7" s="7">
        <v>35</v>
      </c>
      <c r="AC7" s="7">
        <v>2</v>
      </c>
      <c r="AD7" s="7">
        <v>80</v>
      </c>
      <c r="AE7" s="8">
        <v>2155</v>
      </c>
      <c r="AF7" s="8">
        <v>8170</v>
      </c>
      <c r="AG7" s="8">
        <v>18</v>
      </c>
      <c r="AH7" s="8">
        <v>20</v>
      </c>
      <c r="AI7" s="7">
        <v>8</v>
      </c>
      <c r="AJ7" s="7">
        <v>50</v>
      </c>
      <c r="AK7" s="7">
        <v>127</v>
      </c>
      <c r="AL7" s="7">
        <v>380</v>
      </c>
      <c r="AM7" s="7">
        <v>536</v>
      </c>
      <c r="AN7" s="7">
        <v>3690</v>
      </c>
      <c r="AO7" s="7">
        <v>246</v>
      </c>
      <c r="AP7" s="7">
        <v>2945</v>
      </c>
      <c r="AQ7" s="7">
        <v>245</v>
      </c>
      <c r="AR7" s="7">
        <v>365</v>
      </c>
      <c r="AS7" s="7">
        <v>280</v>
      </c>
      <c r="AT7" s="7">
        <v>3850</v>
      </c>
      <c r="AU7" s="7">
        <f>AI7+AK7+AM7+AO7+AQ7+AS7</f>
        <v>1442</v>
      </c>
      <c r="AV7" s="7">
        <f>AJ7+AL7+AN7+AP7+AR7+AT7</f>
        <v>11280</v>
      </c>
      <c r="AW7" s="7">
        <v>28</v>
      </c>
      <c r="AX7" s="7">
        <v>38</v>
      </c>
      <c r="AY7" s="9">
        <v>27477</v>
      </c>
      <c r="AZ7" s="9">
        <v>52810</v>
      </c>
      <c r="BA7" s="9"/>
      <c r="BB7" s="9"/>
      <c r="BC7" s="7">
        <v>2</v>
      </c>
      <c r="BD7" s="7">
        <v>32</v>
      </c>
      <c r="BE7" s="7">
        <v>4</v>
      </c>
      <c r="BF7" s="7">
        <v>95</v>
      </c>
      <c r="BG7" s="7">
        <v>228</v>
      </c>
      <c r="BH7" s="7">
        <v>534</v>
      </c>
      <c r="BI7" s="7">
        <v>2156</v>
      </c>
      <c r="BJ7" s="7">
        <v>2749</v>
      </c>
      <c r="BK7" s="8">
        <v>2390</v>
      </c>
      <c r="BL7" s="8">
        <v>3410</v>
      </c>
      <c r="BM7" s="8">
        <v>29867</v>
      </c>
      <c r="BN7" s="8">
        <v>56220</v>
      </c>
      <c r="BO7" s="7">
        <v>6815</v>
      </c>
      <c r="BP7" s="7">
        <v>16800</v>
      </c>
      <c r="BQ7" s="133">
        <v>996</v>
      </c>
      <c r="BR7" s="133">
        <v>988</v>
      </c>
    </row>
    <row r="8" spans="1:70" s="10" customFormat="1" ht="18" customHeight="1" x14ac:dyDescent="0.25">
      <c r="A8" s="37">
        <v>2</v>
      </c>
      <c r="B8" s="12" t="s">
        <v>9</v>
      </c>
      <c r="C8" s="7">
        <v>25861</v>
      </c>
      <c r="D8" s="7">
        <v>51155</v>
      </c>
      <c r="E8" s="7">
        <v>2780</v>
      </c>
      <c r="F8" s="7">
        <v>3985</v>
      </c>
      <c r="G8" s="7">
        <v>1500</v>
      </c>
      <c r="H8" s="7">
        <v>1500</v>
      </c>
      <c r="I8" s="8">
        <v>30141</v>
      </c>
      <c r="J8" s="8">
        <v>56640</v>
      </c>
      <c r="K8" s="7">
        <v>1100</v>
      </c>
      <c r="L8" s="7">
        <v>2220</v>
      </c>
      <c r="M8" s="7">
        <v>610</v>
      </c>
      <c r="N8" s="7">
        <v>1900</v>
      </c>
      <c r="O8" s="8">
        <v>31851</v>
      </c>
      <c r="P8" s="8">
        <v>60760</v>
      </c>
      <c r="Q8" s="8">
        <v>107</v>
      </c>
      <c r="R8" s="8">
        <v>328</v>
      </c>
      <c r="S8" s="8">
        <v>26176</v>
      </c>
      <c r="T8" s="8">
        <v>51083</v>
      </c>
      <c r="U8" s="7">
        <v>1560</v>
      </c>
      <c r="V8" s="7">
        <v>7613</v>
      </c>
      <c r="W8" s="7">
        <v>320</v>
      </c>
      <c r="X8" s="7">
        <v>2000</v>
      </c>
      <c r="Y8" s="7">
        <v>50</v>
      </c>
      <c r="Z8" s="7">
        <v>150</v>
      </c>
      <c r="AA8" s="7">
        <v>25</v>
      </c>
      <c r="AB8" s="7">
        <v>37</v>
      </c>
      <c r="AC8" s="7">
        <v>0</v>
      </c>
      <c r="AD8" s="7">
        <v>0</v>
      </c>
      <c r="AE8" s="8">
        <v>1955</v>
      </c>
      <c r="AF8" s="8">
        <v>9800</v>
      </c>
      <c r="AG8" s="8">
        <v>13</v>
      </c>
      <c r="AH8" s="8">
        <v>24</v>
      </c>
      <c r="AI8" s="7">
        <v>9</v>
      </c>
      <c r="AJ8" s="7">
        <v>50</v>
      </c>
      <c r="AK8" s="7">
        <v>100</v>
      </c>
      <c r="AL8" s="7">
        <v>350</v>
      </c>
      <c r="AM8" s="7">
        <v>510</v>
      </c>
      <c r="AN8" s="7">
        <v>3600</v>
      </c>
      <c r="AO8" s="7">
        <v>120</v>
      </c>
      <c r="AP8" s="7">
        <v>1004</v>
      </c>
      <c r="AQ8" s="7">
        <v>130</v>
      </c>
      <c r="AR8" s="7">
        <v>200</v>
      </c>
      <c r="AS8" s="7">
        <v>85</v>
      </c>
      <c r="AT8" s="7">
        <v>918</v>
      </c>
      <c r="AU8" s="7">
        <f t="shared" ref="AU8:AU58" si="0">AI8+AK8+AM8+AO8+AQ8+AS8</f>
        <v>954</v>
      </c>
      <c r="AV8" s="7">
        <f t="shared" ref="AV8:AV58" si="1">AJ8+AL8+AN8+AP8+AR8+AT8</f>
        <v>6122</v>
      </c>
      <c r="AW8" s="7">
        <v>23</v>
      </c>
      <c r="AX8" s="7">
        <v>26</v>
      </c>
      <c r="AY8" s="9">
        <v>34615</v>
      </c>
      <c r="AZ8" s="9">
        <v>75160</v>
      </c>
      <c r="BA8" s="9"/>
      <c r="BB8" s="9"/>
      <c r="BC8" s="7">
        <v>5</v>
      </c>
      <c r="BD8" s="7">
        <v>78</v>
      </c>
      <c r="BE8" s="7">
        <v>5</v>
      </c>
      <c r="BF8" s="7">
        <v>146</v>
      </c>
      <c r="BG8" s="7">
        <v>246</v>
      </c>
      <c r="BH8" s="7">
        <v>692</v>
      </c>
      <c r="BI8" s="7">
        <v>2369</v>
      </c>
      <c r="BJ8" s="7">
        <v>3134</v>
      </c>
      <c r="BK8" s="8">
        <v>2625</v>
      </c>
      <c r="BL8" s="8">
        <v>4050</v>
      </c>
      <c r="BM8" s="8">
        <v>37240</v>
      </c>
      <c r="BN8" s="8">
        <v>79210</v>
      </c>
      <c r="BO8" s="7">
        <v>12910</v>
      </c>
      <c r="BP8" s="7">
        <v>25800</v>
      </c>
      <c r="BQ8" s="29">
        <v>1976</v>
      </c>
      <c r="BR8" s="29">
        <v>1962</v>
      </c>
    </row>
    <row r="9" spans="1:70" s="10" customFormat="1" ht="18" customHeight="1" x14ac:dyDescent="0.25">
      <c r="A9" s="36">
        <v>3</v>
      </c>
      <c r="B9" s="12" t="s">
        <v>10</v>
      </c>
      <c r="C9" s="7">
        <v>450</v>
      </c>
      <c r="D9" s="7">
        <v>1460</v>
      </c>
      <c r="E9" s="7">
        <v>99</v>
      </c>
      <c r="F9" s="7">
        <v>100</v>
      </c>
      <c r="G9" s="7">
        <v>80</v>
      </c>
      <c r="H9" s="7">
        <v>100</v>
      </c>
      <c r="I9" s="8">
        <v>629</v>
      </c>
      <c r="J9" s="8">
        <v>1660</v>
      </c>
      <c r="K9" s="7">
        <v>30</v>
      </c>
      <c r="L9" s="7">
        <v>50</v>
      </c>
      <c r="M9" s="7">
        <v>50</v>
      </c>
      <c r="N9" s="7">
        <v>100</v>
      </c>
      <c r="O9" s="8">
        <v>709</v>
      </c>
      <c r="P9" s="8">
        <v>1810</v>
      </c>
      <c r="Q9" s="8">
        <v>8</v>
      </c>
      <c r="R9" s="8">
        <v>17</v>
      </c>
      <c r="S9" s="8">
        <v>568</v>
      </c>
      <c r="T9" s="8">
        <v>1449</v>
      </c>
      <c r="U9" s="7">
        <v>170</v>
      </c>
      <c r="V9" s="7">
        <v>837</v>
      </c>
      <c r="W9" s="7">
        <v>10</v>
      </c>
      <c r="X9" s="7">
        <v>40</v>
      </c>
      <c r="Y9" s="7">
        <v>8</v>
      </c>
      <c r="Z9" s="7">
        <v>20</v>
      </c>
      <c r="AA9" s="7">
        <v>3</v>
      </c>
      <c r="AB9" s="7">
        <v>3</v>
      </c>
      <c r="AC9" s="7">
        <v>0</v>
      </c>
      <c r="AD9" s="7">
        <v>0</v>
      </c>
      <c r="AE9" s="8">
        <v>191</v>
      </c>
      <c r="AF9" s="8">
        <v>900</v>
      </c>
      <c r="AG9" s="8">
        <v>2</v>
      </c>
      <c r="AH9" s="8">
        <v>2</v>
      </c>
      <c r="AI9" s="7">
        <v>0</v>
      </c>
      <c r="AJ9" s="7">
        <v>0</v>
      </c>
      <c r="AK9" s="7">
        <v>10</v>
      </c>
      <c r="AL9" s="7">
        <v>40</v>
      </c>
      <c r="AM9" s="7">
        <v>60</v>
      </c>
      <c r="AN9" s="7">
        <v>385</v>
      </c>
      <c r="AO9" s="7">
        <v>2</v>
      </c>
      <c r="AP9" s="7">
        <v>5</v>
      </c>
      <c r="AQ9" s="7">
        <v>10</v>
      </c>
      <c r="AR9" s="7">
        <v>50</v>
      </c>
      <c r="AS9" s="7">
        <v>4</v>
      </c>
      <c r="AT9" s="7">
        <v>20</v>
      </c>
      <c r="AU9" s="7">
        <f t="shared" si="0"/>
        <v>86</v>
      </c>
      <c r="AV9" s="7">
        <f t="shared" si="1"/>
        <v>500</v>
      </c>
      <c r="AW9" s="7">
        <v>2</v>
      </c>
      <c r="AX9" s="7">
        <v>6</v>
      </c>
      <c r="AY9" s="9">
        <v>986</v>
      </c>
      <c r="AZ9" s="9">
        <v>3210</v>
      </c>
      <c r="BA9" s="9"/>
      <c r="BB9" s="9"/>
      <c r="BC9" s="7">
        <v>0</v>
      </c>
      <c r="BD9" s="7">
        <v>0</v>
      </c>
      <c r="BE9" s="7">
        <v>0</v>
      </c>
      <c r="BF9" s="7">
        <v>0</v>
      </c>
      <c r="BG9" s="7">
        <v>21</v>
      </c>
      <c r="BH9" s="7">
        <v>21</v>
      </c>
      <c r="BI9" s="7">
        <v>129</v>
      </c>
      <c r="BJ9" s="7">
        <v>144</v>
      </c>
      <c r="BK9" s="8">
        <v>150</v>
      </c>
      <c r="BL9" s="8">
        <v>165</v>
      </c>
      <c r="BM9" s="8">
        <v>1136</v>
      </c>
      <c r="BN9" s="8">
        <v>3375</v>
      </c>
      <c r="BO9" s="7">
        <v>150</v>
      </c>
      <c r="BP9" s="7">
        <v>350</v>
      </c>
      <c r="BQ9" s="29">
        <v>22</v>
      </c>
      <c r="BR9" s="29">
        <v>19</v>
      </c>
    </row>
    <row r="10" spans="1:70" s="10" customFormat="1" ht="18" customHeight="1" x14ac:dyDescent="0.25">
      <c r="A10" s="37">
        <v>4</v>
      </c>
      <c r="B10" s="12" t="s">
        <v>11</v>
      </c>
      <c r="C10" s="7">
        <v>350</v>
      </c>
      <c r="D10" s="7">
        <v>390</v>
      </c>
      <c r="E10" s="7">
        <v>36</v>
      </c>
      <c r="F10" s="7">
        <v>40</v>
      </c>
      <c r="G10" s="7">
        <v>20</v>
      </c>
      <c r="H10" s="7">
        <v>20</v>
      </c>
      <c r="I10" s="8">
        <v>406</v>
      </c>
      <c r="J10" s="8">
        <v>450</v>
      </c>
      <c r="K10" s="7">
        <v>35</v>
      </c>
      <c r="L10" s="7">
        <v>50</v>
      </c>
      <c r="M10" s="7">
        <v>45</v>
      </c>
      <c r="N10" s="7">
        <v>100</v>
      </c>
      <c r="O10" s="8">
        <v>486</v>
      </c>
      <c r="P10" s="8">
        <v>600</v>
      </c>
      <c r="Q10" s="8">
        <v>7</v>
      </c>
      <c r="R10" s="8">
        <v>16</v>
      </c>
      <c r="S10" s="8">
        <v>393</v>
      </c>
      <c r="T10" s="8">
        <v>485</v>
      </c>
      <c r="U10" s="7">
        <v>30</v>
      </c>
      <c r="V10" s="7">
        <v>61</v>
      </c>
      <c r="W10" s="7">
        <v>8</v>
      </c>
      <c r="X10" s="7">
        <v>30</v>
      </c>
      <c r="Y10" s="7">
        <v>4</v>
      </c>
      <c r="Z10" s="7">
        <v>5</v>
      </c>
      <c r="AA10" s="7">
        <v>4</v>
      </c>
      <c r="AB10" s="7">
        <v>4</v>
      </c>
      <c r="AC10" s="7">
        <v>0</v>
      </c>
      <c r="AD10" s="7">
        <v>0</v>
      </c>
      <c r="AE10" s="8">
        <v>46</v>
      </c>
      <c r="AF10" s="8">
        <v>100</v>
      </c>
      <c r="AG10" s="8">
        <v>2</v>
      </c>
      <c r="AH10" s="8">
        <v>2</v>
      </c>
      <c r="AI10" s="7">
        <v>0</v>
      </c>
      <c r="AJ10" s="7">
        <v>0</v>
      </c>
      <c r="AK10" s="7">
        <v>5</v>
      </c>
      <c r="AL10" s="7">
        <v>10</v>
      </c>
      <c r="AM10" s="7">
        <v>75</v>
      </c>
      <c r="AN10" s="7">
        <v>565</v>
      </c>
      <c r="AO10" s="7">
        <v>2</v>
      </c>
      <c r="AP10" s="7">
        <v>5</v>
      </c>
      <c r="AQ10" s="7">
        <v>50</v>
      </c>
      <c r="AR10" s="7">
        <v>100</v>
      </c>
      <c r="AS10" s="7">
        <v>4</v>
      </c>
      <c r="AT10" s="7">
        <v>20</v>
      </c>
      <c r="AU10" s="7">
        <f t="shared" si="0"/>
        <v>136</v>
      </c>
      <c r="AV10" s="7">
        <f t="shared" si="1"/>
        <v>700</v>
      </c>
      <c r="AW10" s="7">
        <v>6</v>
      </c>
      <c r="AX10" s="7">
        <v>11</v>
      </c>
      <c r="AY10" s="9">
        <v>668</v>
      </c>
      <c r="AZ10" s="9">
        <v>1400</v>
      </c>
      <c r="BA10" s="9"/>
      <c r="BB10" s="9"/>
      <c r="BC10" s="7">
        <v>0</v>
      </c>
      <c r="BD10" s="7">
        <v>0</v>
      </c>
      <c r="BE10" s="7">
        <v>0</v>
      </c>
      <c r="BF10" s="7">
        <v>0</v>
      </c>
      <c r="BG10" s="7">
        <v>22</v>
      </c>
      <c r="BH10" s="7">
        <v>32</v>
      </c>
      <c r="BI10" s="7">
        <v>118</v>
      </c>
      <c r="BJ10" s="7">
        <v>118</v>
      </c>
      <c r="BK10" s="8">
        <v>140</v>
      </c>
      <c r="BL10" s="8">
        <v>150</v>
      </c>
      <c r="BM10" s="8">
        <v>808</v>
      </c>
      <c r="BN10" s="8">
        <v>1550</v>
      </c>
      <c r="BO10" s="7">
        <v>160</v>
      </c>
      <c r="BP10" s="7">
        <v>380</v>
      </c>
      <c r="BQ10" s="29">
        <v>24</v>
      </c>
      <c r="BR10" s="29">
        <v>23</v>
      </c>
    </row>
    <row r="11" spans="1:70" s="10" customFormat="1" ht="18" customHeight="1" x14ac:dyDescent="0.25">
      <c r="A11" s="36">
        <v>5</v>
      </c>
      <c r="B11" s="12" t="s">
        <v>12</v>
      </c>
      <c r="C11" s="7">
        <v>1640</v>
      </c>
      <c r="D11" s="7">
        <v>2920</v>
      </c>
      <c r="E11" s="7">
        <v>200</v>
      </c>
      <c r="F11" s="7">
        <v>280</v>
      </c>
      <c r="G11" s="7">
        <v>80</v>
      </c>
      <c r="H11" s="7">
        <v>100</v>
      </c>
      <c r="I11" s="8">
        <v>1920</v>
      </c>
      <c r="J11" s="8">
        <v>3300</v>
      </c>
      <c r="K11" s="7">
        <v>200</v>
      </c>
      <c r="L11" s="7">
        <v>300</v>
      </c>
      <c r="M11" s="7">
        <v>190</v>
      </c>
      <c r="N11" s="7">
        <v>400</v>
      </c>
      <c r="O11" s="8">
        <v>2310</v>
      </c>
      <c r="P11" s="8">
        <v>4000</v>
      </c>
      <c r="Q11" s="8">
        <v>30</v>
      </c>
      <c r="R11" s="8">
        <v>66</v>
      </c>
      <c r="S11" s="8">
        <v>1859</v>
      </c>
      <c r="T11" s="8">
        <v>3217</v>
      </c>
      <c r="U11" s="7">
        <v>290</v>
      </c>
      <c r="V11" s="7">
        <v>815</v>
      </c>
      <c r="W11" s="7">
        <v>60</v>
      </c>
      <c r="X11" s="7">
        <v>150</v>
      </c>
      <c r="Y11" s="7">
        <v>6</v>
      </c>
      <c r="Z11" s="7">
        <v>10</v>
      </c>
      <c r="AA11" s="7">
        <v>5</v>
      </c>
      <c r="AB11" s="7">
        <v>5</v>
      </c>
      <c r="AC11" s="7">
        <v>2</v>
      </c>
      <c r="AD11" s="7">
        <v>20</v>
      </c>
      <c r="AE11" s="8">
        <v>363</v>
      </c>
      <c r="AF11" s="8">
        <v>1000</v>
      </c>
      <c r="AG11" s="8">
        <v>3</v>
      </c>
      <c r="AH11" s="8">
        <v>3</v>
      </c>
      <c r="AI11" s="7">
        <v>0</v>
      </c>
      <c r="AJ11" s="7">
        <v>0</v>
      </c>
      <c r="AK11" s="7">
        <v>30</v>
      </c>
      <c r="AL11" s="7">
        <v>85</v>
      </c>
      <c r="AM11" s="7">
        <v>150</v>
      </c>
      <c r="AN11" s="7">
        <v>1145</v>
      </c>
      <c r="AO11" s="7">
        <v>5</v>
      </c>
      <c r="AP11" s="7">
        <v>10</v>
      </c>
      <c r="AQ11" s="7">
        <v>50</v>
      </c>
      <c r="AR11" s="7">
        <v>100</v>
      </c>
      <c r="AS11" s="7">
        <v>10</v>
      </c>
      <c r="AT11" s="7">
        <v>60</v>
      </c>
      <c r="AU11" s="7">
        <f t="shared" si="0"/>
        <v>245</v>
      </c>
      <c r="AV11" s="7">
        <f t="shared" si="1"/>
        <v>1400</v>
      </c>
      <c r="AW11" s="7">
        <v>7</v>
      </c>
      <c r="AX11" s="7">
        <v>9</v>
      </c>
      <c r="AY11" s="9">
        <v>2918</v>
      </c>
      <c r="AZ11" s="9">
        <v>6400</v>
      </c>
      <c r="BA11" s="9"/>
      <c r="BB11" s="9"/>
      <c r="BC11" s="7">
        <v>1</v>
      </c>
      <c r="BD11" s="7">
        <v>15</v>
      </c>
      <c r="BE11" s="7">
        <v>2</v>
      </c>
      <c r="BF11" s="7">
        <v>60</v>
      </c>
      <c r="BG11" s="7">
        <v>110</v>
      </c>
      <c r="BH11" s="7">
        <v>110</v>
      </c>
      <c r="BI11" s="7">
        <v>412</v>
      </c>
      <c r="BJ11" s="7">
        <v>415</v>
      </c>
      <c r="BK11" s="8">
        <v>525</v>
      </c>
      <c r="BL11" s="8">
        <v>600</v>
      </c>
      <c r="BM11" s="8">
        <v>3443</v>
      </c>
      <c r="BN11" s="8">
        <v>7000</v>
      </c>
      <c r="BO11" s="7">
        <v>750</v>
      </c>
      <c r="BP11" s="7">
        <v>1320</v>
      </c>
      <c r="BQ11" s="29">
        <v>120</v>
      </c>
      <c r="BR11" s="29">
        <v>119</v>
      </c>
    </row>
    <row r="12" spans="1:70" s="10" customFormat="1" ht="18" customHeight="1" x14ac:dyDescent="0.25">
      <c r="A12" s="37">
        <v>6</v>
      </c>
      <c r="B12" s="12" t="s">
        <v>13</v>
      </c>
      <c r="C12" s="7">
        <v>4080</v>
      </c>
      <c r="D12" s="7">
        <v>7210</v>
      </c>
      <c r="E12" s="7">
        <v>700</v>
      </c>
      <c r="F12" s="7">
        <v>1290</v>
      </c>
      <c r="G12" s="7">
        <v>400</v>
      </c>
      <c r="H12" s="7">
        <v>400</v>
      </c>
      <c r="I12" s="8">
        <v>5180</v>
      </c>
      <c r="J12" s="8">
        <v>8900</v>
      </c>
      <c r="K12" s="7">
        <v>340</v>
      </c>
      <c r="L12" s="7">
        <v>800</v>
      </c>
      <c r="M12" s="7">
        <v>200</v>
      </c>
      <c r="N12" s="7">
        <v>600</v>
      </c>
      <c r="O12" s="8">
        <v>5720</v>
      </c>
      <c r="P12" s="8">
        <v>10300</v>
      </c>
      <c r="Q12" s="8">
        <v>31</v>
      </c>
      <c r="R12" s="8">
        <v>102</v>
      </c>
      <c r="S12" s="8">
        <v>4668</v>
      </c>
      <c r="T12" s="8">
        <v>8400</v>
      </c>
      <c r="U12" s="7">
        <v>260</v>
      </c>
      <c r="V12" s="7">
        <v>695</v>
      </c>
      <c r="W12" s="7">
        <v>25</v>
      </c>
      <c r="X12" s="7">
        <v>80</v>
      </c>
      <c r="Y12" s="7">
        <v>12</v>
      </c>
      <c r="Z12" s="7">
        <v>20</v>
      </c>
      <c r="AA12" s="7">
        <v>5</v>
      </c>
      <c r="AB12" s="7">
        <v>5</v>
      </c>
      <c r="AC12" s="7">
        <v>0</v>
      </c>
      <c r="AD12" s="7">
        <v>0</v>
      </c>
      <c r="AE12" s="8">
        <v>302</v>
      </c>
      <c r="AF12" s="8">
        <v>800</v>
      </c>
      <c r="AG12" s="8">
        <v>4</v>
      </c>
      <c r="AH12" s="8">
        <v>4</v>
      </c>
      <c r="AI12" s="7">
        <v>0</v>
      </c>
      <c r="AJ12" s="7">
        <v>0</v>
      </c>
      <c r="AK12" s="7">
        <v>30</v>
      </c>
      <c r="AL12" s="7">
        <v>75</v>
      </c>
      <c r="AM12" s="7">
        <v>125</v>
      </c>
      <c r="AN12" s="7">
        <v>860</v>
      </c>
      <c r="AO12" s="7">
        <v>4</v>
      </c>
      <c r="AP12" s="7">
        <v>5</v>
      </c>
      <c r="AQ12" s="7">
        <v>20</v>
      </c>
      <c r="AR12" s="7">
        <v>60</v>
      </c>
      <c r="AS12" s="7">
        <v>16</v>
      </c>
      <c r="AT12" s="7">
        <v>100</v>
      </c>
      <c r="AU12" s="7">
        <f t="shared" si="0"/>
        <v>195</v>
      </c>
      <c r="AV12" s="7">
        <f t="shared" si="1"/>
        <v>1100</v>
      </c>
      <c r="AW12" s="7">
        <v>6</v>
      </c>
      <c r="AX12" s="7">
        <v>6</v>
      </c>
      <c r="AY12" s="9">
        <v>6217</v>
      </c>
      <c r="AZ12" s="9">
        <v>12200</v>
      </c>
      <c r="BA12" s="9"/>
      <c r="BB12" s="9"/>
      <c r="BC12" s="7">
        <v>1</v>
      </c>
      <c r="BD12" s="7">
        <v>15</v>
      </c>
      <c r="BE12" s="7">
        <v>1</v>
      </c>
      <c r="BF12" s="7">
        <v>30</v>
      </c>
      <c r="BG12" s="7">
        <v>54</v>
      </c>
      <c r="BH12" s="7">
        <v>54</v>
      </c>
      <c r="BI12" s="7">
        <v>504</v>
      </c>
      <c r="BJ12" s="7">
        <v>511</v>
      </c>
      <c r="BK12" s="8">
        <v>560</v>
      </c>
      <c r="BL12" s="8">
        <v>610</v>
      </c>
      <c r="BM12" s="8">
        <v>6777</v>
      </c>
      <c r="BN12" s="8">
        <v>12810</v>
      </c>
      <c r="BO12" s="7">
        <v>1810</v>
      </c>
      <c r="BP12" s="7">
        <v>2680</v>
      </c>
      <c r="BQ12" s="29">
        <v>272</v>
      </c>
      <c r="BR12" s="29">
        <v>272</v>
      </c>
    </row>
    <row r="13" spans="1:70" s="10" customFormat="1" ht="18" customHeight="1" x14ac:dyDescent="0.25">
      <c r="A13" s="36">
        <v>7</v>
      </c>
      <c r="B13" s="12" t="s">
        <v>15</v>
      </c>
      <c r="C13" s="7">
        <v>1090</v>
      </c>
      <c r="D13" s="7">
        <v>1090</v>
      </c>
      <c r="E13" s="7">
        <v>220</v>
      </c>
      <c r="F13" s="7">
        <v>310</v>
      </c>
      <c r="G13" s="7">
        <v>100</v>
      </c>
      <c r="H13" s="7">
        <v>100</v>
      </c>
      <c r="I13" s="8">
        <v>1410</v>
      </c>
      <c r="J13" s="8">
        <v>1500</v>
      </c>
      <c r="K13" s="7">
        <v>80</v>
      </c>
      <c r="L13" s="7">
        <v>100</v>
      </c>
      <c r="M13" s="7">
        <v>65</v>
      </c>
      <c r="N13" s="7">
        <v>100</v>
      </c>
      <c r="O13" s="8">
        <v>1555</v>
      </c>
      <c r="P13" s="8">
        <v>1700</v>
      </c>
      <c r="Q13" s="8">
        <v>10</v>
      </c>
      <c r="R13" s="8">
        <v>15</v>
      </c>
      <c r="S13" s="8">
        <v>1252</v>
      </c>
      <c r="T13" s="8">
        <v>1370</v>
      </c>
      <c r="U13" s="7">
        <v>530</v>
      </c>
      <c r="V13" s="7">
        <v>1124</v>
      </c>
      <c r="W13" s="7">
        <v>34</v>
      </c>
      <c r="X13" s="7">
        <v>60</v>
      </c>
      <c r="Y13" s="7">
        <v>10</v>
      </c>
      <c r="Z13" s="7">
        <v>12</v>
      </c>
      <c r="AA13" s="7">
        <v>4</v>
      </c>
      <c r="AB13" s="7">
        <v>4</v>
      </c>
      <c r="AC13" s="7">
        <v>0</v>
      </c>
      <c r="AD13" s="7">
        <v>0</v>
      </c>
      <c r="AE13" s="8">
        <v>578</v>
      </c>
      <c r="AF13" s="8">
        <v>1200</v>
      </c>
      <c r="AG13" s="8">
        <v>3</v>
      </c>
      <c r="AH13" s="8">
        <v>3</v>
      </c>
      <c r="AI13" s="7">
        <v>0</v>
      </c>
      <c r="AJ13" s="7">
        <v>0</v>
      </c>
      <c r="AK13" s="7">
        <v>40</v>
      </c>
      <c r="AL13" s="7">
        <v>50</v>
      </c>
      <c r="AM13" s="7">
        <v>120</v>
      </c>
      <c r="AN13" s="7">
        <v>796</v>
      </c>
      <c r="AO13" s="7">
        <v>4</v>
      </c>
      <c r="AP13" s="7">
        <v>4</v>
      </c>
      <c r="AQ13" s="7">
        <v>20</v>
      </c>
      <c r="AR13" s="7">
        <v>20</v>
      </c>
      <c r="AS13" s="7">
        <v>20</v>
      </c>
      <c r="AT13" s="7">
        <v>50</v>
      </c>
      <c r="AU13" s="7">
        <f t="shared" si="0"/>
        <v>204</v>
      </c>
      <c r="AV13" s="7">
        <f t="shared" si="1"/>
        <v>920</v>
      </c>
      <c r="AW13" s="7">
        <v>15</v>
      </c>
      <c r="AX13" s="7">
        <v>69</v>
      </c>
      <c r="AY13" s="9">
        <v>2337</v>
      </c>
      <c r="AZ13" s="9">
        <v>3820</v>
      </c>
      <c r="BA13" s="9"/>
      <c r="BB13" s="9"/>
      <c r="BC13" s="7">
        <v>0</v>
      </c>
      <c r="BD13" s="7">
        <v>0</v>
      </c>
      <c r="BE13" s="7">
        <v>0</v>
      </c>
      <c r="BF13" s="7">
        <v>0</v>
      </c>
      <c r="BG13" s="7">
        <v>20</v>
      </c>
      <c r="BH13" s="7">
        <v>20</v>
      </c>
      <c r="BI13" s="7">
        <v>320</v>
      </c>
      <c r="BJ13" s="7">
        <v>330</v>
      </c>
      <c r="BK13" s="8">
        <v>340</v>
      </c>
      <c r="BL13" s="8">
        <v>350</v>
      </c>
      <c r="BM13" s="8">
        <v>2677</v>
      </c>
      <c r="BN13" s="8">
        <v>4170</v>
      </c>
      <c r="BO13" s="7">
        <v>425</v>
      </c>
      <c r="BP13" s="7">
        <v>1180</v>
      </c>
      <c r="BQ13" s="29">
        <v>68</v>
      </c>
      <c r="BR13" s="29">
        <v>65</v>
      </c>
    </row>
    <row r="14" spans="1:70" s="10" customFormat="1" ht="18" customHeight="1" x14ac:dyDescent="0.25">
      <c r="A14" s="37">
        <v>8</v>
      </c>
      <c r="B14" s="12" t="s">
        <v>16</v>
      </c>
      <c r="C14" s="7">
        <v>760</v>
      </c>
      <c r="D14" s="7">
        <v>760</v>
      </c>
      <c r="E14" s="7">
        <v>94</v>
      </c>
      <c r="F14" s="7">
        <v>120</v>
      </c>
      <c r="G14" s="7">
        <v>20</v>
      </c>
      <c r="H14" s="7">
        <v>20</v>
      </c>
      <c r="I14" s="8">
        <v>874</v>
      </c>
      <c r="J14" s="8">
        <v>900</v>
      </c>
      <c r="K14" s="7">
        <v>40</v>
      </c>
      <c r="L14" s="7">
        <v>50</v>
      </c>
      <c r="M14" s="7">
        <v>35</v>
      </c>
      <c r="N14" s="7">
        <v>50</v>
      </c>
      <c r="O14" s="8">
        <v>949</v>
      </c>
      <c r="P14" s="8">
        <v>1000</v>
      </c>
      <c r="Q14" s="8">
        <v>6</v>
      </c>
      <c r="R14" s="8">
        <v>10</v>
      </c>
      <c r="S14" s="8">
        <v>763</v>
      </c>
      <c r="T14" s="8">
        <v>802</v>
      </c>
      <c r="U14" s="7">
        <v>180</v>
      </c>
      <c r="V14" s="7">
        <v>425</v>
      </c>
      <c r="W14" s="7">
        <v>32</v>
      </c>
      <c r="X14" s="7">
        <v>56</v>
      </c>
      <c r="Y14" s="7">
        <v>14</v>
      </c>
      <c r="Z14" s="7">
        <v>14</v>
      </c>
      <c r="AA14" s="7">
        <v>5</v>
      </c>
      <c r="AB14" s="7">
        <v>5</v>
      </c>
      <c r="AC14" s="7">
        <v>0</v>
      </c>
      <c r="AD14" s="7">
        <v>0</v>
      </c>
      <c r="AE14" s="8">
        <v>231</v>
      </c>
      <c r="AF14" s="8">
        <v>500</v>
      </c>
      <c r="AG14" s="8">
        <v>4</v>
      </c>
      <c r="AH14" s="8">
        <v>4</v>
      </c>
      <c r="AI14" s="7">
        <v>0</v>
      </c>
      <c r="AJ14" s="7">
        <v>0</v>
      </c>
      <c r="AK14" s="7">
        <v>30</v>
      </c>
      <c r="AL14" s="7">
        <v>70</v>
      </c>
      <c r="AM14" s="7">
        <v>78</v>
      </c>
      <c r="AN14" s="7">
        <v>575</v>
      </c>
      <c r="AO14" s="7">
        <v>5</v>
      </c>
      <c r="AP14" s="7">
        <v>5</v>
      </c>
      <c r="AQ14" s="7">
        <v>50</v>
      </c>
      <c r="AR14" s="7">
        <v>50</v>
      </c>
      <c r="AS14" s="7">
        <v>10</v>
      </c>
      <c r="AT14" s="7">
        <v>50</v>
      </c>
      <c r="AU14" s="7">
        <f t="shared" si="0"/>
        <v>173</v>
      </c>
      <c r="AV14" s="7">
        <f t="shared" si="1"/>
        <v>750</v>
      </c>
      <c r="AW14" s="7">
        <v>4</v>
      </c>
      <c r="AX14" s="7">
        <v>4</v>
      </c>
      <c r="AY14" s="9">
        <v>1353</v>
      </c>
      <c r="AZ14" s="9">
        <v>2250</v>
      </c>
      <c r="BA14" s="9"/>
      <c r="BB14" s="9"/>
      <c r="BC14" s="7">
        <v>0</v>
      </c>
      <c r="BD14" s="7">
        <v>0</v>
      </c>
      <c r="BE14" s="7">
        <v>1</v>
      </c>
      <c r="BF14" s="7">
        <v>30</v>
      </c>
      <c r="BG14" s="7">
        <v>30</v>
      </c>
      <c r="BH14" s="7">
        <v>30</v>
      </c>
      <c r="BI14" s="7">
        <v>169</v>
      </c>
      <c r="BJ14" s="7">
        <v>160</v>
      </c>
      <c r="BK14" s="8">
        <v>200</v>
      </c>
      <c r="BL14" s="8">
        <v>220</v>
      </c>
      <c r="BM14" s="8">
        <v>1553</v>
      </c>
      <c r="BN14" s="8">
        <v>2470</v>
      </c>
      <c r="BO14" s="7">
        <v>60</v>
      </c>
      <c r="BP14" s="7">
        <v>100</v>
      </c>
      <c r="BQ14" s="29">
        <v>12</v>
      </c>
      <c r="BR14" s="29">
        <v>11</v>
      </c>
    </row>
    <row r="15" spans="1:70" s="10" customFormat="1" ht="18" customHeight="1" x14ac:dyDescent="0.25">
      <c r="A15" s="36">
        <v>9</v>
      </c>
      <c r="B15" s="12" t="s">
        <v>17</v>
      </c>
      <c r="C15" s="7">
        <v>100</v>
      </c>
      <c r="D15" s="7">
        <v>100</v>
      </c>
      <c r="E15" s="7">
        <v>32</v>
      </c>
      <c r="F15" s="7">
        <v>40</v>
      </c>
      <c r="G15" s="7">
        <v>10</v>
      </c>
      <c r="H15" s="7">
        <v>10</v>
      </c>
      <c r="I15" s="8">
        <v>142</v>
      </c>
      <c r="J15" s="8">
        <v>150</v>
      </c>
      <c r="K15" s="7">
        <v>10</v>
      </c>
      <c r="L15" s="7">
        <v>10</v>
      </c>
      <c r="M15" s="7">
        <v>10</v>
      </c>
      <c r="N15" s="7">
        <v>10</v>
      </c>
      <c r="O15" s="8">
        <v>162</v>
      </c>
      <c r="P15" s="8">
        <v>170</v>
      </c>
      <c r="Q15" s="8">
        <v>2</v>
      </c>
      <c r="R15" s="8">
        <v>2</v>
      </c>
      <c r="S15" s="8">
        <v>138</v>
      </c>
      <c r="T15" s="8">
        <v>142</v>
      </c>
      <c r="U15" s="7">
        <v>75</v>
      </c>
      <c r="V15" s="7">
        <v>173</v>
      </c>
      <c r="W15" s="7">
        <v>10</v>
      </c>
      <c r="X15" s="7">
        <v>10</v>
      </c>
      <c r="Y15" s="7">
        <v>15</v>
      </c>
      <c r="Z15" s="7">
        <v>15</v>
      </c>
      <c r="AA15" s="7">
        <v>2</v>
      </c>
      <c r="AB15" s="7">
        <v>2</v>
      </c>
      <c r="AC15" s="7"/>
      <c r="AD15" s="7"/>
      <c r="AE15" s="8">
        <v>102</v>
      </c>
      <c r="AF15" s="8">
        <v>200</v>
      </c>
      <c r="AG15" s="8">
        <v>2</v>
      </c>
      <c r="AH15" s="8">
        <v>2</v>
      </c>
      <c r="AI15" s="7">
        <v>0</v>
      </c>
      <c r="AJ15" s="7">
        <v>0</v>
      </c>
      <c r="AK15" s="7">
        <v>10</v>
      </c>
      <c r="AL15" s="7">
        <v>35</v>
      </c>
      <c r="AM15" s="7">
        <v>30</v>
      </c>
      <c r="AN15" s="7">
        <v>191</v>
      </c>
      <c r="AO15" s="7">
        <v>2</v>
      </c>
      <c r="AP15" s="7">
        <v>4</v>
      </c>
      <c r="AQ15" s="7">
        <v>20</v>
      </c>
      <c r="AR15" s="7">
        <v>20</v>
      </c>
      <c r="AS15" s="7">
        <v>6</v>
      </c>
      <c r="AT15" s="7">
        <v>50</v>
      </c>
      <c r="AU15" s="7">
        <f t="shared" si="0"/>
        <v>68</v>
      </c>
      <c r="AV15" s="7">
        <f t="shared" si="1"/>
        <v>300</v>
      </c>
      <c r="AW15" s="7">
        <v>2</v>
      </c>
      <c r="AX15" s="7">
        <v>2</v>
      </c>
      <c r="AY15" s="9">
        <v>332</v>
      </c>
      <c r="AZ15" s="9">
        <v>670</v>
      </c>
      <c r="BA15" s="9"/>
      <c r="BB15" s="9"/>
      <c r="BC15" s="7"/>
      <c r="BD15" s="7"/>
      <c r="BE15" s="7">
        <v>1</v>
      </c>
      <c r="BF15" s="7">
        <v>30</v>
      </c>
      <c r="BG15" s="7">
        <v>12</v>
      </c>
      <c r="BH15" s="7">
        <v>12</v>
      </c>
      <c r="BI15" s="7">
        <v>87</v>
      </c>
      <c r="BJ15" s="7">
        <v>108</v>
      </c>
      <c r="BK15" s="8">
        <v>100</v>
      </c>
      <c r="BL15" s="8">
        <v>150</v>
      </c>
      <c r="BM15" s="8">
        <v>432</v>
      </c>
      <c r="BN15" s="8">
        <v>820</v>
      </c>
      <c r="BO15" s="7">
        <v>60</v>
      </c>
      <c r="BP15" s="7">
        <v>180</v>
      </c>
      <c r="BQ15" s="29">
        <v>11</v>
      </c>
      <c r="BR15" s="29">
        <v>10</v>
      </c>
    </row>
    <row r="16" spans="1:70" s="10" customFormat="1" ht="18" customHeight="1" x14ac:dyDescent="0.25">
      <c r="A16" s="37">
        <v>10</v>
      </c>
      <c r="B16" s="12" t="s">
        <v>18</v>
      </c>
      <c r="C16" s="7">
        <v>6340</v>
      </c>
      <c r="D16" s="7">
        <v>11850</v>
      </c>
      <c r="E16" s="7">
        <v>1844</v>
      </c>
      <c r="F16" s="7">
        <v>2350</v>
      </c>
      <c r="G16" s="7">
        <v>180</v>
      </c>
      <c r="H16" s="7">
        <v>200</v>
      </c>
      <c r="I16" s="8">
        <v>8364</v>
      </c>
      <c r="J16" s="8">
        <v>14400</v>
      </c>
      <c r="K16" s="7">
        <v>430</v>
      </c>
      <c r="L16" s="7">
        <v>600</v>
      </c>
      <c r="M16" s="7">
        <v>320</v>
      </c>
      <c r="N16" s="7">
        <v>1100</v>
      </c>
      <c r="O16" s="8">
        <v>9114</v>
      </c>
      <c r="P16" s="8">
        <v>16100</v>
      </c>
      <c r="Q16" s="8">
        <v>57</v>
      </c>
      <c r="R16" s="8">
        <v>188</v>
      </c>
      <c r="S16" s="8">
        <v>7318</v>
      </c>
      <c r="T16" s="8">
        <v>12924</v>
      </c>
      <c r="U16" s="7">
        <v>1610</v>
      </c>
      <c r="V16" s="7">
        <v>5242</v>
      </c>
      <c r="W16" s="7">
        <v>110</v>
      </c>
      <c r="X16" s="7">
        <v>650</v>
      </c>
      <c r="Y16" s="7">
        <v>32</v>
      </c>
      <c r="Z16" s="7">
        <v>60</v>
      </c>
      <c r="AA16" s="7">
        <v>23</v>
      </c>
      <c r="AB16" s="7">
        <v>28</v>
      </c>
      <c r="AC16" s="7">
        <v>1</v>
      </c>
      <c r="AD16" s="7">
        <v>20</v>
      </c>
      <c r="AE16" s="8">
        <v>1776</v>
      </c>
      <c r="AF16" s="8">
        <v>6000</v>
      </c>
      <c r="AG16" s="8">
        <v>10</v>
      </c>
      <c r="AH16" s="8">
        <v>15</v>
      </c>
      <c r="AI16" s="7">
        <v>0</v>
      </c>
      <c r="AJ16" s="7">
        <v>0</v>
      </c>
      <c r="AK16" s="7">
        <v>65</v>
      </c>
      <c r="AL16" s="7">
        <v>160</v>
      </c>
      <c r="AM16" s="7">
        <v>135</v>
      </c>
      <c r="AN16" s="7">
        <v>890</v>
      </c>
      <c r="AO16" s="7">
        <v>95</v>
      </c>
      <c r="AP16" s="7">
        <v>700</v>
      </c>
      <c r="AQ16" s="7">
        <v>220</v>
      </c>
      <c r="AR16" s="7">
        <v>280</v>
      </c>
      <c r="AS16" s="7">
        <v>180</v>
      </c>
      <c r="AT16" s="7">
        <v>2720</v>
      </c>
      <c r="AU16" s="7">
        <f t="shared" si="0"/>
        <v>695</v>
      </c>
      <c r="AV16" s="7">
        <f t="shared" si="1"/>
        <v>4750</v>
      </c>
      <c r="AW16" s="7">
        <v>17</v>
      </c>
      <c r="AX16" s="7">
        <v>18</v>
      </c>
      <c r="AY16" s="9">
        <v>11355</v>
      </c>
      <c r="AZ16" s="9">
        <v>23700</v>
      </c>
      <c r="BA16" s="9"/>
      <c r="BB16" s="9"/>
      <c r="BC16" s="7">
        <v>2</v>
      </c>
      <c r="BD16" s="7">
        <v>30</v>
      </c>
      <c r="BE16" s="7">
        <v>3</v>
      </c>
      <c r="BF16" s="7">
        <v>92</v>
      </c>
      <c r="BG16" s="7">
        <v>163</v>
      </c>
      <c r="BH16" s="7">
        <v>192</v>
      </c>
      <c r="BI16" s="7">
        <v>1042</v>
      </c>
      <c r="BJ16" s="7">
        <v>1706</v>
      </c>
      <c r="BK16" s="8">
        <v>1210</v>
      </c>
      <c r="BL16" s="8">
        <v>2020</v>
      </c>
      <c r="BM16" s="8">
        <v>12565</v>
      </c>
      <c r="BN16" s="8">
        <v>25720</v>
      </c>
      <c r="BO16" s="7">
        <v>3810</v>
      </c>
      <c r="BP16" s="7">
        <v>8825</v>
      </c>
      <c r="BQ16" s="29">
        <v>627</v>
      </c>
      <c r="BR16" s="29">
        <v>627</v>
      </c>
    </row>
    <row r="17" spans="1:95" s="10" customFormat="1" ht="18" customHeight="1" x14ac:dyDescent="0.25">
      <c r="A17" s="36">
        <v>11</v>
      </c>
      <c r="B17" s="12" t="s">
        <v>19</v>
      </c>
      <c r="C17" s="7">
        <v>500</v>
      </c>
      <c r="D17" s="7">
        <v>500</v>
      </c>
      <c r="E17" s="7">
        <v>59</v>
      </c>
      <c r="F17" s="7">
        <v>60</v>
      </c>
      <c r="G17" s="7">
        <v>10</v>
      </c>
      <c r="H17" s="7">
        <v>10</v>
      </c>
      <c r="I17" s="8">
        <v>569</v>
      </c>
      <c r="J17" s="8">
        <v>570</v>
      </c>
      <c r="K17" s="7">
        <v>10</v>
      </c>
      <c r="L17" s="7">
        <v>10</v>
      </c>
      <c r="M17" s="7">
        <v>16</v>
      </c>
      <c r="N17" s="7">
        <v>20</v>
      </c>
      <c r="O17" s="8">
        <v>595</v>
      </c>
      <c r="P17" s="8">
        <v>600</v>
      </c>
      <c r="Q17" s="8">
        <v>3</v>
      </c>
      <c r="R17" s="8">
        <v>4</v>
      </c>
      <c r="S17" s="8">
        <v>486</v>
      </c>
      <c r="T17" s="8">
        <v>486</v>
      </c>
      <c r="U17" s="7">
        <v>195</v>
      </c>
      <c r="V17" s="7">
        <v>560</v>
      </c>
      <c r="W17" s="7">
        <v>60</v>
      </c>
      <c r="X17" s="7">
        <v>120</v>
      </c>
      <c r="Y17" s="7">
        <v>10</v>
      </c>
      <c r="Z17" s="7">
        <v>15</v>
      </c>
      <c r="AA17" s="7">
        <v>5</v>
      </c>
      <c r="AB17" s="7">
        <v>5</v>
      </c>
      <c r="AC17" s="7">
        <v>0</v>
      </c>
      <c r="AD17" s="7">
        <v>0</v>
      </c>
      <c r="AE17" s="8">
        <v>270</v>
      </c>
      <c r="AF17" s="8">
        <v>700</v>
      </c>
      <c r="AG17" s="8">
        <v>2</v>
      </c>
      <c r="AH17" s="8">
        <v>2</v>
      </c>
      <c r="AI17" s="7">
        <v>0</v>
      </c>
      <c r="AJ17" s="7">
        <v>0</v>
      </c>
      <c r="AK17" s="7">
        <v>40</v>
      </c>
      <c r="AL17" s="7">
        <v>80</v>
      </c>
      <c r="AM17" s="7">
        <v>110</v>
      </c>
      <c r="AN17" s="7">
        <v>680</v>
      </c>
      <c r="AO17" s="7">
        <v>8</v>
      </c>
      <c r="AP17" s="7">
        <v>10</v>
      </c>
      <c r="AQ17" s="7">
        <v>65</v>
      </c>
      <c r="AR17" s="7">
        <v>100</v>
      </c>
      <c r="AS17" s="7">
        <v>6</v>
      </c>
      <c r="AT17" s="7">
        <v>50</v>
      </c>
      <c r="AU17" s="7">
        <f t="shared" si="0"/>
        <v>229</v>
      </c>
      <c r="AV17" s="7">
        <f t="shared" si="1"/>
        <v>920</v>
      </c>
      <c r="AW17" s="7">
        <v>4</v>
      </c>
      <c r="AX17" s="7">
        <v>6</v>
      </c>
      <c r="AY17" s="9">
        <v>1094</v>
      </c>
      <c r="AZ17" s="9">
        <v>2220</v>
      </c>
      <c r="BA17" s="9"/>
      <c r="BB17" s="9"/>
      <c r="BC17" s="7">
        <v>0</v>
      </c>
      <c r="BD17" s="7">
        <v>0</v>
      </c>
      <c r="BE17" s="7">
        <v>1</v>
      </c>
      <c r="BF17" s="7">
        <v>30</v>
      </c>
      <c r="BG17" s="7">
        <v>53</v>
      </c>
      <c r="BH17" s="7">
        <v>80</v>
      </c>
      <c r="BI17" s="7">
        <v>266</v>
      </c>
      <c r="BJ17" s="7">
        <v>340</v>
      </c>
      <c r="BK17" s="8">
        <v>320</v>
      </c>
      <c r="BL17" s="8">
        <v>450</v>
      </c>
      <c r="BM17" s="8">
        <v>1414</v>
      </c>
      <c r="BN17" s="8">
        <v>2670</v>
      </c>
      <c r="BO17" s="7">
        <v>280</v>
      </c>
      <c r="BP17" s="7">
        <v>525</v>
      </c>
      <c r="BQ17" s="29">
        <v>40</v>
      </c>
      <c r="BR17" s="29">
        <v>40</v>
      </c>
    </row>
    <row r="18" spans="1:95" s="10" customFormat="1" ht="18" customHeight="1" x14ac:dyDescent="0.25">
      <c r="A18" s="37">
        <v>12</v>
      </c>
      <c r="B18" s="12" t="s">
        <v>20</v>
      </c>
      <c r="C18" s="7">
        <v>2482</v>
      </c>
      <c r="D18" s="7">
        <v>3670</v>
      </c>
      <c r="E18" s="7">
        <v>633</v>
      </c>
      <c r="F18" s="7">
        <v>690</v>
      </c>
      <c r="G18" s="7">
        <v>100</v>
      </c>
      <c r="H18" s="7">
        <v>100</v>
      </c>
      <c r="I18" s="8">
        <v>3215</v>
      </c>
      <c r="J18" s="8">
        <v>4460</v>
      </c>
      <c r="K18" s="7">
        <v>150</v>
      </c>
      <c r="L18" s="7">
        <v>300</v>
      </c>
      <c r="M18" s="7">
        <v>240</v>
      </c>
      <c r="N18" s="7">
        <v>800</v>
      </c>
      <c r="O18" s="8">
        <v>3605</v>
      </c>
      <c r="P18" s="8">
        <v>5560</v>
      </c>
      <c r="Q18" s="8">
        <v>40</v>
      </c>
      <c r="R18" s="8">
        <v>131</v>
      </c>
      <c r="S18" s="8">
        <v>2898</v>
      </c>
      <c r="T18" s="8">
        <v>4465</v>
      </c>
      <c r="U18" s="7">
        <v>680</v>
      </c>
      <c r="V18" s="7">
        <v>2442</v>
      </c>
      <c r="W18" s="7">
        <v>80</v>
      </c>
      <c r="X18" s="7">
        <v>240</v>
      </c>
      <c r="Y18" s="7">
        <v>15</v>
      </c>
      <c r="Z18" s="7">
        <v>20</v>
      </c>
      <c r="AA18" s="7">
        <v>15</v>
      </c>
      <c r="AB18" s="7">
        <v>18</v>
      </c>
      <c r="AC18" s="7">
        <v>2</v>
      </c>
      <c r="AD18" s="7">
        <v>80</v>
      </c>
      <c r="AE18" s="8">
        <v>792</v>
      </c>
      <c r="AF18" s="8">
        <v>2800</v>
      </c>
      <c r="AG18" s="8">
        <v>7</v>
      </c>
      <c r="AH18" s="8">
        <v>7</v>
      </c>
      <c r="AI18" s="7">
        <v>0</v>
      </c>
      <c r="AJ18" s="7">
        <v>0</v>
      </c>
      <c r="AK18" s="7">
        <v>60</v>
      </c>
      <c r="AL18" s="7">
        <v>140</v>
      </c>
      <c r="AM18" s="7">
        <v>150</v>
      </c>
      <c r="AN18" s="7">
        <v>1120</v>
      </c>
      <c r="AO18" s="7">
        <v>5</v>
      </c>
      <c r="AP18" s="7">
        <v>10</v>
      </c>
      <c r="AQ18" s="7">
        <v>20</v>
      </c>
      <c r="AR18" s="7">
        <v>50</v>
      </c>
      <c r="AS18" s="7">
        <v>14</v>
      </c>
      <c r="AT18" s="7">
        <v>80</v>
      </c>
      <c r="AU18" s="7">
        <f t="shared" si="0"/>
        <v>249</v>
      </c>
      <c r="AV18" s="7">
        <f t="shared" si="1"/>
        <v>1400</v>
      </c>
      <c r="AW18" s="7">
        <v>7</v>
      </c>
      <c r="AX18" s="7">
        <v>7</v>
      </c>
      <c r="AY18" s="9">
        <v>4646</v>
      </c>
      <c r="AZ18" s="9">
        <v>9760</v>
      </c>
      <c r="BA18" s="9"/>
      <c r="BB18" s="9"/>
      <c r="BC18" s="7">
        <v>1</v>
      </c>
      <c r="BD18" s="7">
        <v>15</v>
      </c>
      <c r="BE18" s="7">
        <v>3</v>
      </c>
      <c r="BF18" s="7">
        <v>90</v>
      </c>
      <c r="BG18" s="7">
        <v>116</v>
      </c>
      <c r="BH18" s="7">
        <v>224</v>
      </c>
      <c r="BI18" s="7">
        <v>605</v>
      </c>
      <c r="BJ18" s="7">
        <v>571</v>
      </c>
      <c r="BK18" s="8">
        <v>725</v>
      </c>
      <c r="BL18" s="8">
        <v>900</v>
      </c>
      <c r="BM18" s="8">
        <v>5371</v>
      </c>
      <c r="BN18" s="8">
        <v>10660</v>
      </c>
      <c r="BO18" s="7">
        <v>1498</v>
      </c>
      <c r="BP18" s="7">
        <v>3380</v>
      </c>
      <c r="BQ18" s="29">
        <v>219</v>
      </c>
      <c r="BR18" s="29">
        <v>202</v>
      </c>
    </row>
    <row r="19" spans="1:95" s="16" customFormat="1" ht="18" customHeight="1" x14ac:dyDescent="0.25">
      <c r="A19" s="38"/>
      <c r="B19" s="13" t="s">
        <v>67</v>
      </c>
      <c r="C19" s="8">
        <f t="shared" ref="C19:H19" si="2">SUM(C7:C18)</f>
        <v>61373</v>
      </c>
      <c r="D19" s="8">
        <f t="shared" si="2"/>
        <v>111310</v>
      </c>
      <c r="E19" s="8">
        <f t="shared" si="2"/>
        <v>10787</v>
      </c>
      <c r="F19" s="8">
        <f t="shared" si="2"/>
        <v>14060</v>
      </c>
      <c r="G19" s="8">
        <f t="shared" si="2"/>
        <v>3700</v>
      </c>
      <c r="H19" s="8">
        <f t="shared" si="2"/>
        <v>3760</v>
      </c>
      <c r="I19" s="8">
        <f t="shared" ref="I19:J58" si="3">C19+E19+G19</f>
        <v>75860</v>
      </c>
      <c r="J19" s="8">
        <f t="shared" si="3"/>
        <v>129130</v>
      </c>
      <c r="K19" s="8">
        <f>SUM(K7:K18)</f>
        <v>3335</v>
      </c>
      <c r="L19" s="8">
        <f>SUM(L7:L18)</f>
        <v>6790</v>
      </c>
      <c r="M19" s="8">
        <f>SUM(M7:M18)</f>
        <v>2181</v>
      </c>
      <c r="N19" s="8">
        <f>SUM(N7:N18)</f>
        <v>6380</v>
      </c>
      <c r="O19" s="8">
        <f t="shared" ref="O19:P58" si="4">I19+K19+M19</f>
        <v>81376</v>
      </c>
      <c r="P19" s="8">
        <f t="shared" si="4"/>
        <v>142300</v>
      </c>
      <c r="Q19" s="8">
        <f t="shared" ref="Q19:AD19" si="5">SUM(Q7:Q18)</f>
        <v>372</v>
      </c>
      <c r="R19" s="8">
        <f t="shared" si="5"/>
        <v>1083</v>
      </c>
      <c r="S19" s="8">
        <f t="shared" si="5"/>
        <v>66117</v>
      </c>
      <c r="T19" s="8">
        <f t="shared" si="5"/>
        <v>116801</v>
      </c>
      <c r="U19" s="8">
        <f t="shared" si="5"/>
        <v>7325</v>
      </c>
      <c r="V19" s="8">
        <f t="shared" si="5"/>
        <v>26602</v>
      </c>
      <c r="W19" s="8">
        <f t="shared" si="5"/>
        <v>1029</v>
      </c>
      <c r="X19" s="8">
        <f t="shared" si="5"/>
        <v>4736</v>
      </c>
      <c r="Y19" s="8">
        <f t="shared" si="5"/>
        <v>278</v>
      </c>
      <c r="Z19" s="8">
        <f t="shared" si="5"/>
        <v>481</v>
      </c>
      <c r="AA19" s="8">
        <f t="shared" si="5"/>
        <v>122</v>
      </c>
      <c r="AB19" s="8">
        <f t="shared" si="5"/>
        <v>151</v>
      </c>
      <c r="AC19" s="8">
        <f t="shared" si="5"/>
        <v>7</v>
      </c>
      <c r="AD19" s="8">
        <f t="shared" si="5"/>
        <v>200</v>
      </c>
      <c r="AE19" s="8">
        <f t="shared" ref="AE19:AF58" si="6">U19+W19+Y19+AA19+AC19</f>
        <v>8761</v>
      </c>
      <c r="AF19" s="8">
        <f t="shared" si="6"/>
        <v>32170</v>
      </c>
      <c r="AG19" s="8">
        <f t="shared" ref="AG19:AX19" si="7">SUM(AG7:AG18)</f>
        <v>70</v>
      </c>
      <c r="AH19" s="8">
        <f t="shared" si="7"/>
        <v>88</v>
      </c>
      <c r="AI19" s="8">
        <f t="shared" si="7"/>
        <v>17</v>
      </c>
      <c r="AJ19" s="8">
        <f t="shared" si="7"/>
        <v>100</v>
      </c>
      <c r="AK19" s="8">
        <f t="shared" si="7"/>
        <v>547</v>
      </c>
      <c r="AL19" s="8">
        <f t="shared" si="7"/>
        <v>1475</v>
      </c>
      <c r="AM19" s="8">
        <f t="shared" si="7"/>
        <v>2079</v>
      </c>
      <c r="AN19" s="8">
        <f t="shared" si="7"/>
        <v>14497</v>
      </c>
      <c r="AO19" s="8">
        <f t="shared" si="7"/>
        <v>498</v>
      </c>
      <c r="AP19" s="8">
        <f t="shared" si="7"/>
        <v>4707</v>
      </c>
      <c r="AQ19" s="8">
        <f t="shared" si="7"/>
        <v>900</v>
      </c>
      <c r="AR19" s="8">
        <f t="shared" si="7"/>
        <v>1395</v>
      </c>
      <c r="AS19" s="8">
        <f t="shared" si="7"/>
        <v>635</v>
      </c>
      <c r="AT19" s="8">
        <f t="shared" si="7"/>
        <v>7968</v>
      </c>
      <c r="AU19" s="7">
        <f t="shared" si="0"/>
        <v>4676</v>
      </c>
      <c r="AV19" s="7">
        <f t="shared" si="1"/>
        <v>30142</v>
      </c>
      <c r="AW19" s="8">
        <f t="shared" si="7"/>
        <v>121</v>
      </c>
      <c r="AX19" s="8">
        <f t="shared" si="7"/>
        <v>202</v>
      </c>
      <c r="AY19" s="9">
        <f t="shared" ref="AY19:AZ33" si="8">O19+AE19+AU19</f>
        <v>94813</v>
      </c>
      <c r="AZ19" s="9">
        <f t="shared" si="8"/>
        <v>204612</v>
      </c>
      <c r="BA19" s="8">
        <f t="shared" ref="BA19:BJ19" si="9">SUM(BA7:BA18)</f>
        <v>0</v>
      </c>
      <c r="BB19" s="8">
        <f t="shared" si="9"/>
        <v>0</v>
      </c>
      <c r="BC19" s="8">
        <f t="shared" si="9"/>
        <v>12</v>
      </c>
      <c r="BD19" s="8">
        <f t="shared" si="9"/>
        <v>185</v>
      </c>
      <c r="BE19" s="8">
        <f t="shared" si="9"/>
        <v>21</v>
      </c>
      <c r="BF19" s="8">
        <f t="shared" si="9"/>
        <v>603</v>
      </c>
      <c r="BG19" s="8">
        <f t="shared" si="9"/>
        <v>1075</v>
      </c>
      <c r="BH19" s="8">
        <f t="shared" si="9"/>
        <v>2001</v>
      </c>
      <c r="BI19" s="8">
        <f t="shared" si="9"/>
        <v>8177</v>
      </c>
      <c r="BJ19" s="8">
        <f t="shared" si="9"/>
        <v>10286</v>
      </c>
      <c r="BK19" s="8">
        <f t="shared" ref="BK19:BL58" si="10">BA19+BC19+BE19+BG19+BI19</f>
        <v>9285</v>
      </c>
      <c r="BL19" s="8">
        <f t="shared" si="10"/>
        <v>13075</v>
      </c>
      <c r="BM19" s="8">
        <f t="shared" ref="BM19:BN33" si="11">AY19+BK19</f>
        <v>104098</v>
      </c>
      <c r="BN19" s="8">
        <f t="shared" si="11"/>
        <v>217687</v>
      </c>
      <c r="BO19" s="8">
        <f>SUM(BO7:BO18)</f>
        <v>28728</v>
      </c>
      <c r="BP19" s="8">
        <f>SUM(BP7:BP18)</f>
        <v>61520</v>
      </c>
      <c r="BQ19" s="8">
        <f>SUM(BQ7:BQ18)</f>
        <v>4387</v>
      </c>
      <c r="BR19" s="8">
        <f>SUM(BR7:BR18)</f>
        <v>4338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7"/>
      <c r="D20" s="7"/>
      <c r="E20" s="7"/>
      <c r="F20" s="7"/>
      <c r="G20" s="7"/>
      <c r="H20" s="7"/>
      <c r="I20" s="8">
        <f t="shared" si="3"/>
        <v>0</v>
      </c>
      <c r="J20" s="8">
        <f t="shared" si="3"/>
        <v>0</v>
      </c>
      <c r="K20" s="7"/>
      <c r="L20" s="7"/>
      <c r="M20" s="7"/>
      <c r="N20" s="7"/>
      <c r="O20" s="8">
        <f t="shared" si="4"/>
        <v>0</v>
      </c>
      <c r="P20" s="8">
        <f t="shared" si="4"/>
        <v>0</v>
      </c>
      <c r="Q20" s="8"/>
      <c r="R20" s="8"/>
      <c r="S20" s="8"/>
      <c r="T20" s="8"/>
      <c r="U20" s="7"/>
      <c r="V20" s="7"/>
      <c r="W20" s="7"/>
      <c r="X20" s="7"/>
      <c r="Y20" s="7"/>
      <c r="Z20" s="7"/>
      <c r="AA20" s="7"/>
      <c r="AB20" s="7"/>
      <c r="AC20" s="7"/>
      <c r="AD20" s="7"/>
      <c r="AE20" s="8">
        <f t="shared" si="6"/>
        <v>0</v>
      </c>
      <c r="AF20" s="8">
        <f t="shared" si="6"/>
        <v>0</v>
      </c>
      <c r="AG20" s="8"/>
      <c r="AH20" s="8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>
        <f t="shared" si="0"/>
        <v>0</v>
      </c>
      <c r="AV20" s="7">
        <f t="shared" si="1"/>
        <v>0</v>
      </c>
      <c r="AW20" s="7"/>
      <c r="AX20" s="7"/>
      <c r="AY20" s="9">
        <f t="shared" si="8"/>
        <v>0</v>
      </c>
      <c r="AZ20" s="9">
        <f t="shared" si="8"/>
        <v>0</v>
      </c>
      <c r="BA20" s="9"/>
      <c r="BB20" s="9"/>
      <c r="BC20" s="7"/>
      <c r="BD20" s="7"/>
      <c r="BE20" s="7"/>
      <c r="BF20" s="7"/>
      <c r="BG20" s="7"/>
      <c r="BH20" s="7"/>
      <c r="BI20" s="7"/>
      <c r="BJ20" s="7"/>
      <c r="BK20" s="8">
        <f t="shared" si="10"/>
        <v>0</v>
      </c>
      <c r="BL20" s="8">
        <f t="shared" si="10"/>
        <v>0</v>
      </c>
      <c r="BM20" s="8">
        <f t="shared" si="11"/>
        <v>0</v>
      </c>
      <c r="BN20" s="8">
        <f t="shared" si="11"/>
        <v>0</v>
      </c>
      <c r="BO20" s="7"/>
      <c r="BP20" s="7"/>
      <c r="BQ20" s="29"/>
      <c r="BR20" s="29"/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7"/>
      <c r="D21" s="7"/>
      <c r="E21" s="7"/>
      <c r="F21" s="7"/>
      <c r="G21" s="7"/>
      <c r="H21" s="7"/>
      <c r="I21" s="8">
        <f t="shared" si="3"/>
        <v>0</v>
      </c>
      <c r="J21" s="8">
        <f t="shared" si="3"/>
        <v>0</v>
      </c>
      <c r="K21" s="7"/>
      <c r="L21" s="7"/>
      <c r="M21" s="7"/>
      <c r="N21" s="7"/>
      <c r="O21" s="8">
        <f t="shared" si="4"/>
        <v>0</v>
      </c>
      <c r="P21" s="8">
        <f t="shared" si="4"/>
        <v>0</v>
      </c>
      <c r="Q21" s="8"/>
      <c r="R21" s="8"/>
      <c r="S21" s="8"/>
      <c r="T21" s="8"/>
      <c r="U21" s="7"/>
      <c r="V21" s="7"/>
      <c r="W21" s="7"/>
      <c r="X21" s="7"/>
      <c r="Y21" s="7"/>
      <c r="Z21" s="7"/>
      <c r="AA21" s="7"/>
      <c r="AB21" s="7"/>
      <c r="AC21" s="7"/>
      <c r="AD21" s="7"/>
      <c r="AE21" s="8">
        <f t="shared" si="6"/>
        <v>0</v>
      </c>
      <c r="AF21" s="8">
        <f t="shared" si="6"/>
        <v>0</v>
      </c>
      <c r="AG21" s="8"/>
      <c r="AH21" s="8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>
        <f t="shared" si="0"/>
        <v>0</v>
      </c>
      <c r="AV21" s="7">
        <f t="shared" si="1"/>
        <v>0</v>
      </c>
      <c r="AW21" s="7"/>
      <c r="AX21" s="7"/>
      <c r="AY21" s="9">
        <f t="shared" si="8"/>
        <v>0</v>
      </c>
      <c r="AZ21" s="9">
        <f t="shared" si="8"/>
        <v>0</v>
      </c>
      <c r="BA21" s="9"/>
      <c r="BB21" s="9"/>
      <c r="BC21" s="7"/>
      <c r="BD21" s="7"/>
      <c r="BE21" s="7"/>
      <c r="BF21" s="7"/>
      <c r="BG21" s="7"/>
      <c r="BH21" s="7"/>
      <c r="BI21" s="7"/>
      <c r="BJ21" s="7"/>
      <c r="BK21" s="8">
        <f t="shared" si="10"/>
        <v>0</v>
      </c>
      <c r="BL21" s="8">
        <f t="shared" si="10"/>
        <v>0</v>
      </c>
      <c r="BM21" s="8">
        <f t="shared" si="11"/>
        <v>0</v>
      </c>
      <c r="BN21" s="8">
        <f t="shared" si="11"/>
        <v>0</v>
      </c>
      <c r="BO21" s="7"/>
      <c r="BP21" s="7"/>
      <c r="BQ21" s="30"/>
      <c r="BR21" s="30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7"/>
      <c r="D22" s="7"/>
      <c r="E22" s="7"/>
      <c r="F22" s="7"/>
      <c r="G22" s="7"/>
      <c r="H22" s="7"/>
      <c r="I22" s="8">
        <f t="shared" si="3"/>
        <v>0</v>
      </c>
      <c r="J22" s="8">
        <f t="shared" si="3"/>
        <v>0</v>
      </c>
      <c r="K22" s="7"/>
      <c r="L22" s="7"/>
      <c r="M22" s="7"/>
      <c r="N22" s="7"/>
      <c r="O22" s="8">
        <f t="shared" si="4"/>
        <v>0</v>
      </c>
      <c r="P22" s="8">
        <f t="shared" si="4"/>
        <v>0</v>
      </c>
      <c r="Q22" s="8"/>
      <c r="R22" s="8"/>
      <c r="S22" s="8"/>
      <c r="T22" s="8"/>
      <c r="U22" s="7"/>
      <c r="V22" s="7"/>
      <c r="W22" s="7"/>
      <c r="X22" s="7"/>
      <c r="Y22" s="7"/>
      <c r="Z22" s="7"/>
      <c r="AA22" s="7"/>
      <c r="AB22" s="7"/>
      <c r="AC22" s="7"/>
      <c r="AD22" s="7"/>
      <c r="AE22" s="8">
        <f t="shared" si="6"/>
        <v>0</v>
      </c>
      <c r="AF22" s="8">
        <f t="shared" si="6"/>
        <v>0</v>
      </c>
      <c r="AG22" s="8"/>
      <c r="AH22" s="8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>
        <f t="shared" si="0"/>
        <v>0</v>
      </c>
      <c r="AV22" s="7">
        <f t="shared" si="1"/>
        <v>0</v>
      </c>
      <c r="AW22" s="7"/>
      <c r="AX22" s="7"/>
      <c r="AY22" s="9">
        <f>O22+AE22+AU22</f>
        <v>0</v>
      </c>
      <c r="AZ22" s="9">
        <f t="shared" si="8"/>
        <v>0</v>
      </c>
      <c r="BA22" s="9"/>
      <c r="BB22" s="9"/>
      <c r="BC22" s="7"/>
      <c r="BD22" s="7"/>
      <c r="BE22" s="7"/>
      <c r="BF22" s="7"/>
      <c r="BG22" s="7"/>
      <c r="BH22" s="7"/>
      <c r="BI22" s="7"/>
      <c r="BJ22" s="7"/>
      <c r="BK22" s="8">
        <f t="shared" si="10"/>
        <v>0</v>
      </c>
      <c r="BL22" s="8">
        <f t="shared" si="10"/>
        <v>0</v>
      </c>
      <c r="BM22" s="8">
        <f t="shared" si="11"/>
        <v>0</v>
      </c>
      <c r="BN22" s="8">
        <f t="shared" si="11"/>
        <v>0</v>
      </c>
      <c r="BO22" s="7"/>
      <c r="BP22" s="7"/>
      <c r="BQ22" s="29"/>
      <c r="BR22" s="29"/>
    </row>
    <row r="23" spans="1:95" s="10" customFormat="1" ht="18" customHeight="1" x14ac:dyDescent="0.25">
      <c r="A23" s="37">
        <v>16</v>
      </c>
      <c r="B23" s="12" t="s">
        <v>24</v>
      </c>
      <c r="C23" s="7"/>
      <c r="D23" s="7"/>
      <c r="E23" s="7"/>
      <c r="F23" s="7"/>
      <c r="G23" s="7"/>
      <c r="H23" s="7"/>
      <c r="I23" s="8">
        <f t="shared" si="3"/>
        <v>0</v>
      </c>
      <c r="J23" s="8">
        <f t="shared" si="3"/>
        <v>0</v>
      </c>
      <c r="K23" s="7"/>
      <c r="L23" s="7"/>
      <c r="M23" s="7"/>
      <c r="N23" s="7"/>
      <c r="O23" s="8">
        <f t="shared" si="4"/>
        <v>0</v>
      </c>
      <c r="P23" s="8">
        <f t="shared" si="4"/>
        <v>0</v>
      </c>
      <c r="Q23" s="8"/>
      <c r="R23" s="8"/>
      <c r="S23" s="8"/>
      <c r="T23" s="8"/>
      <c r="U23" s="7"/>
      <c r="V23" s="7"/>
      <c r="W23" s="7"/>
      <c r="X23" s="7"/>
      <c r="Y23" s="7"/>
      <c r="Z23" s="7"/>
      <c r="AA23" s="7"/>
      <c r="AB23" s="7"/>
      <c r="AC23" s="7"/>
      <c r="AD23" s="7"/>
      <c r="AE23" s="8">
        <f t="shared" si="6"/>
        <v>0</v>
      </c>
      <c r="AF23" s="8">
        <f t="shared" si="6"/>
        <v>0</v>
      </c>
      <c r="AG23" s="8"/>
      <c r="AH23" s="8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>
        <f t="shared" si="0"/>
        <v>0</v>
      </c>
      <c r="AV23" s="7">
        <f t="shared" si="1"/>
        <v>0</v>
      </c>
      <c r="AW23" s="7"/>
      <c r="AX23" s="7"/>
      <c r="AY23" s="9">
        <f t="shared" si="8"/>
        <v>0</v>
      </c>
      <c r="AZ23" s="9">
        <f t="shared" si="8"/>
        <v>0</v>
      </c>
      <c r="BA23" s="9"/>
      <c r="BB23" s="9"/>
      <c r="BC23" s="7"/>
      <c r="BD23" s="7"/>
      <c r="BE23" s="7"/>
      <c r="BF23" s="7"/>
      <c r="BG23" s="7"/>
      <c r="BH23" s="7"/>
      <c r="BI23" s="7"/>
      <c r="BJ23" s="7"/>
      <c r="BK23" s="8">
        <f t="shared" si="10"/>
        <v>0</v>
      </c>
      <c r="BL23" s="8">
        <f t="shared" si="10"/>
        <v>0</v>
      </c>
      <c r="BM23" s="8">
        <f t="shared" si="11"/>
        <v>0</v>
      </c>
      <c r="BN23" s="8">
        <f t="shared" si="11"/>
        <v>0</v>
      </c>
      <c r="BO23" s="7"/>
      <c r="BP23" s="7"/>
      <c r="BQ23" s="29"/>
      <c r="BR23" s="29"/>
    </row>
    <row r="24" spans="1:95" s="19" customFormat="1" ht="18" customHeight="1" x14ac:dyDescent="0.25">
      <c r="A24" s="37">
        <v>17</v>
      </c>
      <c r="B24" s="6" t="s">
        <v>97</v>
      </c>
      <c r="C24" s="7"/>
      <c r="D24" s="7"/>
      <c r="E24" s="7"/>
      <c r="F24" s="7"/>
      <c r="G24" s="7"/>
      <c r="H24" s="7"/>
      <c r="I24" s="8">
        <f t="shared" si="3"/>
        <v>0</v>
      </c>
      <c r="J24" s="8">
        <f t="shared" si="3"/>
        <v>0</v>
      </c>
      <c r="K24" s="7"/>
      <c r="L24" s="7"/>
      <c r="M24" s="7"/>
      <c r="N24" s="7"/>
      <c r="O24" s="8">
        <f t="shared" si="4"/>
        <v>0</v>
      </c>
      <c r="P24" s="8">
        <f t="shared" si="4"/>
        <v>0</v>
      </c>
      <c r="Q24" s="8"/>
      <c r="R24" s="8"/>
      <c r="S24" s="8"/>
      <c r="T24" s="8"/>
      <c r="U24" s="7"/>
      <c r="V24" s="7"/>
      <c r="W24" s="7"/>
      <c r="X24" s="7"/>
      <c r="Y24" s="7"/>
      <c r="Z24" s="7"/>
      <c r="AA24" s="7"/>
      <c r="AB24" s="7"/>
      <c r="AC24" s="7"/>
      <c r="AD24" s="7"/>
      <c r="AE24" s="8">
        <f t="shared" si="6"/>
        <v>0</v>
      </c>
      <c r="AF24" s="8">
        <f t="shared" si="6"/>
        <v>0</v>
      </c>
      <c r="AG24" s="8"/>
      <c r="AH24" s="8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>
        <f t="shared" si="0"/>
        <v>0</v>
      </c>
      <c r="AV24" s="7">
        <f t="shared" si="1"/>
        <v>0</v>
      </c>
      <c r="AW24" s="7"/>
      <c r="AX24" s="7"/>
      <c r="AY24" s="9">
        <f t="shared" si="8"/>
        <v>0</v>
      </c>
      <c r="AZ24" s="9">
        <f t="shared" si="8"/>
        <v>0</v>
      </c>
      <c r="BA24" s="9"/>
      <c r="BB24" s="9"/>
      <c r="BC24" s="7"/>
      <c r="BD24" s="7"/>
      <c r="BE24" s="7"/>
      <c r="BF24" s="7"/>
      <c r="BG24" s="7"/>
      <c r="BH24" s="7"/>
      <c r="BI24" s="7"/>
      <c r="BJ24" s="7"/>
      <c r="BK24" s="8">
        <f t="shared" si="10"/>
        <v>0</v>
      </c>
      <c r="BL24" s="8">
        <f t="shared" si="10"/>
        <v>0</v>
      </c>
      <c r="BM24" s="8">
        <f t="shared" si="11"/>
        <v>0</v>
      </c>
      <c r="BN24" s="8">
        <f t="shared" si="11"/>
        <v>0</v>
      </c>
      <c r="BO24" s="7"/>
      <c r="BP24" s="7"/>
      <c r="BQ24" s="31"/>
      <c r="BR24" s="31"/>
    </row>
    <row r="25" spans="1:95" s="19" customFormat="1" ht="18" customHeight="1" x14ac:dyDescent="0.25">
      <c r="A25" s="37">
        <v>18</v>
      </c>
      <c r="B25" s="6" t="s">
        <v>25</v>
      </c>
      <c r="C25" s="7"/>
      <c r="D25" s="7"/>
      <c r="E25" s="7"/>
      <c r="F25" s="7"/>
      <c r="G25" s="7"/>
      <c r="H25" s="7"/>
      <c r="I25" s="8">
        <f t="shared" si="3"/>
        <v>0</v>
      </c>
      <c r="J25" s="8">
        <f t="shared" si="3"/>
        <v>0</v>
      </c>
      <c r="K25" s="7"/>
      <c r="L25" s="7"/>
      <c r="M25" s="7"/>
      <c r="N25" s="7"/>
      <c r="O25" s="8">
        <f t="shared" si="4"/>
        <v>0</v>
      </c>
      <c r="P25" s="8">
        <f t="shared" si="4"/>
        <v>0</v>
      </c>
      <c r="Q25" s="8"/>
      <c r="R25" s="8"/>
      <c r="S25" s="8"/>
      <c r="T25" s="8"/>
      <c r="U25" s="7"/>
      <c r="V25" s="7"/>
      <c r="W25" s="7"/>
      <c r="X25" s="7"/>
      <c r="Y25" s="7"/>
      <c r="Z25" s="7"/>
      <c r="AA25" s="7"/>
      <c r="AB25" s="7"/>
      <c r="AC25" s="7"/>
      <c r="AD25" s="7"/>
      <c r="AE25" s="8">
        <f t="shared" si="6"/>
        <v>0</v>
      </c>
      <c r="AF25" s="8">
        <f t="shared" si="6"/>
        <v>0</v>
      </c>
      <c r="AG25" s="8"/>
      <c r="AH25" s="8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>
        <f t="shared" si="0"/>
        <v>0</v>
      </c>
      <c r="AV25" s="7">
        <f t="shared" si="1"/>
        <v>0</v>
      </c>
      <c r="AW25" s="7"/>
      <c r="AX25" s="7"/>
      <c r="AY25" s="9">
        <f t="shared" si="8"/>
        <v>0</v>
      </c>
      <c r="AZ25" s="9">
        <f t="shared" si="8"/>
        <v>0</v>
      </c>
      <c r="BA25" s="9"/>
      <c r="BB25" s="9"/>
      <c r="BC25" s="7"/>
      <c r="BD25" s="7"/>
      <c r="BE25" s="7"/>
      <c r="BF25" s="7"/>
      <c r="BG25" s="7"/>
      <c r="BH25" s="7"/>
      <c r="BI25" s="7"/>
      <c r="BJ25" s="7"/>
      <c r="BK25" s="8">
        <f t="shared" si="10"/>
        <v>0</v>
      </c>
      <c r="BL25" s="8">
        <f t="shared" si="10"/>
        <v>0</v>
      </c>
      <c r="BM25" s="8">
        <f t="shared" si="11"/>
        <v>0</v>
      </c>
      <c r="BN25" s="8">
        <f t="shared" si="11"/>
        <v>0</v>
      </c>
      <c r="BO25" s="7"/>
      <c r="BP25" s="7"/>
      <c r="BQ25" s="31"/>
      <c r="BR25" s="31"/>
    </row>
    <row r="26" spans="1:95" s="19" customFormat="1" ht="18" customHeight="1" x14ac:dyDescent="0.25">
      <c r="A26" s="37">
        <v>19</v>
      </c>
      <c r="B26" s="6" t="s">
        <v>26</v>
      </c>
      <c r="C26" s="7"/>
      <c r="D26" s="7"/>
      <c r="E26" s="7"/>
      <c r="F26" s="7"/>
      <c r="G26" s="7"/>
      <c r="H26" s="7"/>
      <c r="I26" s="8">
        <f t="shared" si="3"/>
        <v>0</v>
      </c>
      <c r="J26" s="8">
        <f t="shared" si="3"/>
        <v>0</v>
      </c>
      <c r="K26" s="7"/>
      <c r="L26" s="7"/>
      <c r="M26" s="7"/>
      <c r="N26" s="7"/>
      <c r="O26" s="8">
        <f t="shared" si="4"/>
        <v>0</v>
      </c>
      <c r="P26" s="8">
        <f t="shared" si="4"/>
        <v>0</v>
      </c>
      <c r="Q26" s="8"/>
      <c r="R26" s="8"/>
      <c r="S26" s="8"/>
      <c r="T26" s="8"/>
      <c r="U26" s="7"/>
      <c r="V26" s="7"/>
      <c r="W26" s="7"/>
      <c r="X26" s="7"/>
      <c r="Y26" s="7"/>
      <c r="Z26" s="7"/>
      <c r="AA26" s="7"/>
      <c r="AB26" s="7"/>
      <c r="AC26" s="7"/>
      <c r="AD26" s="7"/>
      <c r="AE26" s="8">
        <f t="shared" si="6"/>
        <v>0</v>
      </c>
      <c r="AF26" s="8">
        <f t="shared" si="6"/>
        <v>0</v>
      </c>
      <c r="AG26" s="8"/>
      <c r="AH26" s="8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>
        <f t="shared" si="0"/>
        <v>0</v>
      </c>
      <c r="AV26" s="7">
        <f t="shared" si="1"/>
        <v>0</v>
      </c>
      <c r="AW26" s="7"/>
      <c r="AX26" s="7"/>
      <c r="AY26" s="9">
        <f t="shared" si="8"/>
        <v>0</v>
      </c>
      <c r="AZ26" s="9">
        <f t="shared" si="8"/>
        <v>0</v>
      </c>
      <c r="BA26" s="9"/>
      <c r="BB26" s="9"/>
      <c r="BC26" s="7"/>
      <c r="BD26" s="7"/>
      <c r="BE26" s="7"/>
      <c r="BF26" s="7"/>
      <c r="BG26" s="7"/>
      <c r="BH26" s="7"/>
      <c r="BI26" s="7"/>
      <c r="BJ26" s="7"/>
      <c r="BK26" s="8">
        <f t="shared" si="10"/>
        <v>0</v>
      </c>
      <c r="BL26" s="8">
        <f t="shared" si="10"/>
        <v>0</v>
      </c>
      <c r="BM26" s="8">
        <f t="shared" si="11"/>
        <v>0</v>
      </c>
      <c r="BN26" s="8">
        <f t="shared" si="11"/>
        <v>0</v>
      </c>
      <c r="BO26" s="7"/>
      <c r="BP26" s="7"/>
      <c r="BQ26" s="31"/>
      <c r="BR26" s="31"/>
    </row>
    <row r="27" spans="1:95" s="19" customFormat="1" ht="18" customHeight="1" x14ac:dyDescent="0.25">
      <c r="A27" s="37">
        <v>20</v>
      </c>
      <c r="B27" s="6" t="s">
        <v>27</v>
      </c>
      <c r="C27" s="7"/>
      <c r="D27" s="7"/>
      <c r="E27" s="7"/>
      <c r="F27" s="7"/>
      <c r="G27" s="7"/>
      <c r="H27" s="7"/>
      <c r="I27" s="8">
        <f t="shared" si="3"/>
        <v>0</v>
      </c>
      <c r="J27" s="8">
        <f t="shared" si="3"/>
        <v>0</v>
      </c>
      <c r="K27" s="7"/>
      <c r="L27" s="7"/>
      <c r="M27" s="7"/>
      <c r="N27" s="7"/>
      <c r="O27" s="8">
        <f t="shared" si="4"/>
        <v>0</v>
      </c>
      <c r="P27" s="8">
        <f t="shared" si="4"/>
        <v>0</v>
      </c>
      <c r="Q27" s="8"/>
      <c r="R27" s="8"/>
      <c r="S27" s="8"/>
      <c r="T27" s="8"/>
      <c r="U27" s="7"/>
      <c r="V27" s="7"/>
      <c r="W27" s="7"/>
      <c r="X27" s="7"/>
      <c r="Y27" s="7"/>
      <c r="Z27" s="7"/>
      <c r="AA27" s="7"/>
      <c r="AB27" s="7"/>
      <c r="AC27" s="7"/>
      <c r="AD27" s="7"/>
      <c r="AE27" s="8">
        <f t="shared" si="6"/>
        <v>0</v>
      </c>
      <c r="AF27" s="8">
        <f t="shared" si="6"/>
        <v>0</v>
      </c>
      <c r="AG27" s="8"/>
      <c r="AH27" s="8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>
        <f t="shared" si="0"/>
        <v>0</v>
      </c>
      <c r="AV27" s="7">
        <f t="shared" si="1"/>
        <v>0</v>
      </c>
      <c r="AW27" s="7"/>
      <c r="AX27" s="7"/>
      <c r="AY27" s="9">
        <f t="shared" si="8"/>
        <v>0</v>
      </c>
      <c r="AZ27" s="9">
        <f t="shared" si="8"/>
        <v>0</v>
      </c>
      <c r="BA27" s="9"/>
      <c r="BB27" s="9"/>
      <c r="BC27" s="7"/>
      <c r="BD27" s="7"/>
      <c r="BE27" s="7"/>
      <c r="BF27" s="7"/>
      <c r="BG27" s="7"/>
      <c r="BH27" s="7"/>
      <c r="BI27" s="7"/>
      <c r="BJ27" s="7"/>
      <c r="BK27" s="8">
        <f t="shared" si="10"/>
        <v>0</v>
      </c>
      <c r="BL27" s="8">
        <f t="shared" si="10"/>
        <v>0</v>
      </c>
      <c r="BM27" s="8">
        <f t="shared" si="11"/>
        <v>0</v>
      </c>
      <c r="BN27" s="8">
        <f t="shared" si="11"/>
        <v>0</v>
      </c>
      <c r="BO27" s="7"/>
      <c r="BP27" s="7"/>
      <c r="BQ27" s="31"/>
      <c r="BR27" s="31"/>
    </row>
    <row r="28" spans="1:95" s="19" customFormat="1" ht="18" customHeight="1" x14ac:dyDescent="0.25">
      <c r="A28" s="37">
        <v>21</v>
      </c>
      <c r="B28" s="6" t="s">
        <v>59</v>
      </c>
      <c r="C28" s="7"/>
      <c r="D28" s="7"/>
      <c r="E28" s="7"/>
      <c r="F28" s="7"/>
      <c r="G28" s="7"/>
      <c r="H28" s="7"/>
      <c r="I28" s="8">
        <f t="shared" si="3"/>
        <v>0</v>
      </c>
      <c r="J28" s="8">
        <f t="shared" si="3"/>
        <v>0</v>
      </c>
      <c r="K28" s="7"/>
      <c r="L28" s="7"/>
      <c r="M28" s="7"/>
      <c r="N28" s="7"/>
      <c r="O28" s="8">
        <f t="shared" si="4"/>
        <v>0</v>
      </c>
      <c r="P28" s="8">
        <f t="shared" si="4"/>
        <v>0</v>
      </c>
      <c r="Q28" s="8"/>
      <c r="R28" s="8"/>
      <c r="S28" s="8"/>
      <c r="T28" s="8"/>
      <c r="U28" s="7"/>
      <c r="V28" s="7"/>
      <c r="W28" s="7"/>
      <c r="X28" s="7"/>
      <c r="Y28" s="7"/>
      <c r="Z28" s="7"/>
      <c r="AA28" s="7"/>
      <c r="AB28" s="7"/>
      <c r="AC28" s="7"/>
      <c r="AD28" s="7"/>
      <c r="AE28" s="8">
        <f t="shared" si="6"/>
        <v>0</v>
      </c>
      <c r="AF28" s="8">
        <f t="shared" si="6"/>
        <v>0</v>
      </c>
      <c r="AG28" s="8"/>
      <c r="AH28" s="8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>
        <f t="shared" si="0"/>
        <v>0</v>
      </c>
      <c r="AV28" s="7">
        <f t="shared" si="1"/>
        <v>0</v>
      </c>
      <c r="AW28" s="7"/>
      <c r="AX28" s="7"/>
      <c r="AY28" s="9">
        <f t="shared" si="8"/>
        <v>0</v>
      </c>
      <c r="AZ28" s="9">
        <f t="shared" si="8"/>
        <v>0</v>
      </c>
      <c r="BA28" s="9"/>
      <c r="BB28" s="9"/>
      <c r="BC28" s="7"/>
      <c r="BD28" s="7"/>
      <c r="BE28" s="7"/>
      <c r="BF28" s="7"/>
      <c r="BG28" s="7"/>
      <c r="BH28" s="7"/>
      <c r="BI28" s="7"/>
      <c r="BJ28" s="7"/>
      <c r="BK28" s="8">
        <f t="shared" si="10"/>
        <v>0</v>
      </c>
      <c r="BL28" s="8">
        <f t="shared" si="10"/>
        <v>0</v>
      </c>
      <c r="BM28" s="8">
        <f t="shared" si="11"/>
        <v>0</v>
      </c>
      <c r="BN28" s="8">
        <f t="shared" si="11"/>
        <v>0</v>
      </c>
      <c r="BO28" s="7"/>
      <c r="BP28" s="7"/>
      <c r="BQ28" s="31"/>
      <c r="BR28" s="31"/>
    </row>
    <row r="29" spans="1:95" s="19" customFormat="1" ht="18" customHeight="1" x14ac:dyDescent="0.25">
      <c r="A29" s="37">
        <v>22</v>
      </c>
      <c r="B29" s="6" t="s">
        <v>28</v>
      </c>
      <c r="C29" s="7"/>
      <c r="D29" s="7"/>
      <c r="E29" s="7"/>
      <c r="F29" s="7"/>
      <c r="G29" s="7"/>
      <c r="H29" s="7"/>
      <c r="I29" s="8">
        <f t="shared" si="3"/>
        <v>0</v>
      </c>
      <c r="J29" s="8">
        <f t="shared" si="3"/>
        <v>0</v>
      </c>
      <c r="K29" s="7"/>
      <c r="L29" s="7"/>
      <c r="M29" s="7"/>
      <c r="N29" s="7"/>
      <c r="O29" s="8">
        <f t="shared" si="4"/>
        <v>0</v>
      </c>
      <c r="P29" s="8">
        <f t="shared" si="4"/>
        <v>0</v>
      </c>
      <c r="Q29" s="8"/>
      <c r="R29" s="8"/>
      <c r="S29" s="8"/>
      <c r="T29" s="8"/>
      <c r="U29" s="7"/>
      <c r="V29" s="7"/>
      <c r="W29" s="7"/>
      <c r="X29" s="7"/>
      <c r="Y29" s="7"/>
      <c r="Z29" s="7"/>
      <c r="AA29" s="7"/>
      <c r="AB29" s="7"/>
      <c r="AC29" s="7"/>
      <c r="AD29" s="7"/>
      <c r="AE29" s="8">
        <f t="shared" si="6"/>
        <v>0</v>
      </c>
      <c r="AF29" s="8">
        <f t="shared" si="6"/>
        <v>0</v>
      </c>
      <c r="AG29" s="8"/>
      <c r="AH29" s="8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>
        <f t="shared" si="0"/>
        <v>0</v>
      </c>
      <c r="AV29" s="7">
        <f t="shared" si="1"/>
        <v>0</v>
      </c>
      <c r="AW29" s="7"/>
      <c r="AX29" s="7"/>
      <c r="AY29" s="9">
        <f t="shared" si="8"/>
        <v>0</v>
      </c>
      <c r="AZ29" s="9">
        <f t="shared" si="8"/>
        <v>0</v>
      </c>
      <c r="BA29" s="9"/>
      <c r="BB29" s="9"/>
      <c r="BC29" s="7"/>
      <c r="BD29" s="7"/>
      <c r="BE29" s="7"/>
      <c r="BF29" s="7"/>
      <c r="BG29" s="7"/>
      <c r="BH29" s="7"/>
      <c r="BI29" s="7"/>
      <c r="BJ29" s="7"/>
      <c r="BK29" s="8">
        <f t="shared" si="10"/>
        <v>0</v>
      </c>
      <c r="BL29" s="8">
        <f t="shared" si="10"/>
        <v>0</v>
      </c>
      <c r="BM29" s="8">
        <f t="shared" si="11"/>
        <v>0</v>
      </c>
      <c r="BN29" s="8">
        <f t="shared" si="11"/>
        <v>0</v>
      </c>
      <c r="BO29" s="7"/>
      <c r="BP29" s="7"/>
      <c r="BQ29" s="31"/>
      <c r="BR29" s="31"/>
    </row>
    <row r="30" spans="1:95" s="19" customFormat="1" ht="18" customHeight="1" x14ac:dyDescent="0.25">
      <c r="A30" s="37">
        <v>23</v>
      </c>
      <c r="B30" s="6" t="s">
        <v>98</v>
      </c>
      <c r="C30" s="7"/>
      <c r="D30" s="7"/>
      <c r="E30" s="7"/>
      <c r="F30" s="7"/>
      <c r="G30" s="7"/>
      <c r="H30" s="7"/>
      <c r="I30" s="8">
        <f t="shared" si="3"/>
        <v>0</v>
      </c>
      <c r="J30" s="8">
        <f t="shared" si="3"/>
        <v>0</v>
      </c>
      <c r="K30" s="7"/>
      <c r="L30" s="7"/>
      <c r="M30" s="7"/>
      <c r="N30" s="7"/>
      <c r="O30" s="8">
        <f t="shared" si="4"/>
        <v>0</v>
      </c>
      <c r="P30" s="8">
        <f t="shared" si="4"/>
        <v>0</v>
      </c>
      <c r="Q30" s="8"/>
      <c r="R30" s="8"/>
      <c r="S30" s="8"/>
      <c r="T30" s="8"/>
      <c r="U30" s="7"/>
      <c r="V30" s="7"/>
      <c r="W30" s="7"/>
      <c r="X30" s="7"/>
      <c r="Y30" s="7"/>
      <c r="Z30" s="7"/>
      <c r="AA30" s="7"/>
      <c r="AB30" s="7"/>
      <c r="AC30" s="7"/>
      <c r="AD30" s="7"/>
      <c r="AE30" s="8">
        <f t="shared" si="6"/>
        <v>0</v>
      </c>
      <c r="AF30" s="8">
        <f t="shared" si="6"/>
        <v>0</v>
      </c>
      <c r="AG30" s="8"/>
      <c r="AH30" s="8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>
        <f t="shared" si="0"/>
        <v>0</v>
      </c>
      <c r="AV30" s="7">
        <f t="shared" si="1"/>
        <v>0</v>
      </c>
      <c r="AW30" s="7"/>
      <c r="AX30" s="7"/>
      <c r="AY30" s="9">
        <f t="shared" si="8"/>
        <v>0</v>
      </c>
      <c r="AZ30" s="9">
        <f t="shared" si="8"/>
        <v>0</v>
      </c>
      <c r="BA30" s="9"/>
      <c r="BB30" s="9"/>
      <c r="BC30" s="7"/>
      <c r="BD30" s="7"/>
      <c r="BE30" s="7"/>
      <c r="BF30" s="7"/>
      <c r="BG30" s="7"/>
      <c r="BH30" s="7"/>
      <c r="BI30" s="7"/>
      <c r="BJ30" s="7"/>
      <c r="BK30" s="8">
        <f t="shared" si="10"/>
        <v>0</v>
      </c>
      <c r="BL30" s="8">
        <f t="shared" si="10"/>
        <v>0</v>
      </c>
      <c r="BM30" s="8">
        <f t="shared" si="11"/>
        <v>0</v>
      </c>
      <c r="BN30" s="8">
        <f t="shared" si="11"/>
        <v>0</v>
      </c>
      <c r="BO30" s="7"/>
      <c r="BP30" s="7"/>
      <c r="BQ30" s="31"/>
      <c r="BR30" s="31"/>
    </row>
    <row r="31" spans="1:95" s="19" customFormat="1" ht="18" customHeight="1" x14ac:dyDescent="0.25">
      <c r="A31" s="37">
        <v>24</v>
      </c>
      <c r="B31" s="6" t="s">
        <v>29</v>
      </c>
      <c r="C31" s="7"/>
      <c r="D31" s="7"/>
      <c r="E31" s="7"/>
      <c r="F31" s="7"/>
      <c r="G31" s="7"/>
      <c r="H31" s="7"/>
      <c r="I31" s="8">
        <f t="shared" si="3"/>
        <v>0</v>
      </c>
      <c r="J31" s="8">
        <f t="shared" si="3"/>
        <v>0</v>
      </c>
      <c r="K31" s="7"/>
      <c r="L31" s="7"/>
      <c r="M31" s="7"/>
      <c r="N31" s="7"/>
      <c r="O31" s="8">
        <f t="shared" si="4"/>
        <v>0</v>
      </c>
      <c r="P31" s="8">
        <f t="shared" si="4"/>
        <v>0</v>
      </c>
      <c r="Q31" s="8"/>
      <c r="R31" s="8"/>
      <c r="S31" s="8"/>
      <c r="T31" s="8"/>
      <c r="U31" s="7"/>
      <c r="V31" s="7"/>
      <c r="W31" s="7"/>
      <c r="X31" s="7"/>
      <c r="Y31" s="7"/>
      <c r="Z31" s="7"/>
      <c r="AA31" s="7"/>
      <c r="AB31" s="7"/>
      <c r="AC31" s="7"/>
      <c r="AD31" s="7"/>
      <c r="AE31" s="8">
        <f t="shared" si="6"/>
        <v>0</v>
      </c>
      <c r="AF31" s="8">
        <f t="shared" si="6"/>
        <v>0</v>
      </c>
      <c r="AG31" s="8"/>
      <c r="AH31" s="8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>
        <f t="shared" si="0"/>
        <v>0</v>
      </c>
      <c r="AV31" s="7">
        <f t="shared" si="1"/>
        <v>0</v>
      </c>
      <c r="AW31" s="7"/>
      <c r="AX31" s="7"/>
      <c r="AY31" s="9">
        <f t="shared" si="8"/>
        <v>0</v>
      </c>
      <c r="AZ31" s="9">
        <f t="shared" si="8"/>
        <v>0</v>
      </c>
      <c r="BA31" s="9"/>
      <c r="BB31" s="9"/>
      <c r="BC31" s="7"/>
      <c r="BD31" s="7"/>
      <c r="BE31" s="7"/>
      <c r="BF31" s="7"/>
      <c r="BG31" s="7"/>
      <c r="BH31" s="7"/>
      <c r="BI31" s="7"/>
      <c r="BJ31" s="7"/>
      <c r="BK31" s="8">
        <f t="shared" si="10"/>
        <v>0</v>
      </c>
      <c r="BL31" s="8">
        <f t="shared" si="10"/>
        <v>0</v>
      </c>
      <c r="BM31" s="8">
        <f t="shared" si="11"/>
        <v>0</v>
      </c>
      <c r="BN31" s="8">
        <f t="shared" si="11"/>
        <v>0</v>
      </c>
      <c r="BO31" s="7"/>
      <c r="BP31" s="7"/>
      <c r="BQ31" s="31"/>
      <c r="BR31" s="31"/>
    </row>
    <row r="32" spans="1:95" s="16" customFormat="1" ht="18" customHeight="1" x14ac:dyDescent="0.25">
      <c r="A32" s="38"/>
      <c r="B32" s="13" t="s">
        <v>30</v>
      </c>
      <c r="C32" s="8">
        <f>SUM(C20:C31)</f>
        <v>0</v>
      </c>
      <c r="D32" s="8">
        <f t="shared" ref="D32:BQ32" si="12">SUM(D20:D31)</f>
        <v>0</v>
      </c>
      <c r="E32" s="8">
        <f t="shared" si="12"/>
        <v>0</v>
      </c>
      <c r="F32" s="8">
        <f t="shared" si="12"/>
        <v>0</v>
      </c>
      <c r="G32" s="8">
        <f t="shared" si="12"/>
        <v>0</v>
      </c>
      <c r="H32" s="8">
        <f t="shared" si="12"/>
        <v>0</v>
      </c>
      <c r="I32" s="8">
        <f t="shared" si="3"/>
        <v>0</v>
      </c>
      <c r="J32" s="8">
        <f t="shared" si="3"/>
        <v>0</v>
      </c>
      <c r="K32" s="8">
        <f t="shared" si="12"/>
        <v>0</v>
      </c>
      <c r="L32" s="8">
        <f t="shared" si="12"/>
        <v>0</v>
      </c>
      <c r="M32" s="8">
        <f t="shared" si="12"/>
        <v>0</v>
      </c>
      <c r="N32" s="8">
        <f t="shared" si="12"/>
        <v>0</v>
      </c>
      <c r="O32" s="8">
        <f t="shared" si="4"/>
        <v>0</v>
      </c>
      <c r="P32" s="8">
        <f t="shared" si="4"/>
        <v>0</v>
      </c>
      <c r="Q32" s="8">
        <f t="shared" si="12"/>
        <v>0</v>
      </c>
      <c r="R32" s="8">
        <f t="shared" si="12"/>
        <v>0</v>
      </c>
      <c r="S32" s="8">
        <f t="shared" si="12"/>
        <v>0</v>
      </c>
      <c r="T32" s="8">
        <f t="shared" si="12"/>
        <v>0</v>
      </c>
      <c r="U32" s="8">
        <f t="shared" si="12"/>
        <v>0</v>
      </c>
      <c r="V32" s="8">
        <f t="shared" si="12"/>
        <v>0</v>
      </c>
      <c r="W32" s="8">
        <f t="shared" si="12"/>
        <v>0</v>
      </c>
      <c r="X32" s="8">
        <f t="shared" si="12"/>
        <v>0</v>
      </c>
      <c r="Y32" s="8">
        <f t="shared" si="12"/>
        <v>0</v>
      </c>
      <c r="Z32" s="8">
        <f t="shared" si="12"/>
        <v>0</v>
      </c>
      <c r="AA32" s="8">
        <f t="shared" si="12"/>
        <v>0</v>
      </c>
      <c r="AB32" s="8">
        <f t="shared" si="12"/>
        <v>0</v>
      </c>
      <c r="AC32" s="8">
        <f t="shared" si="12"/>
        <v>0</v>
      </c>
      <c r="AD32" s="8">
        <f t="shared" si="12"/>
        <v>0</v>
      </c>
      <c r="AE32" s="8">
        <f t="shared" si="6"/>
        <v>0</v>
      </c>
      <c r="AF32" s="8">
        <f t="shared" si="6"/>
        <v>0</v>
      </c>
      <c r="AG32" s="8">
        <f t="shared" si="12"/>
        <v>0</v>
      </c>
      <c r="AH32" s="8">
        <f t="shared" si="12"/>
        <v>0</v>
      </c>
      <c r="AI32" s="8">
        <f t="shared" si="12"/>
        <v>0</v>
      </c>
      <c r="AJ32" s="8">
        <f t="shared" si="12"/>
        <v>0</v>
      </c>
      <c r="AK32" s="8">
        <f t="shared" si="12"/>
        <v>0</v>
      </c>
      <c r="AL32" s="8">
        <f t="shared" si="12"/>
        <v>0</v>
      </c>
      <c r="AM32" s="8">
        <f t="shared" si="12"/>
        <v>0</v>
      </c>
      <c r="AN32" s="8">
        <f t="shared" si="12"/>
        <v>0</v>
      </c>
      <c r="AO32" s="8">
        <f t="shared" si="12"/>
        <v>0</v>
      </c>
      <c r="AP32" s="8">
        <f t="shared" si="12"/>
        <v>0</v>
      </c>
      <c r="AQ32" s="8">
        <f t="shared" si="12"/>
        <v>0</v>
      </c>
      <c r="AR32" s="8">
        <f t="shared" si="12"/>
        <v>0</v>
      </c>
      <c r="AS32" s="8">
        <f t="shared" si="12"/>
        <v>0</v>
      </c>
      <c r="AT32" s="8">
        <f t="shared" si="12"/>
        <v>0</v>
      </c>
      <c r="AU32" s="7">
        <f t="shared" si="0"/>
        <v>0</v>
      </c>
      <c r="AV32" s="7">
        <f t="shared" si="1"/>
        <v>0</v>
      </c>
      <c r="AW32" s="8">
        <f t="shared" si="12"/>
        <v>0</v>
      </c>
      <c r="AX32" s="8">
        <f t="shared" si="12"/>
        <v>0</v>
      </c>
      <c r="AY32" s="9">
        <f t="shared" si="8"/>
        <v>0</v>
      </c>
      <c r="AZ32" s="9">
        <f t="shared" si="8"/>
        <v>0</v>
      </c>
      <c r="BA32" s="8">
        <f t="shared" ref="BA32" si="13">SUM(BA20:BA31)</f>
        <v>0</v>
      </c>
      <c r="BB32" s="8">
        <f t="shared" si="12"/>
        <v>0</v>
      </c>
      <c r="BC32" s="8">
        <f t="shared" si="12"/>
        <v>0</v>
      </c>
      <c r="BD32" s="8">
        <f t="shared" si="12"/>
        <v>0</v>
      </c>
      <c r="BE32" s="8">
        <f t="shared" si="12"/>
        <v>0</v>
      </c>
      <c r="BF32" s="8">
        <f t="shared" si="12"/>
        <v>0</v>
      </c>
      <c r="BG32" s="8">
        <f t="shared" si="12"/>
        <v>0</v>
      </c>
      <c r="BH32" s="8">
        <f t="shared" si="12"/>
        <v>0</v>
      </c>
      <c r="BI32" s="8">
        <f t="shared" si="12"/>
        <v>0</v>
      </c>
      <c r="BJ32" s="8">
        <f t="shared" si="12"/>
        <v>0</v>
      </c>
      <c r="BK32" s="8">
        <f t="shared" si="10"/>
        <v>0</v>
      </c>
      <c r="BL32" s="8">
        <f t="shared" si="10"/>
        <v>0</v>
      </c>
      <c r="BM32" s="8">
        <f t="shared" si="11"/>
        <v>0</v>
      </c>
      <c r="BN32" s="8">
        <f t="shared" si="11"/>
        <v>0</v>
      </c>
      <c r="BO32" s="8">
        <f t="shared" si="12"/>
        <v>0</v>
      </c>
      <c r="BP32" s="8">
        <f t="shared" si="12"/>
        <v>0</v>
      </c>
      <c r="BQ32" s="8">
        <f t="shared" si="12"/>
        <v>0</v>
      </c>
      <c r="BR32" s="8">
        <f t="shared" ref="BR32" si="14">SUM(BR20:BR31)</f>
        <v>0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7"/>
      <c r="D33" s="7"/>
      <c r="E33" s="7"/>
      <c r="F33" s="7"/>
      <c r="G33" s="7"/>
      <c r="H33" s="7"/>
      <c r="I33" s="8">
        <f t="shared" si="3"/>
        <v>0</v>
      </c>
      <c r="J33" s="8">
        <f t="shared" si="3"/>
        <v>0</v>
      </c>
      <c r="K33" s="7"/>
      <c r="L33" s="7"/>
      <c r="M33" s="7"/>
      <c r="N33" s="7"/>
      <c r="O33" s="8">
        <f t="shared" si="4"/>
        <v>0</v>
      </c>
      <c r="P33" s="8">
        <f t="shared" si="4"/>
        <v>0</v>
      </c>
      <c r="Q33" s="8"/>
      <c r="R33" s="8"/>
      <c r="S33" s="8"/>
      <c r="T33" s="8"/>
      <c r="U33" s="7"/>
      <c r="V33" s="7"/>
      <c r="W33" s="7"/>
      <c r="X33" s="7"/>
      <c r="Y33" s="7"/>
      <c r="Z33" s="7"/>
      <c r="AA33" s="7"/>
      <c r="AB33" s="7"/>
      <c r="AC33" s="7"/>
      <c r="AD33" s="7"/>
      <c r="AE33" s="8">
        <f t="shared" si="6"/>
        <v>0</v>
      </c>
      <c r="AF33" s="8">
        <f t="shared" si="6"/>
        <v>0</v>
      </c>
      <c r="AG33" s="8"/>
      <c r="AH33" s="8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>
        <f t="shared" si="0"/>
        <v>0</v>
      </c>
      <c r="AV33" s="7">
        <f t="shared" si="1"/>
        <v>0</v>
      </c>
      <c r="AW33" s="7"/>
      <c r="AX33" s="7"/>
      <c r="AY33" s="9">
        <f t="shared" si="8"/>
        <v>0</v>
      </c>
      <c r="AZ33" s="9">
        <f t="shared" si="8"/>
        <v>0</v>
      </c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8">
        <f t="shared" si="10"/>
        <v>0</v>
      </c>
      <c r="BL33" s="8">
        <f t="shared" si="10"/>
        <v>0</v>
      </c>
      <c r="BM33" s="8">
        <f t="shared" si="11"/>
        <v>0</v>
      </c>
      <c r="BN33" s="8">
        <f t="shared" si="11"/>
        <v>0</v>
      </c>
      <c r="BO33" s="7"/>
      <c r="BP33" s="7"/>
      <c r="BQ33" s="32"/>
      <c r="BR33" s="32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7">
        <v>3100</v>
      </c>
      <c r="D34" s="7">
        <v>3100</v>
      </c>
      <c r="E34" s="7">
        <v>1469</v>
      </c>
      <c r="F34" s="7">
        <v>2040</v>
      </c>
      <c r="G34" s="7">
        <v>240</v>
      </c>
      <c r="H34" s="7">
        <v>200</v>
      </c>
      <c r="I34" s="8">
        <v>4809</v>
      </c>
      <c r="J34" s="8">
        <v>5340</v>
      </c>
      <c r="K34" s="7">
        <v>522</v>
      </c>
      <c r="L34" s="7">
        <v>800</v>
      </c>
      <c r="M34" s="7">
        <v>350</v>
      </c>
      <c r="N34" s="7">
        <v>700</v>
      </c>
      <c r="O34" s="8">
        <v>5681</v>
      </c>
      <c r="P34" s="8">
        <v>6840</v>
      </c>
      <c r="Q34" s="8">
        <v>44</v>
      </c>
      <c r="R34" s="8">
        <v>119</v>
      </c>
      <c r="S34" s="8">
        <v>4567</v>
      </c>
      <c r="T34" s="8">
        <v>5500</v>
      </c>
      <c r="U34" s="7">
        <v>1680</v>
      </c>
      <c r="V34" s="7">
        <v>9200</v>
      </c>
      <c r="W34" s="7">
        <v>210</v>
      </c>
      <c r="X34" s="7">
        <v>1400</v>
      </c>
      <c r="Y34" s="7">
        <v>58</v>
      </c>
      <c r="Z34" s="7">
        <v>120</v>
      </c>
      <c r="AA34" s="7">
        <v>0</v>
      </c>
      <c r="AB34" s="7">
        <v>0</v>
      </c>
      <c r="AC34" s="7">
        <v>2</v>
      </c>
      <c r="AD34" s="7">
        <v>80</v>
      </c>
      <c r="AE34" s="8">
        <v>1950</v>
      </c>
      <c r="AF34" s="8">
        <v>10800</v>
      </c>
      <c r="AG34" s="8">
        <v>18</v>
      </c>
      <c r="AH34" s="8">
        <v>28</v>
      </c>
      <c r="AI34" s="7">
        <v>0</v>
      </c>
      <c r="AJ34" s="7">
        <v>0</v>
      </c>
      <c r="AK34" s="7">
        <v>0</v>
      </c>
      <c r="AL34" s="7">
        <v>0</v>
      </c>
      <c r="AM34" s="7">
        <v>135</v>
      </c>
      <c r="AN34" s="7">
        <v>860</v>
      </c>
      <c r="AO34" s="7">
        <v>50</v>
      </c>
      <c r="AP34" s="7">
        <v>50</v>
      </c>
      <c r="AQ34" s="7">
        <v>30</v>
      </c>
      <c r="AR34" s="7">
        <v>40</v>
      </c>
      <c r="AS34" s="7">
        <v>205</v>
      </c>
      <c r="AT34" s="7">
        <v>3250</v>
      </c>
      <c r="AU34" s="7">
        <f t="shared" si="0"/>
        <v>420</v>
      </c>
      <c r="AV34" s="7">
        <f t="shared" si="1"/>
        <v>4200</v>
      </c>
      <c r="AW34" s="7">
        <v>9</v>
      </c>
      <c r="AX34" s="7">
        <v>9</v>
      </c>
      <c r="AY34" s="9">
        <v>7881</v>
      </c>
      <c r="AZ34" s="9">
        <v>18840</v>
      </c>
      <c r="BA34" s="9"/>
      <c r="BB34" s="9"/>
      <c r="BC34" s="7"/>
      <c r="BD34" s="7"/>
      <c r="BE34" s="7">
        <v>6</v>
      </c>
      <c r="BF34" s="7">
        <v>185</v>
      </c>
      <c r="BG34" s="7">
        <v>200</v>
      </c>
      <c r="BH34" s="7">
        <v>680</v>
      </c>
      <c r="BI34" s="7">
        <v>1630</v>
      </c>
      <c r="BJ34" s="7">
        <v>2615</v>
      </c>
      <c r="BK34" s="8">
        <v>1836</v>
      </c>
      <c r="BL34" s="8">
        <v>3480</v>
      </c>
      <c r="BM34" s="8">
        <v>9717</v>
      </c>
      <c r="BN34" s="8">
        <v>22320</v>
      </c>
      <c r="BO34" s="7">
        <v>2310</v>
      </c>
      <c r="BP34" s="7">
        <v>4680</v>
      </c>
      <c r="BQ34" s="29">
        <v>364</v>
      </c>
      <c r="BR34" s="29">
        <v>364</v>
      </c>
    </row>
    <row r="35" spans="1:95" s="10" customFormat="1" ht="18" customHeight="1" x14ac:dyDescent="0.25">
      <c r="A35" s="39">
        <v>27</v>
      </c>
      <c r="B35" s="12" t="s">
        <v>14</v>
      </c>
      <c r="C35" s="7">
        <v>418</v>
      </c>
      <c r="D35" s="7">
        <v>1110</v>
      </c>
      <c r="E35" s="7">
        <v>86</v>
      </c>
      <c r="F35" s="7">
        <v>150</v>
      </c>
      <c r="G35" s="7">
        <v>60</v>
      </c>
      <c r="H35" s="7">
        <v>50</v>
      </c>
      <c r="I35" s="8">
        <v>564</v>
      </c>
      <c r="J35" s="8">
        <v>1310</v>
      </c>
      <c r="K35" s="7">
        <v>80</v>
      </c>
      <c r="L35" s="7">
        <v>100</v>
      </c>
      <c r="M35" s="7">
        <v>30</v>
      </c>
      <c r="N35" s="7">
        <v>100</v>
      </c>
      <c r="O35" s="8">
        <v>674</v>
      </c>
      <c r="P35" s="8">
        <v>1510</v>
      </c>
      <c r="Q35" s="8">
        <v>5</v>
      </c>
      <c r="R35" s="8">
        <v>17</v>
      </c>
      <c r="S35" s="8">
        <v>540</v>
      </c>
      <c r="T35" s="8">
        <v>1209</v>
      </c>
      <c r="U35" s="7">
        <v>240</v>
      </c>
      <c r="V35" s="7">
        <v>1365</v>
      </c>
      <c r="W35" s="7">
        <v>35</v>
      </c>
      <c r="X35" s="7">
        <v>120</v>
      </c>
      <c r="Y35" s="7">
        <v>10</v>
      </c>
      <c r="Z35" s="7">
        <v>15</v>
      </c>
      <c r="AA35" s="7">
        <v>0</v>
      </c>
      <c r="AB35" s="7">
        <v>0</v>
      </c>
      <c r="AC35" s="7">
        <v>0</v>
      </c>
      <c r="AD35" s="7">
        <v>0</v>
      </c>
      <c r="AE35" s="8">
        <v>285</v>
      </c>
      <c r="AF35" s="8">
        <v>1500</v>
      </c>
      <c r="AG35" s="8">
        <v>2</v>
      </c>
      <c r="AH35" s="8">
        <v>3</v>
      </c>
      <c r="AI35" s="7">
        <v>0</v>
      </c>
      <c r="AJ35" s="7">
        <v>0</v>
      </c>
      <c r="AK35" s="7">
        <v>10</v>
      </c>
      <c r="AL35" s="7">
        <v>10</v>
      </c>
      <c r="AM35" s="7">
        <v>18</v>
      </c>
      <c r="AN35" s="7">
        <v>122</v>
      </c>
      <c r="AO35" s="7">
        <v>5</v>
      </c>
      <c r="AP35" s="7">
        <v>8</v>
      </c>
      <c r="AQ35" s="7">
        <v>10</v>
      </c>
      <c r="AR35" s="7">
        <v>20</v>
      </c>
      <c r="AS35" s="7">
        <v>6</v>
      </c>
      <c r="AT35" s="7">
        <v>40</v>
      </c>
      <c r="AU35" s="7">
        <f t="shared" si="0"/>
        <v>49</v>
      </c>
      <c r="AV35" s="7">
        <f t="shared" si="1"/>
        <v>200</v>
      </c>
      <c r="AW35" s="7">
        <v>2</v>
      </c>
      <c r="AX35" s="7">
        <v>2</v>
      </c>
      <c r="AY35" s="9">
        <v>1008</v>
      </c>
      <c r="AZ35" s="9">
        <v>3210</v>
      </c>
      <c r="BA35" s="9"/>
      <c r="BB35" s="9"/>
      <c r="BC35" s="7"/>
      <c r="BD35" s="7"/>
      <c r="BE35" s="7">
        <v>1</v>
      </c>
      <c r="BF35" s="7">
        <v>30</v>
      </c>
      <c r="BG35" s="7">
        <v>15</v>
      </c>
      <c r="BH35" s="7">
        <v>15</v>
      </c>
      <c r="BI35" s="7">
        <v>164</v>
      </c>
      <c r="BJ35" s="7">
        <v>195</v>
      </c>
      <c r="BK35" s="8">
        <v>180</v>
      </c>
      <c r="BL35" s="8">
        <v>240</v>
      </c>
      <c r="BM35" s="8">
        <v>1188</v>
      </c>
      <c r="BN35" s="8">
        <v>3450</v>
      </c>
      <c r="BO35" s="7">
        <v>130</v>
      </c>
      <c r="BP35" s="7">
        <v>380</v>
      </c>
      <c r="BQ35" s="29">
        <v>24</v>
      </c>
      <c r="BR35" s="29">
        <v>22</v>
      </c>
    </row>
    <row r="36" spans="1:95" s="10" customFormat="1" ht="18" customHeight="1" x14ac:dyDescent="0.25">
      <c r="A36" s="37">
        <v>28</v>
      </c>
      <c r="B36" s="6" t="s">
        <v>54</v>
      </c>
      <c r="C36" s="7"/>
      <c r="D36" s="7"/>
      <c r="E36" s="7">
        <v>25</v>
      </c>
      <c r="F36" s="7">
        <v>30</v>
      </c>
      <c r="G36" s="7"/>
      <c r="H36" s="7"/>
      <c r="I36" s="8">
        <v>25</v>
      </c>
      <c r="J36" s="8">
        <v>30</v>
      </c>
      <c r="K36" s="7">
        <v>20</v>
      </c>
      <c r="L36" s="7">
        <v>20</v>
      </c>
      <c r="M36" s="7">
        <v>40</v>
      </c>
      <c r="N36" s="7">
        <v>50</v>
      </c>
      <c r="O36" s="8">
        <v>85</v>
      </c>
      <c r="P36" s="8">
        <v>100</v>
      </c>
      <c r="Q36" s="8">
        <v>6</v>
      </c>
      <c r="R36" s="8">
        <v>8</v>
      </c>
      <c r="S36" s="8">
        <v>64</v>
      </c>
      <c r="T36" s="8">
        <v>75</v>
      </c>
      <c r="U36" s="7">
        <v>18</v>
      </c>
      <c r="V36" s="7">
        <v>70</v>
      </c>
      <c r="W36" s="7">
        <v>5</v>
      </c>
      <c r="X36" s="7">
        <v>20</v>
      </c>
      <c r="Y36" s="7">
        <v>5</v>
      </c>
      <c r="Z36" s="7">
        <v>10</v>
      </c>
      <c r="AA36" s="7"/>
      <c r="AB36" s="7"/>
      <c r="AC36" s="7"/>
      <c r="AD36" s="7"/>
      <c r="AE36" s="8">
        <v>28</v>
      </c>
      <c r="AF36" s="8">
        <v>100</v>
      </c>
      <c r="AG36" s="8">
        <v>1</v>
      </c>
      <c r="AH36" s="8">
        <v>1</v>
      </c>
      <c r="AI36" s="7">
        <v>0</v>
      </c>
      <c r="AJ36" s="7">
        <v>0</v>
      </c>
      <c r="AK36" s="7">
        <v>0</v>
      </c>
      <c r="AL36" s="7">
        <v>0</v>
      </c>
      <c r="AM36" s="7">
        <v>45</v>
      </c>
      <c r="AN36" s="7">
        <v>295</v>
      </c>
      <c r="AO36" s="7">
        <v>2</v>
      </c>
      <c r="AP36" s="7">
        <v>5</v>
      </c>
      <c r="AQ36" s="7">
        <v>745</v>
      </c>
      <c r="AR36" s="7">
        <v>1750</v>
      </c>
      <c r="AS36" s="7">
        <v>10</v>
      </c>
      <c r="AT36" s="7">
        <v>200</v>
      </c>
      <c r="AU36" s="7">
        <f t="shared" si="0"/>
        <v>802</v>
      </c>
      <c r="AV36" s="7">
        <f t="shared" si="1"/>
        <v>2250</v>
      </c>
      <c r="AW36" s="7">
        <v>60</v>
      </c>
      <c r="AX36" s="7">
        <v>140</v>
      </c>
      <c r="AY36" s="9">
        <v>915</v>
      </c>
      <c r="AZ36" s="9">
        <v>2450</v>
      </c>
      <c r="BA36" s="9"/>
      <c r="BB36" s="9"/>
      <c r="BC36" s="7"/>
      <c r="BD36" s="7"/>
      <c r="BE36" s="7"/>
      <c r="BF36" s="7"/>
      <c r="BG36" s="7"/>
      <c r="BH36" s="7"/>
      <c r="BI36" s="7">
        <v>40</v>
      </c>
      <c r="BJ36" s="7">
        <v>100</v>
      </c>
      <c r="BK36" s="8">
        <v>40</v>
      </c>
      <c r="BL36" s="8">
        <v>100</v>
      </c>
      <c r="BM36" s="8">
        <v>955</v>
      </c>
      <c r="BN36" s="8">
        <v>2550</v>
      </c>
      <c r="BO36" s="7">
        <v>120</v>
      </c>
      <c r="BP36" s="7">
        <v>350</v>
      </c>
      <c r="BQ36" s="29">
        <v>84</v>
      </c>
      <c r="BR36" s="29">
        <v>74</v>
      </c>
    </row>
    <row r="37" spans="1:95" s="10" customFormat="1" ht="18" customHeight="1" x14ac:dyDescent="0.25">
      <c r="A37" s="39">
        <v>29</v>
      </c>
      <c r="B37" s="12" t="s">
        <v>32</v>
      </c>
      <c r="C37" s="7">
        <v>1030</v>
      </c>
      <c r="D37" s="7">
        <v>2810</v>
      </c>
      <c r="E37" s="7">
        <v>693</v>
      </c>
      <c r="F37" s="7">
        <v>2050</v>
      </c>
      <c r="G37" s="7">
        <v>220</v>
      </c>
      <c r="H37" s="7">
        <v>240</v>
      </c>
      <c r="I37" s="8">
        <v>1943</v>
      </c>
      <c r="J37" s="8">
        <v>5100</v>
      </c>
      <c r="K37" s="7">
        <v>120</v>
      </c>
      <c r="L37" s="7">
        <v>500</v>
      </c>
      <c r="M37" s="7">
        <v>280</v>
      </c>
      <c r="N37" s="7">
        <v>700</v>
      </c>
      <c r="O37" s="8">
        <v>2343</v>
      </c>
      <c r="P37" s="8">
        <v>6300</v>
      </c>
      <c r="Q37" s="8">
        <v>43</v>
      </c>
      <c r="R37" s="8">
        <v>119</v>
      </c>
      <c r="S37" s="8">
        <v>1875</v>
      </c>
      <c r="T37" s="8">
        <v>5042</v>
      </c>
      <c r="U37" s="7">
        <v>320</v>
      </c>
      <c r="V37" s="7">
        <v>2300</v>
      </c>
      <c r="W37" s="7">
        <v>240</v>
      </c>
      <c r="X37" s="7">
        <v>1600</v>
      </c>
      <c r="Y37" s="7">
        <v>38</v>
      </c>
      <c r="Z37" s="7">
        <v>100</v>
      </c>
      <c r="AA37" s="7">
        <v>0</v>
      </c>
      <c r="AB37" s="7">
        <v>0</v>
      </c>
      <c r="AC37" s="7">
        <v>3</v>
      </c>
      <c r="AD37" s="7">
        <v>100</v>
      </c>
      <c r="AE37" s="8">
        <v>601</v>
      </c>
      <c r="AF37" s="8">
        <v>4100</v>
      </c>
      <c r="AG37" s="8">
        <v>6</v>
      </c>
      <c r="AH37" s="8">
        <v>9</v>
      </c>
      <c r="AI37" s="7">
        <v>0</v>
      </c>
      <c r="AJ37" s="7">
        <v>0</v>
      </c>
      <c r="AK37" s="7">
        <v>0</v>
      </c>
      <c r="AL37" s="7">
        <v>0</v>
      </c>
      <c r="AM37" s="7">
        <v>95</v>
      </c>
      <c r="AN37" s="7">
        <v>680</v>
      </c>
      <c r="AO37" s="7">
        <v>10</v>
      </c>
      <c r="AP37" s="7">
        <v>50</v>
      </c>
      <c r="AQ37" s="7">
        <v>10</v>
      </c>
      <c r="AR37" s="7">
        <v>20</v>
      </c>
      <c r="AS37" s="7">
        <v>22</v>
      </c>
      <c r="AT37" s="7">
        <v>250</v>
      </c>
      <c r="AU37" s="7">
        <f t="shared" si="0"/>
        <v>137</v>
      </c>
      <c r="AV37" s="7">
        <f t="shared" si="1"/>
        <v>1000</v>
      </c>
      <c r="AW37" s="7">
        <v>3</v>
      </c>
      <c r="AX37" s="7">
        <v>3</v>
      </c>
      <c r="AY37" s="9">
        <v>3081</v>
      </c>
      <c r="AZ37" s="9">
        <v>11400</v>
      </c>
      <c r="BA37" s="9"/>
      <c r="BB37" s="9"/>
      <c r="BC37" s="7"/>
      <c r="BD37" s="7"/>
      <c r="BE37" s="7">
        <v>8</v>
      </c>
      <c r="BF37" s="7">
        <v>230</v>
      </c>
      <c r="BG37" s="7">
        <v>270</v>
      </c>
      <c r="BH37" s="7">
        <v>755</v>
      </c>
      <c r="BI37" s="7">
        <v>872</v>
      </c>
      <c r="BJ37" s="7">
        <v>2265</v>
      </c>
      <c r="BK37" s="8">
        <v>1150</v>
      </c>
      <c r="BL37" s="8">
        <v>3250</v>
      </c>
      <c r="BM37" s="8">
        <v>4231</v>
      </c>
      <c r="BN37" s="8">
        <v>14650</v>
      </c>
      <c r="BO37" s="7">
        <v>525</v>
      </c>
      <c r="BP37" s="7">
        <v>1880</v>
      </c>
      <c r="BQ37" s="30">
        <v>80</v>
      </c>
      <c r="BR37" s="30">
        <v>80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7"/>
      <c r="D38" s="7"/>
      <c r="E38" s="7"/>
      <c r="F38" s="7"/>
      <c r="G38" s="7"/>
      <c r="H38" s="7"/>
      <c r="I38" s="8">
        <v>0</v>
      </c>
      <c r="J38" s="8">
        <v>0</v>
      </c>
      <c r="K38" s="7">
        <v>5</v>
      </c>
      <c r="L38" s="7">
        <v>5</v>
      </c>
      <c r="M38" s="7">
        <v>5</v>
      </c>
      <c r="N38" s="7">
        <v>5</v>
      </c>
      <c r="O38" s="8">
        <v>10</v>
      </c>
      <c r="P38" s="8">
        <v>10</v>
      </c>
      <c r="Q38" s="8">
        <v>1</v>
      </c>
      <c r="R38" s="8">
        <v>1</v>
      </c>
      <c r="S38" s="8">
        <v>8</v>
      </c>
      <c r="T38" s="8">
        <v>8</v>
      </c>
      <c r="U38" s="7">
        <v>20</v>
      </c>
      <c r="V38" s="7">
        <v>38</v>
      </c>
      <c r="W38" s="7">
        <v>5</v>
      </c>
      <c r="X38" s="7">
        <v>10</v>
      </c>
      <c r="Y38" s="7">
        <v>2</v>
      </c>
      <c r="Z38" s="7">
        <v>2</v>
      </c>
      <c r="AA38" s="7"/>
      <c r="AB38" s="7"/>
      <c r="AC38" s="7"/>
      <c r="AD38" s="7"/>
      <c r="AE38" s="8">
        <v>27</v>
      </c>
      <c r="AF38" s="8">
        <v>50</v>
      </c>
      <c r="AG38" s="8">
        <v>1</v>
      </c>
      <c r="AH38" s="8">
        <v>1</v>
      </c>
      <c r="AI38" s="7">
        <v>0</v>
      </c>
      <c r="AJ38" s="7">
        <v>0</v>
      </c>
      <c r="AK38" s="7">
        <v>0</v>
      </c>
      <c r="AL38" s="7">
        <v>0</v>
      </c>
      <c r="AM38" s="7">
        <v>6</v>
      </c>
      <c r="AN38" s="7">
        <v>38</v>
      </c>
      <c r="AO38" s="7">
        <v>2</v>
      </c>
      <c r="AP38" s="7">
        <v>2</v>
      </c>
      <c r="AQ38" s="7">
        <v>5</v>
      </c>
      <c r="AR38" s="7">
        <v>5</v>
      </c>
      <c r="AS38" s="7">
        <v>2</v>
      </c>
      <c r="AT38" s="7">
        <v>5</v>
      </c>
      <c r="AU38" s="7">
        <f t="shared" si="0"/>
        <v>15</v>
      </c>
      <c r="AV38" s="7">
        <f t="shared" si="1"/>
        <v>50</v>
      </c>
      <c r="AW38" s="7">
        <v>1</v>
      </c>
      <c r="AX38" s="7">
        <v>1</v>
      </c>
      <c r="AY38" s="9">
        <v>52</v>
      </c>
      <c r="AZ38" s="9">
        <v>110</v>
      </c>
      <c r="BA38" s="9"/>
      <c r="BB38" s="9"/>
      <c r="BC38" s="7"/>
      <c r="BD38" s="7"/>
      <c r="BE38" s="7"/>
      <c r="BF38" s="7"/>
      <c r="BG38" s="7">
        <v>10</v>
      </c>
      <c r="BH38" s="7">
        <v>10</v>
      </c>
      <c r="BI38" s="7">
        <v>30</v>
      </c>
      <c r="BJ38" s="7">
        <v>50</v>
      </c>
      <c r="BK38" s="8">
        <v>40</v>
      </c>
      <c r="BL38" s="8">
        <v>60</v>
      </c>
      <c r="BM38" s="8">
        <v>92</v>
      </c>
      <c r="BN38" s="8">
        <v>170</v>
      </c>
      <c r="BO38" s="7">
        <v>10</v>
      </c>
      <c r="BP38" s="7">
        <v>10</v>
      </c>
      <c r="BQ38" s="29">
        <v>2</v>
      </c>
      <c r="BR38" s="29">
        <v>2</v>
      </c>
    </row>
    <row r="39" spans="1:95" s="10" customFormat="1" ht="18" customHeight="1" x14ac:dyDescent="0.25">
      <c r="A39" s="39">
        <v>31</v>
      </c>
      <c r="B39" s="12" t="s">
        <v>34</v>
      </c>
      <c r="C39" s="7"/>
      <c r="D39" s="7"/>
      <c r="E39" s="7"/>
      <c r="F39" s="7"/>
      <c r="G39" s="7"/>
      <c r="H39" s="7"/>
      <c r="I39" s="8">
        <f t="shared" si="3"/>
        <v>0</v>
      </c>
      <c r="J39" s="8">
        <f t="shared" si="3"/>
        <v>0</v>
      </c>
      <c r="K39" s="7"/>
      <c r="L39" s="7"/>
      <c r="M39" s="7"/>
      <c r="N39" s="7"/>
      <c r="O39" s="8">
        <f t="shared" si="4"/>
        <v>0</v>
      </c>
      <c r="P39" s="8">
        <f t="shared" si="4"/>
        <v>0</v>
      </c>
      <c r="Q39" s="8"/>
      <c r="R39" s="8"/>
      <c r="S39" s="8"/>
      <c r="T39" s="8"/>
      <c r="U39" s="7"/>
      <c r="V39" s="7"/>
      <c r="W39" s="7"/>
      <c r="X39" s="7"/>
      <c r="Y39" s="7"/>
      <c r="Z39" s="7"/>
      <c r="AA39" s="7"/>
      <c r="AB39" s="7"/>
      <c r="AC39" s="7"/>
      <c r="AD39" s="7"/>
      <c r="AE39" s="8">
        <f t="shared" si="6"/>
        <v>0</v>
      </c>
      <c r="AF39" s="8">
        <f t="shared" si="6"/>
        <v>0</v>
      </c>
      <c r="AG39" s="8"/>
      <c r="AH39" s="8"/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f t="shared" si="0"/>
        <v>0</v>
      </c>
      <c r="AV39" s="7">
        <f t="shared" si="1"/>
        <v>0</v>
      </c>
      <c r="AW39" s="7"/>
      <c r="AX39" s="7"/>
      <c r="AY39" s="9">
        <f t="shared" ref="AY39:AZ43" si="15">O39+AE39+AU39</f>
        <v>0</v>
      </c>
      <c r="AZ39" s="9">
        <f t="shared" si="15"/>
        <v>0</v>
      </c>
      <c r="BA39" s="9"/>
      <c r="BB39" s="9"/>
      <c r="BC39" s="7"/>
      <c r="BD39" s="7"/>
      <c r="BE39" s="7"/>
      <c r="BF39" s="7"/>
      <c r="BG39" s="7"/>
      <c r="BH39" s="7"/>
      <c r="BI39" s="7"/>
      <c r="BJ39" s="7"/>
      <c r="BK39" s="8">
        <f t="shared" si="10"/>
        <v>0</v>
      </c>
      <c r="BL39" s="8">
        <f t="shared" si="10"/>
        <v>0</v>
      </c>
      <c r="BM39" s="8">
        <f t="shared" ref="BM39:BN58" si="16">AY39+BK39</f>
        <v>0</v>
      </c>
      <c r="BN39" s="8">
        <f t="shared" si="16"/>
        <v>0</v>
      </c>
      <c r="BO39" s="7"/>
      <c r="BP39" s="7"/>
      <c r="BQ39" s="29"/>
      <c r="BR39" s="29"/>
    </row>
    <row r="40" spans="1:95" s="10" customFormat="1" ht="18" customHeight="1" x14ac:dyDescent="0.25">
      <c r="A40" s="37">
        <v>32</v>
      </c>
      <c r="B40" s="12" t="s">
        <v>35</v>
      </c>
      <c r="C40" s="7">
        <v>400</v>
      </c>
      <c r="D40" s="7">
        <v>400</v>
      </c>
      <c r="E40" s="7">
        <v>135</v>
      </c>
      <c r="F40" s="7">
        <v>260</v>
      </c>
      <c r="G40" s="7">
        <v>40</v>
      </c>
      <c r="H40" s="7">
        <v>40</v>
      </c>
      <c r="I40" s="8">
        <v>575</v>
      </c>
      <c r="J40" s="8">
        <v>700</v>
      </c>
      <c r="K40" s="7">
        <v>90</v>
      </c>
      <c r="L40" s="7">
        <v>100</v>
      </c>
      <c r="M40" s="7">
        <v>240</v>
      </c>
      <c r="N40" s="7">
        <v>500</v>
      </c>
      <c r="O40" s="8">
        <v>905</v>
      </c>
      <c r="P40" s="8">
        <v>1300</v>
      </c>
      <c r="Q40" s="8">
        <v>34</v>
      </c>
      <c r="R40" s="8">
        <v>75</v>
      </c>
      <c r="S40" s="8">
        <v>724</v>
      </c>
      <c r="T40" s="8">
        <v>1040</v>
      </c>
      <c r="U40" s="7">
        <v>510</v>
      </c>
      <c r="V40" s="7">
        <v>2430</v>
      </c>
      <c r="W40" s="7">
        <v>20</v>
      </c>
      <c r="X40" s="7">
        <v>140</v>
      </c>
      <c r="Y40" s="7">
        <v>10</v>
      </c>
      <c r="Z40" s="7">
        <v>50</v>
      </c>
      <c r="AA40" s="7">
        <v>0</v>
      </c>
      <c r="AB40" s="7">
        <v>0</v>
      </c>
      <c r="AC40" s="7">
        <v>0</v>
      </c>
      <c r="AD40" s="7">
        <v>0</v>
      </c>
      <c r="AE40" s="8">
        <v>540</v>
      </c>
      <c r="AF40" s="8">
        <v>2620</v>
      </c>
      <c r="AG40" s="8">
        <v>2</v>
      </c>
      <c r="AH40" s="8">
        <v>4</v>
      </c>
      <c r="AI40" s="7">
        <v>0</v>
      </c>
      <c r="AJ40" s="7">
        <v>0</v>
      </c>
      <c r="AK40" s="7">
        <v>10</v>
      </c>
      <c r="AL40" s="7">
        <v>30</v>
      </c>
      <c r="AM40" s="7">
        <v>50</v>
      </c>
      <c r="AN40" s="7">
        <v>392</v>
      </c>
      <c r="AO40" s="7">
        <v>4</v>
      </c>
      <c r="AP40" s="7">
        <v>8</v>
      </c>
      <c r="AQ40" s="7">
        <v>10</v>
      </c>
      <c r="AR40" s="7">
        <v>20</v>
      </c>
      <c r="AS40" s="7">
        <v>5</v>
      </c>
      <c r="AT40" s="7">
        <v>50</v>
      </c>
      <c r="AU40" s="7">
        <f t="shared" si="0"/>
        <v>79</v>
      </c>
      <c r="AV40" s="7">
        <f t="shared" si="1"/>
        <v>500</v>
      </c>
      <c r="AW40" s="7">
        <v>2</v>
      </c>
      <c r="AX40" s="7">
        <v>2</v>
      </c>
      <c r="AY40" s="9">
        <v>1524</v>
      </c>
      <c r="AZ40" s="9">
        <v>4420</v>
      </c>
      <c r="BA40" s="9"/>
      <c r="BB40" s="9"/>
      <c r="BC40" s="7"/>
      <c r="BD40" s="7"/>
      <c r="BE40" s="7">
        <v>4</v>
      </c>
      <c r="BF40" s="7">
        <v>122</v>
      </c>
      <c r="BG40" s="7">
        <v>115</v>
      </c>
      <c r="BH40" s="7">
        <v>300</v>
      </c>
      <c r="BI40" s="7">
        <v>306</v>
      </c>
      <c r="BJ40" s="7">
        <v>578</v>
      </c>
      <c r="BK40" s="8">
        <v>425</v>
      </c>
      <c r="BL40" s="8">
        <v>1000</v>
      </c>
      <c r="BM40" s="8">
        <v>1949</v>
      </c>
      <c r="BN40" s="8">
        <v>5420</v>
      </c>
      <c r="BO40" s="7">
        <v>360</v>
      </c>
      <c r="BP40" s="7">
        <v>725</v>
      </c>
      <c r="BQ40" s="29">
        <v>63</v>
      </c>
      <c r="BR40" s="29">
        <v>62</v>
      </c>
    </row>
    <row r="41" spans="1:95" s="10" customFormat="1" ht="18" customHeight="1" x14ac:dyDescent="0.25">
      <c r="A41" s="39">
        <v>33</v>
      </c>
      <c r="B41" s="12" t="s">
        <v>36</v>
      </c>
      <c r="C41" s="7">
        <v>100</v>
      </c>
      <c r="D41" s="7">
        <v>200</v>
      </c>
      <c r="E41" s="7">
        <v>22</v>
      </c>
      <c r="F41" s="7">
        <v>70</v>
      </c>
      <c r="G41" s="7">
        <v>0</v>
      </c>
      <c r="H41" s="7">
        <v>0</v>
      </c>
      <c r="I41" s="8">
        <v>122</v>
      </c>
      <c r="J41" s="8">
        <v>270</v>
      </c>
      <c r="K41" s="7">
        <v>20</v>
      </c>
      <c r="L41" s="7">
        <v>50</v>
      </c>
      <c r="M41" s="7">
        <v>105</v>
      </c>
      <c r="N41" s="7">
        <v>400</v>
      </c>
      <c r="O41" s="8">
        <v>247</v>
      </c>
      <c r="P41" s="8">
        <v>720</v>
      </c>
      <c r="Q41" s="8">
        <v>6</v>
      </c>
      <c r="R41" s="8">
        <v>61</v>
      </c>
      <c r="S41" s="8">
        <v>198</v>
      </c>
      <c r="T41" s="8">
        <v>576</v>
      </c>
      <c r="U41" s="7">
        <v>200</v>
      </c>
      <c r="V41" s="7">
        <v>940</v>
      </c>
      <c r="W41" s="7">
        <v>20</v>
      </c>
      <c r="X41" s="7">
        <v>50</v>
      </c>
      <c r="Y41" s="7">
        <v>5</v>
      </c>
      <c r="Z41" s="7">
        <v>10</v>
      </c>
      <c r="AA41" s="7">
        <v>0</v>
      </c>
      <c r="AB41" s="7">
        <v>0</v>
      </c>
      <c r="AC41" s="7">
        <v>0</v>
      </c>
      <c r="AD41" s="7">
        <v>0</v>
      </c>
      <c r="AE41" s="8">
        <v>225</v>
      </c>
      <c r="AF41" s="8">
        <v>1000</v>
      </c>
      <c r="AG41" s="8">
        <v>2</v>
      </c>
      <c r="AH41" s="8">
        <v>2</v>
      </c>
      <c r="AI41" s="7">
        <v>0</v>
      </c>
      <c r="AJ41" s="7">
        <v>0</v>
      </c>
      <c r="AK41" s="7">
        <v>0</v>
      </c>
      <c r="AL41" s="7">
        <v>0</v>
      </c>
      <c r="AM41" s="7">
        <v>14</v>
      </c>
      <c r="AN41" s="7">
        <v>90</v>
      </c>
      <c r="AO41" s="7">
        <v>2</v>
      </c>
      <c r="AP41" s="7">
        <v>5</v>
      </c>
      <c r="AQ41" s="7">
        <v>5</v>
      </c>
      <c r="AR41" s="7">
        <v>5</v>
      </c>
      <c r="AS41" s="7">
        <v>0</v>
      </c>
      <c r="AT41" s="7">
        <v>0</v>
      </c>
      <c r="AU41" s="7">
        <f t="shared" si="0"/>
        <v>21</v>
      </c>
      <c r="AV41" s="7">
        <f t="shared" si="1"/>
        <v>100</v>
      </c>
      <c r="AW41" s="7">
        <v>2</v>
      </c>
      <c r="AX41" s="7">
        <v>2</v>
      </c>
      <c r="AY41" s="9">
        <v>493</v>
      </c>
      <c r="AZ41" s="9">
        <v>1820</v>
      </c>
      <c r="BA41" s="9"/>
      <c r="BB41" s="9"/>
      <c r="BC41" s="7"/>
      <c r="BD41" s="7"/>
      <c r="BE41" s="7">
        <v>0</v>
      </c>
      <c r="BF41" s="7">
        <v>0</v>
      </c>
      <c r="BG41" s="7">
        <v>10</v>
      </c>
      <c r="BH41" s="7">
        <v>50</v>
      </c>
      <c r="BI41" s="7">
        <v>135</v>
      </c>
      <c r="BJ41" s="7">
        <v>150</v>
      </c>
      <c r="BK41" s="8">
        <v>145</v>
      </c>
      <c r="BL41" s="8">
        <v>200</v>
      </c>
      <c r="BM41" s="8">
        <v>638</v>
      </c>
      <c r="BN41" s="8">
        <v>2020</v>
      </c>
      <c r="BO41" s="7">
        <v>60</v>
      </c>
      <c r="BP41" s="7">
        <v>150</v>
      </c>
      <c r="BQ41" s="29">
        <v>12</v>
      </c>
      <c r="BR41" s="29">
        <v>12</v>
      </c>
    </row>
    <row r="42" spans="1:95" s="19" customFormat="1" ht="18" customHeight="1" x14ac:dyDescent="0.25">
      <c r="A42" s="37">
        <v>34</v>
      </c>
      <c r="B42" s="6" t="s">
        <v>82</v>
      </c>
      <c r="C42" s="7"/>
      <c r="D42" s="7"/>
      <c r="E42" s="7"/>
      <c r="F42" s="7"/>
      <c r="G42" s="7"/>
      <c r="H42" s="7"/>
      <c r="I42" s="8">
        <f t="shared" si="3"/>
        <v>0</v>
      </c>
      <c r="J42" s="8">
        <f t="shared" si="3"/>
        <v>0</v>
      </c>
      <c r="K42" s="7"/>
      <c r="L42" s="7"/>
      <c r="M42" s="7"/>
      <c r="N42" s="7"/>
      <c r="O42" s="8">
        <f t="shared" si="4"/>
        <v>0</v>
      </c>
      <c r="P42" s="8">
        <f t="shared" si="4"/>
        <v>0</v>
      </c>
      <c r="Q42" s="8"/>
      <c r="R42" s="8"/>
      <c r="S42" s="8"/>
      <c r="T42" s="8"/>
      <c r="U42" s="7"/>
      <c r="V42" s="7"/>
      <c r="W42" s="7"/>
      <c r="X42" s="7"/>
      <c r="Y42" s="7"/>
      <c r="Z42" s="7"/>
      <c r="AA42" s="7"/>
      <c r="AB42" s="7"/>
      <c r="AC42" s="7"/>
      <c r="AD42" s="7"/>
      <c r="AE42" s="8">
        <f t="shared" si="6"/>
        <v>0</v>
      </c>
      <c r="AF42" s="8">
        <f t="shared" si="6"/>
        <v>0</v>
      </c>
      <c r="AG42" s="8"/>
      <c r="AH42" s="8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f t="shared" si="0"/>
        <v>0</v>
      </c>
      <c r="AV42" s="7">
        <f t="shared" si="1"/>
        <v>0</v>
      </c>
      <c r="AW42" s="7"/>
      <c r="AX42" s="7"/>
      <c r="AY42" s="9">
        <f t="shared" si="15"/>
        <v>0</v>
      </c>
      <c r="AZ42" s="9">
        <f t="shared" si="15"/>
        <v>0</v>
      </c>
      <c r="BA42" s="9"/>
      <c r="BB42" s="9"/>
      <c r="BC42" s="7"/>
      <c r="BD42" s="7"/>
      <c r="BE42" s="7"/>
      <c r="BF42" s="7"/>
      <c r="BG42" s="7"/>
      <c r="BH42" s="7"/>
      <c r="BI42" s="7"/>
      <c r="BJ42" s="7"/>
      <c r="BK42" s="8">
        <f t="shared" si="10"/>
        <v>0</v>
      </c>
      <c r="BL42" s="8">
        <f t="shared" si="10"/>
        <v>0</v>
      </c>
      <c r="BM42" s="8">
        <f t="shared" si="16"/>
        <v>0</v>
      </c>
      <c r="BN42" s="8">
        <f t="shared" si="16"/>
        <v>0</v>
      </c>
      <c r="BO42" s="7"/>
      <c r="BP42" s="7"/>
      <c r="BQ42" s="31"/>
      <c r="BR42" s="31"/>
    </row>
    <row r="43" spans="1:95" s="16" customFormat="1" ht="18" customHeight="1" x14ac:dyDescent="0.25">
      <c r="A43" s="38" t="s">
        <v>37</v>
      </c>
      <c r="B43" s="13" t="s">
        <v>38</v>
      </c>
      <c r="C43" s="8">
        <f>SUM(C33:C42)</f>
        <v>5048</v>
      </c>
      <c r="D43" s="8">
        <f t="shared" ref="D43:BQ43" si="17">SUM(D33:D42)</f>
        <v>7620</v>
      </c>
      <c r="E43" s="8">
        <f t="shared" si="17"/>
        <v>2430</v>
      </c>
      <c r="F43" s="8">
        <f t="shared" si="17"/>
        <v>4600</v>
      </c>
      <c r="G43" s="8">
        <f t="shared" si="17"/>
        <v>560</v>
      </c>
      <c r="H43" s="8">
        <f t="shared" si="17"/>
        <v>530</v>
      </c>
      <c r="I43" s="8">
        <f t="shared" si="3"/>
        <v>8038</v>
      </c>
      <c r="J43" s="8">
        <f t="shared" si="3"/>
        <v>12750</v>
      </c>
      <c r="K43" s="8">
        <f t="shared" si="17"/>
        <v>857</v>
      </c>
      <c r="L43" s="8">
        <f t="shared" si="17"/>
        <v>1575</v>
      </c>
      <c r="M43" s="8">
        <f t="shared" si="17"/>
        <v>1050</v>
      </c>
      <c r="N43" s="8">
        <f t="shared" si="17"/>
        <v>2455</v>
      </c>
      <c r="O43" s="8">
        <f t="shared" si="4"/>
        <v>9945</v>
      </c>
      <c r="P43" s="8">
        <f t="shared" si="4"/>
        <v>16780</v>
      </c>
      <c r="Q43" s="8">
        <f t="shared" si="17"/>
        <v>139</v>
      </c>
      <c r="R43" s="8">
        <f t="shared" si="17"/>
        <v>400</v>
      </c>
      <c r="S43" s="8">
        <f t="shared" si="17"/>
        <v>7976</v>
      </c>
      <c r="T43" s="8">
        <f t="shared" si="17"/>
        <v>13450</v>
      </c>
      <c r="U43" s="8">
        <f t="shared" si="17"/>
        <v>2988</v>
      </c>
      <c r="V43" s="8">
        <f t="shared" si="17"/>
        <v>16343</v>
      </c>
      <c r="W43" s="8">
        <f t="shared" si="17"/>
        <v>535</v>
      </c>
      <c r="X43" s="8">
        <f t="shared" si="17"/>
        <v>3340</v>
      </c>
      <c r="Y43" s="8">
        <f t="shared" si="17"/>
        <v>128</v>
      </c>
      <c r="Z43" s="8">
        <f t="shared" si="17"/>
        <v>307</v>
      </c>
      <c r="AA43" s="8">
        <f t="shared" si="17"/>
        <v>0</v>
      </c>
      <c r="AB43" s="8">
        <f t="shared" si="17"/>
        <v>0</v>
      </c>
      <c r="AC43" s="8">
        <f t="shared" si="17"/>
        <v>5</v>
      </c>
      <c r="AD43" s="8">
        <f t="shared" si="17"/>
        <v>180</v>
      </c>
      <c r="AE43" s="8">
        <f t="shared" si="6"/>
        <v>3656</v>
      </c>
      <c r="AF43" s="8">
        <f t="shared" si="6"/>
        <v>20170</v>
      </c>
      <c r="AG43" s="8">
        <f t="shared" si="17"/>
        <v>32</v>
      </c>
      <c r="AH43" s="8">
        <f t="shared" si="17"/>
        <v>48</v>
      </c>
      <c r="AI43" s="8">
        <f t="shared" si="17"/>
        <v>0</v>
      </c>
      <c r="AJ43" s="8">
        <f t="shared" si="17"/>
        <v>0</v>
      </c>
      <c r="AK43" s="8">
        <f t="shared" si="17"/>
        <v>20</v>
      </c>
      <c r="AL43" s="8">
        <f t="shared" si="17"/>
        <v>40</v>
      </c>
      <c r="AM43" s="8">
        <f t="shared" si="17"/>
        <v>363</v>
      </c>
      <c r="AN43" s="8">
        <f t="shared" si="17"/>
        <v>2477</v>
      </c>
      <c r="AO43" s="8">
        <f t="shared" si="17"/>
        <v>75</v>
      </c>
      <c r="AP43" s="8">
        <f t="shared" si="17"/>
        <v>128</v>
      </c>
      <c r="AQ43" s="8">
        <f t="shared" si="17"/>
        <v>815</v>
      </c>
      <c r="AR43" s="8">
        <f t="shared" si="17"/>
        <v>1860</v>
      </c>
      <c r="AS43" s="8">
        <f t="shared" si="17"/>
        <v>250</v>
      </c>
      <c r="AT43" s="8">
        <f t="shared" si="17"/>
        <v>3795</v>
      </c>
      <c r="AU43" s="7">
        <f t="shared" si="0"/>
        <v>1523</v>
      </c>
      <c r="AV43" s="7">
        <f t="shared" si="1"/>
        <v>8300</v>
      </c>
      <c r="AW43" s="8">
        <f t="shared" si="17"/>
        <v>79</v>
      </c>
      <c r="AX43" s="8">
        <f t="shared" si="17"/>
        <v>159</v>
      </c>
      <c r="AY43" s="9">
        <f t="shared" si="15"/>
        <v>15124</v>
      </c>
      <c r="AZ43" s="9">
        <f t="shared" si="15"/>
        <v>45250</v>
      </c>
      <c r="BA43" s="8">
        <f t="shared" ref="BA43" si="18">SUM(BA33:BA42)</f>
        <v>0</v>
      </c>
      <c r="BB43" s="8">
        <f t="shared" si="17"/>
        <v>0</v>
      </c>
      <c r="BC43" s="8">
        <f t="shared" si="17"/>
        <v>0</v>
      </c>
      <c r="BD43" s="8">
        <f t="shared" si="17"/>
        <v>0</v>
      </c>
      <c r="BE43" s="8">
        <f t="shared" si="17"/>
        <v>19</v>
      </c>
      <c r="BF43" s="8">
        <f t="shared" si="17"/>
        <v>567</v>
      </c>
      <c r="BG43" s="8">
        <f t="shared" si="17"/>
        <v>620</v>
      </c>
      <c r="BH43" s="8">
        <f t="shared" si="17"/>
        <v>1810</v>
      </c>
      <c r="BI43" s="8">
        <f t="shared" si="17"/>
        <v>3177</v>
      </c>
      <c r="BJ43" s="8">
        <f t="shared" si="17"/>
        <v>5953</v>
      </c>
      <c r="BK43" s="8">
        <f t="shared" si="10"/>
        <v>3816</v>
      </c>
      <c r="BL43" s="8">
        <f t="shared" si="10"/>
        <v>8330</v>
      </c>
      <c r="BM43" s="8">
        <f t="shared" si="16"/>
        <v>18940</v>
      </c>
      <c r="BN43" s="8">
        <f t="shared" si="16"/>
        <v>53580</v>
      </c>
      <c r="BO43" s="8">
        <f t="shared" si="17"/>
        <v>3515</v>
      </c>
      <c r="BP43" s="8">
        <f t="shared" si="17"/>
        <v>8175</v>
      </c>
      <c r="BQ43" s="8">
        <f t="shared" si="17"/>
        <v>629</v>
      </c>
      <c r="BR43" s="8">
        <f t="shared" ref="BR43" si="19">SUM(BR33:BR42)</f>
        <v>616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8">
        <f>C43+C32+C19</f>
        <v>66421</v>
      </c>
      <c r="D44" s="8">
        <f t="shared" ref="D44:BO44" si="20">D43+D32+D19</f>
        <v>118930</v>
      </c>
      <c r="E44" s="8">
        <f t="shared" si="20"/>
        <v>13217</v>
      </c>
      <c r="F44" s="8">
        <f t="shared" si="20"/>
        <v>18660</v>
      </c>
      <c r="G44" s="8">
        <f t="shared" si="20"/>
        <v>4260</v>
      </c>
      <c r="H44" s="8">
        <f t="shared" si="20"/>
        <v>4290</v>
      </c>
      <c r="I44" s="8">
        <f t="shared" si="20"/>
        <v>83898</v>
      </c>
      <c r="J44" s="8">
        <f t="shared" si="20"/>
        <v>141880</v>
      </c>
      <c r="K44" s="8">
        <f t="shared" si="20"/>
        <v>4192</v>
      </c>
      <c r="L44" s="8">
        <f t="shared" si="20"/>
        <v>8365</v>
      </c>
      <c r="M44" s="8">
        <f t="shared" si="20"/>
        <v>3231</v>
      </c>
      <c r="N44" s="8">
        <f t="shared" si="20"/>
        <v>8835</v>
      </c>
      <c r="O44" s="8">
        <f t="shared" si="20"/>
        <v>91321</v>
      </c>
      <c r="P44" s="8">
        <f t="shared" si="20"/>
        <v>159080</v>
      </c>
      <c r="Q44" s="8">
        <f t="shared" si="20"/>
        <v>511</v>
      </c>
      <c r="R44" s="8">
        <f t="shared" si="20"/>
        <v>1483</v>
      </c>
      <c r="S44" s="8">
        <f t="shared" si="20"/>
        <v>74093</v>
      </c>
      <c r="T44" s="8">
        <f t="shared" si="20"/>
        <v>130251</v>
      </c>
      <c r="U44" s="8">
        <f t="shared" si="20"/>
        <v>10313</v>
      </c>
      <c r="V44" s="8">
        <f t="shared" si="20"/>
        <v>42945</v>
      </c>
      <c r="W44" s="8">
        <f t="shared" si="20"/>
        <v>1564</v>
      </c>
      <c r="X44" s="8">
        <f t="shared" si="20"/>
        <v>8076</v>
      </c>
      <c r="Y44" s="8">
        <f t="shared" si="20"/>
        <v>406</v>
      </c>
      <c r="Z44" s="8">
        <f t="shared" si="20"/>
        <v>788</v>
      </c>
      <c r="AA44" s="8">
        <f t="shared" si="20"/>
        <v>122</v>
      </c>
      <c r="AB44" s="8">
        <f t="shared" si="20"/>
        <v>151</v>
      </c>
      <c r="AC44" s="8">
        <f t="shared" si="20"/>
        <v>12</v>
      </c>
      <c r="AD44" s="8">
        <f t="shared" si="20"/>
        <v>380</v>
      </c>
      <c r="AE44" s="8">
        <f t="shared" si="20"/>
        <v>12417</v>
      </c>
      <c r="AF44" s="8">
        <f t="shared" si="20"/>
        <v>52340</v>
      </c>
      <c r="AG44" s="8">
        <f t="shared" si="20"/>
        <v>102</v>
      </c>
      <c r="AH44" s="8">
        <f t="shared" si="20"/>
        <v>136</v>
      </c>
      <c r="AI44" s="8">
        <f t="shared" si="20"/>
        <v>17</v>
      </c>
      <c r="AJ44" s="8">
        <f t="shared" si="20"/>
        <v>100</v>
      </c>
      <c r="AK44" s="8">
        <f t="shared" si="20"/>
        <v>567</v>
      </c>
      <c r="AL44" s="8">
        <f t="shared" si="20"/>
        <v>1515</v>
      </c>
      <c r="AM44" s="8">
        <f t="shared" si="20"/>
        <v>2442</v>
      </c>
      <c r="AN44" s="8">
        <f t="shared" si="20"/>
        <v>16974</v>
      </c>
      <c r="AO44" s="8">
        <f t="shared" si="20"/>
        <v>573</v>
      </c>
      <c r="AP44" s="8">
        <f t="shared" si="20"/>
        <v>4835</v>
      </c>
      <c r="AQ44" s="8">
        <f t="shared" si="20"/>
        <v>1715</v>
      </c>
      <c r="AR44" s="8">
        <f t="shared" si="20"/>
        <v>3255</v>
      </c>
      <c r="AS44" s="8">
        <f t="shared" si="20"/>
        <v>885</v>
      </c>
      <c r="AT44" s="8">
        <f t="shared" si="20"/>
        <v>11763</v>
      </c>
      <c r="AU44" s="7">
        <f t="shared" si="0"/>
        <v>6199</v>
      </c>
      <c r="AV44" s="7">
        <f t="shared" si="1"/>
        <v>38442</v>
      </c>
      <c r="AW44" s="8">
        <f t="shared" si="20"/>
        <v>200</v>
      </c>
      <c r="AX44" s="8">
        <f t="shared" si="20"/>
        <v>361</v>
      </c>
      <c r="AY44" s="8">
        <f t="shared" si="20"/>
        <v>109937</v>
      </c>
      <c r="AZ44" s="8">
        <f t="shared" si="20"/>
        <v>249862</v>
      </c>
      <c r="BA44" s="8">
        <f t="shared" si="20"/>
        <v>0</v>
      </c>
      <c r="BB44" s="8">
        <f t="shared" si="20"/>
        <v>0</v>
      </c>
      <c r="BC44" s="8">
        <f t="shared" si="20"/>
        <v>12</v>
      </c>
      <c r="BD44" s="8">
        <f t="shared" si="20"/>
        <v>185</v>
      </c>
      <c r="BE44" s="8">
        <f t="shared" si="20"/>
        <v>40</v>
      </c>
      <c r="BF44" s="8">
        <f t="shared" si="20"/>
        <v>1170</v>
      </c>
      <c r="BG44" s="8">
        <f t="shared" si="20"/>
        <v>1695</v>
      </c>
      <c r="BH44" s="8">
        <f t="shared" si="20"/>
        <v>3811</v>
      </c>
      <c r="BI44" s="8">
        <f t="shared" si="20"/>
        <v>11354</v>
      </c>
      <c r="BJ44" s="8">
        <f t="shared" si="20"/>
        <v>16239</v>
      </c>
      <c r="BK44" s="8">
        <f t="shared" si="20"/>
        <v>13101</v>
      </c>
      <c r="BL44" s="8">
        <f t="shared" si="20"/>
        <v>21405</v>
      </c>
      <c r="BM44" s="8">
        <f t="shared" si="20"/>
        <v>123038</v>
      </c>
      <c r="BN44" s="8">
        <f t="shared" si="20"/>
        <v>271267</v>
      </c>
      <c r="BO44" s="8">
        <f t="shared" si="20"/>
        <v>32243</v>
      </c>
      <c r="BP44" s="8">
        <f t="shared" ref="BP44:BR44" si="21">BP43+BP32+BP19</f>
        <v>69695</v>
      </c>
      <c r="BQ44" s="8">
        <f t="shared" si="21"/>
        <v>5016</v>
      </c>
      <c r="BR44" s="8">
        <f t="shared" si="21"/>
        <v>4954</v>
      </c>
    </row>
    <row r="45" spans="1:95" s="10" customFormat="1" ht="18" customHeight="1" x14ac:dyDescent="0.25">
      <c r="A45" s="37">
        <v>35</v>
      </c>
      <c r="B45" s="12" t="s">
        <v>90</v>
      </c>
      <c r="C45" s="7">
        <v>20615</v>
      </c>
      <c r="D45" s="7">
        <v>31870</v>
      </c>
      <c r="E45" s="7">
        <v>3098</v>
      </c>
      <c r="F45" s="7">
        <v>4130</v>
      </c>
      <c r="G45" s="7">
        <v>1180</v>
      </c>
      <c r="H45" s="7">
        <v>1500</v>
      </c>
      <c r="I45" s="8">
        <v>24893</v>
      </c>
      <c r="J45" s="8">
        <v>37500</v>
      </c>
      <c r="K45" s="7">
        <v>230</v>
      </c>
      <c r="L45" s="7">
        <v>1300</v>
      </c>
      <c r="M45" s="7">
        <v>575</v>
      </c>
      <c r="N45" s="7">
        <v>2500</v>
      </c>
      <c r="O45" s="8">
        <v>25698</v>
      </c>
      <c r="P45" s="8">
        <v>41300</v>
      </c>
      <c r="Q45" s="8">
        <v>72</v>
      </c>
      <c r="R45" s="8">
        <v>313</v>
      </c>
      <c r="S45" s="8">
        <v>20868</v>
      </c>
      <c r="T45" s="8">
        <v>33641</v>
      </c>
      <c r="U45" s="7">
        <v>1120</v>
      </c>
      <c r="V45" s="7">
        <v>4515</v>
      </c>
      <c r="W45" s="7">
        <v>280</v>
      </c>
      <c r="X45" s="7">
        <v>1600</v>
      </c>
      <c r="Y45" s="7">
        <v>14</v>
      </c>
      <c r="Z45" s="7">
        <v>50</v>
      </c>
      <c r="AA45" s="7">
        <v>30</v>
      </c>
      <c r="AB45" s="7">
        <v>35</v>
      </c>
      <c r="AC45" s="7">
        <v>0</v>
      </c>
      <c r="AD45" s="7">
        <v>0</v>
      </c>
      <c r="AE45" s="8">
        <v>1444</v>
      </c>
      <c r="AF45" s="8">
        <v>6200</v>
      </c>
      <c r="AG45" s="8">
        <v>8</v>
      </c>
      <c r="AH45" s="8">
        <v>9</v>
      </c>
      <c r="AI45" s="7">
        <v>0</v>
      </c>
      <c r="AJ45" s="7">
        <v>0</v>
      </c>
      <c r="AK45" s="7">
        <v>85</v>
      </c>
      <c r="AL45" s="7">
        <v>200</v>
      </c>
      <c r="AM45" s="7">
        <v>120</v>
      </c>
      <c r="AN45" s="7">
        <v>636</v>
      </c>
      <c r="AO45" s="7">
        <v>285</v>
      </c>
      <c r="AP45" s="7">
        <v>2000</v>
      </c>
      <c r="AQ45" s="7">
        <v>280</v>
      </c>
      <c r="AR45" s="7">
        <v>419</v>
      </c>
      <c r="AS45" s="7">
        <v>85</v>
      </c>
      <c r="AT45" s="7">
        <v>1200</v>
      </c>
      <c r="AU45" s="7">
        <f t="shared" si="0"/>
        <v>855</v>
      </c>
      <c r="AV45" s="7">
        <f t="shared" si="1"/>
        <v>4455</v>
      </c>
      <c r="AW45" s="7">
        <v>27</v>
      </c>
      <c r="AX45" s="7">
        <v>34</v>
      </c>
      <c r="AY45" s="9">
        <v>27682</v>
      </c>
      <c r="AZ45" s="9">
        <v>49000</v>
      </c>
      <c r="BA45" s="9"/>
      <c r="BB45" s="9"/>
      <c r="BC45" s="7">
        <v>2</v>
      </c>
      <c r="BD45" s="7">
        <v>30</v>
      </c>
      <c r="BE45" s="7">
        <v>2</v>
      </c>
      <c r="BF45" s="7">
        <v>60</v>
      </c>
      <c r="BG45" s="7">
        <v>90</v>
      </c>
      <c r="BH45" s="7">
        <v>90</v>
      </c>
      <c r="BI45" s="7">
        <v>1456</v>
      </c>
      <c r="BJ45" s="7">
        <v>1430</v>
      </c>
      <c r="BK45" s="8">
        <v>1550</v>
      </c>
      <c r="BL45" s="8">
        <v>1610</v>
      </c>
      <c r="BM45" s="8">
        <v>29232</v>
      </c>
      <c r="BN45" s="8">
        <v>50610</v>
      </c>
      <c r="BO45" s="7">
        <v>10200</v>
      </c>
      <c r="BP45" s="7">
        <v>17800</v>
      </c>
      <c r="BQ45" s="30">
        <v>1621</v>
      </c>
      <c r="BR45" s="30">
        <v>1610</v>
      </c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7"/>
      <c r="D46" s="7"/>
      <c r="E46" s="7"/>
      <c r="F46" s="7"/>
      <c r="G46" s="7"/>
      <c r="H46" s="7"/>
      <c r="I46" s="8">
        <f t="shared" si="3"/>
        <v>0</v>
      </c>
      <c r="J46" s="8">
        <f t="shared" si="3"/>
        <v>0</v>
      </c>
      <c r="K46" s="7"/>
      <c r="L46" s="7"/>
      <c r="M46" s="7"/>
      <c r="N46" s="7"/>
      <c r="O46" s="8">
        <f t="shared" si="4"/>
        <v>0</v>
      </c>
      <c r="P46" s="8">
        <f t="shared" si="4"/>
        <v>0</v>
      </c>
      <c r="Q46" s="8"/>
      <c r="R46" s="8"/>
      <c r="S46" s="8"/>
      <c r="T46" s="8"/>
      <c r="U46" s="7"/>
      <c r="V46" s="7"/>
      <c r="W46" s="7"/>
      <c r="X46" s="7"/>
      <c r="Y46" s="7"/>
      <c r="Z46" s="7"/>
      <c r="AA46" s="7"/>
      <c r="AB46" s="7"/>
      <c r="AC46" s="7"/>
      <c r="AD46" s="7"/>
      <c r="AE46" s="8">
        <f t="shared" si="6"/>
        <v>0</v>
      </c>
      <c r="AF46" s="8">
        <f t="shared" si="6"/>
        <v>0</v>
      </c>
      <c r="AG46" s="8"/>
      <c r="AH46" s="8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>
        <f t="shared" si="0"/>
        <v>0</v>
      </c>
      <c r="AV46" s="7">
        <f t="shared" si="1"/>
        <v>0</v>
      </c>
      <c r="AW46" s="7"/>
      <c r="AX46" s="7"/>
      <c r="AY46" s="9">
        <f t="shared" ref="AY46:AZ47" si="22">O46+AE46+AU46</f>
        <v>0</v>
      </c>
      <c r="AZ46" s="9">
        <f t="shared" si="22"/>
        <v>0</v>
      </c>
      <c r="BA46" s="9"/>
      <c r="BB46" s="9"/>
      <c r="BC46" s="7"/>
      <c r="BD46" s="7"/>
      <c r="BE46" s="7"/>
      <c r="BF46" s="7"/>
      <c r="BG46" s="7"/>
      <c r="BH46" s="7"/>
      <c r="BI46" s="7"/>
      <c r="BJ46" s="7"/>
      <c r="BK46" s="8">
        <f t="shared" si="10"/>
        <v>0</v>
      </c>
      <c r="BL46" s="8">
        <f t="shared" si="10"/>
        <v>0</v>
      </c>
      <c r="BM46" s="8">
        <f t="shared" si="16"/>
        <v>0</v>
      </c>
      <c r="BN46" s="8">
        <f t="shared" si="16"/>
        <v>0</v>
      </c>
      <c r="BO46" s="7"/>
      <c r="BP46" s="7"/>
      <c r="BQ46" s="29"/>
      <c r="BR46" s="29"/>
    </row>
    <row r="47" spans="1:95" s="16" customFormat="1" ht="18" customHeight="1" x14ac:dyDescent="0.25">
      <c r="A47" s="38"/>
      <c r="B47" s="13" t="s">
        <v>40</v>
      </c>
      <c r="C47" s="8">
        <f>SUM(C45:C46)</f>
        <v>20615</v>
      </c>
      <c r="D47" s="8">
        <f t="shared" ref="D47:BQ47" si="23">SUM(D45:D46)</f>
        <v>31870</v>
      </c>
      <c r="E47" s="8">
        <f t="shared" si="23"/>
        <v>3098</v>
      </c>
      <c r="F47" s="8">
        <f t="shared" si="23"/>
        <v>4130</v>
      </c>
      <c r="G47" s="8">
        <f t="shared" si="23"/>
        <v>1180</v>
      </c>
      <c r="H47" s="8">
        <f t="shared" si="23"/>
        <v>1500</v>
      </c>
      <c r="I47" s="8">
        <f t="shared" si="3"/>
        <v>24893</v>
      </c>
      <c r="J47" s="8">
        <f t="shared" si="3"/>
        <v>37500</v>
      </c>
      <c r="K47" s="8">
        <f t="shared" si="23"/>
        <v>230</v>
      </c>
      <c r="L47" s="8">
        <f t="shared" si="23"/>
        <v>1300</v>
      </c>
      <c r="M47" s="8">
        <f t="shared" si="23"/>
        <v>575</v>
      </c>
      <c r="N47" s="8">
        <f t="shared" si="23"/>
        <v>2500</v>
      </c>
      <c r="O47" s="8">
        <f t="shared" si="4"/>
        <v>25698</v>
      </c>
      <c r="P47" s="8">
        <f t="shared" si="4"/>
        <v>41300</v>
      </c>
      <c r="Q47" s="8">
        <f t="shared" si="23"/>
        <v>72</v>
      </c>
      <c r="R47" s="8">
        <f t="shared" si="23"/>
        <v>313</v>
      </c>
      <c r="S47" s="8">
        <f t="shared" si="23"/>
        <v>20868</v>
      </c>
      <c r="T47" s="8">
        <f t="shared" si="23"/>
        <v>33641</v>
      </c>
      <c r="U47" s="8">
        <f t="shared" si="23"/>
        <v>1120</v>
      </c>
      <c r="V47" s="8">
        <f t="shared" si="23"/>
        <v>4515</v>
      </c>
      <c r="W47" s="8">
        <f t="shared" si="23"/>
        <v>280</v>
      </c>
      <c r="X47" s="8">
        <f t="shared" si="23"/>
        <v>1600</v>
      </c>
      <c r="Y47" s="8">
        <f t="shared" si="23"/>
        <v>14</v>
      </c>
      <c r="Z47" s="8">
        <f t="shared" si="23"/>
        <v>50</v>
      </c>
      <c r="AA47" s="8">
        <f t="shared" si="23"/>
        <v>30</v>
      </c>
      <c r="AB47" s="8">
        <f t="shared" si="23"/>
        <v>35</v>
      </c>
      <c r="AC47" s="8">
        <f t="shared" si="23"/>
        <v>0</v>
      </c>
      <c r="AD47" s="8">
        <f t="shared" si="23"/>
        <v>0</v>
      </c>
      <c r="AE47" s="8">
        <f t="shared" si="6"/>
        <v>1444</v>
      </c>
      <c r="AF47" s="8">
        <f t="shared" si="6"/>
        <v>6200</v>
      </c>
      <c r="AG47" s="8">
        <f t="shared" si="23"/>
        <v>8</v>
      </c>
      <c r="AH47" s="8">
        <f t="shared" si="23"/>
        <v>9</v>
      </c>
      <c r="AI47" s="8">
        <f t="shared" si="23"/>
        <v>0</v>
      </c>
      <c r="AJ47" s="8">
        <f t="shared" si="23"/>
        <v>0</v>
      </c>
      <c r="AK47" s="8">
        <f t="shared" si="23"/>
        <v>85</v>
      </c>
      <c r="AL47" s="8">
        <f t="shared" si="23"/>
        <v>200</v>
      </c>
      <c r="AM47" s="8">
        <f t="shared" si="23"/>
        <v>120</v>
      </c>
      <c r="AN47" s="8">
        <f t="shared" si="23"/>
        <v>636</v>
      </c>
      <c r="AO47" s="8">
        <f t="shared" si="23"/>
        <v>285</v>
      </c>
      <c r="AP47" s="8">
        <f t="shared" si="23"/>
        <v>2000</v>
      </c>
      <c r="AQ47" s="8">
        <f t="shared" si="23"/>
        <v>280</v>
      </c>
      <c r="AR47" s="8">
        <f t="shared" si="23"/>
        <v>419</v>
      </c>
      <c r="AS47" s="8">
        <f t="shared" si="23"/>
        <v>85</v>
      </c>
      <c r="AT47" s="8">
        <f t="shared" si="23"/>
        <v>1200</v>
      </c>
      <c r="AU47" s="7">
        <f t="shared" si="0"/>
        <v>855</v>
      </c>
      <c r="AV47" s="7">
        <f t="shared" si="1"/>
        <v>4455</v>
      </c>
      <c r="AW47" s="8">
        <f t="shared" si="23"/>
        <v>27</v>
      </c>
      <c r="AX47" s="8">
        <f t="shared" si="23"/>
        <v>34</v>
      </c>
      <c r="AY47" s="9">
        <f t="shared" si="22"/>
        <v>27997</v>
      </c>
      <c r="AZ47" s="9">
        <f t="shared" si="22"/>
        <v>51955</v>
      </c>
      <c r="BA47" s="8">
        <f t="shared" ref="BA47" si="24">SUM(BA45:BA46)</f>
        <v>0</v>
      </c>
      <c r="BB47" s="8">
        <f t="shared" si="23"/>
        <v>0</v>
      </c>
      <c r="BC47" s="8">
        <f t="shared" si="23"/>
        <v>2</v>
      </c>
      <c r="BD47" s="8">
        <f t="shared" si="23"/>
        <v>30</v>
      </c>
      <c r="BE47" s="8">
        <f t="shared" si="23"/>
        <v>2</v>
      </c>
      <c r="BF47" s="8">
        <f t="shared" si="23"/>
        <v>60</v>
      </c>
      <c r="BG47" s="8">
        <f t="shared" si="23"/>
        <v>90</v>
      </c>
      <c r="BH47" s="8">
        <f t="shared" si="23"/>
        <v>90</v>
      </c>
      <c r="BI47" s="8">
        <f t="shared" si="23"/>
        <v>1456</v>
      </c>
      <c r="BJ47" s="8">
        <f t="shared" si="23"/>
        <v>1430</v>
      </c>
      <c r="BK47" s="8">
        <f t="shared" si="10"/>
        <v>1550</v>
      </c>
      <c r="BL47" s="8">
        <f t="shared" si="10"/>
        <v>1610</v>
      </c>
      <c r="BM47" s="8">
        <f t="shared" si="16"/>
        <v>29547</v>
      </c>
      <c r="BN47" s="8">
        <f t="shared" si="16"/>
        <v>53565</v>
      </c>
      <c r="BO47" s="8">
        <f t="shared" si="23"/>
        <v>10200</v>
      </c>
      <c r="BP47" s="8">
        <f t="shared" si="23"/>
        <v>17800</v>
      </c>
      <c r="BQ47" s="8">
        <f t="shared" si="23"/>
        <v>1621</v>
      </c>
      <c r="BR47" s="8">
        <f t="shared" ref="BR47" si="25">SUM(BR45:BR46)</f>
        <v>1610</v>
      </c>
    </row>
    <row r="48" spans="1:95" s="10" customFormat="1" ht="18" customHeight="1" x14ac:dyDescent="0.25">
      <c r="A48" s="37">
        <v>37</v>
      </c>
      <c r="B48" s="12" t="s">
        <v>80</v>
      </c>
      <c r="C48" s="7">
        <v>25390</v>
      </c>
      <c r="D48" s="7">
        <v>42050</v>
      </c>
      <c r="E48" s="7">
        <v>65</v>
      </c>
      <c r="F48" s="7">
        <v>130</v>
      </c>
      <c r="G48" s="7">
        <v>950</v>
      </c>
      <c r="H48" s="7">
        <v>1160</v>
      </c>
      <c r="I48" s="8">
        <v>26405</v>
      </c>
      <c r="J48" s="8">
        <v>43340</v>
      </c>
      <c r="K48" s="7">
        <v>150</v>
      </c>
      <c r="L48" s="7">
        <v>500</v>
      </c>
      <c r="M48" s="7">
        <v>60</v>
      </c>
      <c r="N48" s="7">
        <v>120</v>
      </c>
      <c r="O48" s="8">
        <v>26615</v>
      </c>
      <c r="P48" s="8">
        <v>43960</v>
      </c>
      <c r="Q48" s="8">
        <v>11</v>
      </c>
      <c r="R48" s="8">
        <v>24</v>
      </c>
      <c r="S48" s="8">
        <v>22628</v>
      </c>
      <c r="T48" s="8">
        <v>37371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8">
        <v>0</v>
      </c>
      <c r="AF48" s="8">
        <v>0</v>
      </c>
      <c r="AG48" s="8">
        <v>0</v>
      </c>
      <c r="AH48" s="8">
        <v>0</v>
      </c>
      <c r="AI48" s="7">
        <v>0</v>
      </c>
      <c r="AJ48" s="7">
        <v>0</v>
      </c>
      <c r="AK48" s="7">
        <v>0</v>
      </c>
      <c r="AL48" s="7">
        <v>0</v>
      </c>
      <c r="AM48" s="7">
        <v>20</v>
      </c>
      <c r="AN48" s="7">
        <v>85</v>
      </c>
      <c r="AO48" s="7">
        <v>0</v>
      </c>
      <c r="AP48" s="7">
        <v>0</v>
      </c>
      <c r="AQ48" s="7">
        <v>5</v>
      </c>
      <c r="AR48" s="7">
        <v>15</v>
      </c>
      <c r="AS48" s="7">
        <v>0</v>
      </c>
      <c r="AT48" s="7">
        <v>0</v>
      </c>
      <c r="AU48" s="7">
        <f t="shared" si="0"/>
        <v>25</v>
      </c>
      <c r="AV48" s="7">
        <f t="shared" si="1"/>
        <v>100</v>
      </c>
      <c r="AW48" s="7">
        <v>0</v>
      </c>
      <c r="AX48" s="7">
        <v>0</v>
      </c>
      <c r="AY48" s="9">
        <v>26640</v>
      </c>
      <c r="AZ48" s="9">
        <v>44060</v>
      </c>
      <c r="BA48" s="9"/>
      <c r="BB48" s="9"/>
      <c r="BC48" s="7"/>
      <c r="BD48" s="7"/>
      <c r="BE48" s="7"/>
      <c r="BF48" s="7"/>
      <c r="BG48" s="7"/>
      <c r="BH48" s="7"/>
      <c r="BI48" s="7">
        <v>80</v>
      </c>
      <c r="BJ48" s="7">
        <v>80</v>
      </c>
      <c r="BK48" s="8">
        <v>80</v>
      </c>
      <c r="BL48" s="8">
        <v>80</v>
      </c>
      <c r="BM48" s="8">
        <v>26720</v>
      </c>
      <c r="BN48" s="8">
        <v>44140</v>
      </c>
      <c r="BO48" s="7">
        <v>4180</v>
      </c>
      <c r="BP48" s="7">
        <v>7360</v>
      </c>
      <c r="BQ48" s="30">
        <v>260</v>
      </c>
      <c r="BR48" s="30">
        <v>253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7"/>
      <c r="D49" s="7"/>
      <c r="E49" s="7"/>
      <c r="F49" s="7"/>
      <c r="G49" s="7"/>
      <c r="H49" s="7"/>
      <c r="I49" s="8">
        <f t="shared" si="3"/>
        <v>0</v>
      </c>
      <c r="J49" s="8">
        <f t="shared" si="3"/>
        <v>0</v>
      </c>
      <c r="K49" s="7"/>
      <c r="L49" s="7"/>
      <c r="M49" s="7"/>
      <c r="N49" s="7"/>
      <c r="O49" s="8">
        <f t="shared" si="4"/>
        <v>0</v>
      </c>
      <c r="P49" s="8">
        <f t="shared" si="4"/>
        <v>0</v>
      </c>
      <c r="Q49" s="8"/>
      <c r="R49" s="8"/>
      <c r="S49" s="8"/>
      <c r="T49" s="8"/>
      <c r="U49" s="7"/>
      <c r="V49" s="7"/>
      <c r="W49" s="7"/>
      <c r="X49" s="7"/>
      <c r="Y49" s="7"/>
      <c r="Z49" s="7"/>
      <c r="AA49" s="7"/>
      <c r="AB49" s="7"/>
      <c r="AC49" s="7"/>
      <c r="AD49" s="7"/>
      <c r="AE49" s="8">
        <f t="shared" si="6"/>
        <v>0</v>
      </c>
      <c r="AF49" s="8">
        <f t="shared" si="6"/>
        <v>0</v>
      </c>
      <c r="AG49" s="8"/>
      <c r="AH49" s="8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>
        <f t="shared" si="0"/>
        <v>0</v>
      </c>
      <c r="AV49" s="7">
        <f t="shared" si="1"/>
        <v>0</v>
      </c>
      <c r="AW49" s="7"/>
      <c r="AX49" s="7"/>
      <c r="AY49" s="9">
        <f t="shared" ref="AY49:AZ50" si="26">O49+AE49+AU49</f>
        <v>0</v>
      </c>
      <c r="AZ49" s="9">
        <f t="shared" si="26"/>
        <v>0</v>
      </c>
      <c r="BA49" s="9"/>
      <c r="BB49" s="9"/>
      <c r="BC49" s="7"/>
      <c r="BD49" s="7"/>
      <c r="BE49" s="7"/>
      <c r="BF49" s="7"/>
      <c r="BG49" s="7"/>
      <c r="BH49" s="7"/>
      <c r="BI49" s="7"/>
      <c r="BJ49" s="7"/>
      <c r="BK49" s="8">
        <f t="shared" si="10"/>
        <v>0</v>
      </c>
      <c r="BL49" s="8">
        <f t="shared" si="10"/>
        <v>0</v>
      </c>
      <c r="BM49" s="8">
        <f t="shared" si="16"/>
        <v>0</v>
      </c>
      <c r="BN49" s="8">
        <f t="shared" si="16"/>
        <v>0</v>
      </c>
      <c r="BO49" s="7"/>
      <c r="BP49" s="7"/>
      <c r="BQ49" s="29"/>
      <c r="BR49" s="29"/>
    </row>
    <row r="50" spans="1:94" s="16" customFormat="1" ht="18" customHeight="1" x14ac:dyDescent="0.25">
      <c r="A50" s="38"/>
      <c r="B50" s="13" t="s">
        <v>42</v>
      </c>
      <c r="C50" s="8">
        <f t="shared" ref="C50:H50" si="27">SUM(C48:C49)</f>
        <v>25390</v>
      </c>
      <c r="D50" s="8">
        <f t="shared" si="27"/>
        <v>42050</v>
      </c>
      <c r="E50" s="8">
        <f t="shared" si="27"/>
        <v>65</v>
      </c>
      <c r="F50" s="8">
        <f t="shared" si="27"/>
        <v>130</v>
      </c>
      <c r="G50" s="8">
        <f t="shared" si="27"/>
        <v>950</v>
      </c>
      <c r="H50" s="8">
        <f t="shared" si="27"/>
        <v>1160</v>
      </c>
      <c r="I50" s="8">
        <f t="shared" si="3"/>
        <v>26405</v>
      </c>
      <c r="J50" s="8">
        <f t="shared" si="3"/>
        <v>43340</v>
      </c>
      <c r="K50" s="8">
        <f>SUM(K48:K49)</f>
        <v>150</v>
      </c>
      <c r="L50" s="8">
        <f>SUM(L48:L49)</f>
        <v>500</v>
      </c>
      <c r="M50" s="8">
        <f>SUM(M48:M49)</f>
        <v>60</v>
      </c>
      <c r="N50" s="8">
        <f>SUM(N48:N49)</f>
        <v>120</v>
      </c>
      <c r="O50" s="8">
        <f t="shared" si="4"/>
        <v>26615</v>
      </c>
      <c r="P50" s="8">
        <f t="shared" si="4"/>
        <v>43960</v>
      </c>
      <c r="Q50" s="8">
        <f t="shared" ref="Q50:AD50" si="28">SUM(Q48:Q49)</f>
        <v>11</v>
      </c>
      <c r="R50" s="8">
        <f t="shared" si="28"/>
        <v>24</v>
      </c>
      <c r="S50" s="8">
        <f t="shared" si="28"/>
        <v>22628</v>
      </c>
      <c r="T50" s="8">
        <f t="shared" si="28"/>
        <v>37371</v>
      </c>
      <c r="U50" s="8">
        <f t="shared" si="28"/>
        <v>0</v>
      </c>
      <c r="V50" s="8">
        <f t="shared" si="28"/>
        <v>0</v>
      </c>
      <c r="W50" s="8">
        <f t="shared" si="28"/>
        <v>0</v>
      </c>
      <c r="X50" s="8">
        <f t="shared" si="28"/>
        <v>0</v>
      </c>
      <c r="Y50" s="8">
        <f t="shared" si="28"/>
        <v>0</v>
      </c>
      <c r="Z50" s="8">
        <f t="shared" si="28"/>
        <v>0</v>
      </c>
      <c r="AA50" s="8">
        <f t="shared" si="28"/>
        <v>0</v>
      </c>
      <c r="AB50" s="8">
        <f t="shared" si="28"/>
        <v>0</v>
      </c>
      <c r="AC50" s="8">
        <f t="shared" si="28"/>
        <v>0</v>
      </c>
      <c r="AD50" s="8">
        <f t="shared" si="28"/>
        <v>0</v>
      </c>
      <c r="AE50" s="8">
        <f t="shared" si="6"/>
        <v>0</v>
      </c>
      <c r="AF50" s="8">
        <f t="shared" si="6"/>
        <v>0</v>
      </c>
      <c r="AG50" s="8">
        <f t="shared" ref="AG50:AX50" si="29">SUM(AG48:AG49)</f>
        <v>0</v>
      </c>
      <c r="AH50" s="8">
        <f t="shared" si="29"/>
        <v>0</v>
      </c>
      <c r="AI50" s="8">
        <f t="shared" si="29"/>
        <v>0</v>
      </c>
      <c r="AJ50" s="8">
        <f t="shared" si="29"/>
        <v>0</v>
      </c>
      <c r="AK50" s="8">
        <f t="shared" si="29"/>
        <v>0</v>
      </c>
      <c r="AL50" s="8">
        <f t="shared" si="29"/>
        <v>0</v>
      </c>
      <c r="AM50" s="8">
        <f t="shared" si="29"/>
        <v>20</v>
      </c>
      <c r="AN50" s="8">
        <f t="shared" si="29"/>
        <v>85</v>
      </c>
      <c r="AO50" s="8">
        <f t="shared" si="29"/>
        <v>0</v>
      </c>
      <c r="AP50" s="8">
        <f t="shared" si="29"/>
        <v>0</v>
      </c>
      <c r="AQ50" s="8">
        <f t="shared" si="29"/>
        <v>5</v>
      </c>
      <c r="AR50" s="8">
        <f t="shared" si="29"/>
        <v>15</v>
      </c>
      <c r="AS50" s="8">
        <f t="shared" si="29"/>
        <v>0</v>
      </c>
      <c r="AT50" s="8">
        <f t="shared" si="29"/>
        <v>0</v>
      </c>
      <c r="AU50" s="7">
        <f t="shared" si="0"/>
        <v>25</v>
      </c>
      <c r="AV50" s="7">
        <f t="shared" si="1"/>
        <v>100</v>
      </c>
      <c r="AW50" s="8">
        <f t="shared" si="29"/>
        <v>0</v>
      </c>
      <c r="AX50" s="8">
        <f t="shared" si="29"/>
        <v>0</v>
      </c>
      <c r="AY50" s="9">
        <f t="shared" si="26"/>
        <v>26640</v>
      </c>
      <c r="AZ50" s="9">
        <f t="shared" si="26"/>
        <v>44060</v>
      </c>
      <c r="BA50" s="8">
        <f t="shared" ref="BA50:BJ50" si="30">SUM(BA48:BA49)</f>
        <v>0</v>
      </c>
      <c r="BB50" s="8">
        <f t="shared" si="30"/>
        <v>0</v>
      </c>
      <c r="BC50" s="8">
        <f t="shared" si="30"/>
        <v>0</v>
      </c>
      <c r="BD50" s="8">
        <f t="shared" si="30"/>
        <v>0</v>
      </c>
      <c r="BE50" s="8">
        <f t="shared" si="30"/>
        <v>0</v>
      </c>
      <c r="BF50" s="8">
        <f t="shared" si="30"/>
        <v>0</v>
      </c>
      <c r="BG50" s="8">
        <f t="shared" si="30"/>
        <v>0</v>
      </c>
      <c r="BH50" s="8">
        <f t="shared" si="30"/>
        <v>0</v>
      </c>
      <c r="BI50" s="8">
        <f t="shared" si="30"/>
        <v>80</v>
      </c>
      <c r="BJ50" s="8">
        <f t="shared" si="30"/>
        <v>80</v>
      </c>
      <c r="BK50" s="8">
        <f t="shared" si="10"/>
        <v>80</v>
      </c>
      <c r="BL50" s="8">
        <f t="shared" si="10"/>
        <v>80</v>
      </c>
      <c r="BM50" s="8">
        <f t="shared" si="16"/>
        <v>26720</v>
      </c>
      <c r="BN50" s="8">
        <f t="shared" si="16"/>
        <v>44140</v>
      </c>
      <c r="BO50" s="8">
        <f>SUM(BO48:BO49)</f>
        <v>4180</v>
      </c>
      <c r="BP50" s="8">
        <f>SUM(BP48:BP49)</f>
        <v>7360</v>
      </c>
      <c r="BQ50" s="8">
        <f>SUM(BQ48:BQ49)</f>
        <v>260</v>
      </c>
      <c r="BR50" s="8">
        <f>SUM(BR48:BR49)</f>
        <v>253</v>
      </c>
    </row>
    <row r="51" spans="1:94" s="22" customFormat="1" ht="18" customHeight="1" x14ac:dyDescent="0.25">
      <c r="A51" s="39">
        <v>39</v>
      </c>
      <c r="B51" s="20" t="s">
        <v>68</v>
      </c>
      <c r="C51" s="7">
        <v>0</v>
      </c>
      <c r="D51" s="7">
        <v>0</v>
      </c>
      <c r="E51" s="7">
        <v>24</v>
      </c>
      <c r="F51" s="7">
        <v>70</v>
      </c>
      <c r="G51" s="7">
        <v>0</v>
      </c>
      <c r="H51" s="7">
        <v>0</v>
      </c>
      <c r="I51" s="8">
        <v>24</v>
      </c>
      <c r="J51" s="8">
        <v>70</v>
      </c>
      <c r="K51" s="7">
        <v>80</v>
      </c>
      <c r="L51" s="7">
        <v>200</v>
      </c>
      <c r="M51" s="7">
        <v>100</v>
      </c>
      <c r="N51" s="7">
        <v>230</v>
      </c>
      <c r="O51" s="8">
        <v>204</v>
      </c>
      <c r="P51" s="8">
        <v>500</v>
      </c>
      <c r="Q51" s="8">
        <v>15</v>
      </c>
      <c r="R51" s="8">
        <v>38</v>
      </c>
      <c r="S51" s="8">
        <v>154</v>
      </c>
      <c r="T51" s="8">
        <v>376</v>
      </c>
      <c r="U51" s="7">
        <v>198</v>
      </c>
      <c r="V51" s="7">
        <v>850</v>
      </c>
      <c r="W51" s="7">
        <v>60</v>
      </c>
      <c r="X51" s="7">
        <v>380</v>
      </c>
      <c r="Y51" s="7">
        <v>12</v>
      </c>
      <c r="Z51" s="7">
        <v>50</v>
      </c>
      <c r="AA51" s="7">
        <v>0</v>
      </c>
      <c r="AB51" s="7">
        <v>0</v>
      </c>
      <c r="AC51" s="7">
        <v>0</v>
      </c>
      <c r="AD51" s="7">
        <v>0</v>
      </c>
      <c r="AE51" s="8">
        <v>270</v>
      </c>
      <c r="AF51" s="8">
        <v>1280</v>
      </c>
      <c r="AG51" s="8">
        <v>2</v>
      </c>
      <c r="AH51" s="8">
        <v>3</v>
      </c>
      <c r="AI51" s="7">
        <v>0</v>
      </c>
      <c r="AJ51" s="7">
        <v>0</v>
      </c>
      <c r="AK51" s="7">
        <v>0</v>
      </c>
      <c r="AL51" s="7">
        <v>0</v>
      </c>
      <c r="AM51" s="7">
        <v>30</v>
      </c>
      <c r="AN51" s="7">
        <v>160</v>
      </c>
      <c r="AO51" s="7">
        <v>4</v>
      </c>
      <c r="AP51" s="7">
        <v>10</v>
      </c>
      <c r="AQ51" s="7">
        <v>160</v>
      </c>
      <c r="AR51" s="7">
        <v>280</v>
      </c>
      <c r="AS51" s="7">
        <v>5</v>
      </c>
      <c r="AT51" s="7">
        <v>50</v>
      </c>
      <c r="AU51" s="7">
        <f t="shared" si="0"/>
        <v>199</v>
      </c>
      <c r="AV51" s="7">
        <f t="shared" si="1"/>
        <v>500</v>
      </c>
      <c r="AW51" s="7">
        <v>16</v>
      </c>
      <c r="AX51" s="7">
        <v>31</v>
      </c>
      <c r="AY51" s="9">
        <v>673</v>
      </c>
      <c r="AZ51" s="9">
        <v>2280</v>
      </c>
      <c r="BA51" s="7"/>
      <c r="BB51" s="7"/>
      <c r="BC51" s="7"/>
      <c r="BD51" s="7"/>
      <c r="BE51" s="7"/>
      <c r="BF51" s="7"/>
      <c r="BG51" s="7"/>
      <c r="BH51" s="7"/>
      <c r="BI51" s="7">
        <v>130</v>
      </c>
      <c r="BJ51" s="7">
        <v>320</v>
      </c>
      <c r="BK51" s="8">
        <v>130</v>
      </c>
      <c r="BL51" s="8">
        <v>320</v>
      </c>
      <c r="BM51" s="8">
        <v>803</v>
      </c>
      <c r="BN51" s="8">
        <v>2600</v>
      </c>
      <c r="BO51" s="7">
        <v>130</v>
      </c>
      <c r="BP51" s="7">
        <v>525</v>
      </c>
      <c r="BQ51" s="33">
        <v>33</v>
      </c>
      <c r="BR51" s="33">
        <v>33</v>
      </c>
    </row>
    <row r="52" spans="1:94" s="16" customFormat="1" ht="18" customHeight="1" x14ac:dyDescent="0.25">
      <c r="A52" s="39">
        <v>40</v>
      </c>
      <c r="B52" s="20" t="s">
        <v>73</v>
      </c>
      <c r="C52" s="8"/>
      <c r="D52" s="8"/>
      <c r="E52" s="8"/>
      <c r="F52" s="8"/>
      <c r="G52" s="8"/>
      <c r="H52" s="8"/>
      <c r="I52" s="8">
        <f t="shared" si="3"/>
        <v>0</v>
      </c>
      <c r="J52" s="8">
        <f t="shared" si="3"/>
        <v>0</v>
      </c>
      <c r="K52" s="8"/>
      <c r="L52" s="8"/>
      <c r="M52" s="8"/>
      <c r="N52" s="8"/>
      <c r="O52" s="8">
        <f t="shared" si="4"/>
        <v>0</v>
      </c>
      <c r="P52" s="8">
        <f t="shared" si="4"/>
        <v>0</v>
      </c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>
        <f t="shared" si="6"/>
        <v>0</v>
      </c>
      <c r="AF52" s="8">
        <f t="shared" si="6"/>
        <v>0</v>
      </c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7">
        <f t="shared" si="0"/>
        <v>0</v>
      </c>
      <c r="AV52" s="7">
        <f t="shared" si="1"/>
        <v>0</v>
      </c>
      <c r="AW52" s="7"/>
      <c r="AX52" s="7"/>
      <c r="AY52" s="9">
        <f t="shared" ref="AY52:AZ55" si="31">O52+AE52+AU52</f>
        <v>0</v>
      </c>
      <c r="AZ52" s="9">
        <f t="shared" si="31"/>
        <v>0</v>
      </c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>
        <f t="shared" si="10"/>
        <v>0</v>
      </c>
      <c r="BL52" s="8">
        <f t="shared" si="10"/>
        <v>0</v>
      </c>
      <c r="BM52" s="8">
        <f t="shared" si="16"/>
        <v>0</v>
      </c>
      <c r="BN52" s="8">
        <f t="shared" si="16"/>
        <v>0</v>
      </c>
      <c r="BO52" s="8"/>
      <c r="BP52" s="8"/>
      <c r="BQ52" s="34"/>
      <c r="BR52" s="34"/>
    </row>
    <row r="53" spans="1:94" s="16" customFormat="1" ht="18" customHeight="1" x14ac:dyDescent="0.25">
      <c r="A53" s="39">
        <v>41</v>
      </c>
      <c r="B53" s="20" t="s">
        <v>74</v>
      </c>
      <c r="C53" s="8"/>
      <c r="D53" s="8"/>
      <c r="E53" s="8">
        <v>38</v>
      </c>
      <c r="F53" s="8">
        <v>35</v>
      </c>
      <c r="G53" s="8"/>
      <c r="H53" s="8"/>
      <c r="I53" s="8">
        <v>38</v>
      </c>
      <c r="J53" s="8">
        <v>35</v>
      </c>
      <c r="K53" s="8">
        <v>25</v>
      </c>
      <c r="L53" s="8">
        <v>50</v>
      </c>
      <c r="M53" s="8">
        <v>150</v>
      </c>
      <c r="N53" s="8">
        <v>375</v>
      </c>
      <c r="O53" s="8">
        <v>213</v>
      </c>
      <c r="P53" s="8">
        <v>460</v>
      </c>
      <c r="Q53" s="8">
        <v>38</v>
      </c>
      <c r="R53" s="8">
        <v>94</v>
      </c>
      <c r="S53" s="8">
        <v>171</v>
      </c>
      <c r="T53" s="8">
        <v>368</v>
      </c>
      <c r="U53" s="8">
        <v>12</v>
      </c>
      <c r="V53" s="8">
        <v>24</v>
      </c>
      <c r="W53" s="8">
        <v>5</v>
      </c>
      <c r="X53" s="8">
        <v>14</v>
      </c>
      <c r="Y53" s="8">
        <v>10</v>
      </c>
      <c r="Z53" s="8">
        <v>12</v>
      </c>
      <c r="AA53" s="8"/>
      <c r="AB53" s="8"/>
      <c r="AC53" s="8"/>
      <c r="AD53" s="8"/>
      <c r="AE53" s="8">
        <v>27</v>
      </c>
      <c r="AF53" s="8">
        <v>50</v>
      </c>
      <c r="AG53" s="8">
        <v>2</v>
      </c>
      <c r="AH53" s="8">
        <v>2</v>
      </c>
      <c r="AI53" s="8"/>
      <c r="AJ53" s="8"/>
      <c r="AK53" s="8"/>
      <c r="AL53" s="8"/>
      <c r="AM53" s="8">
        <v>14</v>
      </c>
      <c r="AN53" s="8">
        <v>100</v>
      </c>
      <c r="AO53" s="8">
        <v>3</v>
      </c>
      <c r="AP53" s="8">
        <v>9</v>
      </c>
      <c r="AQ53" s="8">
        <v>715</v>
      </c>
      <c r="AR53" s="8">
        <v>1041</v>
      </c>
      <c r="AS53" s="8">
        <v>6</v>
      </c>
      <c r="AT53" s="8">
        <v>50</v>
      </c>
      <c r="AU53" s="7">
        <f t="shared" si="0"/>
        <v>738</v>
      </c>
      <c r="AV53" s="7">
        <f t="shared" si="1"/>
        <v>1200</v>
      </c>
      <c r="AW53" s="7">
        <v>36</v>
      </c>
      <c r="AX53" s="7">
        <v>53</v>
      </c>
      <c r="AY53" s="9">
        <v>978</v>
      </c>
      <c r="AZ53" s="9">
        <v>1710</v>
      </c>
      <c r="BA53" s="8"/>
      <c r="BB53" s="8"/>
      <c r="BC53" s="8"/>
      <c r="BD53" s="8"/>
      <c r="BE53" s="8"/>
      <c r="BF53" s="8"/>
      <c r="BG53" s="8"/>
      <c r="BH53" s="8"/>
      <c r="BI53" s="8">
        <v>220</v>
      </c>
      <c r="BJ53" s="8">
        <v>220</v>
      </c>
      <c r="BK53" s="8">
        <v>220</v>
      </c>
      <c r="BL53" s="8">
        <v>220</v>
      </c>
      <c r="BM53" s="8">
        <v>1198</v>
      </c>
      <c r="BN53" s="8">
        <v>1930</v>
      </c>
      <c r="BO53" s="8">
        <v>210</v>
      </c>
      <c r="BP53" s="8">
        <v>390</v>
      </c>
      <c r="BQ53" s="34">
        <v>74</v>
      </c>
      <c r="BR53" s="34">
        <v>70</v>
      </c>
    </row>
    <row r="54" spans="1:94" s="16" customFormat="1" ht="18" customHeight="1" x14ac:dyDescent="0.25">
      <c r="A54" s="39">
        <v>42</v>
      </c>
      <c r="B54" s="20" t="s">
        <v>75</v>
      </c>
      <c r="C54" s="8"/>
      <c r="D54" s="8"/>
      <c r="E54" s="8"/>
      <c r="F54" s="8"/>
      <c r="G54" s="8"/>
      <c r="H54" s="8"/>
      <c r="I54" s="8">
        <f t="shared" si="3"/>
        <v>0</v>
      </c>
      <c r="J54" s="8">
        <f t="shared" si="3"/>
        <v>0</v>
      </c>
      <c r="K54" s="8"/>
      <c r="L54" s="8"/>
      <c r="M54" s="8"/>
      <c r="N54" s="8"/>
      <c r="O54" s="8">
        <f t="shared" si="4"/>
        <v>0</v>
      </c>
      <c r="P54" s="8">
        <f t="shared" si="4"/>
        <v>0</v>
      </c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>
        <f t="shared" ref="AE54:AF54" si="32">U54+W54+Y54+AA54+AC54</f>
        <v>0</v>
      </c>
      <c r="AF54" s="8">
        <f t="shared" si="32"/>
        <v>0</v>
      </c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7">
        <f t="shared" si="0"/>
        <v>0</v>
      </c>
      <c r="AV54" s="7">
        <f t="shared" si="1"/>
        <v>0</v>
      </c>
      <c r="AW54" s="7"/>
      <c r="AX54" s="7"/>
      <c r="AY54" s="9">
        <f t="shared" si="31"/>
        <v>0</v>
      </c>
      <c r="AZ54" s="9">
        <f t="shared" si="31"/>
        <v>0</v>
      </c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>
        <f t="shared" si="10"/>
        <v>0</v>
      </c>
      <c r="BL54" s="8">
        <f t="shared" si="10"/>
        <v>0</v>
      </c>
      <c r="BM54" s="8">
        <f t="shared" si="16"/>
        <v>0</v>
      </c>
      <c r="BN54" s="8">
        <f t="shared" si="16"/>
        <v>0</v>
      </c>
      <c r="BO54" s="8"/>
      <c r="BP54" s="8"/>
      <c r="BQ54" s="34"/>
      <c r="BR54" s="34"/>
    </row>
    <row r="55" spans="1:94" s="16" customFormat="1" ht="18" customHeight="1" x14ac:dyDescent="0.25">
      <c r="A55" s="38"/>
      <c r="B55" s="13" t="s">
        <v>69</v>
      </c>
      <c r="C55" s="8">
        <f t="shared" ref="C55:H55" si="33">SUM(C51:C54)</f>
        <v>0</v>
      </c>
      <c r="D55" s="8">
        <f t="shared" si="33"/>
        <v>0</v>
      </c>
      <c r="E55" s="8">
        <f t="shared" si="33"/>
        <v>62</v>
      </c>
      <c r="F55" s="8">
        <f t="shared" si="33"/>
        <v>105</v>
      </c>
      <c r="G55" s="8">
        <f t="shared" si="33"/>
        <v>0</v>
      </c>
      <c r="H55" s="8">
        <f t="shared" si="33"/>
        <v>0</v>
      </c>
      <c r="I55" s="8">
        <f t="shared" si="3"/>
        <v>62</v>
      </c>
      <c r="J55" s="8">
        <f t="shared" si="3"/>
        <v>105</v>
      </c>
      <c r="K55" s="8">
        <f t="shared" ref="K55:N55" si="34">SUM(K51:K54)</f>
        <v>105</v>
      </c>
      <c r="L55" s="8">
        <f t="shared" si="34"/>
        <v>250</v>
      </c>
      <c r="M55" s="8">
        <f t="shared" si="34"/>
        <v>250</v>
      </c>
      <c r="N55" s="8">
        <f t="shared" si="34"/>
        <v>605</v>
      </c>
      <c r="O55" s="8">
        <f t="shared" si="4"/>
        <v>417</v>
      </c>
      <c r="P55" s="8">
        <f t="shared" si="4"/>
        <v>960</v>
      </c>
      <c r="Q55" s="8">
        <f t="shared" ref="Q55:T55" si="35">SUM(Q51:Q54)</f>
        <v>53</v>
      </c>
      <c r="R55" s="8">
        <f t="shared" si="35"/>
        <v>132</v>
      </c>
      <c r="S55" s="8">
        <f t="shared" si="35"/>
        <v>325</v>
      </c>
      <c r="T55" s="8">
        <f t="shared" si="35"/>
        <v>744</v>
      </c>
      <c r="U55" s="8">
        <f>SUM(U51:U54)</f>
        <v>210</v>
      </c>
      <c r="V55" s="8">
        <f t="shared" ref="V55:AD55" si="36">SUM(V51:V54)</f>
        <v>874</v>
      </c>
      <c r="W55" s="8">
        <f t="shared" si="36"/>
        <v>65</v>
      </c>
      <c r="X55" s="8">
        <f t="shared" si="36"/>
        <v>394</v>
      </c>
      <c r="Y55" s="8">
        <f t="shared" si="36"/>
        <v>22</v>
      </c>
      <c r="Z55" s="8">
        <f t="shared" si="36"/>
        <v>62</v>
      </c>
      <c r="AA55" s="8">
        <f t="shared" si="36"/>
        <v>0</v>
      </c>
      <c r="AB55" s="8">
        <f t="shared" si="36"/>
        <v>0</v>
      </c>
      <c r="AC55" s="8">
        <f t="shared" si="36"/>
        <v>0</v>
      </c>
      <c r="AD55" s="8">
        <f t="shared" si="36"/>
        <v>0</v>
      </c>
      <c r="AE55" s="8">
        <f t="shared" si="6"/>
        <v>297</v>
      </c>
      <c r="AF55" s="8">
        <f t="shared" si="6"/>
        <v>1330</v>
      </c>
      <c r="AG55" s="8">
        <f t="shared" ref="AG55:AH55" si="37">SUM(AG51:AG54)</f>
        <v>4</v>
      </c>
      <c r="AH55" s="8">
        <f t="shared" si="37"/>
        <v>5</v>
      </c>
      <c r="AI55" s="8">
        <f>SUM(AI51:AI54)</f>
        <v>0</v>
      </c>
      <c r="AJ55" s="8">
        <f t="shared" ref="AJ55:AX55" si="38">SUM(AJ51:AJ54)</f>
        <v>0</v>
      </c>
      <c r="AK55" s="8">
        <f t="shared" si="38"/>
        <v>0</v>
      </c>
      <c r="AL55" s="8">
        <f t="shared" si="38"/>
        <v>0</v>
      </c>
      <c r="AM55" s="8">
        <f t="shared" si="38"/>
        <v>44</v>
      </c>
      <c r="AN55" s="8">
        <f t="shared" si="38"/>
        <v>260</v>
      </c>
      <c r="AO55" s="8">
        <f t="shared" si="38"/>
        <v>7</v>
      </c>
      <c r="AP55" s="8">
        <f t="shared" si="38"/>
        <v>19</v>
      </c>
      <c r="AQ55" s="8">
        <f t="shared" si="38"/>
        <v>875</v>
      </c>
      <c r="AR55" s="8">
        <f t="shared" si="38"/>
        <v>1321</v>
      </c>
      <c r="AS55" s="8">
        <f t="shared" si="38"/>
        <v>11</v>
      </c>
      <c r="AT55" s="8">
        <f t="shared" si="38"/>
        <v>100</v>
      </c>
      <c r="AU55" s="7">
        <f t="shared" si="0"/>
        <v>937</v>
      </c>
      <c r="AV55" s="7">
        <f t="shared" si="1"/>
        <v>1700</v>
      </c>
      <c r="AW55" s="8">
        <f t="shared" si="38"/>
        <v>52</v>
      </c>
      <c r="AX55" s="8">
        <f t="shared" si="38"/>
        <v>84</v>
      </c>
      <c r="AY55" s="9">
        <f t="shared" si="31"/>
        <v>1651</v>
      </c>
      <c r="AZ55" s="9">
        <f t="shared" si="31"/>
        <v>3990</v>
      </c>
      <c r="BA55" s="8">
        <f t="shared" ref="BA55:BJ55" si="39">SUM(BA51:BA54)</f>
        <v>0</v>
      </c>
      <c r="BB55" s="8">
        <f t="shared" si="39"/>
        <v>0</v>
      </c>
      <c r="BC55" s="8">
        <f t="shared" si="39"/>
        <v>0</v>
      </c>
      <c r="BD55" s="8">
        <f t="shared" si="39"/>
        <v>0</v>
      </c>
      <c r="BE55" s="8">
        <f t="shared" si="39"/>
        <v>0</v>
      </c>
      <c r="BF55" s="8">
        <f t="shared" si="39"/>
        <v>0</v>
      </c>
      <c r="BG55" s="8">
        <f t="shared" si="39"/>
        <v>0</v>
      </c>
      <c r="BH55" s="8">
        <f t="shared" si="39"/>
        <v>0</v>
      </c>
      <c r="BI55" s="8">
        <f t="shared" si="39"/>
        <v>350</v>
      </c>
      <c r="BJ55" s="8">
        <f t="shared" si="39"/>
        <v>540</v>
      </c>
      <c r="BK55" s="8">
        <f t="shared" si="10"/>
        <v>350</v>
      </c>
      <c r="BL55" s="8">
        <f t="shared" si="10"/>
        <v>540</v>
      </c>
      <c r="BM55" s="8">
        <f t="shared" si="16"/>
        <v>2001</v>
      </c>
      <c r="BN55" s="8">
        <f t="shared" si="16"/>
        <v>4530</v>
      </c>
      <c r="BO55" s="8">
        <f>SUM(BO51:BO54)</f>
        <v>340</v>
      </c>
      <c r="BP55" s="8">
        <f>SUM(BP51:BP54)</f>
        <v>915</v>
      </c>
      <c r="BQ55" s="8">
        <f>SUM(BQ51:BQ54)</f>
        <v>107</v>
      </c>
      <c r="BR55" s="8">
        <f>SUM(BR51:BR54)</f>
        <v>103</v>
      </c>
    </row>
    <row r="56" spans="1:94" s="10" customFormat="1" ht="18" customHeight="1" x14ac:dyDescent="0.25">
      <c r="A56" s="37">
        <v>43</v>
      </c>
      <c r="B56" s="12" t="s">
        <v>92</v>
      </c>
      <c r="C56" s="7"/>
      <c r="D56" s="7"/>
      <c r="E56" s="7"/>
      <c r="F56" s="7"/>
      <c r="G56" s="7"/>
      <c r="H56" s="7"/>
      <c r="I56" s="8">
        <f t="shared" si="3"/>
        <v>0</v>
      </c>
      <c r="J56" s="8">
        <f t="shared" si="3"/>
        <v>0</v>
      </c>
      <c r="K56" s="7"/>
      <c r="L56" s="7"/>
      <c r="M56" s="7"/>
      <c r="N56" s="7"/>
      <c r="O56" s="8">
        <f t="shared" si="4"/>
        <v>0</v>
      </c>
      <c r="P56" s="8">
        <f t="shared" si="4"/>
        <v>0</v>
      </c>
      <c r="Q56" s="8"/>
      <c r="R56" s="8"/>
      <c r="S56" s="8"/>
      <c r="T56" s="8"/>
      <c r="U56" s="7"/>
      <c r="V56" s="7"/>
      <c r="W56" s="7"/>
      <c r="X56" s="7"/>
      <c r="Y56" s="7"/>
      <c r="Z56" s="7"/>
      <c r="AA56" s="7"/>
      <c r="AB56" s="7"/>
      <c r="AC56" s="7"/>
      <c r="AD56" s="7"/>
      <c r="AE56" s="8">
        <f t="shared" si="6"/>
        <v>0</v>
      </c>
      <c r="AF56" s="8">
        <f t="shared" si="6"/>
        <v>0</v>
      </c>
      <c r="AG56" s="8"/>
      <c r="AH56" s="8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>
        <f t="shared" si="0"/>
        <v>0</v>
      </c>
      <c r="AV56" s="7">
        <f t="shared" si="1"/>
        <v>0</v>
      </c>
      <c r="AW56" s="7"/>
      <c r="AX56" s="7"/>
      <c r="AY56" s="9">
        <f>O56+AE56+AU56</f>
        <v>0</v>
      </c>
      <c r="AZ56" s="9">
        <f>P56+AF56+AV56</f>
        <v>0</v>
      </c>
      <c r="BA56" s="9"/>
      <c r="BB56" s="9"/>
      <c r="BC56" s="7"/>
      <c r="BD56" s="7"/>
      <c r="BE56" s="7"/>
      <c r="BF56" s="7"/>
      <c r="BG56" s="7"/>
      <c r="BH56" s="7"/>
      <c r="BI56" s="7"/>
      <c r="BJ56" s="7"/>
      <c r="BK56" s="8">
        <f t="shared" si="10"/>
        <v>0</v>
      </c>
      <c r="BL56" s="8">
        <f t="shared" si="10"/>
        <v>0</v>
      </c>
      <c r="BM56" s="8">
        <f t="shared" si="16"/>
        <v>0</v>
      </c>
      <c r="BN56" s="8">
        <f t="shared" si="16"/>
        <v>0</v>
      </c>
      <c r="BO56" s="7"/>
      <c r="BP56" s="7"/>
      <c r="BQ56" s="29"/>
      <c r="BR56" s="29"/>
    </row>
    <row r="57" spans="1:94" s="16" customFormat="1" ht="18" customHeight="1" x14ac:dyDescent="0.25">
      <c r="A57" s="38"/>
      <c r="B57" s="13" t="s">
        <v>43</v>
      </c>
      <c r="C57" s="8">
        <f>C56</f>
        <v>0</v>
      </c>
      <c r="D57" s="8">
        <f t="shared" ref="D57:BP57" si="40">D56</f>
        <v>0</v>
      </c>
      <c r="E57" s="8">
        <f t="shared" si="40"/>
        <v>0</v>
      </c>
      <c r="F57" s="8">
        <f t="shared" si="40"/>
        <v>0</v>
      </c>
      <c r="G57" s="8">
        <f t="shared" si="40"/>
        <v>0</v>
      </c>
      <c r="H57" s="8">
        <f t="shared" si="40"/>
        <v>0</v>
      </c>
      <c r="I57" s="8">
        <f t="shared" si="3"/>
        <v>0</v>
      </c>
      <c r="J57" s="8">
        <f t="shared" si="3"/>
        <v>0</v>
      </c>
      <c r="K57" s="8">
        <f t="shared" si="40"/>
        <v>0</v>
      </c>
      <c r="L57" s="8">
        <f t="shared" si="40"/>
        <v>0</v>
      </c>
      <c r="M57" s="8">
        <f t="shared" si="40"/>
        <v>0</v>
      </c>
      <c r="N57" s="8">
        <f t="shared" si="40"/>
        <v>0</v>
      </c>
      <c r="O57" s="8">
        <f t="shared" si="4"/>
        <v>0</v>
      </c>
      <c r="P57" s="8">
        <f t="shared" si="4"/>
        <v>0</v>
      </c>
      <c r="Q57" s="8">
        <f t="shared" ref="Q57:T57" si="41">Q56</f>
        <v>0</v>
      </c>
      <c r="R57" s="8">
        <f t="shared" si="41"/>
        <v>0</v>
      </c>
      <c r="S57" s="8">
        <f t="shared" si="41"/>
        <v>0</v>
      </c>
      <c r="T57" s="8">
        <f t="shared" si="41"/>
        <v>0</v>
      </c>
      <c r="U57" s="8">
        <f t="shared" si="40"/>
        <v>0</v>
      </c>
      <c r="V57" s="8">
        <f t="shared" si="40"/>
        <v>0</v>
      </c>
      <c r="W57" s="8">
        <f t="shared" si="40"/>
        <v>0</v>
      </c>
      <c r="X57" s="8">
        <f t="shared" si="40"/>
        <v>0</v>
      </c>
      <c r="Y57" s="8">
        <f t="shared" si="40"/>
        <v>0</v>
      </c>
      <c r="Z57" s="8">
        <f t="shared" si="40"/>
        <v>0</v>
      </c>
      <c r="AA57" s="8">
        <f t="shared" si="40"/>
        <v>0</v>
      </c>
      <c r="AB57" s="8">
        <f t="shared" si="40"/>
        <v>0</v>
      </c>
      <c r="AC57" s="8">
        <f t="shared" si="40"/>
        <v>0</v>
      </c>
      <c r="AD57" s="8">
        <f t="shared" si="40"/>
        <v>0</v>
      </c>
      <c r="AE57" s="8">
        <f t="shared" si="6"/>
        <v>0</v>
      </c>
      <c r="AF57" s="8">
        <f t="shared" si="6"/>
        <v>0</v>
      </c>
      <c r="AG57" s="8">
        <f t="shared" ref="AG57:AH57" si="42">AG56</f>
        <v>0</v>
      </c>
      <c r="AH57" s="8">
        <f t="shared" si="42"/>
        <v>0</v>
      </c>
      <c r="AI57" s="8">
        <f t="shared" si="40"/>
        <v>0</v>
      </c>
      <c r="AJ57" s="8">
        <f t="shared" si="40"/>
        <v>0</v>
      </c>
      <c r="AK57" s="8">
        <f t="shared" si="40"/>
        <v>0</v>
      </c>
      <c r="AL57" s="8">
        <f t="shared" si="40"/>
        <v>0</v>
      </c>
      <c r="AM57" s="8">
        <f t="shared" si="40"/>
        <v>0</v>
      </c>
      <c r="AN57" s="8">
        <f t="shared" si="40"/>
        <v>0</v>
      </c>
      <c r="AO57" s="8">
        <f t="shared" si="40"/>
        <v>0</v>
      </c>
      <c r="AP57" s="8">
        <f t="shared" si="40"/>
        <v>0</v>
      </c>
      <c r="AQ57" s="8">
        <f t="shared" si="40"/>
        <v>0</v>
      </c>
      <c r="AR57" s="8">
        <f t="shared" si="40"/>
        <v>0</v>
      </c>
      <c r="AS57" s="8">
        <f t="shared" si="40"/>
        <v>0</v>
      </c>
      <c r="AT57" s="8">
        <f t="shared" si="40"/>
        <v>0</v>
      </c>
      <c r="AU57" s="7">
        <f t="shared" si="0"/>
        <v>0</v>
      </c>
      <c r="AV57" s="7">
        <f t="shared" si="1"/>
        <v>0</v>
      </c>
      <c r="AW57" s="8">
        <f t="shared" si="40"/>
        <v>0</v>
      </c>
      <c r="AX57" s="8">
        <f t="shared" si="40"/>
        <v>0</v>
      </c>
      <c r="AY57" s="9">
        <f t="shared" ref="AY57:AZ58" si="43">O57+AE57+AU57</f>
        <v>0</v>
      </c>
      <c r="AZ57" s="9">
        <f t="shared" si="43"/>
        <v>0</v>
      </c>
      <c r="BA57" s="8">
        <f t="shared" ref="BA57" si="44">BA56</f>
        <v>0</v>
      </c>
      <c r="BB57" s="8">
        <f t="shared" si="40"/>
        <v>0</v>
      </c>
      <c r="BC57" s="8">
        <f t="shared" si="40"/>
        <v>0</v>
      </c>
      <c r="BD57" s="8">
        <f t="shared" si="40"/>
        <v>0</v>
      </c>
      <c r="BE57" s="8">
        <f t="shared" si="40"/>
        <v>0</v>
      </c>
      <c r="BF57" s="8">
        <f t="shared" si="40"/>
        <v>0</v>
      </c>
      <c r="BG57" s="8">
        <f t="shared" si="40"/>
        <v>0</v>
      </c>
      <c r="BH57" s="8">
        <f t="shared" si="40"/>
        <v>0</v>
      </c>
      <c r="BI57" s="8">
        <f t="shared" si="40"/>
        <v>0</v>
      </c>
      <c r="BJ57" s="8">
        <f t="shared" si="40"/>
        <v>0</v>
      </c>
      <c r="BK57" s="8">
        <f t="shared" si="10"/>
        <v>0</v>
      </c>
      <c r="BL57" s="8">
        <f t="shared" si="10"/>
        <v>0</v>
      </c>
      <c r="BM57" s="8">
        <f t="shared" si="16"/>
        <v>0</v>
      </c>
      <c r="BN57" s="8">
        <f t="shared" si="16"/>
        <v>0</v>
      </c>
      <c r="BO57" s="8">
        <f t="shared" si="40"/>
        <v>0</v>
      </c>
      <c r="BP57" s="8">
        <f t="shared" si="40"/>
        <v>0</v>
      </c>
      <c r="BQ57" s="8">
        <f t="shared" ref="BQ57:BR57" si="45">BQ56</f>
        <v>0</v>
      </c>
      <c r="BR57" s="8">
        <f t="shared" si="45"/>
        <v>0</v>
      </c>
    </row>
    <row r="58" spans="1:94" s="16" customFormat="1" ht="18" customHeight="1" x14ac:dyDescent="0.25">
      <c r="A58" s="38"/>
      <c r="B58" s="13" t="s">
        <v>44</v>
      </c>
      <c r="C58" s="8">
        <f t="shared" ref="C58:H58" si="46">C57+C55+C50+C47+C44</f>
        <v>112426</v>
      </c>
      <c r="D58" s="8">
        <f t="shared" si="46"/>
        <v>192850</v>
      </c>
      <c r="E58" s="8">
        <f t="shared" si="46"/>
        <v>16442</v>
      </c>
      <c r="F58" s="8">
        <f t="shared" si="46"/>
        <v>23025</v>
      </c>
      <c r="G58" s="8">
        <f t="shared" si="46"/>
        <v>6390</v>
      </c>
      <c r="H58" s="8">
        <f t="shared" si="46"/>
        <v>6950</v>
      </c>
      <c r="I58" s="8">
        <f t="shared" si="3"/>
        <v>135258</v>
      </c>
      <c r="J58" s="8">
        <f t="shared" si="3"/>
        <v>222825</v>
      </c>
      <c r="K58" s="8">
        <f>K57+K55+K50+K47+K44</f>
        <v>4677</v>
      </c>
      <c r="L58" s="8">
        <f>L57+L55+L50+L47+L44</f>
        <v>10415</v>
      </c>
      <c r="M58" s="8">
        <f>M57+M55+M50+M47+M44</f>
        <v>4116</v>
      </c>
      <c r="N58" s="8">
        <f>N57+N55+N50+N47+N44</f>
        <v>12060</v>
      </c>
      <c r="O58" s="8">
        <f t="shared" si="4"/>
        <v>144051</v>
      </c>
      <c r="P58" s="8">
        <f t="shared" si="4"/>
        <v>245300</v>
      </c>
      <c r="Q58" s="8">
        <f t="shared" ref="Q58:AD58" si="47">Q57+Q55+Q50+Q47+Q44</f>
        <v>647</v>
      </c>
      <c r="R58" s="8">
        <f t="shared" si="47"/>
        <v>1952</v>
      </c>
      <c r="S58" s="8">
        <f t="shared" si="47"/>
        <v>117914</v>
      </c>
      <c r="T58" s="8">
        <f t="shared" si="47"/>
        <v>202007</v>
      </c>
      <c r="U58" s="8">
        <f t="shared" si="47"/>
        <v>11643</v>
      </c>
      <c r="V58" s="8">
        <f t="shared" si="47"/>
        <v>48334</v>
      </c>
      <c r="W58" s="8">
        <f t="shared" si="47"/>
        <v>1909</v>
      </c>
      <c r="X58" s="8">
        <f t="shared" si="47"/>
        <v>10070</v>
      </c>
      <c r="Y58" s="8">
        <f t="shared" si="47"/>
        <v>442</v>
      </c>
      <c r="Z58" s="8">
        <f t="shared" si="47"/>
        <v>900</v>
      </c>
      <c r="AA58" s="8">
        <f t="shared" si="47"/>
        <v>152</v>
      </c>
      <c r="AB58" s="8">
        <f t="shared" si="47"/>
        <v>186</v>
      </c>
      <c r="AC58" s="8">
        <f t="shared" si="47"/>
        <v>12</v>
      </c>
      <c r="AD58" s="8">
        <f t="shared" si="47"/>
        <v>380</v>
      </c>
      <c r="AE58" s="8">
        <f t="shared" si="6"/>
        <v>14158</v>
      </c>
      <c r="AF58" s="8">
        <f t="shared" si="6"/>
        <v>59870</v>
      </c>
      <c r="AG58" s="8">
        <f t="shared" ref="AG58:AX58" si="48">AG57+AG55+AG50+AG47+AG44</f>
        <v>114</v>
      </c>
      <c r="AH58" s="8">
        <f t="shared" si="48"/>
        <v>150</v>
      </c>
      <c r="AI58" s="8">
        <f t="shared" si="48"/>
        <v>17</v>
      </c>
      <c r="AJ58" s="8">
        <f t="shared" si="48"/>
        <v>100</v>
      </c>
      <c r="AK58" s="8">
        <f t="shared" si="48"/>
        <v>652</v>
      </c>
      <c r="AL58" s="8">
        <f t="shared" si="48"/>
        <v>1715</v>
      </c>
      <c r="AM58" s="8">
        <f t="shared" si="48"/>
        <v>2626</v>
      </c>
      <c r="AN58" s="8">
        <f t="shared" si="48"/>
        <v>17955</v>
      </c>
      <c r="AO58" s="8">
        <f t="shared" si="48"/>
        <v>865</v>
      </c>
      <c r="AP58" s="8">
        <f t="shared" si="48"/>
        <v>6854</v>
      </c>
      <c r="AQ58" s="8">
        <f t="shared" si="48"/>
        <v>2875</v>
      </c>
      <c r="AR58" s="8">
        <f t="shared" si="48"/>
        <v>5010</v>
      </c>
      <c r="AS58" s="8">
        <f t="shared" si="48"/>
        <v>981</v>
      </c>
      <c r="AT58" s="8">
        <f t="shared" si="48"/>
        <v>13063</v>
      </c>
      <c r="AU58" s="8">
        <f t="shared" si="0"/>
        <v>8016</v>
      </c>
      <c r="AV58" s="8">
        <f t="shared" si="1"/>
        <v>44697</v>
      </c>
      <c r="AW58" s="8">
        <f t="shared" si="48"/>
        <v>279</v>
      </c>
      <c r="AX58" s="8">
        <f t="shared" si="48"/>
        <v>479</v>
      </c>
      <c r="AY58" s="9">
        <f t="shared" si="43"/>
        <v>166225</v>
      </c>
      <c r="AZ58" s="9">
        <f t="shared" si="43"/>
        <v>349867</v>
      </c>
      <c r="BA58" s="8">
        <f t="shared" ref="BA58:BJ58" si="49">BA57+BA55+BA50+BA47+BA44</f>
        <v>0</v>
      </c>
      <c r="BB58" s="8">
        <f t="shared" si="49"/>
        <v>0</v>
      </c>
      <c r="BC58" s="8">
        <f t="shared" si="49"/>
        <v>14</v>
      </c>
      <c r="BD58" s="8">
        <f t="shared" si="49"/>
        <v>215</v>
      </c>
      <c r="BE58" s="8">
        <f t="shared" si="49"/>
        <v>42</v>
      </c>
      <c r="BF58" s="8">
        <f t="shared" si="49"/>
        <v>1230</v>
      </c>
      <c r="BG58" s="8">
        <f t="shared" si="49"/>
        <v>1785</v>
      </c>
      <c r="BH58" s="8">
        <f t="shared" si="49"/>
        <v>3901</v>
      </c>
      <c r="BI58" s="8">
        <f t="shared" si="49"/>
        <v>13240</v>
      </c>
      <c r="BJ58" s="8">
        <f t="shared" si="49"/>
        <v>18289</v>
      </c>
      <c r="BK58" s="8">
        <f t="shared" si="10"/>
        <v>15081</v>
      </c>
      <c r="BL58" s="8">
        <f t="shared" si="10"/>
        <v>23635</v>
      </c>
      <c r="BM58" s="8">
        <f t="shared" si="16"/>
        <v>181306</v>
      </c>
      <c r="BN58" s="8">
        <f t="shared" si="16"/>
        <v>373502</v>
      </c>
      <c r="BO58" s="8">
        <f>BO57+BO55+BO50+BO47+BO44</f>
        <v>46963</v>
      </c>
      <c r="BP58" s="8">
        <f>BP57+BP55+BP50+BP47+BP44</f>
        <v>95770</v>
      </c>
      <c r="BQ58" s="8">
        <f>BQ57+BQ55+BQ50+BQ47+BQ44</f>
        <v>7004</v>
      </c>
      <c r="BR58" s="8">
        <f>BR57+BR55+BR50+BR47+BR44</f>
        <v>6920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64" spans="1:94" x14ac:dyDescent="0.25"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7"/>
      <c r="AZ64" s="27"/>
      <c r="BA64" s="27"/>
      <c r="BB64" s="27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7"/>
      <c r="BN64" s="27"/>
      <c r="BO64" s="26"/>
    </row>
  </sheetData>
  <protectedRanges>
    <protectedRange sqref="B48:B49" name="Range7_2"/>
    <protectedRange sqref="B56" name="Range8_1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Q68"/>
  <sheetViews>
    <sheetView view="pageBreakPreview" zoomScale="70" zoomScaleNormal="85" zoomScaleSheetLayoutView="70" workbookViewId="0">
      <pane xSplit="2" ySplit="6" topLeftCell="C52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85546875" style="24" bestFit="1" customWidth="1"/>
    <col min="44" max="44" width="10" style="24" bestFit="1" customWidth="1"/>
    <col min="45" max="45" width="7.140625" style="24" customWidth="1"/>
    <col min="46" max="48" width="8.4257812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134">
        <v>57180</v>
      </c>
      <c r="D7" s="135">
        <v>37540.954761228844</v>
      </c>
      <c r="E7" s="136">
        <v>14713</v>
      </c>
      <c r="F7" s="135">
        <v>19094.45</v>
      </c>
      <c r="G7" s="136">
        <v>5249</v>
      </c>
      <c r="H7" s="135">
        <v>5414.2799999999988</v>
      </c>
      <c r="I7" s="8">
        <f>C7+E7+G7</f>
        <v>77142</v>
      </c>
      <c r="J7" s="8">
        <f>D7+F7+H7</f>
        <v>62049.68476122884</v>
      </c>
      <c r="K7" s="134">
        <v>764</v>
      </c>
      <c r="L7" s="135">
        <v>1104.5518299999999</v>
      </c>
      <c r="M7" s="136">
        <v>81</v>
      </c>
      <c r="N7" s="135">
        <v>2840.1</v>
      </c>
      <c r="O7" s="8">
        <f>I7+K7+M7</f>
        <v>77987</v>
      </c>
      <c r="P7" s="8">
        <f>J7+L7+N7</f>
        <v>65994.336591228843</v>
      </c>
      <c r="Q7" s="137">
        <v>0</v>
      </c>
      <c r="R7" s="135">
        <v>0</v>
      </c>
      <c r="S7" s="136">
        <v>43326</v>
      </c>
      <c r="T7" s="135">
        <v>36663.569740668747</v>
      </c>
      <c r="U7" s="138">
        <v>5952</v>
      </c>
      <c r="V7" s="135">
        <v>14986.384752549997</v>
      </c>
      <c r="W7" s="136">
        <v>1964</v>
      </c>
      <c r="X7" s="135">
        <v>15982.657565499998</v>
      </c>
      <c r="Y7" s="136">
        <v>101</v>
      </c>
      <c r="Z7" s="135">
        <v>1101.4252481800002</v>
      </c>
      <c r="AA7" s="136">
        <v>210</v>
      </c>
      <c r="AB7" s="135">
        <v>164.02541175800013</v>
      </c>
      <c r="AC7" s="136">
        <v>183</v>
      </c>
      <c r="AD7" s="135">
        <v>2117.8980092269999</v>
      </c>
      <c r="AE7" s="8">
        <f>U7+W7+Y7+AA7+AC7</f>
        <v>8410</v>
      </c>
      <c r="AF7" s="8">
        <f>V7+X7+Z7+AB7+AD7</f>
        <v>34352.390987214996</v>
      </c>
      <c r="AG7" s="137">
        <v>0</v>
      </c>
      <c r="AH7" s="135">
        <v>0</v>
      </c>
      <c r="AI7" s="137">
        <v>2</v>
      </c>
      <c r="AJ7" s="135">
        <v>102.30000000000001</v>
      </c>
      <c r="AK7" s="136">
        <v>267</v>
      </c>
      <c r="AL7" s="135">
        <v>1020.8937636343198</v>
      </c>
      <c r="AM7" s="136">
        <v>397</v>
      </c>
      <c r="AN7" s="135">
        <v>6173.5279184000001</v>
      </c>
      <c r="AO7" s="136">
        <v>227</v>
      </c>
      <c r="AP7" s="135">
        <v>709.40039749999994</v>
      </c>
      <c r="AQ7" s="136">
        <v>7392</v>
      </c>
      <c r="AR7" s="135">
        <v>5772.7999999999993</v>
      </c>
      <c r="AS7" s="136">
        <v>157</v>
      </c>
      <c r="AT7" s="135">
        <v>436.2310355546</v>
      </c>
      <c r="AU7" s="7">
        <f>AI7+AK7+AM7+AO7+AQ7+AS7</f>
        <v>8442</v>
      </c>
      <c r="AV7" s="7">
        <f>AJ7+AL7+AN7+AP7+AR7+AT7</f>
        <v>14215.153115088919</v>
      </c>
      <c r="AW7" s="7"/>
      <c r="AX7" s="7"/>
      <c r="AY7" s="9">
        <f>O7+AE7+AU7</f>
        <v>94839</v>
      </c>
      <c r="AZ7" s="9">
        <f>P7+AF7+AV7</f>
        <v>114561.88069353276</v>
      </c>
      <c r="BA7" s="137">
        <v>0</v>
      </c>
      <c r="BB7" s="135">
        <v>0</v>
      </c>
      <c r="BC7" s="135">
        <v>4</v>
      </c>
      <c r="BD7" s="135">
        <v>66</v>
      </c>
      <c r="BE7" s="136">
        <v>21</v>
      </c>
      <c r="BF7" s="135">
        <v>660</v>
      </c>
      <c r="BG7" s="136">
        <v>935</v>
      </c>
      <c r="BH7" s="135">
        <v>4703.2</v>
      </c>
      <c r="BI7" s="136">
        <v>2082</v>
      </c>
      <c r="BJ7" s="135">
        <v>4838.2</v>
      </c>
      <c r="BK7" s="8">
        <f>BA7+BC7+BE7+BG7+BI7</f>
        <v>3042</v>
      </c>
      <c r="BL7" s="8">
        <f>BB7+BD7+BF7+BH7+BJ7</f>
        <v>10267.4</v>
      </c>
      <c r="BM7" s="8">
        <f t="shared" ref="BM7:BN38" si="0">AY7+BK7</f>
        <v>97881</v>
      </c>
      <c r="BN7" s="8">
        <f t="shared" si="0"/>
        <v>124829.28069353275</v>
      </c>
      <c r="BO7" s="136">
        <v>15770</v>
      </c>
      <c r="BP7" s="139">
        <v>28047</v>
      </c>
      <c r="BQ7" s="140">
        <v>0</v>
      </c>
      <c r="BR7" s="141">
        <v>0</v>
      </c>
    </row>
    <row r="8" spans="1:70" s="10" customFormat="1" ht="18" customHeight="1" x14ac:dyDescent="0.25">
      <c r="A8" s="37">
        <v>2</v>
      </c>
      <c r="B8" s="12" t="s">
        <v>9</v>
      </c>
      <c r="C8" s="134">
        <v>23318</v>
      </c>
      <c r="D8" s="135">
        <v>15471.68316891625</v>
      </c>
      <c r="E8" s="136">
        <v>8405</v>
      </c>
      <c r="F8" s="135">
        <v>11046.1</v>
      </c>
      <c r="G8" s="136">
        <v>2421</v>
      </c>
      <c r="H8" s="135">
        <v>2440.2399999999998</v>
      </c>
      <c r="I8" s="8">
        <f t="shared" ref="I8:J58" si="1">C8+E8+G8</f>
        <v>34144</v>
      </c>
      <c r="J8" s="8">
        <f t="shared" si="1"/>
        <v>28958.023168916247</v>
      </c>
      <c r="K8" s="134">
        <v>517</v>
      </c>
      <c r="L8" s="135">
        <v>750.45</v>
      </c>
      <c r="M8" s="136">
        <v>41</v>
      </c>
      <c r="N8" s="135">
        <v>1487.65</v>
      </c>
      <c r="O8" s="8">
        <f t="shared" ref="O8:P58" si="2">I8+K8+M8</f>
        <v>34702</v>
      </c>
      <c r="P8" s="8">
        <f t="shared" si="2"/>
        <v>31196.123168916249</v>
      </c>
      <c r="Q8" s="137">
        <v>0</v>
      </c>
      <c r="R8" s="135">
        <v>0</v>
      </c>
      <c r="S8" s="136">
        <v>19278</v>
      </c>
      <c r="T8" s="135">
        <v>17331.179538286804</v>
      </c>
      <c r="U8" s="138">
        <v>1915</v>
      </c>
      <c r="V8" s="135">
        <v>4758.2359963502804</v>
      </c>
      <c r="W8" s="136">
        <v>755</v>
      </c>
      <c r="X8" s="135">
        <v>6150.9448027500011</v>
      </c>
      <c r="Y8" s="136">
        <v>45</v>
      </c>
      <c r="Z8" s="135">
        <v>539.89281388094003</v>
      </c>
      <c r="AA8" s="136">
        <v>64</v>
      </c>
      <c r="AB8" s="135">
        <v>51.911093797919996</v>
      </c>
      <c r="AC8" s="136">
        <v>0</v>
      </c>
      <c r="AD8" s="135">
        <v>0</v>
      </c>
      <c r="AE8" s="8">
        <f t="shared" ref="AE8:AF58" si="3">U8+W8+Y8+AA8+AC8</f>
        <v>2779</v>
      </c>
      <c r="AF8" s="8">
        <f t="shared" si="3"/>
        <v>11500.984706779143</v>
      </c>
      <c r="AG8" s="137">
        <v>0</v>
      </c>
      <c r="AH8" s="135">
        <v>0</v>
      </c>
      <c r="AI8" s="137">
        <v>6</v>
      </c>
      <c r="AJ8" s="135">
        <v>259.60000000000002</v>
      </c>
      <c r="AK8" s="136">
        <v>191</v>
      </c>
      <c r="AL8" s="135">
        <v>698.1977872079998</v>
      </c>
      <c r="AM8" s="136">
        <v>183</v>
      </c>
      <c r="AN8" s="135">
        <v>2745.6816840000001</v>
      </c>
      <c r="AO8" s="136">
        <v>68</v>
      </c>
      <c r="AP8" s="135">
        <v>195.76175264</v>
      </c>
      <c r="AQ8" s="136">
        <v>4739</v>
      </c>
      <c r="AR8" s="135">
        <v>3626.7</v>
      </c>
      <c r="AS8" s="136">
        <v>89</v>
      </c>
      <c r="AT8" s="135">
        <v>243.40466131100001</v>
      </c>
      <c r="AU8" s="7">
        <f t="shared" ref="AU8:AV18" si="4">AI8+AK8+AM8+AO8+AQ8+AS8</f>
        <v>5276</v>
      </c>
      <c r="AV8" s="7">
        <f t="shared" si="4"/>
        <v>7769.3458851590003</v>
      </c>
      <c r="AW8" s="7"/>
      <c r="AX8" s="7"/>
      <c r="AY8" s="9">
        <f t="shared" ref="AY8:AZ23" si="5">O8+AE8+AU8</f>
        <v>42757</v>
      </c>
      <c r="AZ8" s="9">
        <f t="shared" si="5"/>
        <v>50466.453760854391</v>
      </c>
      <c r="BA8" s="137">
        <v>0</v>
      </c>
      <c r="BB8" s="135">
        <v>0</v>
      </c>
      <c r="BC8" s="135">
        <v>3</v>
      </c>
      <c r="BD8" s="135">
        <v>49.5</v>
      </c>
      <c r="BE8" s="136">
        <v>13</v>
      </c>
      <c r="BF8" s="135">
        <v>396</v>
      </c>
      <c r="BG8" s="136">
        <v>242</v>
      </c>
      <c r="BH8" s="135">
        <v>1228.4000000000001</v>
      </c>
      <c r="BI8" s="136">
        <v>963</v>
      </c>
      <c r="BJ8" s="135">
        <v>2163.7000000000003</v>
      </c>
      <c r="BK8" s="8">
        <f t="shared" ref="BK8:BL58" si="6">BA8+BC8+BE8+BG8+BI8</f>
        <v>1221</v>
      </c>
      <c r="BL8" s="8">
        <f t="shared" si="6"/>
        <v>3837.6000000000004</v>
      </c>
      <c r="BM8" s="8">
        <f t="shared" si="0"/>
        <v>43978</v>
      </c>
      <c r="BN8" s="8">
        <f t="shared" si="0"/>
        <v>54304.053760854389</v>
      </c>
      <c r="BO8" s="136">
        <v>3421</v>
      </c>
      <c r="BP8" s="139">
        <v>6393.1999999999989</v>
      </c>
      <c r="BQ8" s="140">
        <v>0</v>
      </c>
      <c r="BR8" s="141">
        <v>0</v>
      </c>
    </row>
    <row r="9" spans="1:70" s="10" customFormat="1" ht="18" customHeight="1" x14ac:dyDescent="0.25">
      <c r="A9" s="36">
        <v>3</v>
      </c>
      <c r="B9" s="12" t="s">
        <v>10</v>
      </c>
      <c r="C9" s="134">
        <v>2596</v>
      </c>
      <c r="D9" s="135">
        <v>1740.3273408237501</v>
      </c>
      <c r="E9" s="136">
        <v>455</v>
      </c>
      <c r="F9" s="135">
        <v>597.45000000000005</v>
      </c>
      <c r="G9" s="136">
        <v>842</v>
      </c>
      <c r="H9" s="135">
        <v>868.45999999999981</v>
      </c>
      <c r="I9" s="8">
        <f t="shared" si="1"/>
        <v>3893</v>
      </c>
      <c r="J9" s="8">
        <f t="shared" si="1"/>
        <v>3206.2373408237499</v>
      </c>
      <c r="K9" s="134">
        <v>28</v>
      </c>
      <c r="L9" s="135">
        <v>40.5</v>
      </c>
      <c r="M9" s="136">
        <v>6</v>
      </c>
      <c r="N9" s="135">
        <v>277.29999999999995</v>
      </c>
      <c r="O9" s="8">
        <f t="shared" si="2"/>
        <v>3927</v>
      </c>
      <c r="P9" s="8">
        <f t="shared" si="2"/>
        <v>3524.0373408237501</v>
      </c>
      <c r="Q9" s="137">
        <v>0</v>
      </c>
      <c r="R9" s="135">
        <v>0</v>
      </c>
      <c r="S9" s="136">
        <v>2182</v>
      </c>
      <c r="T9" s="135">
        <v>1957.798522679861</v>
      </c>
      <c r="U9" s="138">
        <v>395</v>
      </c>
      <c r="V9" s="135">
        <v>965.11361950000003</v>
      </c>
      <c r="W9" s="136">
        <v>120</v>
      </c>
      <c r="X9" s="135">
        <v>925.66201820000015</v>
      </c>
      <c r="Y9" s="136">
        <v>4</v>
      </c>
      <c r="Z9" s="135">
        <v>43.604391980000003</v>
      </c>
      <c r="AA9" s="136">
        <v>6</v>
      </c>
      <c r="AB9" s="135">
        <v>5.1909636360000002</v>
      </c>
      <c r="AC9" s="136">
        <v>0</v>
      </c>
      <c r="AD9" s="135">
        <v>0</v>
      </c>
      <c r="AE9" s="8">
        <f t="shared" si="3"/>
        <v>525</v>
      </c>
      <c r="AF9" s="8">
        <f t="shared" si="3"/>
        <v>1939.5709933160001</v>
      </c>
      <c r="AG9" s="137">
        <v>0</v>
      </c>
      <c r="AH9" s="135">
        <v>0</v>
      </c>
      <c r="AI9" s="137">
        <v>0</v>
      </c>
      <c r="AJ9" s="135">
        <v>0</v>
      </c>
      <c r="AK9" s="136">
        <v>11</v>
      </c>
      <c r="AL9" s="135">
        <v>42.140944640000001</v>
      </c>
      <c r="AM9" s="136">
        <v>20</v>
      </c>
      <c r="AN9" s="135">
        <v>281.19812400000001</v>
      </c>
      <c r="AO9" s="136">
        <v>4</v>
      </c>
      <c r="AP9" s="135">
        <v>11</v>
      </c>
      <c r="AQ9" s="136">
        <v>1117</v>
      </c>
      <c r="AR9" s="135">
        <v>853.6</v>
      </c>
      <c r="AS9" s="136">
        <v>23</v>
      </c>
      <c r="AT9" s="135">
        <v>63.222075480159994</v>
      </c>
      <c r="AU9" s="7">
        <f t="shared" si="4"/>
        <v>1175</v>
      </c>
      <c r="AV9" s="7">
        <f t="shared" si="4"/>
        <v>1251.1611441201599</v>
      </c>
      <c r="AW9" s="7"/>
      <c r="AX9" s="7"/>
      <c r="AY9" s="9">
        <f t="shared" si="5"/>
        <v>5627</v>
      </c>
      <c r="AZ9" s="9">
        <f t="shared" si="5"/>
        <v>6714.7694782599101</v>
      </c>
      <c r="BA9" s="137">
        <v>0</v>
      </c>
      <c r="BB9" s="135">
        <v>0</v>
      </c>
      <c r="BC9" s="135">
        <v>1</v>
      </c>
      <c r="BD9" s="135">
        <v>16.5</v>
      </c>
      <c r="BE9" s="136">
        <v>2</v>
      </c>
      <c r="BF9" s="135">
        <v>66</v>
      </c>
      <c r="BG9" s="136">
        <v>39</v>
      </c>
      <c r="BH9" s="135">
        <v>199.10000000000002</v>
      </c>
      <c r="BI9" s="136">
        <v>172</v>
      </c>
      <c r="BJ9" s="135">
        <v>391.6</v>
      </c>
      <c r="BK9" s="8">
        <f t="shared" si="6"/>
        <v>214</v>
      </c>
      <c r="BL9" s="8">
        <f t="shared" si="6"/>
        <v>673.2</v>
      </c>
      <c r="BM9" s="8">
        <f t="shared" si="0"/>
        <v>5841</v>
      </c>
      <c r="BN9" s="8">
        <f t="shared" si="0"/>
        <v>7387.9694782599099</v>
      </c>
      <c r="BO9" s="136">
        <v>209</v>
      </c>
      <c r="BP9" s="139">
        <v>396</v>
      </c>
      <c r="BQ9" s="140">
        <v>0</v>
      </c>
      <c r="BR9" s="141">
        <v>0</v>
      </c>
    </row>
    <row r="10" spans="1:70" s="10" customFormat="1" ht="18" customHeight="1" x14ac:dyDescent="0.25">
      <c r="A10" s="37">
        <v>4</v>
      </c>
      <c r="B10" s="12" t="s">
        <v>11</v>
      </c>
      <c r="C10" s="136">
        <v>1013</v>
      </c>
      <c r="D10" s="135">
        <v>679</v>
      </c>
      <c r="E10" s="136">
        <v>381</v>
      </c>
      <c r="F10" s="135">
        <v>500</v>
      </c>
      <c r="G10" s="136">
        <v>97</v>
      </c>
      <c r="H10" s="135">
        <v>100</v>
      </c>
      <c r="I10" s="8">
        <f t="shared" si="1"/>
        <v>1491</v>
      </c>
      <c r="J10" s="8">
        <f t="shared" si="1"/>
        <v>1279</v>
      </c>
      <c r="K10" s="134">
        <v>13</v>
      </c>
      <c r="L10" s="135">
        <v>20</v>
      </c>
      <c r="M10" s="136">
        <v>3</v>
      </c>
      <c r="N10" s="135">
        <v>100</v>
      </c>
      <c r="O10" s="8">
        <f t="shared" si="2"/>
        <v>1507</v>
      </c>
      <c r="P10" s="8">
        <f t="shared" si="2"/>
        <v>1399</v>
      </c>
      <c r="Q10" s="137">
        <v>0</v>
      </c>
      <c r="R10" s="135">
        <v>0</v>
      </c>
      <c r="S10" s="136">
        <v>837</v>
      </c>
      <c r="T10" s="135">
        <v>777.22222222222229</v>
      </c>
      <c r="U10" s="138">
        <v>290</v>
      </c>
      <c r="V10" s="135">
        <v>700</v>
      </c>
      <c r="W10" s="136">
        <v>61</v>
      </c>
      <c r="X10" s="135">
        <v>500</v>
      </c>
      <c r="Y10" s="136">
        <v>1</v>
      </c>
      <c r="Z10" s="135">
        <v>10.381992449999998</v>
      </c>
      <c r="AA10" s="136">
        <v>7</v>
      </c>
      <c r="AB10" s="135">
        <v>5.1909090899999999</v>
      </c>
      <c r="AC10" s="136">
        <v>0</v>
      </c>
      <c r="AD10" s="135">
        <v>0</v>
      </c>
      <c r="AE10" s="8">
        <f t="shared" si="3"/>
        <v>359</v>
      </c>
      <c r="AF10" s="8">
        <f t="shared" si="3"/>
        <v>1215.5729015400002</v>
      </c>
      <c r="AG10" s="137">
        <v>0</v>
      </c>
      <c r="AH10" s="135">
        <v>0</v>
      </c>
      <c r="AI10" s="137">
        <v>0</v>
      </c>
      <c r="AJ10" s="135">
        <v>0</v>
      </c>
      <c r="AK10" s="136">
        <v>5</v>
      </c>
      <c r="AL10" s="135">
        <v>19.350000000000001</v>
      </c>
      <c r="AM10" s="136">
        <v>10</v>
      </c>
      <c r="AN10" s="135">
        <v>150.75691800000001</v>
      </c>
      <c r="AO10" s="136">
        <v>8</v>
      </c>
      <c r="AP10" s="135">
        <v>23.091633390000002</v>
      </c>
      <c r="AQ10" s="136">
        <v>422</v>
      </c>
      <c r="AR10" s="135">
        <v>317.90000000000003</v>
      </c>
      <c r="AS10" s="136">
        <v>9</v>
      </c>
      <c r="AT10" s="135">
        <v>24.235126702999999</v>
      </c>
      <c r="AU10" s="7">
        <f t="shared" si="4"/>
        <v>454</v>
      </c>
      <c r="AV10" s="7">
        <f t="shared" si="4"/>
        <v>535.333678093</v>
      </c>
      <c r="AW10" s="7"/>
      <c r="AX10" s="7"/>
      <c r="AY10" s="9">
        <f t="shared" si="5"/>
        <v>2320</v>
      </c>
      <c r="AZ10" s="9">
        <f t="shared" si="5"/>
        <v>3149.9065796330001</v>
      </c>
      <c r="BA10" s="137">
        <v>0</v>
      </c>
      <c r="BB10" s="135">
        <v>0</v>
      </c>
      <c r="BC10" s="136">
        <v>2</v>
      </c>
      <c r="BD10" s="135">
        <v>16.5</v>
      </c>
      <c r="BE10" s="136">
        <v>1</v>
      </c>
      <c r="BF10" s="135">
        <v>33</v>
      </c>
      <c r="BG10" s="136">
        <v>24</v>
      </c>
      <c r="BH10" s="135">
        <v>126.50000000000001</v>
      </c>
      <c r="BI10" s="136">
        <v>156</v>
      </c>
      <c r="BJ10" s="135">
        <v>342.1</v>
      </c>
      <c r="BK10" s="8">
        <f t="shared" si="6"/>
        <v>183</v>
      </c>
      <c r="BL10" s="8">
        <f t="shared" si="6"/>
        <v>518.1</v>
      </c>
      <c r="BM10" s="8">
        <f t="shared" si="0"/>
        <v>2503</v>
      </c>
      <c r="BN10" s="8">
        <f t="shared" si="0"/>
        <v>3668.006579633</v>
      </c>
      <c r="BO10" s="136">
        <v>110</v>
      </c>
      <c r="BP10" s="139">
        <v>220.00000000000003</v>
      </c>
      <c r="BQ10" s="140">
        <v>0</v>
      </c>
      <c r="BR10" s="141">
        <v>0</v>
      </c>
    </row>
    <row r="11" spans="1:70" s="10" customFormat="1" ht="18" customHeight="1" x14ac:dyDescent="0.25">
      <c r="A11" s="36">
        <v>5</v>
      </c>
      <c r="B11" s="12" t="s">
        <v>12</v>
      </c>
      <c r="C11" s="134">
        <v>8350</v>
      </c>
      <c r="D11" s="135">
        <v>5578.8550861500007</v>
      </c>
      <c r="E11" s="136">
        <v>1386</v>
      </c>
      <c r="F11" s="135">
        <v>1825.15</v>
      </c>
      <c r="G11" s="136">
        <v>1219</v>
      </c>
      <c r="H11" s="135">
        <v>1259.22</v>
      </c>
      <c r="I11" s="8">
        <f t="shared" si="1"/>
        <v>10955</v>
      </c>
      <c r="J11" s="8">
        <f t="shared" si="1"/>
        <v>8663.2250861499997</v>
      </c>
      <c r="K11" s="134">
        <v>74</v>
      </c>
      <c r="L11" s="135">
        <v>109.94999999999996</v>
      </c>
      <c r="M11" s="136">
        <v>16</v>
      </c>
      <c r="N11" s="135">
        <v>632.54999999999995</v>
      </c>
      <c r="O11" s="8">
        <f t="shared" si="2"/>
        <v>11045</v>
      </c>
      <c r="P11" s="8">
        <f t="shared" si="2"/>
        <v>9405.7250861499997</v>
      </c>
      <c r="Q11" s="137">
        <v>0</v>
      </c>
      <c r="R11" s="135">
        <v>0</v>
      </c>
      <c r="S11" s="136">
        <v>6137</v>
      </c>
      <c r="T11" s="135">
        <v>5225.3972700833338</v>
      </c>
      <c r="U11" s="138">
        <v>1279</v>
      </c>
      <c r="V11" s="135">
        <v>3125.3691255150002</v>
      </c>
      <c r="W11" s="136">
        <v>337</v>
      </c>
      <c r="X11" s="135">
        <v>2800.6400811499998</v>
      </c>
      <c r="Y11" s="136">
        <v>24</v>
      </c>
      <c r="Z11" s="135">
        <v>291.733987845</v>
      </c>
      <c r="AA11" s="136">
        <v>27</v>
      </c>
      <c r="AB11" s="135">
        <v>21.80226485</v>
      </c>
      <c r="AC11" s="136">
        <v>0</v>
      </c>
      <c r="AD11" s="135">
        <v>0</v>
      </c>
      <c r="AE11" s="8">
        <f t="shared" si="3"/>
        <v>1667</v>
      </c>
      <c r="AF11" s="8">
        <f t="shared" si="3"/>
        <v>6239.5454593599998</v>
      </c>
      <c r="AG11" s="137">
        <v>0</v>
      </c>
      <c r="AH11" s="135">
        <v>0</v>
      </c>
      <c r="AI11" s="137">
        <v>0</v>
      </c>
      <c r="AJ11" s="135">
        <v>0</v>
      </c>
      <c r="AK11" s="136">
        <v>66</v>
      </c>
      <c r="AL11" s="135">
        <v>242.60056687200003</v>
      </c>
      <c r="AM11" s="136">
        <v>45</v>
      </c>
      <c r="AN11" s="135">
        <v>634.031969</v>
      </c>
      <c r="AO11" s="136">
        <v>29</v>
      </c>
      <c r="AP11" s="135">
        <v>80.292031800000004</v>
      </c>
      <c r="AQ11" s="136">
        <v>581</v>
      </c>
      <c r="AR11" s="135">
        <v>446.6</v>
      </c>
      <c r="AS11" s="136">
        <v>25</v>
      </c>
      <c r="AT11" s="135">
        <v>66.383279865600002</v>
      </c>
      <c r="AU11" s="7">
        <f t="shared" si="4"/>
        <v>746</v>
      </c>
      <c r="AV11" s="7">
        <f t="shared" si="4"/>
        <v>1469.9078475376</v>
      </c>
      <c r="AW11" s="7"/>
      <c r="AX11" s="7"/>
      <c r="AY11" s="9">
        <f t="shared" si="5"/>
        <v>13458</v>
      </c>
      <c r="AZ11" s="9">
        <f t="shared" si="5"/>
        <v>17115.178393047601</v>
      </c>
      <c r="BA11" s="137">
        <v>0</v>
      </c>
      <c r="BB11" s="135">
        <v>0</v>
      </c>
      <c r="BC11" s="135">
        <v>2</v>
      </c>
      <c r="BD11" s="135">
        <v>33</v>
      </c>
      <c r="BE11" s="136">
        <v>6</v>
      </c>
      <c r="BF11" s="135">
        <v>198</v>
      </c>
      <c r="BG11" s="136">
        <v>78</v>
      </c>
      <c r="BH11" s="135">
        <v>390.50000000000006</v>
      </c>
      <c r="BI11" s="136">
        <v>290</v>
      </c>
      <c r="BJ11" s="135">
        <v>654.5</v>
      </c>
      <c r="BK11" s="8">
        <f t="shared" si="6"/>
        <v>376</v>
      </c>
      <c r="BL11" s="8">
        <f t="shared" si="6"/>
        <v>1276</v>
      </c>
      <c r="BM11" s="8">
        <f t="shared" si="0"/>
        <v>13834</v>
      </c>
      <c r="BN11" s="8">
        <f t="shared" si="0"/>
        <v>18391.178393047601</v>
      </c>
      <c r="BO11" s="136">
        <v>2099</v>
      </c>
      <c r="BP11" s="139">
        <v>3861</v>
      </c>
      <c r="BQ11" s="140">
        <v>0</v>
      </c>
      <c r="BR11" s="141">
        <v>0</v>
      </c>
    </row>
    <row r="12" spans="1:70" s="10" customFormat="1" ht="18" customHeight="1" x14ac:dyDescent="0.25">
      <c r="A12" s="37">
        <v>6</v>
      </c>
      <c r="B12" s="12" t="s">
        <v>13</v>
      </c>
      <c r="C12" s="134">
        <v>4904</v>
      </c>
      <c r="D12" s="135">
        <v>3281.5186655562502</v>
      </c>
      <c r="E12" s="136">
        <v>1023</v>
      </c>
      <c r="F12" s="135">
        <v>1343.45</v>
      </c>
      <c r="G12" s="136">
        <v>525</v>
      </c>
      <c r="H12" s="135">
        <v>541.3599999999999</v>
      </c>
      <c r="I12" s="8">
        <f t="shared" si="1"/>
        <v>6452</v>
      </c>
      <c r="J12" s="8">
        <f t="shared" si="1"/>
        <v>5166.3286655562497</v>
      </c>
      <c r="K12" s="134">
        <v>27</v>
      </c>
      <c r="L12" s="135">
        <v>38.400000000000006</v>
      </c>
      <c r="M12" s="136">
        <v>7</v>
      </c>
      <c r="N12" s="135">
        <v>211.54999999999998</v>
      </c>
      <c r="O12" s="8">
        <f t="shared" si="2"/>
        <v>6486</v>
      </c>
      <c r="P12" s="8">
        <f t="shared" si="2"/>
        <v>5416.2786655562495</v>
      </c>
      <c r="Q12" s="137">
        <v>0</v>
      </c>
      <c r="R12" s="135">
        <v>0</v>
      </c>
      <c r="S12" s="136">
        <v>3602</v>
      </c>
      <c r="T12" s="135">
        <v>3008.98814753125</v>
      </c>
      <c r="U12" s="138">
        <v>538</v>
      </c>
      <c r="V12" s="135">
        <v>1319.1016078999999</v>
      </c>
      <c r="W12" s="136">
        <v>144</v>
      </c>
      <c r="X12" s="135">
        <v>1145.0477951500002</v>
      </c>
      <c r="Y12" s="136">
        <v>5</v>
      </c>
      <c r="Z12" s="135">
        <v>21.802264704999999</v>
      </c>
      <c r="AA12" s="136">
        <v>14</v>
      </c>
      <c r="AB12" s="135">
        <v>11.420179694</v>
      </c>
      <c r="AC12" s="136">
        <v>0</v>
      </c>
      <c r="AD12" s="135">
        <v>0</v>
      </c>
      <c r="AE12" s="8">
        <f t="shared" si="3"/>
        <v>701</v>
      </c>
      <c r="AF12" s="8">
        <f t="shared" si="3"/>
        <v>2497.3718474490001</v>
      </c>
      <c r="AG12" s="137">
        <v>0</v>
      </c>
      <c r="AH12" s="135">
        <v>0</v>
      </c>
      <c r="AI12" s="137">
        <v>0</v>
      </c>
      <c r="AJ12" s="135">
        <v>0</v>
      </c>
      <c r="AK12" s="136">
        <v>16</v>
      </c>
      <c r="AL12" s="135">
        <v>60.364628351999997</v>
      </c>
      <c r="AM12" s="136">
        <v>21</v>
      </c>
      <c r="AN12" s="135">
        <v>308.99735700000002</v>
      </c>
      <c r="AO12" s="136">
        <v>4</v>
      </c>
      <c r="AP12" s="135">
        <v>5.4996015899999993</v>
      </c>
      <c r="AQ12" s="136">
        <v>412</v>
      </c>
      <c r="AR12" s="135">
        <v>317.90000000000003</v>
      </c>
      <c r="AS12" s="136">
        <v>7</v>
      </c>
      <c r="AT12" s="135">
        <v>20.020153093000001</v>
      </c>
      <c r="AU12" s="7">
        <f t="shared" si="4"/>
        <v>460</v>
      </c>
      <c r="AV12" s="7">
        <f t="shared" si="4"/>
        <v>712.7817400350001</v>
      </c>
      <c r="AW12" s="7"/>
      <c r="AX12" s="7"/>
      <c r="AY12" s="9">
        <f t="shared" si="5"/>
        <v>7647</v>
      </c>
      <c r="AZ12" s="9">
        <f t="shared" si="5"/>
        <v>8626.4322530402496</v>
      </c>
      <c r="BA12" s="137">
        <v>0</v>
      </c>
      <c r="BB12" s="135">
        <v>0</v>
      </c>
      <c r="BC12" s="135">
        <v>2</v>
      </c>
      <c r="BD12" s="135">
        <v>31.5</v>
      </c>
      <c r="BE12" s="136">
        <v>2</v>
      </c>
      <c r="BF12" s="135">
        <v>66</v>
      </c>
      <c r="BG12" s="136">
        <v>52</v>
      </c>
      <c r="BH12" s="135">
        <v>266.10000000000002</v>
      </c>
      <c r="BI12" s="136">
        <v>130</v>
      </c>
      <c r="BJ12" s="135">
        <v>282.7</v>
      </c>
      <c r="BK12" s="8">
        <f t="shared" si="6"/>
        <v>186</v>
      </c>
      <c r="BL12" s="8">
        <f t="shared" si="6"/>
        <v>646.29999999999995</v>
      </c>
      <c r="BM12" s="8">
        <f t="shared" si="0"/>
        <v>7833</v>
      </c>
      <c r="BN12" s="8">
        <f t="shared" si="0"/>
        <v>9272.7322530402489</v>
      </c>
      <c r="BO12" s="136">
        <v>1345</v>
      </c>
      <c r="BP12" s="139">
        <v>1881</v>
      </c>
      <c r="BQ12" s="140">
        <v>0</v>
      </c>
      <c r="BR12" s="141">
        <v>0</v>
      </c>
    </row>
    <row r="13" spans="1:70" s="10" customFormat="1" ht="18" customHeight="1" x14ac:dyDescent="0.25">
      <c r="A13" s="36">
        <v>7</v>
      </c>
      <c r="B13" s="12" t="s">
        <v>15</v>
      </c>
      <c r="C13" s="136">
        <v>1856</v>
      </c>
      <c r="D13" s="135">
        <v>1242.5182890390001</v>
      </c>
      <c r="E13" s="136">
        <v>715</v>
      </c>
      <c r="F13" s="135">
        <v>938.7</v>
      </c>
      <c r="G13" s="136">
        <v>540</v>
      </c>
      <c r="H13" s="135">
        <v>557.21999999999991</v>
      </c>
      <c r="I13" s="8">
        <f t="shared" si="1"/>
        <v>3111</v>
      </c>
      <c r="J13" s="8">
        <f t="shared" si="1"/>
        <v>2738.4382890390002</v>
      </c>
      <c r="K13" s="134">
        <v>47</v>
      </c>
      <c r="L13" s="135">
        <v>67.349999999999994</v>
      </c>
      <c r="M13" s="136">
        <v>5</v>
      </c>
      <c r="N13" s="135">
        <v>236.75</v>
      </c>
      <c r="O13" s="8">
        <f t="shared" si="2"/>
        <v>3163</v>
      </c>
      <c r="P13" s="8">
        <f t="shared" si="2"/>
        <v>3042.5382890390001</v>
      </c>
      <c r="Q13" s="137">
        <v>0</v>
      </c>
      <c r="R13" s="135">
        <v>0</v>
      </c>
      <c r="S13" s="136">
        <v>1757</v>
      </c>
      <c r="T13" s="135">
        <v>1690.299049466111</v>
      </c>
      <c r="U13" s="138">
        <v>1296</v>
      </c>
      <c r="V13" s="135">
        <v>3145.3462431399998</v>
      </c>
      <c r="W13" s="136">
        <v>111</v>
      </c>
      <c r="X13" s="135">
        <v>919.48353595999993</v>
      </c>
      <c r="Y13" s="136">
        <v>2</v>
      </c>
      <c r="Z13" s="135">
        <v>5.1845977349999997</v>
      </c>
      <c r="AA13" s="142">
        <v>2</v>
      </c>
      <c r="AB13" s="135">
        <v>2.0768914880000002</v>
      </c>
      <c r="AC13" s="137">
        <v>4</v>
      </c>
      <c r="AD13" s="135">
        <v>52.8854545421</v>
      </c>
      <c r="AE13" s="8">
        <f t="shared" si="3"/>
        <v>1415</v>
      </c>
      <c r="AF13" s="8">
        <f t="shared" si="3"/>
        <v>4124.9767228650999</v>
      </c>
      <c r="AG13" s="137">
        <v>0</v>
      </c>
      <c r="AH13" s="135">
        <v>0</v>
      </c>
      <c r="AI13" s="137">
        <v>0</v>
      </c>
      <c r="AJ13" s="135">
        <v>0</v>
      </c>
      <c r="AK13" s="137">
        <v>30</v>
      </c>
      <c r="AL13" s="135">
        <v>108.20281548</v>
      </c>
      <c r="AM13" s="136">
        <v>28</v>
      </c>
      <c r="AN13" s="135">
        <v>409.50171399999999</v>
      </c>
      <c r="AO13" s="136">
        <v>13</v>
      </c>
      <c r="AP13" s="135">
        <v>40.090039750000003</v>
      </c>
      <c r="AQ13" s="136">
        <v>503</v>
      </c>
      <c r="AR13" s="135">
        <v>380.6</v>
      </c>
      <c r="AS13" s="136">
        <v>18</v>
      </c>
      <c r="AT13" s="135">
        <v>48.470456073999998</v>
      </c>
      <c r="AU13" s="7">
        <f t="shared" si="4"/>
        <v>592</v>
      </c>
      <c r="AV13" s="7">
        <f t="shared" si="4"/>
        <v>986.86502530400003</v>
      </c>
      <c r="AW13" s="7"/>
      <c r="AX13" s="7"/>
      <c r="AY13" s="9">
        <f t="shared" si="5"/>
        <v>5170</v>
      </c>
      <c r="AZ13" s="9">
        <f t="shared" si="5"/>
        <v>8154.3800372081005</v>
      </c>
      <c r="BA13" s="137">
        <v>0</v>
      </c>
      <c r="BB13" s="135">
        <v>0</v>
      </c>
      <c r="BC13" s="135">
        <v>1</v>
      </c>
      <c r="BD13" s="135">
        <v>16.5</v>
      </c>
      <c r="BE13" s="137">
        <v>2</v>
      </c>
      <c r="BF13" s="135">
        <v>66</v>
      </c>
      <c r="BG13" s="137">
        <v>85</v>
      </c>
      <c r="BH13" s="135">
        <v>442.20000000000005</v>
      </c>
      <c r="BI13" s="136">
        <v>288</v>
      </c>
      <c r="BJ13" s="135">
        <v>639</v>
      </c>
      <c r="BK13" s="8">
        <f t="shared" si="6"/>
        <v>376</v>
      </c>
      <c r="BL13" s="8">
        <f t="shared" si="6"/>
        <v>1163.7</v>
      </c>
      <c r="BM13" s="8">
        <f t="shared" si="0"/>
        <v>5546</v>
      </c>
      <c r="BN13" s="8">
        <f t="shared" si="0"/>
        <v>9318.0800372081012</v>
      </c>
      <c r="BO13" s="136">
        <v>346</v>
      </c>
      <c r="BP13" s="139">
        <v>660</v>
      </c>
      <c r="BQ13" s="140">
        <v>0</v>
      </c>
      <c r="BR13" s="141">
        <v>0</v>
      </c>
    </row>
    <row r="14" spans="1:70" s="10" customFormat="1" ht="18" customHeight="1" x14ac:dyDescent="0.25">
      <c r="A14" s="37">
        <v>8</v>
      </c>
      <c r="B14" s="12" t="s">
        <v>16</v>
      </c>
      <c r="C14" s="136">
        <v>1488</v>
      </c>
      <c r="D14" s="135">
        <v>990.15991122150001</v>
      </c>
      <c r="E14" s="136">
        <v>437</v>
      </c>
      <c r="F14" s="135">
        <v>574.35</v>
      </c>
      <c r="G14" s="136">
        <v>545</v>
      </c>
      <c r="H14" s="135">
        <v>562.64</v>
      </c>
      <c r="I14" s="8">
        <f t="shared" si="1"/>
        <v>2470</v>
      </c>
      <c r="J14" s="8">
        <f t="shared" si="1"/>
        <v>2127.1499112215001</v>
      </c>
      <c r="K14" s="134">
        <v>23</v>
      </c>
      <c r="L14" s="135">
        <v>33.15</v>
      </c>
      <c r="M14" s="136">
        <v>3</v>
      </c>
      <c r="N14" s="135">
        <v>115.75</v>
      </c>
      <c r="O14" s="8">
        <f t="shared" si="2"/>
        <v>2496</v>
      </c>
      <c r="P14" s="8">
        <f t="shared" si="2"/>
        <v>2276.0499112215002</v>
      </c>
      <c r="Q14" s="137">
        <v>0</v>
      </c>
      <c r="R14" s="135">
        <v>0</v>
      </c>
      <c r="S14" s="136">
        <v>1387</v>
      </c>
      <c r="T14" s="135">
        <v>1264.4721729008334</v>
      </c>
      <c r="U14" s="138">
        <v>271</v>
      </c>
      <c r="V14" s="135">
        <v>655.72911350000004</v>
      </c>
      <c r="W14" s="136">
        <v>46</v>
      </c>
      <c r="X14" s="135">
        <v>366.48376522000001</v>
      </c>
      <c r="Y14" s="143">
        <v>2</v>
      </c>
      <c r="Z14" s="135">
        <v>2.0763933349999997</v>
      </c>
      <c r="AA14" s="137">
        <v>6</v>
      </c>
      <c r="AB14" s="135">
        <v>5.1909459059999996</v>
      </c>
      <c r="AC14" s="136">
        <v>0</v>
      </c>
      <c r="AD14" s="135">
        <v>0</v>
      </c>
      <c r="AE14" s="8">
        <f t="shared" si="3"/>
        <v>325</v>
      </c>
      <c r="AF14" s="8">
        <f t="shared" si="3"/>
        <v>1029.4802179610001</v>
      </c>
      <c r="AG14" s="137">
        <v>0</v>
      </c>
      <c r="AH14" s="135">
        <v>0</v>
      </c>
      <c r="AI14" s="137">
        <v>0</v>
      </c>
      <c r="AJ14" s="135">
        <v>0</v>
      </c>
      <c r="AK14" s="136">
        <v>17</v>
      </c>
      <c r="AL14" s="135">
        <v>60.364974630000006</v>
      </c>
      <c r="AM14" s="136">
        <v>15</v>
      </c>
      <c r="AN14" s="135">
        <v>224.53165000000001</v>
      </c>
      <c r="AO14" s="136">
        <v>12</v>
      </c>
      <c r="AP14" s="135">
        <v>34.094023849999999</v>
      </c>
      <c r="AQ14" s="136">
        <v>239</v>
      </c>
      <c r="AR14" s="135">
        <v>183.7</v>
      </c>
      <c r="AS14" s="136">
        <v>4</v>
      </c>
      <c r="AT14" s="135">
        <v>11.590646966</v>
      </c>
      <c r="AU14" s="7">
        <f t="shared" si="4"/>
        <v>287</v>
      </c>
      <c r="AV14" s="7">
        <f t="shared" si="4"/>
        <v>514.28129544599994</v>
      </c>
      <c r="AW14" s="7"/>
      <c r="AX14" s="7"/>
      <c r="AY14" s="9">
        <f t="shared" si="5"/>
        <v>3108</v>
      </c>
      <c r="AZ14" s="9">
        <f t="shared" si="5"/>
        <v>3819.8114246285004</v>
      </c>
      <c r="BA14" s="137">
        <v>0</v>
      </c>
      <c r="BB14" s="135">
        <v>0</v>
      </c>
      <c r="BC14" s="137">
        <v>1</v>
      </c>
      <c r="BD14" s="135">
        <v>16.5</v>
      </c>
      <c r="BE14" s="136">
        <v>1</v>
      </c>
      <c r="BF14" s="135">
        <v>33</v>
      </c>
      <c r="BG14" s="136">
        <v>43</v>
      </c>
      <c r="BH14" s="135">
        <v>217.8</v>
      </c>
      <c r="BI14" s="136">
        <v>134</v>
      </c>
      <c r="BJ14" s="135">
        <v>286</v>
      </c>
      <c r="BK14" s="8">
        <f t="shared" si="6"/>
        <v>179</v>
      </c>
      <c r="BL14" s="8">
        <f t="shared" si="6"/>
        <v>553.29999999999995</v>
      </c>
      <c r="BM14" s="8">
        <f t="shared" si="0"/>
        <v>3287</v>
      </c>
      <c r="BN14" s="8">
        <f t="shared" si="0"/>
        <v>4373.1114246285006</v>
      </c>
      <c r="BO14" s="136">
        <v>138</v>
      </c>
      <c r="BP14" s="139">
        <v>275</v>
      </c>
      <c r="BQ14" s="140">
        <v>0</v>
      </c>
      <c r="BR14" s="141">
        <v>0</v>
      </c>
    </row>
    <row r="15" spans="1:70" s="10" customFormat="1" ht="18" customHeight="1" x14ac:dyDescent="0.25">
      <c r="A15" s="36">
        <v>9</v>
      </c>
      <c r="B15" s="12" t="s">
        <v>17</v>
      </c>
      <c r="C15" s="136">
        <v>604</v>
      </c>
      <c r="D15" s="135">
        <v>405</v>
      </c>
      <c r="E15" s="136">
        <v>65</v>
      </c>
      <c r="F15" s="135">
        <v>85</v>
      </c>
      <c r="G15" s="136">
        <v>100</v>
      </c>
      <c r="H15" s="135">
        <v>105.41999999999999</v>
      </c>
      <c r="I15" s="8">
        <f t="shared" si="1"/>
        <v>769</v>
      </c>
      <c r="J15" s="8">
        <f t="shared" si="1"/>
        <v>595.41999999999996</v>
      </c>
      <c r="K15" s="134">
        <v>21</v>
      </c>
      <c r="L15" s="135">
        <v>30</v>
      </c>
      <c r="M15" s="136">
        <v>3</v>
      </c>
      <c r="N15" s="135">
        <v>100</v>
      </c>
      <c r="O15" s="8">
        <f t="shared" si="2"/>
        <v>793</v>
      </c>
      <c r="P15" s="8">
        <f t="shared" si="2"/>
        <v>725.42</v>
      </c>
      <c r="Q15" s="137">
        <v>0</v>
      </c>
      <c r="R15" s="135">
        <v>0</v>
      </c>
      <c r="S15" s="136">
        <v>441</v>
      </c>
      <c r="T15" s="135">
        <v>403.01111111111112</v>
      </c>
      <c r="U15" s="138">
        <v>207</v>
      </c>
      <c r="V15" s="135">
        <v>500</v>
      </c>
      <c r="W15" s="136">
        <v>58</v>
      </c>
      <c r="X15" s="135">
        <v>476.53345115999997</v>
      </c>
      <c r="Y15" s="136">
        <v>1</v>
      </c>
      <c r="Z15" s="135">
        <v>10.381992449999998</v>
      </c>
      <c r="AA15" s="136">
        <v>13</v>
      </c>
      <c r="AB15" s="135">
        <v>11.419999998</v>
      </c>
      <c r="AC15" s="136">
        <v>0</v>
      </c>
      <c r="AD15" s="135">
        <v>0</v>
      </c>
      <c r="AE15" s="8">
        <f t="shared" si="3"/>
        <v>279</v>
      </c>
      <c r="AF15" s="8">
        <f t="shared" si="3"/>
        <v>998.33544360799988</v>
      </c>
      <c r="AG15" s="137">
        <v>0</v>
      </c>
      <c r="AH15" s="135">
        <v>0</v>
      </c>
      <c r="AI15" s="137">
        <v>0</v>
      </c>
      <c r="AJ15" s="135">
        <v>0</v>
      </c>
      <c r="AK15" s="136">
        <v>3</v>
      </c>
      <c r="AL15" s="135">
        <v>11.389777599999999</v>
      </c>
      <c r="AM15" s="136">
        <v>17</v>
      </c>
      <c r="AN15" s="135">
        <v>246.98473800000002</v>
      </c>
      <c r="AO15" s="136">
        <v>10</v>
      </c>
      <c r="AP15" s="135">
        <v>28.58964134</v>
      </c>
      <c r="AQ15" s="136">
        <v>215</v>
      </c>
      <c r="AR15" s="135">
        <v>161.70000000000002</v>
      </c>
      <c r="AS15" s="136">
        <v>8</v>
      </c>
      <c r="AT15" s="135">
        <v>22.127724381</v>
      </c>
      <c r="AU15" s="7">
        <f t="shared" si="4"/>
        <v>253</v>
      </c>
      <c r="AV15" s="7">
        <f t="shared" si="4"/>
        <v>470.79188132100001</v>
      </c>
      <c r="AW15" s="7"/>
      <c r="AX15" s="7"/>
      <c r="AY15" s="9">
        <f t="shared" si="5"/>
        <v>1325</v>
      </c>
      <c r="AZ15" s="9">
        <f t="shared" si="5"/>
        <v>2194.5473249289998</v>
      </c>
      <c r="BA15" s="137">
        <v>0</v>
      </c>
      <c r="BB15" s="135">
        <v>0</v>
      </c>
      <c r="BC15" s="136">
        <v>1</v>
      </c>
      <c r="BD15" s="135">
        <v>16.5</v>
      </c>
      <c r="BE15" s="136">
        <v>1</v>
      </c>
      <c r="BF15" s="135">
        <v>33</v>
      </c>
      <c r="BG15" s="136">
        <v>29</v>
      </c>
      <c r="BH15" s="135">
        <v>150.70000000000002</v>
      </c>
      <c r="BI15" s="136">
        <v>187</v>
      </c>
      <c r="BJ15" s="135">
        <v>409.20000000000005</v>
      </c>
      <c r="BK15" s="8">
        <f t="shared" si="6"/>
        <v>218</v>
      </c>
      <c r="BL15" s="8">
        <f t="shared" si="6"/>
        <v>609.40000000000009</v>
      </c>
      <c r="BM15" s="8">
        <f t="shared" si="0"/>
        <v>1543</v>
      </c>
      <c r="BN15" s="8">
        <f t="shared" si="0"/>
        <v>2803.9473249289999</v>
      </c>
      <c r="BO15" s="136">
        <v>214</v>
      </c>
      <c r="BP15" s="139">
        <v>429.00000000000006</v>
      </c>
      <c r="BQ15" s="140">
        <v>0</v>
      </c>
      <c r="BR15" s="141">
        <v>0</v>
      </c>
    </row>
    <row r="16" spans="1:70" s="10" customFormat="1" ht="18" customHeight="1" x14ac:dyDescent="0.25">
      <c r="A16" s="37">
        <v>10</v>
      </c>
      <c r="B16" s="12" t="s">
        <v>18</v>
      </c>
      <c r="C16" s="134">
        <v>61122</v>
      </c>
      <c r="D16" s="135">
        <v>39955.92377437494</v>
      </c>
      <c r="E16" s="136">
        <v>13749</v>
      </c>
      <c r="F16" s="135">
        <v>17402.75</v>
      </c>
      <c r="G16" s="136">
        <v>4073</v>
      </c>
      <c r="H16" s="135">
        <v>4136.1000000000004</v>
      </c>
      <c r="I16" s="8">
        <f t="shared" si="1"/>
        <v>78944</v>
      </c>
      <c r="J16" s="8">
        <f t="shared" si="1"/>
        <v>61494.773774374939</v>
      </c>
      <c r="K16" s="134">
        <v>769</v>
      </c>
      <c r="L16" s="135">
        <v>1120.4584179999999</v>
      </c>
      <c r="M16" s="136">
        <v>73</v>
      </c>
      <c r="N16" s="135">
        <v>2756.9</v>
      </c>
      <c r="O16" s="8">
        <f t="shared" si="2"/>
        <v>79786</v>
      </c>
      <c r="P16" s="8">
        <f t="shared" si="2"/>
        <v>65372.132192374942</v>
      </c>
      <c r="Q16" s="137">
        <v>0</v>
      </c>
      <c r="R16" s="135">
        <v>0</v>
      </c>
      <c r="S16" s="136">
        <v>44325</v>
      </c>
      <c r="T16" s="135">
        <v>36317.80925576805</v>
      </c>
      <c r="U16" s="138">
        <v>6894</v>
      </c>
      <c r="V16" s="135">
        <v>17576.852033649699</v>
      </c>
      <c r="W16" s="136">
        <v>1601</v>
      </c>
      <c r="X16" s="135">
        <v>13110.54888939</v>
      </c>
      <c r="Y16" s="136">
        <v>96</v>
      </c>
      <c r="Z16" s="135">
        <v>1175.2855516650002</v>
      </c>
      <c r="AA16" s="136">
        <v>134</v>
      </c>
      <c r="AB16" s="135">
        <v>108.99191598281998</v>
      </c>
      <c r="AC16" s="136">
        <v>226</v>
      </c>
      <c r="AD16" s="135">
        <v>2647.3987715574999</v>
      </c>
      <c r="AE16" s="8">
        <f t="shared" si="3"/>
        <v>8951</v>
      </c>
      <c r="AF16" s="8">
        <f t="shared" si="3"/>
        <v>34619.077162245019</v>
      </c>
      <c r="AG16" s="137">
        <v>0</v>
      </c>
      <c r="AH16" s="135">
        <v>0</v>
      </c>
      <c r="AI16" s="137">
        <v>6</v>
      </c>
      <c r="AJ16" s="135">
        <v>291.5</v>
      </c>
      <c r="AK16" s="136">
        <v>220</v>
      </c>
      <c r="AL16" s="135">
        <v>829.44571625848016</v>
      </c>
      <c r="AM16" s="136">
        <v>320</v>
      </c>
      <c r="AN16" s="135">
        <v>4767.9885396999998</v>
      </c>
      <c r="AO16" s="136">
        <v>93</v>
      </c>
      <c r="AP16" s="135">
        <v>255.16135423000011</v>
      </c>
      <c r="AQ16" s="136">
        <v>7175</v>
      </c>
      <c r="AR16" s="135">
        <v>5547.2</v>
      </c>
      <c r="AS16" s="136">
        <v>147</v>
      </c>
      <c r="AT16" s="135">
        <v>404.78064265559993</v>
      </c>
      <c r="AU16" s="7">
        <f t="shared" si="4"/>
        <v>7961</v>
      </c>
      <c r="AV16" s="7">
        <f t="shared" si="4"/>
        <v>12096.076252844081</v>
      </c>
      <c r="AW16" s="7"/>
      <c r="AX16" s="7"/>
      <c r="AY16" s="9">
        <f t="shared" si="5"/>
        <v>96698</v>
      </c>
      <c r="AZ16" s="9">
        <f t="shared" si="5"/>
        <v>112087.28560746404</v>
      </c>
      <c r="BA16" s="137">
        <v>0</v>
      </c>
      <c r="BB16" s="135">
        <v>0</v>
      </c>
      <c r="BC16" s="135">
        <v>7</v>
      </c>
      <c r="BD16" s="135">
        <v>117</v>
      </c>
      <c r="BE16" s="136">
        <v>25</v>
      </c>
      <c r="BF16" s="135">
        <v>792</v>
      </c>
      <c r="BG16" s="136">
        <v>901</v>
      </c>
      <c r="BH16" s="135">
        <v>4557.8</v>
      </c>
      <c r="BI16" s="136">
        <v>2726</v>
      </c>
      <c r="BJ16" s="135">
        <v>6207.2</v>
      </c>
      <c r="BK16" s="8">
        <f t="shared" si="6"/>
        <v>3659</v>
      </c>
      <c r="BL16" s="8">
        <f t="shared" si="6"/>
        <v>11674</v>
      </c>
      <c r="BM16" s="8">
        <f t="shared" si="0"/>
        <v>100357</v>
      </c>
      <c r="BN16" s="8">
        <f t="shared" si="0"/>
        <v>123761.28560746404</v>
      </c>
      <c r="BO16" s="136">
        <v>14880</v>
      </c>
      <c r="BP16" s="139">
        <v>24558</v>
      </c>
      <c r="BQ16" s="140">
        <v>0</v>
      </c>
      <c r="BR16" s="141">
        <v>0</v>
      </c>
    </row>
    <row r="17" spans="1:95" s="10" customFormat="1" ht="18" customHeight="1" x14ac:dyDescent="0.25">
      <c r="A17" s="36">
        <v>11</v>
      </c>
      <c r="B17" s="12" t="s">
        <v>19</v>
      </c>
      <c r="C17" s="136">
        <v>833</v>
      </c>
      <c r="D17" s="135">
        <v>558.54051536625002</v>
      </c>
      <c r="E17" s="136">
        <v>679</v>
      </c>
      <c r="F17" s="135">
        <v>894.6</v>
      </c>
      <c r="G17" s="136">
        <v>1075</v>
      </c>
      <c r="H17" s="135">
        <v>1109.4199999999998</v>
      </c>
      <c r="I17" s="8">
        <f t="shared" si="1"/>
        <v>2587</v>
      </c>
      <c r="J17" s="8">
        <f t="shared" si="1"/>
        <v>2562.56051536625</v>
      </c>
      <c r="K17" s="134">
        <v>43</v>
      </c>
      <c r="L17" s="135">
        <v>62.1</v>
      </c>
      <c r="M17" s="136">
        <v>7</v>
      </c>
      <c r="N17" s="135">
        <v>236.75</v>
      </c>
      <c r="O17" s="8">
        <f t="shared" si="2"/>
        <v>2637</v>
      </c>
      <c r="P17" s="8">
        <f t="shared" si="2"/>
        <v>2861.4105153662499</v>
      </c>
      <c r="Q17" s="137">
        <v>0</v>
      </c>
      <c r="R17" s="135">
        <v>0</v>
      </c>
      <c r="S17" s="136">
        <v>1465</v>
      </c>
      <c r="T17" s="135">
        <v>1589.6882261368057</v>
      </c>
      <c r="U17" s="138">
        <v>572</v>
      </c>
      <c r="V17" s="135">
        <v>1384.0947726700001</v>
      </c>
      <c r="W17" s="136">
        <v>102</v>
      </c>
      <c r="X17" s="135">
        <v>825.99518776000002</v>
      </c>
      <c r="Y17" s="136">
        <v>3</v>
      </c>
      <c r="Z17" s="135">
        <v>7.2674025399999991</v>
      </c>
      <c r="AA17" s="136">
        <v>7</v>
      </c>
      <c r="AB17" s="135">
        <v>5.1909848459999992</v>
      </c>
      <c r="AC17" s="136">
        <v>0</v>
      </c>
      <c r="AD17" s="135">
        <v>0</v>
      </c>
      <c r="AE17" s="8">
        <f t="shared" si="3"/>
        <v>684</v>
      </c>
      <c r="AF17" s="8">
        <f t="shared" si="3"/>
        <v>2222.5483478160004</v>
      </c>
      <c r="AG17" s="137">
        <v>0</v>
      </c>
      <c r="AH17" s="135">
        <v>0</v>
      </c>
      <c r="AI17" s="137">
        <v>0</v>
      </c>
      <c r="AJ17" s="135">
        <v>0</v>
      </c>
      <c r="AK17" s="136">
        <v>38</v>
      </c>
      <c r="AL17" s="135">
        <v>135.54297253999999</v>
      </c>
      <c r="AM17" s="136">
        <v>32</v>
      </c>
      <c r="AN17" s="135">
        <v>466.16971200000012</v>
      </c>
      <c r="AO17" s="136">
        <v>8</v>
      </c>
      <c r="AP17" s="135">
        <v>24.193227030000003</v>
      </c>
      <c r="AQ17" s="136">
        <v>413</v>
      </c>
      <c r="AR17" s="135">
        <v>311.3</v>
      </c>
      <c r="AS17" s="136">
        <v>8</v>
      </c>
      <c r="AT17" s="135">
        <v>22.127398575999997</v>
      </c>
      <c r="AU17" s="7">
        <f t="shared" si="4"/>
        <v>499</v>
      </c>
      <c r="AV17" s="7">
        <f t="shared" si="4"/>
        <v>959.33331014600014</v>
      </c>
      <c r="AW17" s="7"/>
      <c r="AX17" s="7"/>
      <c r="AY17" s="9">
        <f t="shared" si="5"/>
        <v>3820</v>
      </c>
      <c r="AZ17" s="9">
        <f t="shared" si="5"/>
        <v>6043.2921733282501</v>
      </c>
      <c r="BA17" s="137">
        <v>0</v>
      </c>
      <c r="BB17" s="135">
        <v>0</v>
      </c>
      <c r="BC17" s="136">
        <v>1</v>
      </c>
      <c r="BD17" s="135">
        <v>16.5</v>
      </c>
      <c r="BE17" s="136">
        <v>4</v>
      </c>
      <c r="BF17" s="135">
        <v>132</v>
      </c>
      <c r="BG17" s="136">
        <v>49</v>
      </c>
      <c r="BH17" s="135">
        <v>250.8</v>
      </c>
      <c r="BI17" s="136">
        <v>175</v>
      </c>
      <c r="BJ17" s="135">
        <v>368.5</v>
      </c>
      <c r="BK17" s="8">
        <f t="shared" si="6"/>
        <v>229</v>
      </c>
      <c r="BL17" s="8">
        <f t="shared" si="6"/>
        <v>767.8</v>
      </c>
      <c r="BM17" s="8">
        <f t="shared" si="0"/>
        <v>4049</v>
      </c>
      <c r="BN17" s="8">
        <f t="shared" si="0"/>
        <v>6811.0921733282503</v>
      </c>
      <c r="BO17" s="136">
        <v>175</v>
      </c>
      <c r="BP17" s="139">
        <v>220</v>
      </c>
      <c r="BQ17" s="140">
        <v>0</v>
      </c>
      <c r="BR17" s="141">
        <v>0</v>
      </c>
    </row>
    <row r="18" spans="1:95" s="10" customFormat="1" ht="18" customHeight="1" x14ac:dyDescent="0.25">
      <c r="A18" s="37">
        <v>12</v>
      </c>
      <c r="B18" s="12" t="s">
        <v>20</v>
      </c>
      <c r="C18" s="134">
        <v>5743</v>
      </c>
      <c r="D18" s="135">
        <v>3851</v>
      </c>
      <c r="E18" s="136">
        <v>1424</v>
      </c>
      <c r="F18" s="135">
        <v>1870</v>
      </c>
      <c r="G18" s="136">
        <v>924</v>
      </c>
      <c r="H18" s="135">
        <v>953.39999999999986</v>
      </c>
      <c r="I18" s="8">
        <f t="shared" si="1"/>
        <v>8091</v>
      </c>
      <c r="J18" s="8">
        <f t="shared" si="1"/>
        <v>6674.4</v>
      </c>
      <c r="K18" s="134">
        <v>75</v>
      </c>
      <c r="L18" s="135">
        <v>105.75</v>
      </c>
      <c r="M18" s="136">
        <v>12</v>
      </c>
      <c r="N18" s="135">
        <v>363</v>
      </c>
      <c r="O18" s="8">
        <f t="shared" si="2"/>
        <v>8178</v>
      </c>
      <c r="P18" s="8">
        <f t="shared" si="2"/>
        <v>7143.15</v>
      </c>
      <c r="Q18" s="137">
        <v>0</v>
      </c>
      <c r="R18" s="135">
        <v>0</v>
      </c>
      <c r="S18" s="136">
        <v>4543</v>
      </c>
      <c r="T18" s="135">
        <v>3968.4166666666665</v>
      </c>
      <c r="U18" s="138">
        <v>1724</v>
      </c>
      <c r="V18" s="135">
        <v>4170.6772280800005</v>
      </c>
      <c r="W18" s="136">
        <v>258</v>
      </c>
      <c r="X18" s="135">
        <v>2072.24590829</v>
      </c>
      <c r="Y18" s="136">
        <v>5</v>
      </c>
      <c r="Z18" s="135">
        <v>64.427365164999998</v>
      </c>
      <c r="AA18" s="136">
        <v>13</v>
      </c>
      <c r="AB18" s="135">
        <v>11.420127531999999</v>
      </c>
      <c r="AC18" s="136">
        <v>0</v>
      </c>
      <c r="AD18" s="135">
        <v>0</v>
      </c>
      <c r="AE18" s="8">
        <f t="shared" si="3"/>
        <v>2000</v>
      </c>
      <c r="AF18" s="8">
        <f t="shared" si="3"/>
        <v>6318.7706290670003</v>
      </c>
      <c r="AG18" s="137">
        <v>0</v>
      </c>
      <c r="AH18" s="135">
        <v>0</v>
      </c>
      <c r="AI18" s="137">
        <v>0</v>
      </c>
      <c r="AJ18" s="135">
        <v>0</v>
      </c>
      <c r="AK18" s="136">
        <v>12</v>
      </c>
      <c r="AL18" s="135">
        <v>36.469299759999998</v>
      </c>
      <c r="AM18" s="136">
        <v>27</v>
      </c>
      <c r="AN18" s="135">
        <v>398.81009400000005</v>
      </c>
      <c r="AO18" s="136">
        <v>6</v>
      </c>
      <c r="AP18" s="135">
        <v>12.096812719999999</v>
      </c>
      <c r="AQ18" s="136">
        <v>645</v>
      </c>
      <c r="AR18" s="135">
        <v>490.6</v>
      </c>
      <c r="AS18" s="136">
        <v>34</v>
      </c>
      <c r="AT18" s="135">
        <v>92.725624690799989</v>
      </c>
      <c r="AU18" s="7">
        <f t="shared" si="4"/>
        <v>724</v>
      </c>
      <c r="AV18" s="7">
        <f t="shared" si="4"/>
        <v>1030.7018311708</v>
      </c>
      <c r="AW18" s="7"/>
      <c r="AX18" s="7"/>
      <c r="AY18" s="9">
        <f t="shared" si="5"/>
        <v>10902</v>
      </c>
      <c r="AZ18" s="9">
        <f t="shared" si="5"/>
        <v>14492.622460237801</v>
      </c>
      <c r="BA18" s="137">
        <v>0</v>
      </c>
      <c r="BB18" s="135">
        <v>0</v>
      </c>
      <c r="BC18" s="135">
        <v>3</v>
      </c>
      <c r="BD18" s="135">
        <v>49.5</v>
      </c>
      <c r="BE18" s="136">
        <v>7</v>
      </c>
      <c r="BF18" s="135">
        <v>198</v>
      </c>
      <c r="BG18" s="136">
        <v>71</v>
      </c>
      <c r="BH18" s="135">
        <v>358.6</v>
      </c>
      <c r="BI18" s="136">
        <v>232</v>
      </c>
      <c r="BJ18" s="135">
        <v>517</v>
      </c>
      <c r="BK18" s="8">
        <f t="shared" si="6"/>
        <v>313</v>
      </c>
      <c r="BL18" s="8">
        <f t="shared" si="6"/>
        <v>1123.0999999999999</v>
      </c>
      <c r="BM18" s="8">
        <f t="shared" si="0"/>
        <v>11215</v>
      </c>
      <c r="BN18" s="8">
        <f t="shared" si="0"/>
        <v>15615.722460237801</v>
      </c>
      <c r="BO18" s="136">
        <v>1344</v>
      </c>
      <c r="BP18" s="139">
        <v>2585</v>
      </c>
      <c r="BQ18" s="140">
        <v>0</v>
      </c>
      <c r="BR18" s="141">
        <v>0</v>
      </c>
    </row>
    <row r="19" spans="1:95" s="16" customFormat="1" ht="18" customHeight="1" x14ac:dyDescent="0.25">
      <c r="A19" s="38"/>
      <c r="B19" s="13" t="s">
        <v>67</v>
      </c>
      <c r="C19" s="8">
        <f t="shared" ref="C19:H19" si="7">SUM(C7:C18)</f>
        <v>169007</v>
      </c>
      <c r="D19" s="8">
        <f t="shared" si="7"/>
        <v>111295.48151267678</v>
      </c>
      <c r="E19" s="8">
        <f t="shared" si="7"/>
        <v>43432</v>
      </c>
      <c r="F19" s="8">
        <f t="shared" si="7"/>
        <v>56171.999999999993</v>
      </c>
      <c r="G19" s="8">
        <f t="shared" si="7"/>
        <v>17610</v>
      </c>
      <c r="H19" s="8">
        <f t="shared" si="7"/>
        <v>18047.759999999998</v>
      </c>
      <c r="I19" s="8">
        <f t="shared" si="1"/>
        <v>230049</v>
      </c>
      <c r="J19" s="8">
        <f t="shared" si="1"/>
        <v>185515.24151267679</v>
      </c>
      <c r="K19" s="8">
        <f>SUM(K7:K18)</f>
        <v>2401</v>
      </c>
      <c r="L19" s="8">
        <f>SUM(L7:L18)</f>
        <v>3482.6602479999997</v>
      </c>
      <c r="M19" s="8">
        <f>SUM(M7:M18)</f>
        <v>257</v>
      </c>
      <c r="N19" s="8">
        <f>SUM(N7:N18)</f>
        <v>9358.3000000000011</v>
      </c>
      <c r="O19" s="8">
        <f t="shared" si="2"/>
        <v>232707</v>
      </c>
      <c r="P19" s="8">
        <f t="shared" si="2"/>
        <v>198356.20176067678</v>
      </c>
      <c r="Q19" s="8">
        <f t="shared" ref="Q19:AD19" si="8">SUM(Q7:Q18)</f>
        <v>0</v>
      </c>
      <c r="R19" s="8">
        <f t="shared" si="8"/>
        <v>0</v>
      </c>
      <c r="S19" s="8">
        <f t="shared" si="8"/>
        <v>129280</v>
      </c>
      <c r="T19" s="8">
        <f t="shared" si="8"/>
        <v>110197.8519235218</v>
      </c>
      <c r="U19" s="8">
        <f t="shared" si="8"/>
        <v>21333</v>
      </c>
      <c r="V19" s="8">
        <f t="shared" si="8"/>
        <v>53286.904492854985</v>
      </c>
      <c r="W19" s="8">
        <f t="shared" si="8"/>
        <v>5557</v>
      </c>
      <c r="X19" s="8">
        <f t="shared" si="8"/>
        <v>45276.243000530005</v>
      </c>
      <c r="Y19" s="8">
        <f t="shared" si="8"/>
        <v>289</v>
      </c>
      <c r="Z19" s="8">
        <f t="shared" si="8"/>
        <v>3273.4640019309404</v>
      </c>
      <c r="AA19" s="8">
        <f t="shared" si="8"/>
        <v>503</v>
      </c>
      <c r="AB19" s="8">
        <f t="shared" si="8"/>
        <v>403.83168857874006</v>
      </c>
      <c r="AC19" s="8">
        <f t="shared" si="8"/>
        <v>413</v>
      </c>
      <c r="AD19" s="8">
        <f t="shared" si="8"/>
        <v>4818.1822353265998</v>
      </c>
      <c r="AE19" s="8">
        <f t="shared" si="3"/>
        <v>28095</v>
      </c>
      <c r="AF19" s="8">
        <f t="shared" si="3"/>
        <v>107058.62541922127</v>
      </c>
      <c r="AG19" s="8">
        <f t="shared" ref="AG19:AX19" si="9">SUM(AG7:AG18)</f>
        <v>0</v>
      </c>
      <c r="AH19" s="8">
        <f t="shared" si="9"/>
        <v>0</v>
      </c>
      <c r="AI19" s="8">
        <f t="shared" si="9"/>
        <v>14</v>
      </c>
      <c r="AJ19" s="8">
        <f t="shared" si="9"/>
        <v>653.40000000000009</v>
      </c>
      <c r="AK19" s="8">
        <f t="shared" si="9"/>
        <v>876</v>
      </c>
      <c r="AL19" s="8">
        <f t="shared" si="9"/>
        <v>3264.9632469747989</v>
      </c>
      <c r="AM19" s="8">
        <f t="shared" si="9"/>
        <v>1115</v>
      </c>
      <c r="AN19" s="8">
        <f t="shared" si="9"/>
        <v>16808.180418100001</v>
      </c>
      <c r="AO19" s="8">
        <f t="shared" si="9"/>
        <v>482</v>
      </c>
      <c r="AP19" s="8">
        <f t="shared" si="9"/>
        <v>1419.2705158399999</v>
      </c>
      <c r="AQ19" s="8">
        <f t="shared" si="9"/>
        <v>23853</v>
      </c>
      <c r="AR19" s="8">
        <f t="shared" si="9"/>
        <v>18410.599999999999</v>
      </c>
      <c r="AS19" s="8">
        <f t="shared" si="9"/>
        <v>529</v>
      </c>
      <c r="AT19" s="8">
        <f t="shared" si="9"/>
        <v>1455.3188253507599</v>
      </c>
      <c r="AU19" s="8">
        <f t="shared" si="9"/>
        <v>26869</v>
      </c>
      <c r="AV19" s="8">
        <f t="shared" si="9"/>
        <v>42011.73300626556</v>
      </c>
      <c r="AW19" s="8">
        <f t="shared" si="9"/>
        <v>0</v>
      </c>
      <c r="AX19" s="8">
        <f t="shared" si="9"/>
        <v>0</v>
      </c>
      <c r="AY19" s="9">
        <f t="shared" si="5"/>
        <v>287671</v>
      </c>
      <c r="AZ19" s="9">
        <f t="shared" si="5"/>
        <v>347426.56018616358</v>
      </c>
      <c r="BA19" s="8">
        <f t="shared" ref="BA19:BJ19" si="10">SUM(BA7:BA18)</f>
        <v>0</v>
      </c>
      <c r="BB19" s="8">
        <f t="shared" si="10"/>
        <v>0</v>
      </c>
      <c r="BC19" s="8">
        <f t="shared" si="10"/>
        <v>28</v>
      </c>
      <c r="BD19" s="8">
        <f t="shared" si="10"/>
        <v>445.5</v>
      </c>
      <c r="BE19" s="8">
        <f t="shared" si="10"/>
        <v>85</v>
      </c>
      <c r="BF19" s="8">
        <f t="shared" si="10"/>
        <v>2673</v>
      </c>
      <c r="BG19" s="8">
        <f t="shared" si="10"/>
        <v>2548</v>
      </c>
      <c r="BH19" s="8">
        <f t="shared" si="10"/>
        <v>12891.7</v>
      </c>
      <c r="BI19" s="8">
        <f t="shared" si="10"/>
        <v>7535</v>
      </c>
      <c r="BJ19" s="8">
        <f t="shared" si="10"/>
        <v>17099.7</v>
      </c>
      <c r="BK19" s="8">
        <f t="shared" si="6"/>
        <v>10196</v>
      </c>
      <c r="BL19" s="8">
        <f t="shared" si="6"/>
        <v>33109.9</v>
      </c>
      <c r="BM19" s="8">
        <f t="shared" si="0"/>
        <v>297867</v>
      </c>
      <c r="BN19" s="8">
        <f t="shared" si="0"/>
        <v>380536.4601861636</v>
      </c>
      <c r="BO19" s="8">
        <f>SUM(BO7:BO18)</f>
        <v>40051</v>
      </c>
      <c r="BP19" s="8">
        <f>SUM(BP7:BP18)</f>
        <v>69525.2</v>
      </c>
      <c r="BQ19" s="8">
        <f>SUM(BQ7:BQ18)</f>
        <v>0</v>
      </c>
      <c r="BR19" s="8">
        <f>SUM(BR7:BR18)</f>
        <v>0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8">
        <f t="shared" si="1"/>
        <v>0</v>
      </c>
      <c r="J20" s="8">
        <f t="shared" si="1"/>
        <v>0</v>
      </c>
      <c r="K20" s="7">
        <v>0</v>
      </c>
      <c r="L20" s="7">
        <v>0</v>
      </c>
      <c r="M20" s="7">
        <v>0</v>
      </c>
      <c r="N20" s="7">
        <v>0</v>
      </c>
      <c r="O20" s="8">
        <f t="shared" si="2"/>
        <v>0</v>
      </c>
      <c r="P20" s="8">
        <f t="shared" si="2"/>
        <v>0</v>
      </c>
      <c r="Q20" s="8">
        <v>0</v>
      </c>
      <c r="R20" s="8">
        <v>0</v>
      </c>
      <c r="S20" s="8">
        <v>0</v>
      </c>
      <c r="T20" s="8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8">
        <f t="shared" si="3"/>
        <v>0</v>
      </c>
      <c r="AF20" s="8">
        <f t="shared" si="3"/>
        <v>0</v>
      </c>
      <c r="AG20" s="8">
        <v>0</v>
      </c>
      <c r="AH20" s="8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f t="shared" ref="AU20:AV31" si="11">AI20+AK20+AM20+AO20+AQ20+AS20</f>
        <v>0</v>
      </c>
      <c r="AV20" s="7">
        <f t="shared" si="11"/>
        <v>0</v>
      </c>
      <c r="AW20" s="7">
        <v>0</v>
      </c>
      <c r="AX20" s="7">
        <v>0</v>
      </c>
      <c r="AY20" s="9">
        <f t="shared" si="5"/>
        <v>0</v>
      </c>
      <c r="AZ20" s="9">
        <f t="shared" si="5"/>
        <v>0</v>
      </c>
      <c r="BA20" s="9">
        <v>0</v>
      </c>
      <c r="BB20" s="9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8">
        <f t="shared" si="6"/>
        <v>0</v>
      </c>
      <c r="BL20" s="8">
        <f t="shared" si="6"/>
        <v>0</v>
      </c>
      <c r="BM20" s="8">
        <f t="shared" si="0"/>
        <v>0</v>
      </c>
      <c r="BN20" s="8">
        <f t="shared" si="0"/>
        <v>0</v>
      </c>
      <c r="BO20" s="7">
        <v>0</v>
      </c>
      <c r="BP20" s="7">
        <v>0</v>
      </c>
      <c r="BQ20" s="29">
        <v>0</v>
      </c>
      <c r="BR20" s="29">
        <v>0</v>
      </c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8">
        <f t="shared" si="1"/>
        <v>0</v>
      </c>
      <c r="J21" s="8">
        <f t="shared" si="1"/>
        <v>0</v>
      </c>
      <c r="K21" s="7">
        <v>0</v>
      </c>
      <c r="L21" s="7">
        <v>0</v>
      </c>
      <c r="M21" s="7">
        <v>0</v>
      </c>
      <c r="N21" s="7">
        <v>0</v>
      </c>
      <c r="O21" s="8">
        <f t="shared" si="2"/>
        <v>0</v>
      </c>
      <c r="P21" s="8">
        <f t="shared" si="2"/>
        <v>0</v>
      </c>
      <c r="Q21" s="8">
        <v>0</v>
      </c>
      <c r="R21" s="8">
        <v>0</v>
      </c>
      <c r="S21" s="8">
        <v>0</v>
      </c>
      <c r="T21" s="8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8">
        <f t="shared" si="3"/>
        <v>0</v>
      </c>
      <c r="AF21" s="8">
        <f t="shared" si="3"/>
        <v>0</v>
      </c>
      <c r="AG21" s="8">
        <v>0</v>
      </c>
      <c r="AH21" s="8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f t="shared" si="11"/>
        <v>0</v>
      </c>
      <c r="AV21" s="7">
        <f t="shared" si="11"/>
        <v>0</v>
      </c>
      <c r="AW21" s="7">
        <v>0</v>
      </c>
      <c r="AX21" s="7">
        <v>0</v>
      </c>
      <c r="AY21" s="9">
        <f t="shared" si="5"/>
        <v>0</v>
      </c>
      <c r="AZ21" s="9">
        <f t="shared" si="5"/>
        <v>0</v>
      </c>
      <c r="BA21" s="9">
        <v>0</v>
      </c>
      <c r="BB21" s="9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8">
        <f t="shared" si="6"/>
        <v>0</v>
      </c>
      <c r="BL21" s="8">
        <f t="shared" si="6"/>
        <v>0</v>
      </c>
      <c r="BM21" s="8">
        <f t="shared" si="0"/>
        <v>0</v>
      </c>
      <c r="BN21" s="8">
        <f t="shared" si="0"/>
        <v>0</v>
      </c>
      <c r="BO21" s="7">
        <v>0</v>
      </c>
      <c r="BP21" s="7">
        <v>0</v>
      </c>
      <c r="BQ21" s="30">
        <v>0</v>
      </c>
      <c r="BR21" s="30">
        <v>0</v>
      </c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8">
        <f t="shared" si="1"/>
        <v>0</v>
      </c>
      <c r="J22" s="8">
        <f t="shared" si="1"/>
        <v>0</v>
      </c>
      <c r="K22" s="7">
        <v>0</v>
      </c>
      <c r="L22" s="7">
        <v>0</v>
      </c>
      <c r="M22" s="7">
        <v>0</v>
      </c>
      <c r="N22" s="7">
        <v>0</v>
      </c>
      <c r="O22" s="8">
        <f t="shared" si="2"/>
        <v>0</v>
      </c>
      <c r="P22" s="8">
        <f t="shared" si="2"/>
        <v>0</v>
      </c>
      <c r="Q22" s="8">
        <v>0</v>
      </c>
      <c r="R22" s="8">
        <v>0</v>
      </c>
      <c r="S22" s="8">
        <v>0</v>
      </c>
      <c r="T22" s="8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8">
        <f t="shared" si="3"/>
        <v>0</v>
      </c>
      <c r="AF22" s="8">
        <f t="shared" si="3"/>
        <v>0</v>
      </c>
      <c r="AG22" s="8">
        <v>0</v>
      </c>
      <c r="AH22" s="8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f t="shared" si="11"/>
        <v>0</v>
      </c>
      <c r="AV22" s="7">
        <f t="shared" si="11"/>
        <v>0</v>
      </c>
      <c r="AW22" s="7">
        <v>0</v>
      </c>
      <c r="AX22" s="7">
        <v>0</v>
      </c>
      <c r="AY22" s="9">
        <f>O22+AE22+AU22</f>
        <v>0</v>
      </c>
      <c r="AZ22" s="9">
        <f t="shared" si="5"/>
        <v>0</v>
      </c>
      <c r="BA22" s="9">
        <v>0</v>
      </c>
      <c r="BB22" s="9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8">
        <f t="shared" si="6"/>
        <v>0</v>
      </c>
      <c r="BL22" s="8">
        <f t="shared" si="6"/>
        <v>0</v>
      </c>
      <c r="BM22" s="8">
        <f t="shared" si="0"/>
        <v>0</v>
      </c>
      <c r="BN22" s="8">
        <f t="shared" si="0"/>
        <v>0</v>
      </c>
      <c r="BO22" s="7">
        <v>0</v>
      </c>
      <c r="BP22" s="7">
        <v>0</v>
      </c>
      <c r="BQ22" s="29">
        <v>0</v>
      </c>
      <c r="BR22" s="29">
        <v>0</v>
      </c>
    </row>
    <row r="23" spans="1:95" s="10" customFormat="1" ht="18" customHeight="1" x14ac:dyDescent="0.25">
      <c r="A23" s="37">
        <v>16</v>
      </c>
      <c r="B23" s="12" t="s">
        <v>24</v>
      </c>
      <c r="C23" s="7">
        <v>0</v>
      </c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8">
        <f t="shared" si="1"/>
        <v>0</v>
      </c>
      <c r="J23" s="8">
        <f t="shared" si="1"/>
        <v>0</v>
      </c>
      <c r="K23" s="7">
        <v>0</v>
      </c>
      <c r="L23" s="7">
        <v>0</v>
      </c>
      <c r="M23" s="7">
        <v>0</v>
      </c>
      <c r="N23" s="7">
        <v>0</v>
      </c>
      <c r="O23" s="8">
        <f t="shared" si="2"/>
        <v>0</v>
      </c>
      <c r="P23" s="8">
        <f t="shared" si="2"/>
        <v>0</v>
      </c>
      <c r="Q23" s="8">
        <v>0</v>
      </c>
      <c r="R23" s="8">
        <v>0</v>
      </c>
      <c r="S23" s="8">
        <v>0</v>
      </c>
      <c r="T23" s="8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8">
        <f t="shared" si="3"/>
        <v>0</v>
      </c>
      <c r="AF23" s="8">
        <f t="shared" si="3"/>
        <v>0</v>
      </c>
      <c r="AG23" s="8">
        <v>0</v>
      </c>
      <c r="AH23" s="8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f t="shared" si="11"/>
        <v>0</v>
      </c>
      <c r="AV23" s="7">
        <f t="shared" si="11"/>
        <v>0</v>
      </c>
      <c r="AW23" s="7">
        <v>0</v>
      </c>
      <c r="AX23" s="7">
        <v>0</v>
      </c>
      <c r="AY23" s="9">
        <f t="shared" si="5"/>
        <v>0</v>
      </c>
      <c r="AZ23" s="9">
        <f t="shared" si="5"/>
        <v>0</v>
      </c>
      <c r="BA23" s="9">
        <v>0</v>
      </c>
      <c r="BB23" s="9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8">
        <f t="shared" si="6"/>
        <v>0</v>
      </c>
      <c r="BL23" s="8">
        <f t="shared" si="6"/>
        <v>0</v>
      </c>
      <c r="BM23" s="8">
        <f t="shared" si="0"/>
        <v>0</v>
      </c>
      <c r="BN23" s="8">
        <f t="shared" si="0"/>
        <v>0</v>
      </c>
      <c r="BO23" s="7">
        <v>0</v>
      </c>
      <c r="BP23" s="7">
        <v>0</v>
      </c>
      <c r="BQ23" s="29">
        <v>0</v>
      </c>
      <c r="BR23" s="29">
        <v>0</v>
      </c>
    </row>
    <row r="24" spans="1:95" s="19" customFormat="1" ht="18" customHeight="1" x14ac:dyDescent="0.25">
      <c r="A24" s="37">
        <v>17</v>
      </c>
      <c r="B24" s="6" t="s">
        <v>97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8">
        <f t="shared" si="1"/>
        <v>0</v>
      </c>
      <c r="J24" s="8">
        <f t="shared" si="1"/>
        <v>0</v>
      </c>
      <c r="K24" s="7">
        <v>0</v>
      </c>
      <c r="L24" s="7">
        <v>0</v>
      </c>
      <c r="M24" s="7">
        <v>0</v>
      </c>
      <c r="N24" s="7">
        <v>0</v>
      </c>
      <c r="O24" s="8">
        <f t="shared" si="2"/>
        <v>0</v>
      </c>
      <c r="P24" s="8">
        <f t="shared" si="2"/>
        <v>0</v>
      </c>
      <c r="Q24" s="8">
        <v>0</v>
      </c>
      <c r="R24" s="8">
        <v>0</v>
      </c>
      <c r="S24" s="8">
        <v>0</v>
      </c>
      <c r="T24" s="8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8">
        <f t="shared" si="3"/>
        <v>0</v>
      </c>
      <c r="AF24" s="8">
        <f t="shared" si="3"/>
        <v>0</v>
      </c>
      <c r="AG24" s="8">
        <v>0</v>
      </c>
      <c r="AH24" s="8">
        <v>0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f t="shared" si="11"/>
        <v>0</v>
      </c>
      <c r="AV24" s="7">
        <f t="shared" si="11"/>
        <v>0</v>
      </c>
      <c r="AW24" s="7">
        <v>0</v>
      </c>
      <c r="AX24" s="7">
        <v>0</v>
      </c>
      <c r="AY24" s="9">
        <f t="shared" ref="AY24:AZ39" si="12">O24+AE24+AU24</f>
        <v>0</v>
      </c>
      <c r="AZ24" s="9">
        <f t="shared" si="12"/>
        <v>0</v>
      </c>
      <c r="BA24" s="9">
        <v>0</v>
      </c>
      <c r="BB24" s="9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8">
        <f t="shared" si="6"/>
        <v>0</v>
      </c>
      <c r="BL24" s="8">
        <f t="shared" si="6"/>
        <v>0</v>
      </c>
      <c r="BM24" s="8">
        <f t="shared" si="0"/>
        <v>0</v>
      </c>
      <c r="BN24" s="8">
        <f t="shared" si="0"/>
        <v>0</v>
      </c>
      <c r="BO24" s="7">
        <v>0</v>
      </c>
      <c r="BP24" s="7">
        <v>0</v>
      </c>
      <c r="BQ24" s="31">
        <v>0</v>
      </c>
      <c r="BR24" s="31">
        <v>0</v>
      </c>
    </row>
    <row r="25" spans="1:95" s="19" customFormat="1" ht="18" customHeight="1" x14ac:dyDescent="0.25">
      <c r="A25" s="37">
        <v>18</v>
      </c>
      <c r="B25" s="6" t="s">
        <v>25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8">
        <f t="shared" si="1"/>
        <v>0</v>
      </c>
      <c r="J25" s="8">
        <f t="shared" si="1"/>
        <v>0</v>
      </c>
      <c r="K25" s="7">
        <v>0</v>
      </c>
      <c r="L25" s="7">
        <v>0</v>
      </c>
      <c r="M25" s="7">
        <v>0</v>
      </c>
      <c r="N25" s="7">
        <v>0</v>
      </c>
      <c r="O25" s="8">
        <f t="shared" si="2"/>
        <v>0</v>
      </c>
      <c r="P25" s="8">
        <f t="shared" si="2"/>
        <v>0</v>
      </c>
      <c r="Q25" s="8">
        <v>0</v>
      </c>
      <c r="R25" s="8">
        <v>0</v>
      </c>
      <c r="S25" s="8">
        <v>0</v>
      </c>
      <c r="T25" s="8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8">
        <f t="shared" si="3"/>
        <v>0</v>
      </c>
      <c r="AF25" s="8">
        <f t="shared" si="3"/>
        <v>0</v>
      </c>
      <c r="AG25" s="8">
        <v>0</v>
      </c>
      <c r="AH25" s="8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f t="shared" si="11"/>
        <v>0</v>
      </c>
      <c r="AV25" s="7">
        <f t="shared" si="11"/>
        <v>0</v>
      </c>
      <c r="AW25" s="7">
        <v>0</v>
      </c>
      <c r="AX25" s="7">
        <v>0</v>
      </c>
      <c r="AY25" s="9">
        <f t="shared" si="12"/>
        <v>0</v>
      </c>
      <c r="AZ25" s="9">
        <f t="shared" si="12"/>
        <v>0</v>
      </c>
      <c r="BA25" s="9">
        <v>0</v>
      </c>
      <c r="BB25" s="9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8">
        <f t="shared" si="6"/>
        <v>0</v>
      </c>
      <c r="BL25" s="8">
        <f t="shared" si="6"/>
        <v>0</v>
      </c>
      <c r="BM25" s="8">
        <f t="shared" si="0"/>
        <v>0</v>
      </c>
      <c r="BN25" s="8">
        <f t="shared" si="0"/>
        <v>0</v>
      </c>
      <c r="BO25" s="7">
        <v>0</v>
      </c>
      <c r="BP25" s="7">
        <v>0</v>
      </c>
      <c r="BQ25" s="31">
        <v>0</v>
      </c>
      <c r="BR25" s="31">
        <v>0</v>
      </c>
    </row>
    <row r="26" spans="1:95" s="19" customFormat="1" ht="18" customHeight="1" x14ac:dyDescent="0.25">
      <c r="A26" s="37">
        <v>19</v>
      </c>
      <c r="B26" s="6" t="s">
        <v>26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8">
        <f t="shared" si="1"/>
        <v>0</v>
      </c>
      <c r="J26" s="8">
        <f t="shared" si="1"/>
        <v>0</v>
      </c>
      <c r="K26" s="7">
        <v>0</v>
      </c>
      <c r="L26" s="7">
        <v>0</v>
      </c>
      <c r="M26" s="7">
        <v>0</v>
      </c>
      <c r="N26" s="7">
        <v>0</v>
      </c>
      <c r="O26" s="8">
        <f t="shared" si="2"/>
        <v>0</v>
      </c>
      <c r="P26" s="8">
        <f t="shared" si="2"/>
        <v>0</v>
      </c>
      <c r="Q26" s="8">
        <v>0</v>
      </c>
      <c r="R26" s="8">
        <v>0</v>
      </c>
      <c r="S26" s="8">
        <v>0</v>
      </c>
      <c r="T26" s="8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8">
        <f t="shared" si="3"/>
        <v>0</v>
      </c>
      <c r="AF26" s="8">
        <f t="shared" si="3"/>
        <v>0</v>
      </c>
      <c r="AG26" s="8">
        <v>0</v>
      </c>
      <c r="AH26" s="8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f t="shared" si="11"/>
        <v>0</v>
      </c>
      <c r="AV26" s="7">
        <f t="shared" si="11"/>
        <v>0</v>
      </c>
      <c r="AW26" s="7">
        <v>0</v>
      </c>
      <c r="AX26" s="7">
        <v>0</v>
      </c>
      <c r="AY26" s="9">
        <f t="shared" si="12"/>
        <v>0</v>
      </c>
      <c r="AZ26" s="9">
        <f t="shared" si="12"/>
        <v>0</v>
      </c>
      <c r="BA26" s="9">
        <v>0</v>
      </c>
      <c r="BB26" s="9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8">
        <f t="shared" si="6"/>
        <v>0</v>
      </c>
      <c r="BL26" s="8">
        <f t="shared" si="6"/>
        <v>0</v>
      </c>
      <c r="BM26" s="8">
        <f t="shared" si="0"/>
        <v>0</v>
      </c>
      <c r="BN26" s="8">
        <f t="shared" si="0"/>
        <v>0</v>
      </c>
      <c r="BO26" s="7">
        <v>0</v>
      </c>
      <c r="BP26" s="7">
        <v>0</v>
      </c>
      <c r="BQ26" s="31">
        <v>0</v>
      </c>
      <c r="BR26" s="31">
        <v>0</v>
      </c>
    </row>
    <row r="27" spans="1:95" s="19" customFormat="1" ht="18" customHeight="1" x14ac:dyDescent="0.25">
      <c r="A27" s="37">
        <v>20</v>
      </c>
      <c r="B27" s="6" t="s">
        <v>27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8">
        <f t="shared" si="1"/>
        <v>0</v>
      </c>
      <c r="J27" s="8">
        <f t="shared" si="1"/>
        <v>0</v>
      </c>
      <c r="K27" s="7">
        <v>0</v>
      </c>
      <c r="L27" s="7">
        <v>0</v>
      </c>
      <c r="M27" s="7">
        <v>0</v>
      </c>
      <c r="N27" s="7">
        <v>0</v>
      </c>
      <c r="O27" s="8">
        <f t="shared" si="2"/>
        <v>0</v>
      </c>
      <c r="P27" s="8">
        <f t="shared" si="2"/>
        <v>0</v>
      </c>
      <c r="Q27" s="8">
        <v>0</v>
      </c>
      <c r="R27" s="8">
        <v>0</v>
      </c>
      <c r="S27" s="8">
        <v>0</v>
      </c>
      <c r="T27" s="8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  <c r="AD27" s="7">
        <v>0</v>
      </c>
      <c r="AE27" s="8">
        <f t="shared" si="3"/>
        <v>0</v>
      </c>
      <c r="AF27" s="8">
        <f t="shared" si="3"/>
        <v>0</v>
      </c>
      <c r="AG27" s="8">
        <v>0</v>
      </c>
      <c r="AH27" s="8">
        <v>0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f t="shared" si="11"/>
        <v>0</v>
      </c>
      <c r="AV27" s="7">
        <f t="shared" si="11"/>
        <v>0</v>
      </c>
      <c r="AW27" s="7">
        <v>0</v>
      </c>
      <c r="AX27" s="7">
        <v>0</v>
      </c>
      <c r="AY27" s="9">
        <f t="shared" si="12"/>
        <v>0</v>
      </c>
      <c r="AZ27" s="9">
        <f t="shared" si="12"/>
        <v>0</v>
      </c>
      <c r="BA27" s="9">
        <v>0</v>
      </c>
      <c r="BB27" s="9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8">
        <f t="shared" si="6"/>
        <v>0</v>
      </c>
      <c r="BL27" s="8">
        <f t="shared" si="6"/>
        <v>0</v>
      </c>
      <c r="BM27" s="8">
        <f t="shared" si="0"/>
        <v>0</v>
      </c>
      <c r="BN27" s="8">
        <f t="shared" si="0"/>
        <v>0</v>
      </c>
      <c r="BO27" s="7">
        <v>0</v>
      </c>
      <c r="BP27" s="7">
        <v>0</v>
      </c>
      <c r="BQ27" s="31">
        <v>0</v>
      </c>
      <c r="BR27" s="31">
        <v>0</v>
      </c>
    </row>
    <row r="28" spans="1:95" s="19" customFormat="1" ht="18" customHeight="1" x14ac:dyDescent="0.25">
      <c r="A28" s="37">
        <v>21</v>
      </c>
      <c r="B28" s="6" t="s">
        <v>59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8">
        <f t="shared" si="1"/>
        <v>0</v>
      </c>
      <c r="J28" s="8">
        <f t="shared" si="1"/>
        <v>0</v>
      </c>
      <c r="K28" s="7">
        <v>0</v>
      </c>
      <c r="L28" s="7">
        <v>0</v>
      </c>
      <c r="M28" s="7">
        <v>0</v>
      </c>
      <c r="N28" s="7">
        <v>0</v>
      </c>
      <c r="O28" s="8">
        <f t="shared" si="2"/>
        <v>0</v>
      </c>
      <c r="P28" s="8">
        <f t="shared" si="2"/>
        <v>0</v>
      </c>
      <c r="Q28" s="8">
        <v>0</v>
      </c>
      <c r="R28" s="8">
        <v>0</v>
      </c>
      <c r="S28" s="8">
        <v>0</v>
      </c>
      <c r="T28" s="8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8">
        <f t="shared" si="3"/>
        <v>0</v>
      </c>
      <c r="AF28" s="8">
        <f t="shared" si="3"/>
        <v>0</v>
      </c>
      <c r="AG28" s="8">
        <v>0</v>
      </c>
      <c r="AH28" s="8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f t="shared" si="11"/>
        <v>0</v>
      </c>
      <c r="AV28" s="7">
        <f t="shared" si="11"/>
        <v>0</v>
      </c>
      <c r="AW28" s="7">
        <v>0</v>
      </c>
      <c r="AX28" s="7">
        <v>0</v>
      </c>
      <c r="AY28" s="9">
        <f t="shared" si="12"/>
        <v>0</v>
      </c>
      <c r="AZ28" s="9">
        <f t="shared" si="12"/>
        <v>0</v>
      </c>
      <c r="BA28" s="9">
        <v>0</v>
      </c>
      <c r="BB28" s="9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8">
        <f t="shared" si="6"/>
        <v>0</v>
      </c>
      <c r="BL28" s="8">
        <f t="shared" si="6"/>
        <v>0</v>
      </c>
      <c r="BM28" s="8">
        <f t="shared" si="0"/>
        <v>0</v>
      </c>
      <c r="BN28" s="8">
        <f t="shared" si="0"/>
        <v>0</v>
      </c>
      <c r="BO28" s="7">
        <v>0</v>
      </c>
      <c r="BP28" s="7">
        <v>0</v>
      </c>
      <c r="BQ28" s="31">
        <v>0</v>
      </c>
      <c r="BR28" s="31">
        <v>0</v>
      </c>
    </row>
    <row r="29" spans="1:95" s="19" customFormat="1" ht="18" customHeight="1" x14ac:dyDescent="0.25">
      <c r="A29" s="37">
        <v>22</v>
      </c>
      <c r="B29" s="6" t="s">
        <v>28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8">
        <f t="shared" si="1"/>
        <v>0</v>
      </c>
      <c r="J29" s="8">
        <f t="shared" si="1"/>
        <v>0</v>
      </c>
      <c r="K29" s="7">
        <v>0</v>
      </c>
      <c r="L29" s="7">
        <v>0</v>
      </c>
      <c r="M29" s="7">
        <v>0</v>
      </c>
      <c r="N29" s="7">
        <v>0</v>
      </c>
      <c r="O29" s="8">
        <f t="shared" si="2"/>
        <v>0</v>
      </c>
      <c r="P29" s="8">
        <f t="shared" si="2"/>
        <v>0</v>
      </c>
      <c r="Q29" s="8">
        <v>0</v>
      </c>
      <c r="R29" s="8">
        <v>0</v>
      </c>
      <c r="S29" s="8">
        <v>0</v>
      </c>
      <c r="T29" s="8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8">
        <f t="shared" si="3"/>
        <v>0</v>
      </c>
      <c r="AF29" s="8">
        <f t="shared" si="3"/>
        <v>0</v>
      </c>
      <c r="AG29" s="8">
        <v>0</v>
      </c>
      <c r="AH29" s="8">
        <v>0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f t="shared" si="11"/>
        <v>0</v>
      </c>
      <c r="AV29" s="7">
        <f t="shared" si="11"/>
        <v>0</v>
      </c>
      <c r="AW29" s="7">
        <v>0</v>
      </c>
      <c r="AX29" s="7">
        <v>0</v>
      </c>
      <c r="AY29" s="9">
        <f t="shared" si="12"/>
        <v>0</v>
      </c>
      <c r="AZ29" s="9">
        <f t="shared" si="12"/>
        <v>0</v>
      </c>
      <c r="BA29" s="9">
        <v>0</v>
      </c>
      <c r="BB29" s="9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8">
        <f t="shared" si="6"/>
        <v>0</v>
      </c>
      <c r="BL29" s="8">
        <f t="shared" si="6"/>
        <v>0</v>
      </c>
      <c r="BM29" s="8">
        <f t="shared" si="0"/>
        <v>0</v>
      </c>
      <c r="BN29" s="8">
        <f t="shared" si="0"/>
        <v>0</v>
      </c>
      <c r="BO29" s="7">
        <v>0</v>
      </c>
      <c r="BP29" s="7">
        <v>0</v>
      </c>
      <c r="BQ29" s="31">
        <v>0</v>
      </c>
      <c r="BR29" s="31">
        <v>0</v>
      </c>
    </row>
    <row r="30" spans="1:95" s="19" customFormat="1" ht="18" customHeight="1" x14ac:dyDescent="0.25">
      <c r="A30" s="37">
        <v>23</v>
      </c>
      <c r="B30" s="6" t="s">
        <v>98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7">
        <v>0</v>
      </c>
      <c r="I30" s="8">
        <f t="shared" si="1"/>
        <v>0</v>
      </c>
      <c r="J30" s="8">
        <f t="shared" si="1"/>
        <v>0</v>
      </c>
      <c r="K30" s="7">
        <v>0</v>
      </c>
      <c r="L30" s="7">
        <v>0</v>
      </c>
      <c r="M30" s="7">
        <v>0</v>
      </c>
      <c r="N30" s="7">
        <v>0</v>
      </c>
      <c r="O30" s="8">
        <f t="shared" si="2"/>
        <v>0</v>
      </c>
      <c r="P30" s="8">
        <f t="shared" si="2"/>
        <v>0</v>
      </c>
      <c r="Q30" s="8">
        <v>0</v>
      </c>
      <c r="R30" s="8">
        <v>0</v>
      </c>
      <c r="S30" s="8">
        <v>0</v>
      </c>
      <c r="T30" s="8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  <c r="AD30" s="7">
        <v>0</v>
      </c>
      <c r="AE30" s="8">
        <f t="shared" si="3"/>
        <v>0</v>
      </c>
      <c r="AF30" s="8">
        <f t="shared" si="3"/>
        <v>0</v>
      </c>
      <c r="AG30" s="8">
        <v>0</v>
      </c>
      <c r="AH30" s="8">
        <v>0</v>
      </c>
      <c r="AI30" s="7">
        <v>0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f t="shared" si="11"/>
        <v>0</v>
      </c>
      <c r="AV30" s="7">
        <f t="shared" si="11"/>
        <v>0</v>
      </c>
      <c r="AW30" s="7">
        <v>0</v>
      </c>
      <c r="AX30" s="7">
        <v>0</v>
      </c>
      <c r="AY30" s="9">
        <f t="shared" si="12"/>
        <v>0</v>
      </c>
      <c r="AZ30" s="9">
        <f t="shared" si="12"/>
        <v>0</v>
      </c>
      <c r="BA30" s="9">
        <v>0</v>
      </c>
      <c r="BB30" s="9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8">
        <f t="shared" si="6"/>
        <v>0</v>
      </c>
      <c r="BL30" s="8">
        <f t="shared" si="6"/>
        <v>0</v>
      </c>
      <c r="BM30" s="8">
        <f t="shared" si="0"/>
        <v>0</v>
      </c>
      <c r="BN30" s="8">
        <f t="shared" si="0"/>
        <v>0</v>
      </c>
      <c r="BO30" s="7">
        <v>0</v>
      </c>
      <c r="BP30" s="7">
        <v>0</v>
      </c>
      <c r="BQ30" s="31">
        <v>0</v>
      </c>
      <c r="BR30" s="31">
        <v>0</v>
      </c>
    </row>
    <row r="31" spans="1:95" s="19" customFormat="1" ht="18" customHeight="1" x14ac:dyDescent="0.25">
      <c r="A31" s="37">
        <v>24</v>
      </c>
      <c r="B31" s="6" t="s">
        <v>29</v>
      </c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8">
        <f t="shared" si="1"/>
        <v>0</v>
      </c>
      <c r="J31" s="8">
        <f t="shared" si="1"/>
        <v>0</v>
      </c>
      <c r="K31" s="7">
        <v>0</v>
      </c>
      <c r="L31" s="7">
        <v>0</v>
      </c>
      <c r="M31" s="7">
        <v>0</v>
      </c>
      <c r="N31" s="7">
        <v>0</v>
      </c>
      <c r="O31" s="8">
        <f t="shared" si="2"/>
        <v>0</v>
      </c>
      <c r="P31" s="8">
        <f t="shared" si="2"/>
        <v>0</v>
      </c>
      <c r="Q31" s="8">
        <v>0</v>
      </c>
      <c r="R31" s="8">
        <v>0</v>
      </c>
      <c r="S31" s="8">
        <v>0</v>
      </c>
      <c r="T31" s="8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  <c r="AD31" s="7">
        <v>0</v>
      </c>
      <c r="AE31" s="8">
        <f t="shared" si="3"/>
        <v>0</v>
      </c>
      <c r="AF31" s="8">
        <f t="shared" si="3"/>
        <v>0</v>
      </c>
      <c r="AG31" s="8">
        <v>0</v>
      </c>
      <c r="AH31" s="8">
        <v>0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f t="shared" si="11"/>
        <v>0</v>
      </c>
      <c r="AV31" s="7">
        <f t="shared" si="11"/>
        <v>0</v>
      </c>
      <c r="AW31" s="7">
        <v>0</v>
      </c>
      <c r="AX31" s="7">
        <v>0</v>
      </c>
      <c r="AY31" s="9">
        <f t="shared" si="12"/>
        <v>0</v>
      </c>
      <c r="AZ31" s="9">
        <f t="shared" si="12"/>
        <v>0</v>
      </c>
      <c r="BA31" s="9">
        <v>0</v>
      </c>
      <c r="BB31" s="9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8">
        <f t="shared" si="6"/>
        <v>0</v>
      </c>
      <c r="BL31" s="8">
        <f t="shared" si="6"/>
        <v>0</v>
      </c>
      <c r="BM31" s="8">
        <f t="shared" si="0"/>
        <v>0</v>
      </c>
      <c r="BN31" s="8">
        <f t="shared" si="0"/>
        <v>0</v>
      </c>
      <c r="BO31" s="7">
        <v>0</v>
      </c>
      <c r="BP31" s="7">
        <v>0</v>
      </c>
      <c r="BQ31" s="31">
        <v>0</v>
      </c>
      <c r="BR31" s="31">
        <v>0</v>
      </c>
    </row>
    <row r="32" spans="1:95" s="16" customFormat="1" ht="18" customHeight="1" x14ac:dyDescent="0.25">
      <c r="A32" s="38"/>
      <c r="B32" s="13" t="s">
        <v>30</v>
      </c>
      <c r="C32" s="8">
        <f>SUM(C20:C31)</f>
        <v>0</v>
      </c>
      <c r="D32" s="8">
        <f t="shared" ref="D32:BQ32" si="13">SUM(D20:D31)</f>
        <v>0</v>
      </c>
      <c r="E32" s="8">
        <f t="shared" si="13"/>
        <v>0</v>
      </c>
      <c r="F32" s="8">
        <f t="shared" si="13"/>
        <v>0</v>
      </c>
      <c r="G32" s="8">
        <f t="shared" si="13"/>
        <v>0</v>
      </c>
      <c r="H32" s="8">
        <f t="shared" si="13"/>
        <v>0</v>
      </c>
      <c r="I32" s="8">
        <f t="shared" si="1"/>
        <v>0</v>
      </c>
      <c r="J32" s="8">
        <f t="shared" si="1"/>
        <v>0</v>
      </c>
      <c r="K32" s="8">
        <f t="shared" si="13"/>
        <v>0</v>
      </c>
      <c r="L32" s="8">
        <f t="shared" si="13"/>
        <v>0</v>
      </c>
      <c r="M32" s="8">
        <f t="shared" si="13"/>
        <v>0</v>
      </c>
      <c r="N32" s="8">
        <f t="shared" si="13"/>
        <v>0</v>
      </c>
      <c r="O32" s="8">
        <f t="shared" si="2"/>
        <v>0</v>
      </c>
      <c r="P32" s="8">
        <f t="shared" si="2"/>
        <v>0</v>
      </c>
      <c r="Q32" s="8">
        <f t="shared" si="13"/>
        <v>0</v>
      </c>
      <c r="R32" s="8">
        <f t="shared" si="13"/>
        <v>0</v>
      </c>
      <c r="S32" s="8">
        <f t="shared" si="13"/>
        <v>0</v>
      </c>
      <c r="T32" s="8">
        <f t="shared" si="13"/>
        <v>0</v>
      </c>
      <c r="U32" s="8">
        <f t="shared" si="13"/>
        <v>0</v>
      </c>
      <c r="V32" s="8">
        <f t="shared" si="13"/>
        <v>0</v>
      </c>
      <c r="W32" s="8">
        <f t="shared" si="13"/>
        <v>0</v>
      </c>
      <c r="X32" s="8">
        <f t="shared" si="13"/>
        <v>0</v>
      </c>
      <c r="Y32" s="8">
        <f t="shared" si="13"/>
        <v>0</v>
      </c>
      <c r="Z32" s="8">
        <f t="shared" si="13"/>
        <v>0</v>
      </c>
      <c r="AA32" s="8">
        <f t="shared" si="13"/>
        <v>0</v>
      </c>
      <c r="AB32" s="8">
        <f t="shared" si="13"/>
        <v>0</v>
      </c>
      <c r="AC32" s="8">
        <f t="shared" si="13"/>
        <v>0</v>
      </c>
      <c r="AD32" s="8">
        <f t="shared" si="13"/>
        <v>0</v>
      </c>
      <c r="AE32" s="8">
        <f t="shared" si="3"/>
        <v>0</v>
      </c>
      <c r="AF32" s="8">
        <f t="shared" si="3"/>
        <v>0</v>
      </c>
      <c r="AG32" s="8">
        <f t="shared" si="13"/>
        <v>0</v>
      </c>
      <c r="AH32" s="8">
        <f t="shared" si="13"/>
        <v>0</v>
      </c>
      <c r="AI32" s="8">
        <f t="shared" si="13"/>
        <v>0</v>
      </c>
      <c r="AJ32" s="8">
        <f t="shared" si="13"/>
        <v>0</v>
      </c>
      <c r="AK32" s="8">
        <f t="shared" si="13"/>
        <v>0</v>
      </c>
      <c r="AL32" s="8">
        <f t="shared" si="13"/>
        <v>0</v>
      </c>
      <c r="AM32" s="8">
        <f t="shared" si="13"/>
        <v>0</v>
      </c>
      <c r="AN32" s="8">
        <f t="shared" si="13"/>
        <v>0</v>
      </c>
      <c r="AO32" s="8">
        <f t="shared" si="13"/>
        <v>0</v>
      </c>
      <c r="AP32" s="8">
        <f t="shared" si="13"/>
        <v>0</v>
      </c>
      <c r="AQ32" s="8">
        <f t="shared" si="13"/>
        <v>0</v>
      </c>
      <c r="AR32" s="8">
        <f t="shared" si="13"/>
        <v>0</v>
      </c>
      <c r="AS32" s="8">
        <f t="shared" si="13"/>
        <v>0</v>
      </c>
      <c r="AT32" s="8">
        <f t="shared" si="13"/>
        <v>0</v>
      </c>
      <c r="AU32" s="8">
        <f t="shared" si="13"/>
        <v>0</v>
      </c>
      <c r="AV32" s="8">
        <f t="shared" si="13"/>
        <v>0</v>
      </c>
      <c r="AW32" s="8">
        <f t="shared" si="13"/>
        <v>0</v>
      </c>
      <c r="AX32" s="8">
        <f t="shared" si="13"/>
        <v>0</v>
      </c>
      <c r="AY32" s="9">
        <f t="shared" si="12"/>
        <v>0</v>
      </c>
      <c r="AZ32" s="9">
        <f t="shared" si="12"/>
        <v>0</v>
      </c>
      <c r="BA32" s="8">
        <f t="shared" si="13"/>
        <v>0</v>
      </c>
      <c r="BB32" s="8">
        <f t="shared" si="13"/>
        <v>0</v>
      </c>
      <c r="BC32" s="8">
        <f t="shared" si="13"/>
        <v>0</v>
      </c>
      <c r="BD32" s="8">
        <f t="shared" si="13"/>
        <v>0</v>
      </c>
      <c r="BE32" s="8">
        <f t="shared" si="13"/>
        <v>0</v>
      </c>
      <c r="BF32" s="8">
        <f t="shared" si="13"/>
        <v>0</v>
      </c>
      <c r="BG32" s="8">
        <f t="shared" si="13"/>
        <v>0</v>
      </c>
      <c r="BH32" s="8">
        <f t="shared" si="13"/>
        <v>0</v>
      </c>
      <c r="BI32" s="8">
        <f t="shared" si="13"/>
        <v>0</v>
      </c>
      <c r="BJ32" s="8">
        <f t="shared" si="13"/>
        <v>0</v>
      </c>
      <c r="BK32" s="8">
        <f t="shared" si="6"/>
        <v>0</v>
      </c>
      <c r="BL32" s="8">
        <f t="shared" si="6"/>
        <v>0</v>
      </c>
      <c r="BM32" s="8">
        <f t="shared" si="0"/>
        <v>0</v>
      </c>
      <c r="BN32" s="8">
        <f t="shared" si="0"/>
        <v>0</v>
      </c>
      <c r="BO32" s="8">
        <f t="shared" si="13"/>
        <v>0</v>
      </c>
      <c r="BP32" s="8">
        <f t="shared" si="13"/>
        <v>0</v>
      </c>
      <c r="BQ32" s="8">
        <f t="shared" si="13"/>
        <v>0</v>
      </c>
      <c r="BR32" s="8">
        <f t="shared" ref="BR32" si="14">SUM(BR20:BR31)</f>
        <v>0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134">
        <v>1586</v>
      </c>
      <c r="D33" s="135">
        <v>1060.4434097337501</v>
      </c>
      <c r="E33" s="136">
        <v>831</v>
      </c>
      <c r="F33" s="135">
        <v>1090.95</v>
      </c>
      <c r="G33" s="136">
        <v>345</v>
      </c>
      <c r="H33" s="135">
        <v>356.02</v>
      </c>
      <c r="I33" s="8">
        <f t="shared" si="1"/>
        <v>2762</v>
      </c>
      <c r="J33" s="8">
        <f t="shared" si="1"/>
        <v>2507.4134097337501</v>
      </c>
      <c r="K33" s="134">
        <v>42</v>
      </c>
      <c r="L33" s="135">
        <v>58.350000000000009</v>
      </c>
      <c r="M33" s="136">
        <v>43</v>
      </c>
      <c r="N33" s="135">
        <v>1709.6</v>
      </c>
      <c r="O33" s="8">
        <f t="shared" si="2"/>
        <v>2847</v>
      </c>
      <c r="P33" s="8">
        <f t="shared" si="2"/>
        <v>4275.3634097337499</v>
      </c>
      <c r="Q33" s="137">
        <v>0</v>
      </c>
      <c r="R33" s="135">
        <v>0</v>
      </c>
      <c r="S33" s="136">
        <v>1582</v>
      </c>
      <c r="T33" s="135">
        <v>2375.2018942965278</v>
      </c>
      <c r="U33" s="136">
        <v>794</v>
      </c>
      <c r="V33" s="135">
        <v>1934.3770710000001</v>
      </c>
      <c r="W33" s="136">
        <v>325</v>
      </c>
      <c r="X33" s="135">
        <v>2510.3642129200002</v>
      </c>
      <c r="Y33" s="136">
        <v>3</v>
      </c>
      <c r="Z33" s="135">
        <v>21.802170084999997</v>
      </c>
      <c r="AA33" s="136">
        <v>0</v>
      </c>
      <c r="AB33" s="135">
        <v>0</v>
      </c>
      <c r="AC33" s="136">
        <v>6</v>
      </c>
      <c r="AD33" s="135">
        <v>42.565747136299997</v>
      </c>
      <c r="AE33" s="8">
        <f t="shared" si="3"/>
        <v>1128</v>
      </c>
      <c r="AF33" s="8">
        <f t="shared" si="3"/>
        <v>4509.1092011413011</v>
      </c>
      <c r="AG33" s="137">
        <v>0</v>
      </c>
      <c r="AH33" s="135">
        <v>0</v>
      </c>
      <c r="AI33" s="137">
        <v>0</v>
      </c>
      <c r="AJ33" s="135">
        <v>0</v>
      </c>
      <c r="AK33" s="136">
        <v>19</v>
      </c>
      <c r="AL33" s="135">
        <v>64.921480389999999</v>
      </c>
      <c r="AM33" s="136">
        <v>10</v>
      </c>
      <c r="AN33" s="135">
        <v>152.89515900000001</v>
      </c>
      <c r="AO33" s="136">
        <v>11</v>
      </c>
      <c r="AP33" s="135">
        <v>36.295219080000003</v>
      </c>
      <c r="AQ33" s="136">
        <v>1820</v>
      </c>
      <c r="AR33" s="135">
        <v>1393.7</v>
      </c>
      <c r="AS33" s="136">
        <v>42</v>
      </c>
      <c r="AT33" s="135">
        <v>114.85310746179999</v>
      </c>
      <c r="AU33" s="7">
        <f t="shared" ref="AU33:AV42" si="15">AI33+AK33+AM33+AO33+AQ33+AS33</f>
        <v>1902</v>
      </c>
      <c r="AV33" s="7">
        <f t="shared" si="15"/>
        <v>1762.6649659318</v>
      </c>
      <c r="AW33" s="137">
        <v>0</v>
      </c>
      <c r="AX33" s="135">
        <v>0</v>
      </c>
      <c r="AY33" s="9">
        <f t="shared" si="12"/>
        <v>5877</v>
      </c>
      <c r="AZ33" s="9">
        <f t="shared" si="12"/>
        <v>10547.13757680685</v>
      </c>
      <c r="BA33" s="137">
        <v>0</v>
      </c>
      <c r="BB33" s="135">
        <v>0</v>
      </c>
      <c r="BC33" s="135">
        <v>2</v>
      </c>
      <c r="BD33" s="135">
        <v>33</v>
      </c>
      <c r="BE33" s="136">
        <v>5</v>
      </c>
      <c r="BF33" s="135">
        <v>165</v>
      </c>
      <c r="BG33" s="136">
        <v>36</v>
      </c>
      <c r="BH33" s="135">
        <v>177.10000000000002</v>
      </c>
      <c r="BI33" s="136">
        <v>160</v>
      </c>
      <c r="BJ33" s="135">
        <v>353.1</v>
      </c>
      <c r="BK33" s="8">
        <f t="shared" si="6"/>
        <v>203</v>
      </c>
      <c r="BL33" s="8">
        <f t="shared" si="6"/>
        <v>728.2</v>
      </c>
      <c r="BM33" s="8">
        <f t="shared" si="0"/>
        <v>6080</v>
      </c>
      <c r="BN33" s="8">
        <f t="shared" si="0"/>
        <v>11275.337576806851</v>
      </c>
      <c r="BO33" s="136">
        <v>1280</v>
      </c>
      <c r="BP33" s="139">
        <v>2475</v>
      </c>
      <c r="BQ33" s="140">
        <v>0</v>
      </c>
      <c r="BR33" s="141">
        <v>0</v>
      </c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144">
        <v>4754</v>
      </c>
      <c r="D34" s="145">
        <v>3212.903456</v>
      </c>
      <c r="E34" s="146">
        <v>2054</v>
      </c>
      <c r="F34" s="145">
        <v>2517.5</v>
      </c>
      <c r="G34" s="144">
        <v>911</v>
      </c>
      <c r="H34" s="145">
        <v>952.5</v>
      </c>
      <c r="I34" s="8">
        <f t="shared" si="1"/>
        <v>7719</v>
      </c>
      <c r="J34" s="8">
        <f t="shared" si="1"/>
        <v>6682.903456</v>
      </c>
      <c r="K34" s="146">
        <v>994</v>
      </c>
      <c r="L34" s="145">
        <v>1455.9</v>
      </c>
      <c r="M34" s="144">
        <v>33</v>
      </c>
      <c r="N34" s="147">
        <v>1173.9000000000001</v>
      </c>
      <c r="O34" s="8">
        <f t="shared" si="2"/>
        <v>8746</v>
      </c>
      <c r="P34" s="8">
        <f t="shared" si="2"/>
        <v>9312.7034559999993</v>
      </c>
      <c r="Q34" s="148">
        <v>0</v>
      </c>
      <c r="R34" s="149">
        <v>0</v>
      </c>
      <c r="S34" s="144">
        <v>4856</v>
      </c>
      <c r="T34" s="150">
        <v>5173.7241422222223</v>
      </c>
      <c r="U34" s="144">
        <v>2396</v>
      </c>
      <c r="V34" s="145">
        <v>5977.4346746499996</v>
      </c>
      <c r="W34" s="144">
        <v>1112</v>
      </c>
      <c r="X34" s="145">
        <v>8887.7581360000004</v>
      </c>
      <c r="Y34" s="147">
        <v>76</v>
      </c>
      <c r="Z34" s="147">
        <v>975.91020449999996</v>
      </c>
      <c r="AA34" s="144">
        <v>20</v>
      </c>
      <c r="AB34" s="147">
        <v>17.6502087</v>
      </c>
      <c r="AC34" s="147">
        <v>28</v>
      </c>
      <c r="AD34" s="147">
        <v>317.68200389999998</v>
      </c>
      <c r="AE34" s="8">
        <f t="shared" si="3"/>
        <v>3632</v>
      </c>
      <c r="AF34" s="8">
        <f t="shared" si="3"/>
        <v>16176.43522775</v>
      </c>
      <c r="AG34" s="148">
        <v>0</v>
      </c>
      <c r="AH34" s="149">
        <v>0</v>
      </c>
      <c r="AI34" s="147">
        <v>1</v>
      </c>
      <c r="AJ34" s="147">
        <v>266.2</v>
      </c>
      <c r="AK34" s="151">
        <v>28</v>
      </c>
      <c r="AL34" s="147">
        <v>102.51545336400001</v>
      </c>
      <c r="AM34" s="147">
        <v>102</v>
      </c>
      <c r="AN34" s="147">
        <v>1601.21297</v>
      </c>
      <c r="AO34" s="147">
        <v>5</v>
      </c>
      <c r="AP34" s="147">
        <v>8.8000000000000007</v>
      </c>
      <c r="AQ34" s="144">
        <v>2550</v>
      </c>
      <c r="AR34" s="145">
        <v>1927.4</v>
      </c>
      <c r="AS34" s="147">
        <v>52</v>
      </c>
      <c r="AT34" s="147">
        <v>142.25106105259999</v>
      </c>
      <c r="AU34" s="7">
        <f t="shared" si="15"/>
        <v>2738</v>
      </c>
      <c r="AV34" s="7">
        <f t="shared" si="15"/>
        <v>4048.3794844166</v>
      </c>
      <c r="AW34" s="137">
        <v>0</v>
      </c>
      <c r="AX34" s="135">
        <v>0</v>
      </c>
      <c r="AY34" s="9">
        <f t="shared" si="12"/>
        <v>15116</v>
      </c>
      <c r="AZ34" s="9">
        <f t="shared" si="12"/>
        <v>29537.5181681666</v>
      </c>
      <c r="BA34" s="152">
        <v>0</v>
      </c>
      <c r="BB34" s="152">
        <v>0</v>
      </c>
      <c r="BC34" s="147">
        <v>4</v>
      </c>
      <c r="BD34" s="147">
        <v>49.5</v>
      </c>
      <c r="BE34" s="147">
        <v>40</v>
      </c>
      <c r="BF34" s="147">
        <v>1188</v>
      </c>
      <c r="BG34" s="144">
        <v>363</v>
      </c>
      <c r="BH34" s="147">
        <v>1874.4</v>
      </c>
      <c r="BI34" s="144">
        <v>1491</v>
      </c>
      <c r="BJ34" s="145">
        <v>3326.9</v>
      </c>
      <c r="BK34" s="8">
        <f t="shared" si="6"/>
        <v>1898</v>
      </c>
      <c r="BL34" s="8">
        <f t="shared" si="6"/>
        <v>6438.8</v>
      </c>
      <c r="BM34" s="8">
        <f t="shared" si="0"/>
        <v>17014</v>
      </c>
      <c r="BN34" s="8">
        <f t="shared" si="0"/>
        <v>35976.318168166603</v>
      </c>
      <c r="BO34" s="143">
        <v>3359</v>
      </c>
      <c r="BP34" s="150">
        <v>6457</v>
      </c>
      <c r="BQ34" s="148">
        <v>0</v>
      </c>
      <c r="BR34" s="149">
        <v>0</v>
      </c>
    </row>
    <row r="35" spans="1:95" s="10" customFormat="1" ht="18" customHeight="1" x14ac:dyDescent="0.25">
      <c r="A35" s="39">
        <v>27</v>
      </c>
      <c r="B35" s="12" t="s">
        <v>14</v>
      </c>
      <c r="C35" s="134">
        <v>848</v>
      </c>
      <c r="D35" s="135">
        <v>567.90719933374999</v>
      </c>
      <c r="E35" s="136">
        <v>243</v>
      </c>
      <c r="F35" s="135">
        <v>319.20000000000005</v>
      </c>
      <c r="G35" s="136">
        <v>209</v>
      </c>
      <c r="H35" s="135">
        <v>215.45999999999998</v>
      </c>
      <c r="I35" s="8">
        <f t="shared" si="1"/>
        <v>1300</v>
      </c>
      <c r="J35" s="8">
        <f t="shared" si="1"/>
        <v>1102.5671993337501</v>
      </c>
      <c r="K35" s="134">
        <v>25</v>
      </c>
      <c r="L35" s="135">
        <v>35.25</v>
      </c>
      <c r="M35" s="136">
        <v>3</v>
      </c>
      <c r="N35" s="135">
        <v>104.2</v>
      </c>
      <c r="O35" s="8">
        <f t="shared" si="2"/>
        <v>1328</v>
      </c>
      <c r="P35" s="8">
        <f t="shared" si="2"/>
        <v>1242.0171993337501</v>
      </c>
      <c r="Q35" s="137">
        <v>0</v>
      </c>
      <c r="R35" s="135">
        <v>0</v>
      </c>
      <c r="S35" s="136">
        <v>738</v>
      </c>
      <c r="T35" s="135">
        <v>690.00955518541673</v>
      </c>
      <c r="U35" s="136">
        <v>967</v>
      </c>
      <c r="V35" s="135">
        <v>2332.2240000000002</v>
      </c>
      <c r="W35" s="136">
        <v>227</v>
      </c>
      <c r="X35" s="135">
        <v>1734.2128795200001</v>
      </c>
      <c r="Y35" s="136">
        <v>1</v>
      </c>
      <c r="Z35" s="135">
        <v>13.496593205</v>
      </c>
      <c r="AA35" s="136">
        <v>0</v>
      </c>
      <c r="AB35" s="135">
        <v>0</v>
      </c>
      <c r="AC35" s="136">
        <v>2</v>
      </c>
      <c r="AD35" s="135">
        <v>23.8781818163</v>
      </c>
      <c r="AE35" s="8">
        <f>U35+W35+Y35+AA35+AC35</f>
        <v>1197</v>
      </c>
      <c r="AF35" s="8">
        <f>V35+X35+Z35+AB35+AD35</f>
        <v>4103.8116545413004</v>
      </c>
      <c r="AG35" s="137">
        <v>0</v>
      </c>
      <c r="AH35" s="135">
        <v>0</v>
      </c>
      <c r="AI35" s="137">
        <v>0</v>
      </c>
      <c r="AJ35" s="135">
        <v>0</v>
      </c>
      <c r="AK35" s="136">
        <v>15</v>
      </c>
      <c r="AL35" s="135">
        <v>53.531565919999998</v>
      </c>
      <c r="AM35" s="136">
        <v>15</v>
      </c>
      <c r="AN35" s="135">
        <v>238.42933900000003</v>
      </c>
      <c r="AO35" s="136">
        <v>6</v>
      </c>
      <c r="AP35" s="135">
        <v>19.795219080000003</v>
      </c>
      <c r="AQ35" s="136">
        <v>696</v>
      </c>
      <c r="AR35" s="135">
        <v>524.70000000000005</v>
      </c>
      <c r="AS35" s="136">
        <v>26</v>
      </c>
      <c r="AT35" s="135">
        <v>71.651714303999995</v>
      </c>
      <c r="AU35" s="7">
        <f t="shared" si="15"/>
        <v>758</v>
      </c>
      <c r="AV35" s="7">
        <f t="shared" si="15"/>
        <v>908.1078383040001</v>
      </c>
      <c r="AW35" s="137">
        <v>0</v>
      </c>
      <c r="AX35" s="135">
        <v>0</v>
      </c>
      <c r="AY35" s="9">
        <f t="shared" si="12"/>
        <v>3283</v>
      </c>
      <c r="AZ35" s="9">
        <f t="shared" si="12"/>
        <v>6253.9366921790506</v>
      </c>
      <c r="BA35" s="137">
        <v>0</v>
      </c>
      <c r="BB35" s="135">
        <v>0</v>
      </c>
      <c r="BC35" s="135">
        <v>1</v>
      </c>
      <c r="BD35" s="135">
        <v>16.5</v>
      </c>
      <c r="BE35" s="136">
        <v>4</v>
      </c>
      <c r="BF35" s="135">
        <v>132</v>
      </c>
      <c r="BG35" s="136">
        <v>23</v>
      </c>
      <c r="BH35" s="135">
        <v>116.60000000000001</v>
      </c>
      <c r="BI35" s="136">
        <v>99</v>
      </c>
      <c r="BJ35" s="135">
        <v>221.10000000000002</v>
      </c>
      <c r="BK35" s="8">
        <f t="shared" si="6"/>
        <v>127</v>
      </c>
      <c r="BL35" s="8">
        <f t="shared" si="6"/>
        <v>486.20000000000005</v>
      </c>
      <c r="BM35" s="8">
        <f t="shared" si="0"/>
        <v>3410</v>
      </c>
      <c r="BN35" s="8">
        <f t="shared" si="0"/>
        <v>6740.1366921790504</v>
      </c>
      <c r="BO35" s="136">
        <v>634</v>
      </c>
      <c r="BP35" s="139">
        <v>1265</v>
      </c>
      <c r="BQ35" s="140">
        <v>0</v>
      </c>
      <c r="BR35" s="141">
        <v>0</v>
      </c>
    </row>
    <row r="36" spans="1:95" s="10" customFormat="1" ht="18" customHeight="1" x14ac:dyDescent="0.25">
      <c r="A36" s="37">
        <v>28</v>
      </c>
      <c r="B36" s="6" t="s">
        <v>54</v>
      </c>
      <c r="C36" s="136">
        <v>513</v>
      </c>
      <c r="D36" s="135">
        <v>344.15971359999998</v>
      </c>
      <c r="E36" s="136">
        <v>1035</v>
      </c>
      <c r="F36" s="135">
        <v>1360.9</v>
      </c>
      <c r="G36" s="136">
        <v>530</v>
      </c>
      <c r="H36" s="135">
        <v>546.78</v>
      </c>
      <c r="I36" s="8">
        <f t="shared" si="1"/>
        <v>2078</v>
      </c>
      <c r="J36" s="8">
        <f t="shared" si="1"/>
        <v>2251.8397136000003</v>
      </c>
      <c r="K36" s="134">
        <v>241</v>
      </c>
      <c r="L36" s="135">
        <v>350.5</v>
      </c>
      <c r="M36" s="136">
        <v>4</v>
      </c>
      <c r="N36" s="135">
        <v>155.65</v>
      </c>
      <c r="O36" s="8">
        <f t="shared" si="2"/>
        <v>2323</v>
      </c>
      <c r="P36" s="8">
        <f t="shared" si="2"/>
        <v>2757.9897136000004</v>
      </c>
      <c r="Q36" s="137">
        <v>0</v>
      </c>
      <c r="R36" s="135">
        <v>0</v>
      </c>
      <c r="S36" s="136">
        <v>1291</v>
      </c>
      <c r="T36" s="135">
        <v>1532.2165075555554</v>
      </c>
      <c r="U36" s="136">
        <v>1232</v>
      </c>
      <c r="V36" s="135">
        <v>2943.3088764300001</v>
      </c>
      <c r="W36" s="136">
        <v>492</v>
      </c>
      <c r="X36" s="135">
        <v>4014.7564990799997</v>
      </c>
      <c r="Y36" s="143">
        <v>2</v>
      </c>
      <c r="Z36" s="135">
        <v>21.802158370000001</v>
      </c>
      <c r="AA36" s="137">
        <v>0</v>
      </c>
      <c r="AB36" s="135">
        <v>0</v>
      </c>
      <c r="AC36" s="136">
        <v>0</v>
      </c>
      <c r="AD36" s="135">
        <v>0</v>
      </c>
      <c r="AE36" s="8">
        <f t="shared" si="3"/>
        <v>1726</v>
      </c>
      <c r="AF36" s="8">
        <f t="shared" si="3"/>
        <v>6979.8675338799994</v>
      </c>
      <c r="AG36" s="137">
        <v>0</v>
      </c>
      <c r="AH36" s="135">
        <v>0</v>
      </c>
      <c r="AI36" s="137">
        <v>0</v>
      </c>
      <c r="AJ36" s="135">
        <v>0</v>
      </c>
      <c r="AK36" s="136">
        <v>6</v>
      </c>
      <c r="AL36" s="135">
        <v>21.640509708</v>
      </c>
      <c r="AM36" s="136">
        <v>40</v>
      </c>
      <c r="AN36" s="135">
        <v>629.75772200000006</v>
      </c>
      <c r="AO36" s="136">
        <v>2</v>
      </c>
      <c r="AP36" s="135">
        <v>4.7</v>
      </c>
      <c r="AQ36" s="136">
        <v>79</v>
      </c>
      <c r="AR36" s="135">
        <v>60.5</v>
      </c>
      <c r="AS36" s="136">
        <v>45</v>
      </c>
      <c r="AT36" s="135">
        <v>129.60524280300001</v>
      </c>
      <c r="AU36" s="7">
        <f t="shared" si="15"/>
        <v>172</v>
      </c>
      <c r="AV36" s="7">
        <f t="shared" si="15"/>
        <v>846.20347451100008</v>
      </c>
      <c r="AW36" s="137">
        <v>0</v>
      </c>
      <c r="AX36" s="135">
        <v>0</v>
      </c>
      <c r="AY36" s="9">
        <f t="shared" si="12"/>
        <v>4221</v>
      </c>
      <c r="AZ36" s="9">
        <f t="shared" si="12"/>
        <v>10584.060721991</v>
      </c>
      <c r="BA36" s="137">
        <v>0</v>
      </c>
      <c r="BB36" s="135">
        <v>0</v>
      </c>
      <c r="BC36" s="137">
        <v>0</v>
      </c>
      <c r="BD36" s="135">
        <v>0</v>
      </c>
      <c r="BE36" s="136">
        <v>0</v>
      </c>
      <c r="BF36" s="135">
        <v>0</v>
      </c>
      <c r="BG36" s="136">
        <v>15</v>
      </c>
      <c r="BH36" s="135">
        <v>78.100000000000009</v>
      </c>
      <c r="BI36" s="136">
        <v>744</v>
      </c>
      <c r="BJ36" s="135">
        <v>1642.3000000000002</v>
      </c>
      <c r="BK36" s="8">
        <f t="shared" si="6"/>
        <v>759</v>
      </c>
      <c r="BL36" s="8">
        <f t="shared" si="6"/>
        <v>1720.4</v>
      </c>
      <c r="BM36" s="8">
        <f t="shared" si="0"/>
        <v>4980</v>
      </c>
      <c r="BN36" s="8">
        <f t="shared" si="0"/>
        <v>12304.460721990999</v>
      </c>
      <c r="BO36" s="136">
        <v>2012</v>
      </c>
      <c r="BP36" s="139">
        <v>4026.0000000000005</v>
      </c>
      <c r="BQ36" s="140">
        <v>0</v>
      </c>
      <c r="BR36" s="141">
        <v>0</v>
      </c>
    </row>
    <row r="37" spans="1:95" s="10" customFormat="1" ht="18" customHeight="1" x14ac:dyDescent="0.25">
      <c r="A37" s="39">
        <v>29</v>
      </c>
      <c r="B37" s="12" t="s">
        <v>32</v>
      </c>
      <c r="C37" s="144">
        <v>8343</v>
      </c>
      <c r="D37" s="147">
        <v>5582.6112719695002</v>
      </c>
      <c r="E37" s="146">
        <v>2900</v>
      </c>
      <c r="F37" s="147">
        <v>3791.65</v>
      </c>
      <c r="G37" s="144">
        <v>2521</v>
      </c>
      <c r="H37" s="153">
        <v>2592.9599999999996</v>
      </c>
      <c r="I37" s="8">
        <f t="shared" si="1"/>
        <v>13764</v>
      </c>
      <c r="J37" s="8">
        <f t="shared" si="1"/>
        <v>11967.2212719695</v>
      </c>
      <c r="K37" s="144">
        <v>1026</v>
      </c>
      <c r="L37" s="147">
        <v>1443.1</v>
      </c>
      <c r="M37" s="144">
        <v>68</v>
      </c>
      <c r="N37" s="147">
        <v>2914.6</v>
      </c>
      <c r="O37" s="8">
        <f t="shared" si="2"/>
        <v>14858</v>
      </c>
      <c r="P37" s="8">
        <f t="shared" si="2"/>
        <v>16324.921271969501</v>
      </c>
      <c r="Q37" s="148">
        <v>0</v>
      </c>
      <c r="R37" s="149">
        <v>0</v>
      </c>
      <c r="S37" s="144">
        <v>8255</v>
      </c>
      <c r="T37" s="150">
        <v>9069.395760654168</v>
      </c>
      <c r="U37" s="144">
        <v>3948</v>
      </c>
      <c r="V37" s="147">
        <v>9672.8159005999987</v>
      </c>
      <c r="W37" s="144">
        <v>1124</v>
      </c>
      <c r="X37" s="147">
        <v>8979.8169513299981</v>
      </c>
      <c r="Y37" s="147">
        <v>59</v>
      </c>
      <c r="Z37" s="147">
        <v>701.84727626999995</v>
      </c>
      <c r="AA37" s="144">
        <v>16</v>
      </c>
      <c r="AB37" s="147">
        <v>11.421193663959999</v>
      </c>
      <c r="AC37" s="147">
        <v>63</v>
      </c>
      <c r="AD37" s="147">
        <v>635.397091757</v>
      </c>
      <c r="AE37" s="8">
        <f t="shared" si="3"/>
        <v>5210</v>
      </c>
      <c r="AF37" s="8">
        <f t="shared" si="3"/>
        <v>20001.298413620956</v>
      </c>
      <c r="AG37" s="148">
        <v>0</v>
      </c>
      <c r="AH37" s="149">
        <v>0</v>
      </c>
      <c r="AI37" s="147">
        <v>0</v>
      </c>
      <c r="AJ37" s="147">
        <v>0</v>
      </c>
      <c r="AK37" s="151">
        <v>38</v>
      </c>
      <c r="AL37" s="147">
        <v>133.26538098200001</v>
      </c>
      <c r="AM37" s="147">
        <v>115</v>
      </c>
      <c r="AN37" s="147">
        <v>1764.9246719999999</v>
      </c>
      <c r="AO37" s="147">
        <v>9</v>
      </c>
      <c r="AP37" s="147">
        <v>12.098406359999998</v>
      </c>
      <c r="AQ37" s="144">
        <v>3553</v>
      </c>
      <c r="AR37" s="147">
        <v>2737.8</v>
      </c>
      <c r="AS37" s="147">
        <v>75</v>
      </c>
      <c r="AT37" s="147">
        <v>208.63502208340003</v>
      </c>
      <c r="AU37" s="7">
        <f t="shared" si="15"/>
        <v>3790</v>
      </c>
      <c r="AV37" s="7">
        <f t="shared" si="15"/>
        <v>4856.7234814253998</v>
      </c>
      <c r="AW37" s="154">
        <v>0</v>
      </c>
      <c r="AX37" s="145">
        <v>0</v>
      </c>
      <c r="AY37" s="9">
        <f t="shared" si="12"/>
        <v>23858</v>
      </c>
      <c r="AZ37" s="9">
        <f t="shared" si="12"/>
        <v>41182.943167015852</v>
      </c>
      <c r="BA37" s="152">
        <v>0</v>
      </c>
      <c r="BB37" s="152">
        <v>0</v>
      </c>
      <c r="BC37" s="147">
        <v>3</v>
      </c>
      <c r="BD37" s="147">
        <v>49.5</v>
      </c>
      <c r="BE37" s="147">
        <v>44</v>
      </c>
      <c r="BF37" s="147">
        <v>1221</v>
      </c>
      <c r="BG37" s="144">
        <v>411</v>
      </c>
      <c r="BH37" s="147">
        <v>2104.3000000000002</v>
      </c>
      <c r="BI37" s="144">
        <v>366</v>
      </c>
      <c r="BJ37" s="147">
        <v>796.4</v>
      </c>
      <c r="BK37" s="8">
        <f t="shared" si="6"/>
        <v>824</v>
      </c>
      <c r="BL37" s="8">
        <f t="shared" si="6"/>
        <v>4171.2</v>
      </c>
      <c r="BM37" s="8">
        <f t="shared" si="0"/>
        <v>24682</v>
      </c>
      <c r="BN37" s="8">
        <f t="shared" si="0"/>
        <v>45354.143167015849</v>
      </c>
      <c r="BO37" s="143">
        <v>2882</v>
      </c>
      <c r="BP37" s="149">
        <v>5006</v>
      </c>
      <c r="BQ37" s="148">
        <v>0</v>
      </c>
      <c r="BR37" s="149">
        <v>0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143">
        <v>897</v>
      </c>
      <c r="D38" s="135">
        <v>599.08997599999998</v>
      </c>
      <c r="E38" s="143">
        <v>1503</v>
      </c>
      <c r="F38" s="135">
        <v>1975</v>
      </c>
      <c r="G38" s="136">
        <v>513</v>
      </c>
      <c r="H38" s="135">
        <v>536.33999999999992</v>
      </c>
      <c r="I38" s="8">
        <f t="shared" si="1"/>
        <v>2913</v>
      </c>
      <c r="J38" s="8">
        <f t="shared" si="1"/>
        <v>3110.4299760000004</v>
      </c>
      <c r="K38" s="134">
        <v>65</v>
      </c>
      <c r="L38" s="135">
        <v>93.5</v>
      </c>
      <c r="M38" s="136">
        <v>14</v>
      </c>
      <c r="N38" s="135">
        <v>564.1</v>
      </c>
      <c r="O38" s="8">
        <f t="shared" si="2"/>
        <v>2992</v>
      </c>
      <c r="P38" s="8">
        <f t="shared" si="2"/>
        <v>3768.0299760000003</v>
      </c>
      <c r="Q38" s="137">
        <v>0</v>
      </c>
      <c r="R38" s="135">
        <v>0</v>
      </c>
      <c r="S38" s="136">
        <v>1662</v>
      </c>
      <c r="T38" s="135">
        <v>2093.3499866666666</v>
      </c>
      <c r="U38" s="136">
        <v>1681</v>
      </c>
      <c r="V38" s="135">
        <v>4167.460169</v>
      </c>
      <c r="W38" s="136">
        <v>469</v>
      </c>
      <c r="X38" s="135">
        <v>3748.6164198500001</v>
      </c>
      <c r="Y38" s="136">
        <v>52</v>
      </c>
      <c r="Z38" s="135">
        <v>629.14833681999994</v>
      </c>
      <c r="AA38" s="142">
        <v>0</v>
      </c>
      <c r="AB38" s="135">
        <v>0</v>
      </c>
      <c r="AC38" s="137">
        <v>27</v>
      </c>
      <c r="AD38" s="135">
        <v>280.42182659999997</v>
      </c>
      <c r="AE38" s="8">
        <f t="shared" si="3"/>
        <v>2229</v>
      </c>
      <c r="AF38" s="8">
        <f t="shared" si="3"/>
        <v>8825.6467522700004</v>
      </c>
      <c r="AG38" s="137">
        <v>0</v>
      </c>
      <c r="AH38" s="135">
        <v>0</v>
      </c>
      <c r="AI38" s="137">
        <v>0</v>
      </c>
      <c r="AJ38" s="135">
        <v>0</v>
      </c>
      <c r="AK38" s="137">
        <v>15</v>
      </c>
      <c r="AL38" s="135">
        <v>54.642928432000005</v>
      </c>
      <c r="AM38" s="136">
        <v>36</v>
      </c>
      <c r="AN38" s="135">
        <v>566.66382999999996</v>
      </c>
      <c r="AO38" s="136">
        <v>17</v>
      </c>
      <c r="AP38" s="135">
        <v>52.29521908000001</v>
      </c>
      <c r="AQ38" s="136">
        <v>1094</v>
      </c>
      <c r="AR38" s="135">
        <v>836</v>
      </c>
      <c r="AS38" s="136">
        <v>9</v>
      </c>
      <c r="AT38" s="135">
        <v>26.342348356119999</v>
      </c>
      <c r="AU38" s="7">
        <f t="shared" si="15"/>
        <v>1171</v>
      </c>
      <c r="AV38" s="7">
        <f t="shared" si="15"/>
        <v>1535.9443258681199</v>
      </c>
      <c r="AW38" s="137">
        <v>0</v>
      </c>
      <c r="AX38" s="135">
        <v>0</v>
      </c>
      <c r="AY38" s="9">
        <f t="shared" si="12"/>
        <v>6392</v>
      </c>
      <c r="AZ38" s="9">
        <f t="shared" si="12"/>
        <v>14129.621054138121</v>
      </c>
      <c r="BA38" s="137">
        <v>0</v>
      </c>
      <c r="BB38" s="135">
        <v>0</v>
      </c>
      <c r="BC38" s="135">
        <v>2</v>
      </c>
      <c r="BD38" s="135">
        <v>16.5</v>
      </c>
      <c r="BE38" s="137">
        <v>12</v>
      </c>
      <c r="BF38" s="135">
        <v>297</v>
      </c>
      <c r="BG38" s="137">
        <v>20</v>
      </c>
      <c r="BH38" s="135">
        <v>107</v>
      </c>
      <c r="BI38" s="136">
        <v>336</v>
      </c>
      <c r="BJ38" s="135">
        <v>758</v>
      </c>
      <c r="BK38" s="8">
        <f t="shared" si="6"/>
        <v>370</v>
      </c>
      <c r="BL38" s="8">
        <f t="shared" si="6"/>
        <v>1178.5</v>
      </c>
      <c r="BM38" s="8">
        <f t="shared" si="0"/>
        <v>6762</v>
      </c>
      <c r="BN38" s="8">
        <f t="shared" si="0"/>
        <v>15308.121054138121</v>
      </c>
      <c r="BO38" s="136">
        <v>478</v>
      </c>
      <c r="BP38" s="139">
        <v>904.5</v>
      </c>
      <c r="BQ38" s="140">
        <v>0</v>
      </c>
      <c r="BR38" s="141">
        <v>0</v>
      </c>
    </row>
    <row r="39" spans="1:95" s="10" customFormat="1" ht="18" customHeight="1" x14ac:dyDescent="0.25">
      <c r="A39" s="39">
        <v>31</v>
      </c>
      <c r="B39" s="12" t="s">
        <v>34</v>
      </c>
      <c r="C39" s="136">
        <v>149</v>
      </c>
      <c r="D39" s="135">
        <v>100</v>
      </c>
      <c r="E39" s="136">
        <v>730</v>
      </c>
      <c r="F39" s="135">
        <v>959</v>
      </c>
      <c r="G39" s="136">
        <v>97</v>
      </c>
      <c r="H39" s="135">
        <v>100</v>
      </c>
      <c r="I39" s="8">
        <f t="shared" si="1"/>
        <v>976</v>
      </c>
      <c r="J39" s="8">
        <f t="shared" si="1"/>
        <v>1159</v>
      </c>
      <c r="K39" s="134">
        <v>20</v>
      </c>
      <c r="L39" s="135">
        <v>28.35</v>
      </c>
      <c r="M39" s="136">
        <v>3</v>
      </c>
      <c r="N39" s="135">
        <v>100</v>
      </c>
      <c r="O39" s="8">
        <f t="shared" si="2"/>
        <v>999</v>
      </c>
      <c r="P39" s="8">
        <f t="shared" si="2"/>
        <v>1287.3499999999999</v>
      </c>
      <c r="Q39" s="137">
        <v>0</v>
      </c>
      <c r="R39" s="135">
        <v>0</v>
      </c>
      <c r="S39" s="136">
        <v>555</v>
      </c>
      <c r="T39" s="135">
        <v>715.19444444444446</v>
      </c>
      <c r="U39" s="136">
        <v>829</v>
      </c>
      <c r="V39" s="135">
        <v>2000</v>
      </c>
      <c r="W39" s="136">
        <v>354</v>
      </c>
      <c r="X39" s="135">
        <v>2893.4612818800001</v>
      </c>
      <c r="Y39" s="136">
        <v>5</v>
      </c>
      <c r="Z39" s="135">
        <v>64.368353189999993</v>
      </c>
      <c r="AA39" s="136">
        <v>0</v>
      </c>
      <c r="AB39" s="135">
        <v>0</v>
      </c>
      <c r="AC39" s="136">
        <v>0</v>
      </c>
      <c r="AD39" s="135">
        <v>0</v>
      </c>
      <c r="AE39" s="8">
        <f t="shared" si="3"/>
        <v>1188</v>
      </c>
      <c r="AF39" s="8">
        <f t="shared" si="3"/>
        <v>4957.8296350699993</v>
      </c>
      <c r="AG39" s="137">
        <v>0</v>
      </c>
      <c r="AH39" s="135">
        <v>0</v>
      </c>
      <c r="AI39" s="137">
        <v>0</v>
      </c>
      <c r="AJ39" s="135">
        <v>0</v>
      </c>
      <c r="AK39" s="136">
        <v>15</v>
      </c>
      <c r="AL39" s="135">
        <v>68.338665599999999</v>
      </c>
      <c r="AM39" s="136">
        <v>46</v>
      </c>
      <c r="AN39" s="135">
        <v>673.59474</v>
      </c>
      <c r="AO39" s="136">
        <v>10</v>
      </c>
      <c r="AP39" s="135">
        <v>29.689242929999999</v>
      </c>
      <c r="AQ39" s="136">
        <v>307</v>
      </c>
      <c r="AR39" s="135">
        <v>231.00000000000003</v>
      </c>
      <c r="AS39" s="136">
        <v>50</v>
      </c>
      <c r="AT39" s="135">
        <v>139.088553252</v>
      </c>
      <c r="AU39" s="7">
        <f t="shared" si="15"/>
        <v>428</v>
      </c>
      <c r="AV39" s="7">
        <f t="shared" si="15"/>
        <v>1141.711201782</v>
      </c>
      <c r="AW39" s="137">
        <v>0</v>
      </c>
      <c r="AX39" s="135">
        <v>0</v>
      </c>
      <c r="AY39" s="9">
        <f t="shared" si="12"/>
        <v>2615</v>
      </c>
      <c r="AZ39" s="9">
        <f t="shared" si="12"/>
        <v>7386.8908368519988</v>
      </c>
      <c r="BA39" s="137">
        <v>0</v>
      </c>
      <c r="BB39" s="135">
        <v>0</v>
      </c>
      <c r="BC39" s="136">
        <v>0</v>
      </c>
      <c r="BD39" s="135">
        <v>0</v>
      </c>
      <c r="BE39" s="136">
        <v>1</v>
      </c>
      <c r="BF39" s="135">
        <v>33</v>
      </c>
      <c r="BG39" s="136">
        <v>23</v>
      </c>
      <c r="BH39" s="135">
        <v>118.80000000000001</v>
      </c>
      <c r="BI39" s="136">
        <v>421</v>
      </c>
      <c r="BJ39" s="135">
        <v>920.7</v>
      </c>
      <c r="BK39" s="8">
        <f t="shared" si="6"/>
        <v>445</v>
      </c>
      <c r="BL39" s="8">
        <f t="shared" si="6"/>
        <v>1072.5</v>
      </c>
      <c r="BM39" s="8">
        <f t="shared" ref="BM39:BN58" si="16">AY39+BK39</f>
        <v>3060</v>
      </c>
      <c r="BN39" s="8">
        <f t="shared" si="16"/>
        <v>8459.3908368519988</v>
      </c>
      <c r="BO39" s="136">
        <v>978</v>
      </c>
      <c r="BP39" s="139">
        <v>1958.0000000000002</v>
      </c>
      <c r="BQ39" s="140">
        <v>0</v>
      </c>
      <c r="BR39" s="141">
        <v>0</v>
      </c>
    </row>
    <row r="40" spans="1:95" s="10" customFormat="1" ht="18" customHeight="1" x14ac:dyDescent="0.25">
      <c r="A40" s="37">
        <v>32</v>
      </c>
      <c r="B40" s="12" t="s">
        <v>35</v>
      </c>
      <c r="C40" s="134">
        <v>10998</v>
      </c>
      <c r="D40" s="135">
        <v>7355.0513247324998</v>
      </c>
      <c r="E40" s="136">
        <v>2207</v>
      </c>
      <c r="F40" s="135">
        <v>3064.5</v>
      </c>
      <c r="G40" s="136">
        <v>1223</v>
      </c>
      <c r="H40" s="135">
        <v>1274.0800000000002</v>
      </c>
      <c r="I40" s="8">
        <f t="shared" si="1"/>
        <v>14428</v>
      </c>
      <c r="J40" s="8">
        <f t="shared" si="1"/>
        <v>11693.6313247325</v>
      </c>
      <c r="K40" s="134">
        <v>300</v>
      </c>
      <c r="L40" s="135">
        <v>432.84999999999997</v>
      </c>
      <c r="M40" s="136">
        <v>65</v>
      </c>
      <c r="N40" s="135">
        <v>2428.35</v>
      </c>
      <c r="O40" s="8">
        <f t="shared" si="2"/>
        <v>14793</v>
      </c>
      <c r="P40" s="8">
        <f t="shared" si="2"/>
        <v>14554.8313247325</v>
      </c>
      <c r="Q40" s="137">
        <v>0</v>
      </c>
      <c r="R40" s="135">
        <v>0</v>
      </c>
      <c r="S40" s="136">
        <v>8217</v>
      </c>
      <c r="T40" s="135">
        <v>8086.017402629167</v>
      </c>
      <c r="U40" s="136">
        <v>1051</v>
      </c>
      <c r="V40" s="135">
        <v>2575.6132311249999</v>
      </c>
      <c r="W40" s="136">
        <v>223</v>
      </c>
      <c r="X40" s="135">
        <v>1772.9454065399998</v>
      </c>
      <c r="Y40" s="136">
        <v>23</v>
      </c>
      <c r="Z40" s="135">
        <v>269.58053515000006</v>
      </c>
      <c r="AA40" s="136">
        <v>15</v>
      </c>
      <c r="AB40" s="135">
        <v>11.421195625999999</v>
      </c>
      <c r="AC40" s="136">
        <v>3</v>
      </c>
      <c r="AD40" s="135">
        <v>10</v>
      </c>
      <c r="AE40" s="8">
        <f t="shared" si="3"/>
        <v>1315</v>
      </c>
      <c r="AF40" s="8">
        <f t="shared" si="3"/>
        <v>4639.5603684409998</v>
      </c>
      <c r="AG40" s="137">
        <v>0</v>
      </c>
      <c r="AH40" s="135">
        <v>0</v>
      </c>
      <c r="AI40" s="137">
        <v>0</v>
      </c>
      <c r="AJ40" s="135">
        <v>0</v>
      </c>
      <c r="AK40" s="136">
        <v>13</v>
      </c>
      <c r="AL40" s="135">
        <v>42.367395107039997</v>
      </c>
      <c r="AM40" s="136">
        <v>30</v>
      </c>
      <c r="AN40" s="135">
        <v>452.26830740000003</v>
      </c>
      <c r="AO40" s="136">
        <v>6</v>
      </c>
      <c r="AP40" s="135">
        <v>6.6</v>
      </c>
      <c r="AQ40" s="136">
        <v>1760</v>
      </c>
      <c r="AR40" s="135">
        <v>1357.4</v>
      </c>
      <c r="AS40" s="136">
        <v>82</v>
      </c>
      <c r="AT40" s="135">
        <v>230.76038014780002</v>
      </c>
      <c r="AU40" s="7">
        <f t="shared" si="15"/>
        <v>1891</v>
      </c>
      <c r="AV40" s="7">
        <f t="shared" si="15"/>
        <v>2089.39608265484</v>
      </c>
      <c r="AW40" s="137">
        <v>0</v>
      </c>
      <c r="AX40" s="135">
        <v>0</v>
      </c>
      <c r="AY40" s="9">
        <f t="shared" ref="AY40:AZ43" si="17">O40+AE40+AU40</f>
        <v>17999</v>
      </c>
      <c r="AZ40" s="9">
        <f t="shared" si="17"/>
        <v>21283.787775828339</v>
      </c>
      <c r="BA40" s="137">
        <v>0</v>
      </c>
      <c r="BB40" s="135">
        <v>0</v>
      </c>
      <c r="BC40" s="135">
        <v>1</v>
      </c>
      <c r="BD40" s="135">
        <v>16.5</v>
      </c>
      <c r="BE40" s="136">
        <v>12</v>
      </c>
      <c r="BF40" s="135">
        <v>363</v>
      </c>
      <c r="BG40" s="136">
        <v>195</v>
      </c>
      <c r="BH40" s="135">
        <v>975.7</v>
      </c>
      <c r="BI40" s="136">
        <v>474</v>
      </c>
      <c r="BJ40" s="135">
        <v>1107.7</v>
      </c>
      <c r="BK40" s="8">
        <f t="shared" si="6"/>
        <v>682</v>
      </c>
      <c r="BL40" s="8">
        <f t="shared" si="6"/>
        <v>2462.9</v>
      </c>
      <c r="BM40" s="8">
        <f t="shared" si="16"/>
        <v>18681</v>
      </c>
      <c r="BN40" s="8">
        <f t="shared" si="16"/>
        <v>23746.687775828341</v>
      </c>
      <c r="BO40" s="136">
        <v>2781</v>
      </c>
      <c r="BP40" s="139">
        <v>5038.0000000000009</v>
      </c>
      <c r="BQ40" s="140">
        <v>0</v>
      </c>
      <c r="BR40" s="141">
        <v>0</v>
      </c>
    </row>
    <row r="41" spans="1:95" s="10" customFormat="1" ht="18" customHeight="1" x14ac:dyDescent="0.25">
      <c r="A41" s="39">
        <v>33</v>
      </c>
      <c r="B41" s="12" t="s">
        <v>36</v>
      </c>
      <c r="C41" s="136">
        <v>858</v>
      </c>
      <c r="D41" s="135">
        <v>573.43291679999993</v>
      </c>
      <c r="E41" s="136">
        <v>250</v>
      </c>
      <c r="F41" s="135">
        <v>328.5</v>
      </c>
      <c r="G41" s="136">
        <v>272</v>
      </c>
      <c r="H41" s="135">
        <v>280.72000000000003</v>
      </c>
      <c r="I41" s="8">
        <f t="shared" si="1"/>
        <v>1380</v>
      </c>
      <c r="J41" s="8">
        <f t="shared" si="1"/>
        <v>1182.6529168</v>
      </c>
      <c r="K41" s="134">
        <v>79</v>
      </c>
      <c r="L41" s="135">
        <v>115.5</v>
      </c>
      <c r="M41" s="137">
        <v>6</v>
      </c>
      <c r="N41" s="135">
        <v>178.75</v>
      </c>
      <c r="O41" s="8">
        <f t="shared" si="2"/>
        <v>1465</v>
      </c>
      <c r="P41" s="8">
        <f t="shared" si="2"/>
        <v>1476.9029168</v>
      </c>
      <c r="Q41" s="137">
        <v>0</v>
      </c>
      <c r="R41" s="135">
        <v>0</v>
      </c>
      <c r="S41" s="136">
        <v>815</v>
      </c>
      <c r="T41" s="135">
        <v>820.50162044444437</v>
      </c>
      <c r="U41" s="136">
        <v>248</v>
      </c>
      <c r="V41" s="135">
        <v>614.20232659999999</v>
      </c>
      <c r="W41" s="136">
        <v>32</v>
      </c>
      <c r="X41" s="135">
        <v>254.35913880000001</v>
      </c>
      <c r="Y41" s="136">
        <v>4</v>
      </c>
      <c r="Z41" s="135">
        <v>15.573001645</v>
      </c>
      <c r="AA41" s="136">
        <v>0</v>
      </c>
      <c r="AB41" s="135">
        <v>0</v>
      </c>
      <c r="AC41" s="136">
        <v>0</v>
      </c>
      <c r="AD41" s="135">
        <v>0</v>
      </c>
      <c r="AE41" s="8">
        <f t="shared" si="3"/>
        <v>284</v>
      </c>
      <c r="AF41" s="8">
        <f t="shared" si="3"/>
        <v>884.13446704499995</v>
      </c>
      <c r="AG41" s="137">
        <v>0</v>
      </c>
      <c r="AH41" s="135">
        <v>0</v>
      </c>
      <c r="AI41" s="137">
        <v>0</v>
      </c>
      <c r="AJ41" s="135">
        <v>0</v>
      </c>
      <c r="AK41" s="137">
        <v>5</v>
      </c>
      <c r="AL41" s="135">
        <v>13.668832347999999</v>
      </c>
      <c r="AM41" s="136">
        <v>7</v>
      </c>
      <c r="AN41" s="135">
        <v>94.088909999999998</v>
      </c>
      <c r="AO41" s="136">
        <v>2</v>
      </c>
      <c r="AP41" s="135">
        <v>2.1996015900000003</v>
      </c>
      <c r="AQ41" s="136">
        <v>22</v>
      </c>
      <c r="AR41" s="135">
        <v>16.5</v>
      </c>
      <c r="AS41" s="136">
        <v>12</v>
      </c>
      <c r="AT41" s="135">
        <v>32.664735991000001</v>
      </c>
      <c r="AU41" s="7">
        <f t="shared" si="15"/>
        <v>48</v>
      </c>
      <c r="AV41" s="7">
        <f t="shared" si="15"/>
        <v>159.12207992899999</v>
      </c>
      <c r="AW41" s="137">
        <v>0</v>
      </c>
      <c r="AX41" s="135">
        <v>0</v>
      </c>
      <c r="AY41" s="9">
        <f t="shared" si="17"/>
        <v>1797</v>
      </c>
      <c r="AZ41" s="9">
        <f t="shared" si="17"/>
        <v>2520.159463774</v>
      </c>
      <c r="BA41" s="137">
        <v>0</v>
      </c>
      <c r="BB41" s="135">
        <v>0</v>
      </c>
      <c r="BC41" s="135">
        <v>0</v>
      </c>
      <c r="BD41" s="135">
        <v>0</v>
      </c>
      <c r="BE41" s="136">
        <v>7</v>
      </c>
      <c r="BF41" s="135">
        <v>198</v>
      </c>
      <c r="BG41" s="136">
        <v>25</v>
      </c>
      <c r="BH41" s="135">
        <v>129.80000000000001</v>
      </c>
      <c r="BI41" s="136">
        <v>214</v>
      </c>
      <c r="BJ41" s="135">
        <v>500.5</v>
      </c>
      <c r="BK41" s="8">
        <f t="shared" si="6"/>
        <v>246</v>
      </c>
      <c r="BL41" s="8">
        <f t="shared" si="6"/>
        <v>828.3</v>
      </c>
      <c r="BM41" s="8">
        <f t="shared" si="16"/>
        <v>2043</v>
      </c>
      <c r="BN41" s="8">
        <f t="shared" si="16"/>
        <v>3348.4594637740001</v>
      </c>
      <c r="BO41" s="136">
        <v>245</v>
      </c>
      <c r="BP41" s="139">
        <v>462</v>
      </c>
      <c r="BQ41" s="140">
        <v>0</v>
      </c>
      <c r="BR41" s="141">
        <v>0</v>
      </c>
    </row>
    <row r="42" spans="1:95" s="19" customFormat="1" ht="18" customHeight="1" x14ac:dyDescent="0.25">
      <c r="A42" s="37">
        <v>34</v>
      </c>
      <c r="B42" s="6" t="s">
        <v>82</v>
      </c>
      <c r="C42" s="136">
        <v>179</v>
      </c>
      <c r="D42" s="135">
        <v>120</v>
      </c>
      <c r="E42" s="136">
        <v>0</v>
      </c>
      <c r="F42" s="135">
        <v>0</v>
      </c>
      <c r="G42" s="136">
        <v>48</v>
      </c>
      <c r="H42" s="135">
        <v>50</v>
      </c>
      <c r="I42" s="8">
        <f t="shared" si="1"/>
        <v>227</v>
      </c>
      <c r="J42" s="8">
        <f t="shared" si="1"/>
        <v>170</v>
      </c>
      <c r="K42" s="134">
        <v>21</v>
      </c>
      <c r="L42" s="135">
        <v>30</v>
      </c>
      <c r="M42" s="136">
        <v>2</v>
      </c>
      <c r="N42" s="135">
        <v>100</v>
      </c>
      <c r="O42" s="8">
        <f t="shared" si="2"/>
        <v>250</v>
      </c>
      <c r="P42" s="8">
        <f t="shared" si="2"/>
        <v>300</v>
      </c>
      <c r="Q42" s="137">
        <v>0</v>
      </c>
      <c r="R42" s="135">
        <v>0</v>
      </c>
      <c r="S42" s="136">
        <v>139</v>
      </c>
      <c r="T42" s="135">
        <v>166.66666666666669</v>
      </c>
      <c r="U42" s="136">
        <v>83</v>
      </c>
      <c r="V42" s="135">
        <v>200</v>
      </c>
      <c r="W42" s="136">
        <v>12</v>
      </c>
      <c r="X42" s="135">
        <v>100</v>
      </c>
      <c r="Y42" s="136">
        <v>0</v>
      </c>
      <c r="Z42" s="135">
        <v>0</v>
      </c>
      <c r="AA42" s="136">
        <v>0</v>
      </c>
      <c r="AB42" s="135">
        <v>0</v>
      </c>
      <c r="AC42" s="136">
        <v>0</v>
      </c>
      <c r="AD42" s="135">
        <v>0</v>
      </c>
      <c r="AE42" s="8">
        <f t="shared" si="3"/>
        <v>95</v>
      </c>
      <c r="AF42" s="8">
        <f t="shared" si="3"/>
        <v>300</v>
      </c>
      <c r="AG42" s="137">
        <v>0</v>
      </c>
      <c r="AH42" s="135">
        <v>0</v>
      </c>
      <c r="AI42" s="137">
        <v>0</v>
      </c>
      <c r="AJ42" s="135">
        <v>0</v>
      </c>
      <c r="AK42" s="136">
        <v>0</v>
      </c>
      <c r="AL42" s="135">
        <v>0</v>
      </c>
      <c r="AM42" s="136">
        <v>0</v>
      </c>
      <c r="AN42" s="135">
        <v>0</v>
      </c>
      <c r="AO42" s="136">
        <v>0</v>
      </c>
      <c r="AP42" s="135">
        <v>0</v>
      </c>
      <c r="AQ42" s="136">
        <v>0</v>
      </c>
      <c r="AR42" s="135">
        <v>0</v>
      </c>
      <c r="AS42" s="136">
        <v>0</v>
      </c>
      <c r="AT42" s="135">
        <v>0</v>
      </c>
      <c r="AU42" s="7">
        <f t="shared" si="15"/>
        <v>0</v>
      </c>
      <c r="AV42" s="7">
        <f t="shared" si="15"/>
        <v>0</v>
      </c>
      <c r="AW42" s="137">
        <v>0</v>
      </c>
      <c r="AX42" s="135">
        <v>0</v>
      </c>
      <c r="AY42" s="9">
        <f t="shared" si="17"/>
        <v>345</v>
      </c>
      <c r="AZ42" s="9">
        <f t="shared" si="17"/>
        <v>600</v>
      </c>
      <c r="BA42" s="137">
        <v>0</v>
      </c>
      <c r="BB42" s="135">
        <v>0</v>
      </c>
      <c r="BC42" s="136">
        <v>0</v>
      </c>
      <c r="BD42" s="135">
        <v>0</v>
      </c>
      <c r="BE42" s="136">
        <v>0</v>
      </c>
      <c r="BF42" s="135">
        <v>0</v>
      </c>
      <c r="BG42" s="136">
        <v>0</v>
      </c>
      <c r="BH42" s="135">
        <v>0</v>
      </c>
      <c r="BI42" s="136">
        <v>0</v>
      </c>
      <c r="BJ42" s="135">
        <v>0</v>
      </c>
      <c r="BK42" s="8">
        <f t="shared" si="6"/>
        <v>0</v>
      </c>
      <c r="BL42" s="8">
        <f t="shared" si="6"/>
        <v>0</v>
      </c>
      <c r="BM42" s="8">
        <f t="shared" si="16"/>
        <v>345</v>
      </c>
      <c r="BN42" s="8">
        <f t="shared" si="16"/>
        <v>600</v>
      </c>
      <c r="BO42" s="136">
        <v>0</v>
      </c>
      <c r="BP42" s="139">
        <v>0</v>
      </c>
      <c r="BQ42" s="140">
        <v>0</v>
      </c>
      <c r="BR42" s="141">
        <v>0</v>
      </c>
    </row>
    <row r="43" spans="1:95" s="16" customFormat="1" ht="18" customHeight="1" x14ac:dyDescent="0.25">
      <c r="A43" s="38" t="s">
        <v>37</v>
      </c>
      <c r="B43" s="13" t="s">
        <v>38</v>
      </c>
      <c r="C43" s="8">
        <f>SUM(C33:C42)</f>
        <v>29125</v>
      </c>
      <c r="D43" s="8">
        <f t="shared" ref="D43:BQ43" si="18">SUM(D33:D42)</f>
        <v>19515.599268169499</v>
      </c>
      <c r="E43" s="8">
        <f t="shared" si="18"/>
        <v>11753</v>
      </c>
      <c r="F43" s="8">
        <f t="shared" si="18"/>
        <v>15407.199999999999</v>
      </c>
      <c r="G43" s="8">
        <f t="shared" si="18"/>
        <v>6669</v>
      </c>
      <c r="H43" s="8">
        <f t="shared" si="18"/>
        <v>6904.86</v>
      </c>
      <c r="I43" s="8">
        <f t="shared" si="1"/>
        <v>47547</v>
      </c>
      <c r="J43" s="8">
        <f t="shared" si="1"/>
        <v>41827.659268169496</v>
      </c>
      <c r="K43" s="8">
        <f t="shared" si="18"/>
        <v>2813</v>
      </c>
      <c r="L43" s="8">
        <f t="shared" si="18"/>
        <v>4043.2999999999997</v>
      </c>
      <c r="M43" s="8">
        <f t="shared" si="18"/>
        <v>241</v>
      </c>
      <c r="N43" s="8">
        <f t="shared" si="18"/>
        <v>9429.15</v>
      </c>
      <c r="O43" s="8">
        <f t="shared" si="2"/>
        <v>50601</v>
      </c>
      <c r="P43" s="8">
        <f t="shared" si="2"/>
        <v>55300.109268169501</v>
      </c>
      <c r="Q43" s="8">
        <f t="shared" si="18"/>
        <v>0</v>
      </c>
      <c r="R43" s="8">
        <f t="shared" si="18"/>
        <v>0</v>
      </c>
      <c r="S43" s="8">
        <f t="shared" si="18"/>
        <v>28110</v>
      </c>
      <c r="T43" s="8">
        <f t="shared" si="18"/>
        <v>30722.277980765281</v>
      </c>
      <c r="U43" s="8">
        <f t="shared" si="18"/>
        <v>13229</v>
      </c>
      <c r="V43" s="8">
        <f t="shared" si="18"/>
        <v>32417.436249405</v>
      </c>
      <c r="W43" s="8">
        <f t="shared" si="18"/>
        <v>4370</v>
      </c>
      <c r="X43" s="8">
        <f t="shared" si="18"/>
        <v>34896.290925919995</v>
      </c>
      <c r="Y43" s="8">
        <f t="shared" si="18"/>
        <v>225</v>
      </c>
      <c r="Z43" s="8">
        <f t="shared" si="18"/>
        <v>2713.5286292349997</v>
      </c>
      <c r="AA43" s="8">
        <f t="shared" si="18"/>
        <v>51</v>
      </c>
      <c r="AB43" s="8">
        <f t="shared" si="18"/>
        <v>40.492597989959997</v>
      </c>
      <c r="AC43" s="8">
        <f t="shared" si="18"/>
        <v>129</v>
      </c>
      <c r="AD43" s="8">
        <f t="shared" si="18"/>
        <v>1309.9448512096001</v>
      </c>
      <c r="AE43" s="8">
        <f t="shared" si="3"/>
        <v>18004</v>
      </c>
      <c r="AF43" s="8">
        <f t="shared" si="3"/>
        <v>71377.693253759557</v>
      </c>
      <c r="AG43" s="8">
        <f t="shared" si="18"/>
        <v>0</v>
      </c>
      <c r="AH43" s="8">
        <f t="shared" si="18"/>
        <v>0</v>
      </c>
      <c r="AI43" s="8">
        <f t="shared" si="18"/>
        <v>1</v>
      </c>
      <c r="AJ43" s="8">
        <f t="shared" si="18"/>
        <v>266.2</v>
      </c>
      <c r="AK43" s="8">
        <f t="shared" si="18"/>
        <v>154</v>
      </c>
      <c r="AL43" s="8">
        <f t="shared" si="18"/>
        <v>554.89221185103997</v>
      </c>
      <c r="AM43" s="8">
        <f t="shared" si="18"/>
        <v>401</v>
      </c>
      <c r="AN43" s="8">
        <f t="shared" si="18"/>
        <v>6173.8356494</v>
      </c>
      <c r="AO43" s="8">
        <f t="shared" si="18"/>
        <v>68</v>
      </c>
      <c r="AP43" s="8">
        <f t="shared" si="18"/>
        <v>172.47290812</v>
      </c>
      <c r="AQ43" s="8">
        <f t="shared" si="18"/>
        <v>11881</v>
      </c>
      <c r="AR43" s="8">
        <f t="shared" si="18"/>
        <v>9085</v>
      </c>
      <c r="AS43" s="8">
        <f t="shared" si="18"/>
        <v>393</v>
      </c>
      <c r="AT43" s="8">
        <f t="shared" si="18"/>
        <v>1095.8521654517201</v>
      </c>
      <c r="AU43" s="8">
        <f t="shared" si="18"/>
        <v>12898</v>
      </c>
      <c r="AV43" s="8">
        <f t="shared" si="18"/>
        <v>17348.252934822758</v>
      </c>
      <c r="AW43" s="8">
        <f t="shared" si="18"/>
        <v>0</v>
      </c>
      <c r="AX43" s="8">
        <f t="shared" si="18"/>
        <v>0</v>
      </c>
      <c r="AY43" s="9">
        <f t="shared" si="17"/>
        <v>81503</v>
      </c>
      <c r="AZ43" s="9">
        <f t="shared" si="17"/>
        <v>144026.05545675181</v>
      </c>
      <c r="BA43" s="8">
        <f t="shared" si="18"/>
        <v>0</v>
      </c>
      <c r="BB43" s="8">
        <f t="shared" si="18"/>
        <v>0</v>
      </c>
      <c r="BC43" s="8">
        <f t="shared" si="18"/>
        <v>13</v>
      </c>
      <c r="BD43" s="8">
        <f t="shared" si="18"/>
        <v>181.5</v>
      </c>
      <c r="BE43" s="8">
        <f t="shared" si="18"/>
        <v>125</v>
      </c>
      <c r="BF43" s="8">
        <f t="shared" si="18"/>
        <v>3597</v>
      </c>
      <c r="BG43" s="8">
        <f t="shared" si="18"/>
        <v>1111</v>
      </c>
      <c r="BH43" s="8">
        <f t="shared" si="18"/>
        <v>5681.8</v>
      </c>
      <c r="BI43" s="8">
        <f t="shared" si="18"/>
        <v>4305</v>
      </c>
      <c r="BJ43" s="8">
        <f t="shared" si="18"/>
        <v>9626.6999999999989</v>
      </c>
      <c r="BK43" s="8">
        <f t="shared" si="6"/>
        <v>5554</v>
      </c>
      <c r="BL43" s="8">
        <f t="shared" si="6"/>
        <v>19087</v>
      </c>
      <c r="BM43" s="8">
        <f t="shared" si="16"/>
        <v>87057</v>
      </c>
      <c r="BN43" s="8">
        <f t="shared" si="16"/>
        <v>163113.05545675181</v>
      </c>
      <c r="BO43" s="8">
        <f t="shared" si="18"/>
        <v>14649</v>
      </c>
      <c r="BP43" s="8">
        <f t="shared" si="18"/>
        <v>27591.5</v>
      </c>
      <c r="BQ43" s="8">
        <f t="shared" si="18"/>
        <v>0</v>
      </c>
      <c r="BR43" s="8">
        <f t="shared" ref="BR43" si="19">SUM(BR33:BR42)</f>
        <v>0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8">
        <f>C43+C32+C19</f>
        <v>198132</v>
      </c>
      <c r="D44" s="8">
        <f t="shared" ref="D44:BO44" si="20">D43+D32+D19</f>
        <v>130811.08078084627</v>
      </c>
      <c r="E44" s="8">
        <f t="shared" si="20"/>
        <v>55185</v>
      </c>
      <c r="F44" s="8">
        <f t="shared" si="20"/>
        <v>71579.199999999997</v>
      </c>
      <c r="G44" s="8">
        <f t="shared" si="20"/>
        <v>24279</v>
      </c>
      <c r="H44" s="8">
        <f t="shared" si="20"/>
        <v>24952.62</v>
      </c>
      <c r="I44" s="8">
        <f t="shared" si="20"/>
        <v>277596</v>
      </c>
      <c r="J44" s="8">
        <f t="shared" si="20"/>
        <v>227342.90078084628</v>
      </c>
      <c r="K44" s="8">
        <f t="shared" si="20"/>
        <v>5214</v>
      </c>
      <c r="L44" s="8">
        <f t="shared" si="20"/>
        <v>7525.9602479999994</v>
      </c>
      <c r="M44" s="8">
        <f t="shared" si="20"/>
        <v>498</v>
      </c>
      <c r="N44" s="8">
        <f t="shared" si="20"/>
        <v>18787.45</v>
      </c>
      <c r="O44" s="8">
        <f t="shared" si="20"/>
        <v>283308</v>
      </c>
      <c r="P44" s="8">
        <f t="shared" si="20"/>
        <v>253656.31102884628</v>
      </c>
      <c r="Q44" s="8">
        <f t="shared" si="20"/>
        <v>0</v>
      </c>
      <c r="R44" s="8">
        <f t="shared" si="20"/>
        <v>0</v>
      </c>
      <c r="S44" s="8">
        <f t="shared" si="20"/>
        <v>157390</v>
      </c>
      <c r="T44" s="8">
        <f t="shared" si="20"/>
        <v>140920.12990428708</v>
      </c>
      <c r="U44" s="8">
        <f t="shared" si="20"/>
        <v>34562</v>
      </c>
      <c r="V44" s="8">
        <f t="shared" si="20"/>
        <v>85704.340742259985</v>
      </c>
      <c r="W44" s="8">
        <f t="shared" si="20"/>
        <v>9927</v>
      </c>
      <c r="X44" s="8">
        <f t="shared" si="20"/>
        <v>80172.533926450007</v>
      </c>
      <c r="Y44" s="8">
        <f t="shared" si="20"/>
        <v>514</v>
      </c>
      <c r="Z44" s="8">
        <f t="shared" si="20"/>
        <v>5986.9926311659401</v>
      </c>
      <c r="AA44" s="8">
        <f t="shared" si="20"/>
        <v>554</v>
      </c>
      <c r="AB44" s="8">
        <f t="shared" si="20"/>
        <v>444.32428656870007</v>
      </c>
      <c r="AC44" s="8">
        <f t="shared" si="20"/>
        <v>542</v>
      </c>
      <c r="AD44" s="8">
        <f t="shared" si="20"/>
        <v>6128.1270865362003</v>
      </c>
      <c r="AE44" s="8">
        <f t="shared" si="20"/>
        <v>46099</v>
      </c>
      <c r="AF44" s="8">
        <f t="shared" si="20"/>
        <v>178436.31867298082</v>
      </c>
      <c r="AG44" s="8">
        <f t="shared" si="20"/>
        <v>0</v>
      </c>
      <c r="AH44" s="8">
        <f t="shared" si="20"/>
        <v>0</v>
      </c>
      <c r="AI44" s="8">
        <f t="shared" si="20"/>
        <v>15</v>
      </c>
      <c r="AJ44" s="8">
        <f t="shared" si="20"/>
        <v>919.60000000000014</v>
      </c>
      <c r="AK44" s="8">
        <f t="shared" si="20"/>
        <v>1030</v>
      </c>
      <c r="AL44" s="8">
        <f t="shared" si="20"/>
        <v>3819.8554588258389</v>
      </c>
      <c r="AM44" s="8">
        <f t="shared" si="20"/>
        <v>1516</v>
      </c>
      <c r="AN44" s="8">
        <f t="shared" si="20"/>
        <v>22982.016067500001</v>
      </c>
      <c r="AO44" s="8">
        <f t="shared" si="20"/>
        <v>550</v>
      </c>
      <c r="AP44" s="8">
        <f t="shared" si="20"/>
        <v>1591.74342396</v>
      </c>
      <c r="AQ44" s="8">
        <f t="shared" si="20"/>
        <v>35734</v>
      </c>
      <c r="AR44" s="8">
        <f t="shared" si="20"/>
        <v>27495.599999999999</v>
      </c>
      <c r="AS44" s="8">
        <f t="shared" si="20"/>
        <v>922</v>
      </c>
      <c r="AT44" s="8">
        <f t="shared" si="20"/>
        <v>2551.17099080248</v>
      </c>
      <c r="AU44" s="8">
        <f t="shared" si="20"/>
        <v>39767</v>
      </c>
      <c r="AV44" s="8">
        <f t="shared" si="20"/>
        <v>59359.985941088322</v>
      </c>
      <c r="AW44" s="8">
        <f t="shared" si="20"/>
        <v>0</v>
      </c>
      <c r="AX44" s="8">
        <f t="shared" si="20"/>
        <v>0</v>
      </c>
      <c r="AY44" s="8">
        <f t="shared" si="20"/>
        <v>369174</v>
      </c>
      <c r="AZ44" s="8">
        <f t="shared" si="20"/>
        <v>491452.61564291536</v>
      </c>
      <c r="BA44" s="8">
        <f t="shared" si="20"/>
        <v>0</v>
      </c>
      <c r="BB44" s="8">
        <f t="shared" si="20"/>
        <v>0</v>
      </c>
      <c r="BC44" s="8">
        <f t="shared" si="20"/>
        <v>41</v>
      </c>
      <c r="BD44" s="8">
        <f t="shared" si="20"/>
        <v>627</v>
      </c>
      <c r="BE44" s="8">
        <f t="shared" si="20"/>
        <v>210</v>
      </c>
      <c r="BF44" s="8">
        <f t="shared" si="20"/>
        <v>6270</v>
      </c>
      <c r="BG44" s="8">
        <f t="shared" si="20"/>
        <v>3659</v>
      </c>
      <c r="BH44" s="8">
        <f t="shared" si="20"/>
        <v>18573.5</v>
      </c>
      <c r="BI44" s="8">
        <f t="shared" si="20"/>
        <v>11840</v>
      </c>
      <c r="BJ44" s="8">
        <f t="shared" si="20"/>
        <v>26726.400000000001</v>
      </c>
      <c r="BK44" s="8">
        <f t="shared" si="20"/>
        <v>15750</v>
      </c>
      <c r="BL44" s="8">
        <f t="shared" si="20"/>
        <v>52196.9</v>
      </c>
      <c r="BM44" s="8">
        <f t="shared" si="20"/>
        <v>384924</v>
      </c>
      <c r="BN44" s="8">
        <f t="shared" si="20"/>
        <v>543649.51564291539</v>
      </c>
      <c r="BO44" s="8">
        <f t="shared" si="20"/>
        <v>54700</v>
      </c>
      <c r="BP44" s="8">
        <f t="shared" ref="BP44:BR44" si="21">BP43+BP32+BP19</f>
        <v>97116.7</v>
      </c>
      <c r="BQ44" s="8">
        <f t="shared" si="21"/>
        <v>0</v>
      </c>
      <c r="BR44" s="8">
        <f t="shared" si="21"/>
        <v>0</v>
      </c>
    </row>
    <row r="45" spans="1:95" s="10" customFormat="1" ht="18" customHeight="1" x14ac:dyDescent="0.25">
      <c r="A45" s="37">
        <v>35</v>
      </c>
      <c r="B45" s="12" t="s">
        <v>90</v>
      </c>
      <c r="C45" s="134">
        <v>324576</v>
      </c>
      <c r="D45" s="134">
        <v>219512.09034867524</v>
      </c>
      <c r="E45" s="134">
        <v>41300</v>
      </c>
      <c r="F45" s="134">
        <v>54917.65</v>
      </c>
      <c r="G45" s="134">
        <v>8866</v>
      </c>
      <c r="H45" s="134">
        <v>9167.06</v>
      </c>
      <c r="I45" s="8">
        <f t="shared" si="1"/>
        <v>374742</v>
      </c>
      <c r="J45" s="8">
        <f t="shared" si="1"/>
        <v>283596.80034867523</v>
      </c>
      <c r="K45" s="134">
        <v>4332</v>
      </c>
      <c r="L45" s="134">
        <v>6303.7872099999986</v>
      </c>
      <c r="M45" s="134">
        <v>244</v>
      </c>
      <c r="N45" s="134">
        <v>9595.8499999999985</v>
      </c>
      <c r="O45" s="8">
        <f t="shared" si="2"/>
        <v>379318</v>
      </c>
      <c r="P45" s="8">
        <f t="shared" si="2"/>
        <v>299496.43755867518</v>
      </c>
      <c r="Q45" s="134">
        <v>0</v>
      </c>
      <c r="R45" s="134">
        <v>0</v>
      </c>
      <c r="S45" s="134">
        <v>210733</v>
      </c>
      <c r="T45" s="134">
        <v>166387.0045112161</v>
      </c>
      <c r="U45" s="134">
        <v>4779</v>
      </c>
      <c r="V45" s="134">
        <v>12167.517581292999</v>
      </c>
      <c r="W45" s="134">
        <v>755</v>
      </c>
      <c r="X45" s="134">
        <v>6296.8419325000004</v>
      </c>
      <c r="Y45" s="134">
        <v>9</v>
      </c>
      <c r="Z45" s="134">
        <v>107.98076678</v>
      </c>
      <c r="AA45" s="134">
        <v>168</v>
      </c>
      <c r="AB45" s="134">
        <v>152.58685681686001</v>
      </c>
      <c r="AC45" s="134">
        <v>130</v>
      </c>
      <c r="AD45" s="134">
        <v>1418.6420782451</v>
      </c>
      <c r="AE45" s="8">
        <f t="shared" si="3"/>
        <v>5841</v>
      </c>
      <c r="AF45" s="8">
        <f t="shared" si="3"/>
        <v>20143.569215634958</v>
      </c>
      <c r="AG45" s="134">
        <v>0</v>
      </c>
      <c r="AH45" s="134">
        <v>0</v>
      </c>
      <c r="AI45" s="134">
        <v>0</v>
      </c>
      <c r="AJ45" s="134">
        <v>0</v>
      </c>
      <c r="AK45" s="134">
        <v>237</v>
      </c>
      <c r="AL45" s="134">
        <v>750.79974153200021</v>
      </c>
      <c r="AM45" s="134">
        <v>132</v>
      </c>
      <c r="AN45" s="134">
        <v>1400.9768885999999</v>
      </c>
      <c r="AO45" s="134">
        <v>109</v>
      </c>
      <c r="AP45" s="134">
        <v>362.97211129999994</v>
      </c>
      <c r="AQ45" s="134">
        <v>5576</v>
      </c>
      <c r="AR45" s="134">
        <v>4286.7</v>
      </c>
      <c r="AS45" s="134">
        <v>84</v>
      </c>
      <c r="AT45" s="134">
        <v>237.97525085300001</v>
      </c>
      <c r="AU45" s="7">
        <f t="shared" ref="AU45:AV46" si="22">AI45+AK45+AM45+AO45+AQ45+AS45</f>
        <v>6138</v>
      </c>
      <c r="AV45" s="7">
        <f t="shared" si="22"/>
        <v>7039.4239922850002</v>
      </c>
      <c r="AW45" s="134">
        <v>0</v>
      </c>
      <c r="AX45" s="134">
        <v>0</v>
      </c>
      <c r="AY45" s="9">
        <f t="shared" ref="AY45:AZ55" si="23">O45+AE45+AU45</f>
        <v>391297</v>
      </c>
      <c r="AZ45" s="9">
        <f t="shared" si="23"/>
        <v>326679.43076659512</v>
      </c>
      <c r="BA45" s="134">
        <v>0</v>
      </c>
      <c r="BB45" s="134">
        <v>0</v>
      </c>
      <c r="BC45" s="134">
        <v>1</v>
      </c>
      <c r="BD45" s="134">
        <v>16.5</v>
      </c>
      <c r="BE45" s="134">
        <v>12</v>
      </c>
      <c r="BF45" s="134">
        <v>363</v>
      </c>
      <c r="BG45" s="134">
        <v>50</v>
      </c>
      <c r="BH45" s="134">
        <v>255.2</v>
      </c>
      <c r="BI45" s="134">
        <v>1392</v>
      </c>
      <c r="BJ45" s="134">
        <v>3200.2999999999993</v>
      </c>
      <c r="BK45" s="8">
        <f t="shared" si="6"/>
        <v>1455</v>
      </c>
      <c r="BL45" s="8">
        <f t="shared" si="6"/>
        <v>3834.9999999999991</v>
      </c>
      <c r="BM45" s="8">
        <f t="shared" si="16"/>
        <v>392752</v>
      </c>
      <c r="BN45" s="8">
        <f t="shared" si="16"/>
        <v>330514.43076659512</v>
      </c>
      <c r="BO45" s="134">
        <v>47257</v>
      </c>
      <c r="BP45" s="134">
        <v>82720</v>
      </c>
      <c r="BQ45" s="134">
        <v>0</v>
      </c>
      <c r="BR45" s="134">
        <v>0</v>
      </c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8">
        <f t="shared" si="1"/>
        <v>0</v>
      </c>
      <c r="J46" s="8">
        <f t="shared" si="1"/>
        <v>0</v>
      </c>
      <c r="K46" s="7">
        <v>0</v>
      </c>
      <c r="L46" s="7">
        <v>0</v>
      </c>
      <c r="M46" s="7">
        <v>0</v>
      </c>
      <c r="N46" s="7">
        <v>0</v>
      </c>
      <c r="O46" s="8">
        <f t="shared" si="2"/>
        <v>0</v>
      </c>
      <c r="P46" s="8">
        <f t="shared" si="2"/>
        <v>0</v>
      </c>
      <c r="Q46" s="8">
        <v>0</v>
      </c>
      <c r="R46" s="8">
        <v>0</v>
      </c>
      <c r="S46" s="8">
        <v>0</v>
      </c>
      <c r="T46" s="8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C46" s="7">
        <v>0</v>
      </c>
      <c r="AD46" s="7">
        <v>0</v>
      </c>
      <c r="AE46" s="8">
        <f t="shared" si="3"/>
        <v>0</v>
      </c>
      <c r="AF46" s="8">
        <f t="shared" si="3"/>
        <v>0</v>
      </c>
      <c r="AG46" s="8">
        <v>0</v>
      </c>
      <c r="AH46" s="8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f t="shared" si="22"/>
        <v>0</v>
      </c>
      <c r="AV46" s="7">
        <f t="shared" si="22"/>
        <v>0</v>
      </c>
      <c r="AW46" s="7">
        <v>0</v>
      </c>
      <c r="AX46" s="7">
        <v>0</v>
      </c>
      <c r="AY46" s="9">
        <f t="shared" si="23"/>
        <v>0</v>
      </c>
      <c r="AZ46" s="9">
        <f t="shared" si="23"/>
        <v>0</v>
      </c>
      <c r="BA46" s="9">
        <v>0</v>
      </c>
      <c r="BB46" s="9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8">
        <f t="shared" si="6"/>
        <v>0</v>
      </c>
      <c r="BL46" s="8">
        <f t="shared" si="6"/>
        <v>0</v>
      </c>
      <c r="BM46" s="8">
        <f t="shared" si="16"/>
        <v>0</v>
      </c>
      <c r="BN46" s="8">
        <f t="shared" si="16"/>
        <v>0</v>
      </c>
      <c r="BO46" s="7">
        <v>0</v>
      </c>
      <c r="BP46" s="7">
        <v>0</v>
      </c>
      <c r="BQ46" s="29">
        <v>0</v>
      </c>
      <c r="BR46" s="29">
        <v>0</v>
      </c>
    </row>
    <row r="47" spans="1:95" s="16" customFormat="1" ht="18" customHeight="1" x14ac:dyDescent="0.25">
      <c r="A47" s="38"/>
      <c r="B47" s="13" t="s">
        <v>40</v>
      </c>
      <c r="C47" s="8">
        <f>SUM(C45:C46)</f>
        <v>324576</v>
      </c>
      <c r="D47" s="8">
        <f t="shared" ref="D47:BQ47" si="24">SUM(D45:D46)</f>
        <v>219512.09034867524</v>
      </c>
      <c r="E47" s="8">
        <f t="shared" si="24"/>
        <v>41300</v>
      </c>
      <c r="F47" s="8">
        <f t="shared" si="24"/>
        <v>54917.65</v>
      </c>
      <c r="G47" s="8">
        <f t="shared" si="24"/>
        <v>8866</v>
      </c>
      <c r="H47" s="8">
        <f t="shared" si="24"/>
        <v>9167.06</v>
      </c>
      <c r="I47" s="8">
        <f t="shared" si="1"/>
        <v>374742</v>
      </c>
      <c r="J47" s="8">
        <f t="shared" si="1"/>
        <v>283596.80034867523</v>
      </c>
      <c r="K47" s="8">
        <f t="shared" si="24"/>
        <v>4332</v>
      </c>
      <c r="L47" s="8">
        <f t="shared" si="24"/>
        <v>6303.7872099999986</v>
      </c>
      <c r="M47" s="8">
        <f t="shared" si="24"/>
        <v>244</v>
      </c>
      <c r="N47" s="8">
        <f t="shared" si="24"/>
        <v>9595.8499999999985</v>
      </c>
      <c r="O47" s="8">
        <f t="shared" si="2"/>
        <v>379318</v>
      </c>
      <c r="P47" s="8">
        <f t="shared" si="2"/>
        <v>299496.43755867518</v>
      </c>
      <c r="Q47" s="8">
        <f t="shared" si="24"/>
        <v>0</v>
      </c>
      <c r="R47" s="8">
        <f t="shared" si="24"/>
        <v>0</v>
      </c>
      <c r="S47" s="8">
        <f t="shared" si="24"/>
        <v>210733</v>
      </c>
      <c r="T47" s="8">
        <f t="shared" si="24"/>
        <v>166387.0045112161</v>
      </c>
      <c r="U47" s="8">
        <f t="shared" si="24"/>
        <v>4779</v>
      </c>
      <c r="V47" s="8">
        <f t="shared" si="24"/>
        <v>12167.517581292999</v>
      </c>
      <c r="W47" s="8">
        <f t="shared" si="24"/>
        <v>755</v>
      </c>
      <c r="X47" s="8">
        <f t="shared" si="24"/>
        <v>6296.8419325000004</v>
      </c>
      <c r="Y47" s="8">
        <f t="shared" si="24"/>
        <v>9</v>
      </c>
      <c r="Z47" s="8">
        <f t="shared" si="24"/>
        <v>107.98076678</v>
      </c>
      <c r="AA47" s="8">
        <f t="shared" si="24"/>
        <v>168</v>
      </c>
      <c r="AB47" s="8">
        <f t="shared" si="24"/>
        <v>152.58685681686001</v>
      </c>
      <c r="AC47" s="8">
        <f t="shared" si="24"/>
        <v>130</v>
      </c>
      <c r="AD47" s="8">
        <f t="shared" si="24"/>
        <v>1418.6420782451</v>
      </c>
      <c r="AE47" s="8">
        <f t="shared" si="3"/>
        <v>5841</v>
      </c>
      <c r="AF47" s="8">
        <f t="shared" si="3"/>
        <v>20143.569215634958</v>
      </c>
      <c r="AG47" s="8">
        <f t="shared" si="24"/>
        <v>0</v>
      </c>
      <c r="AH47" s="8">
        <f t="shared" si="24"/>
        <v>0</v>
      </c>
      <c r="AI47" s="8">
        <f t="shared" si="24"/>
        <v>0</v>
      </c>
      <c r="AJ47" s="8">
        <f t="shared" si="24"/>
        <v>0</v>
      </c>
      <c r="AK47" s="8">
        <f t="shared" si="24"/>
        <v>237</v>
      </c>
      <c r="AL47" s="8">
        <f t="shared" si="24"/>
        <v>750.79974153200021</v>
      </c>
      <c r="AM47" s="8">
        <f t="shared" si="24"/>
        <v>132</v>
      </c>
      <c r="AN47" s="8">
        <f t="shared" si="24"/>
        <v>1400.9768885999999</v>
      </c>
      <c r="AO47" s="8">
        <f t="shared" si="24"/>
        <v>109</v>
      </c>
      <c r="AP47" s="8">
        <f t="shared" si="24"/>
        <v>362.97211129999994</v>
      </c>
      <c r="AQ47" s="8">
        <f t="shared" si="24"/>
        <v>5576</v>
      </c>
      <c r="AR47" s="8">
        <f t="shared" si="24"/>
        <v>4286.7</v>
      </c>
      <c r="AS47" s="8">
        <f t="shared" si="24"/>
        <v>84</v>
      </c>
      <c r="AT47" s="8">
        <f t="shared" si="24"/>
        <v>237.97525085300001</v>
      </c>
      <c r="AU47" s="8">
        <f t="shared" si="24"/>
        <v>6138</v>
      </c>
      <c r="AV47" s="8">
        <f t="shared" si="24"/>
        <v>7039.4239922850002</v>
      </c>
      <c r="AW47" s="8">
        <f t="shared" si="24"/>
        <v>0</v>
      </c>
      <c r="AX47" s="8">
        <f t="shared" si="24"/>
        <v>0</v>
      </c>
      <c r="AY47" s="9">
        <f t="shared" si="23"/>
        <v>391297</v>
      </c>
      <c r="AZ47" s="9">
        <f t="shared" si="23"/>
        <v>326679.43076659512</v>
      </c>
      <c r="BA47" s="8">
        <f t="shared" si="24"/>
        <v>0</v>
      </c>
      <c r="BB47" s="8">
        <f t="shared" si="24"/>
        <v>0</v>
      </c>
      <c r="BC47" s="8">
        <f t="shared" si="24"/>
        <v>1</v>
      </c>
      <c r="BD47" s="8">
        <f t="shared" si="24"/>
        <v>16.5</v>
      </c>
      <c r="BE47" s="8">
        <f t="shared" si="24"/>
        <v>12</v>
      </c>
      <c r="BF47" s="8">
        <f t="shared" si="24"/>
        <v>363</v>
      </c>
      <c r="BG47" s="8">
        <f t="shared" si="24"/>
        <v>50</v>
      </c>
      <c r="BH47" s="8">
        <f t="shared" si="24"/>
        <v>255.2</v>
      </c>
      <c r="BI47" s="8">
        <f t="shared" si="24"/>
        <v>1392</v>
      </c>
      <c r="BJ47" s="8">
        <f t="shared" si="24"/>
        <v>3200.2999999999993</v>
      </c>
      <c r="BK47" s="8">
        <f t="shared" si="6"/>
        <v>1455</v>
      </c>
      <c r="BL47" s="8">
        <f t="shared" si="6"/>
        <v>3834.9999999999991</v>
      </c>
      <c r="BM47" s="8">
        <f t="shared" si="16"/>
        <v>392752</v>
      </c>
      <c r="BN47" s="8">
        <f t="shared" si="16"/>
        <v>330514.43076659512</v>
      </c>
      <c r="BO47" s="8">
        <f t="shared" si="24"/>
        <v>47257</v>
      </c>
      <c r="BP47" s="8">
        <f t="shared" si="24"/>
        <v>82720</v>
      </c>
      <c r="BQ47" s="8">
        <f t="shared" si="24"/>
        <v>0</v>
      </c>
      <c r="BR47" s="8">
        <f t="shared" ref="BR47" si="25">SUM(BR45:BR46)</f>
        <v>0</v>
      </c>
    </row>
    <row r="48" spans="1:95" s="10" customFormat="1" ht="18" customHeight="1" x14ac:dyDescent="0.25">
      <c r="A48" s="37">
        <v>37</v>
      </c>
      <c r="B48" s="12" t="s">
        <v>80</v>
      </c>
      <c r="C48" s="134">
        <v>176892</v>
      </c>
      <c r="D48" s="135">
        <v>118050.13056100001</v>
      </c>
      <c r="E48" s="136">
        <v>13974</v>
      </c>
      <c r="F48" s="135">
        <v>18644.25</v>
      </c>
      <c r="G48" s="136">
        <v>2529</v>
      </c>
      <c r="H48" s="135">
        <v>2684.599999999999</v>
      </c>
      <c r="I48" s="8">
        <f t="shared" si="1"/>
        <v>193395</v>
      </c>
      <c r="J48" s="8">
        <f t="shared" si="1"/>
        <v>139378.98056100003</v>
      </c>
      <c r="K48" s="134">
        <v>452</v>
      </c>
      <c r="L48" s="135">
        <v>647.85243999999989</v>
      </c>
      <c r="M48" s="136">
        <v>52</v>
      </c>
      <c r="N48" s="135">
        <v>1868.15</v>
      </c>
      <c r="O48" s="8">
        <f t="shared" si="2"/>
        <v>193899</v>
      </c>
      <c r="P48" s="8">
        <f t="shared" si="2"/>
        <v>141894.98300100002</v>
      </c>
      <c r="Q48" s="137">
        <v>0</v>
      </c>
      <c r="R48" s="137">
        <v>0</v>
      </c>
      <c r="S48" s="136">
        <v>108414</v>
      </c>
      <c r="T48" s="135">
        <v>79492.101667222218</v>
      </c>
      <c r="U48" s="136">
        <v>579</v>
      </c>
      <c r="V48" s="135">
        <v>1420.7639875649998</v>
      </c>
      <c r="W48" s="136">
        <v>90</v>
      </c>
      <c r="X48" s="135">
        <v>793.88176830999998</v>
      </c>
      <c r="Y48" s="136">
        <v>0</v>
      </c>
      <c r="Z48" s="135">
        <v>0</v>
      </c>
      <c r="AA48" s="136">
        <v>0</v>
      </c>
      <c r="AB48" s="135">
        <v>0</v>
      </c>
      <c r="AC48" s="136">
        <v>0</v>
      </c>
      <c r="AD48" s="135">
        <v>0</v>
      </c>
      <c r="AE48" s="8">
        <f t="shared" si="3"/>
        <v>669</v>
      </c>
      <c r="AF48" s="8">
        <f t="shared" si="3"/>
        <v>2214.6457558749998</v>
      </c>
      <c r="AG48" s="137">
        <v>0</v>
      </c>
      <c r="AH48" s="135">
        <v>0</v>
      </c>
      <c r="AI48" s="137">
        <v>0</v>
      </c>
      <c r="AJ48" s="135">
        <v>0</v>
      </c>
      <c r="AK48" s="136">
        <v>0</v>
      </c>
      <c r="AL48" s="135">
        <v>0</v>
      </c>
      <c r="AM48" s="136">
        <v>36</v>
      </c>
      <c r="AN48" s="135">
        <v>529.24761772999989</v>
      </c>
      <c r="AO48" s="136">
        <v>30</v>
      </c>
      <c r="AP48" s="135">
        <v>72.589242930000012</v>
      </c>
      <c r="AQ48" s="136">
        <v>186</v>
      </c>
      <c r="AR48" s="135">
        <v>144.1</v>
      </c>
      <c r="AS48" s="136">
        <v>7</v>
      </c>
      <c r="AT48" s="135">
        <v>15.805314817999999</v>
      </c>
      <c r="AU48" s="7">
        <f t="shared" ref="AU48:AV49" si="26">AI48+AK48+AM48+AO48+AQ48+AS48</f>
        <v>259</v>
      </c>
      <c r="AV48" s="7">
        <f t="shared" si="26"/>
        <v>761.74217547800004</v>
      </c>
      <c r="AW48" s="137">
        <v>0</v>
      </c>
      <c r="AX48" s="135">
        <v>0</v>
      </c>
      <c r="AY48" s="9">
        <f t="shared" si="23"/>
        <v>194827</v>
      </c>
      <c r="AZ48" s="9">
        <f t="shared" si="23"/>
        <v>144871.37093235302</v>
      </c>
      <c r="BA48" s="137">
        <v>0</v>
      </c>
      <c r="BB48" s="135">
        <v>0</v>
      </c>
      <c r="BC48" s="135">
        <v>0</v>
      </c>
      <c r="BD48" s="135">
        <v>0</v>
      </c>
      <c r="BE48" s="136">
        <v>0</v>
      </c>
      <c r="BF48" s="135">
        <v>0</v>
      </c>
      <c r="BG48" s="136">
        <v>17</v>
      </c>
      <c r="BH48" s="135">
        <v>94.6</v>
      </c>
      <c r="BI48" s="136">
        <v>364</v>
      </c>
      <c r="BJ48" s="135">
        <v>797.5</v>
      </c>
      <c r="BK48" s="8">
        <f t="shared" si="6"/>
        <v>381</v>
      </c>
      <c r="BL48" s="8">
        <f t="shared" si="6"/>
        <v>892.1</v>
      </c>
      <c r="BM48" s="8">
        <f t="shared" si="16"/>
        <v>195208</v>
      </c>
      <c r="BN48" s="8">
        <f t="shared" si="16"/>
        <v>145763.47093235303</v>
      </c>
      <c r="BO48" s="136">
        <v>13252</v>
      </c>
      <c r="BP48" s="139">
        <v>23319</v>
      </c>
      <c r="BQ48" s="140">
        <v>0</v>
      </c>
      <c r="BR48" s="141">
        <v>0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134">
        <v>447</v>
      </c>
      <c r="D49" s="135">
        <v>299</v>
      </c>
      <c r="E49" s="136">
        <v>140</v>
      </c>
      <c r="F49" s="135">
        <v>185.05</v>
      </c>
      <c r="G49" s="136">
        <v>492</v>
      </c>
      <c r="H49" s="135">
        <v>507.02</v>
      </c>
      <c r="I49" s="8">
        <f t="shared" si="1"/>
        <v>1079</v>
      </c>
      <c r="J49" s="8">
        <f t="shared" si="1"/>
        <v>991.06999999999994</v>
      </c>
      <c r="K49" s="134">
        <v>155</v>
      </c>
      <c r="L49" s="135">
        <v>226.79999999999998</v>
      </c>
      <c r="M49" s="136">
        <v>12</v>
      </c>
      <c r="N49" s="135">
        <v>462.25</v>
      </c>
      <c r="O49" s="8">
        <f t="shared" si="2"/>
        <v>1246</v>
      </c>
      <c r="P49" s="8">
        <f t="shared" si="2"/>
        <v>1680.12</v>
      </c>
      <c r="Q49" s="137">
        <v>0</v>
      </c>
      <c r="R49" s="137">
        <v>0</v>
      </c>
      <c r="S49" s="136">
        <v>691</v>
      </c>
      <c r="T49" s="135">
        <v>933.4</v>
      </c>
      <c r="U49" s="136">
        <v>83</v>
      </c>
      <c r="V49" s="135">
        <v>200</v>
      </c>
      <c r="W49" s="136">
        <v>10</v>
      </c>
      <c r="X49" s="135">
        <v>100</v>
      </c>
      <c r="Y49" s="136">
        <v>0</v>
      </c>
      <c r="Z49" s="135">
        <v>0</v>
      </c>
      <c r="AA49" s="136">
        <v>0</v>
      </c>
      <c r="AB49" s="135">
        <v>0</v>
      </c>
      <c r="AC49" s="136">
        <v>0</v>
      </c>
      <c r="AD49" s="135">
        <v>0</v>
      </c>
      <c r="AE49" s="8">
        <f t="shared" si="3"/>
        <v>93</v>
      </c>
      <c r="AF49" s="8">
        <f t="shared" si="3"/>
        <v>300</v>
      </c>
      <c r="AG49" s="137">
        <v>0</v>
      </c>
      <c r="AH49" s="135">
        <v>0</v>
      </c>
      <c r="AI49" s="137">
        <v>0</v>
      </c>
      <c r="AJ49" s="135">
        <v>0</v>
      </c>
      <c r="AK49" s="136">
        <v>0</v>
      </c>
      <c r="AL49" s="135">
        <v>0</v>
      </c>
      <c r="AM49" s="136">
        <v>0</v>
      </c>
      <c r="AN49" s="135">
        <v>0</v>
      </c>
      <c r="AO49" s="136">
        <v>0</v>
      </c>
      <c r="AP49" s="135">
        <v>0</v>
      </c>
      <c r="AQ49" s="136">
        <v>0</v>
      </c>
      <c r="AR49" s="135">
        <v>0</v>
      </c>
      <c r="AS49" s="136">
        <v>0</v>
      </c>
      <c r="AT49" s="135">
        <v>0</v>
      </c>
      <c r="AU49" s="7">
        <f t="shared" si="26"/>
        <v>0</v>
      </c>
      <c r="AV49" s="7">
        <f t="shared" si="26"/>
        <v>0</v>
      </c>
      <c r="AW49" s="137">
        <v>0</v>
      </c>
      <c r="AX49" s="135">
        <v>0</v>
      </c>
      <c r="AY49" s="9">
        <f t="shared" si="23"/>
        <v>1339</v>
      </c>
      <c r="AZ49" s="9">
        <f t="shared" si="23"/>
        <v>1980.12</v>
      </c>
      <c r="BA49" s="137">
        <v>0</v>
      </c>
      <c r="BB49" s="135">
        <v>0</v>
      </c>
      <c r="BC49" s="135">
        <v>0</v>
      </c>
      <c r="BD49" s="135">
        <v>0</v>
      </c>
      <c r="BE49" s="136">
        <v>0</v>
      </c>
      <c r="BF49" s="135">
        <v>0</v>
      </c>
      <c r="BG49" s="136">
        <v>0</v>
      </c>
      <c r="BH49" s="135">
        <v>0</v>
      </c>
      <c r="BI49" s="136">
        <v>0</v>
      </c>
      <c r="BJ49" s="135">
        <v>0</v>
      </c>
      <c r="BK49" s="8">
        <f t="shared" si="6"/>
        <v>0</v>
      </c>
      <c r="BL49" s="8">
        <f t="shared" si="6"/>
        <v>0</v>
      </c>
      <c r="BM49" s="8">
        <f t="shared" si="16"/>
        <v>1339</v>
      </c>
      <c r="BN49" s="8">
        <f t="shared" si="16"/>
        <v>1980.12</v>
      </c>
      <c r="BO49" s="136">
        <v>94</v>
      </c>
      <c r="BP49" s="139">
        <v>165</v>
      </c>
      <c r="BQ49" s="140">
        <v>0</v>
      </c>
      <c r="BR49" s="141">
        <v>0</v>
      </c>
    </row>
    <row r="50" spans="1:94" s="16" customFormat="1" ht="18" customHeight="1" x14ac:dyDescent="0.25">
      <c r="A50" s="38"/>
      <c r="B50" s="13" t="s">
        <v>42</v>
      </c>
      <c r="C50" s="8">
        <f t="shared" ref="C50:H50" si="27">SUM(C48:C49)</f>
        <v>177339</v>
      </c>
      <c r="D50" s="8">
        <f t="shared" si="27"/>
        <v>118349.13056100001</v>
      </c>
      <c r="E50" s="8">
        <f t="shared" si="27"/>
        <v>14114</v>
      </c>
      <c r="F50" s="8">
        <f t="shared" si="27"/>
        <v>18829.3</v>
      </c>
      <c r="G50" s="8">
        <f t="shared" si="27"/>
        <v>3021</v>
      </c>
      <c r="H50" s="8">
        <f t="shared" si="27"/>
        <v>3191.619999999999</v>
      </c>
      <c r="I50" s="8">
        <f t="shared" si="1"/>
        <v>194474</v>
      </c>
      <c r="J50" s="8">
        <f t="shared" si="1"/>
        <v>140370.05056100001</v>
      </c>
      <c r="K50" s="8">
        <f>SUM(K48:K49)</f>
        <v>607</v>
      </c>
      <c r="L50" s="8">
        <f>SUM(L48:L49)</f>
        <v>874.65243999999984</v>
      </c>
      <c r="M50" s="8">
        <f>SUM(M48:M49)</f>
        <v>64</v>
      </c>
      <c r="N50" s="8">
        <f>SUM(N48:N49)</f>
        <v>2330.4</v>
      </c>
      <c r="O50" s="8">
        <f t="shared" si="2"/>
        <v>195145</v>
      </c>
      <c r="P50" s="8">
        <f t="shared" si="2"/>
        <v>143575.10300100001</v>
      </c>
      <c r="Q50" s="8">
        <f t="shared" ref="Q50:AD50" si="28">SUM(Q48:Q49)</f>
        <v>0</v>
      </c>
      <c r="R50" s="8">
        <f t="shared" si="28"/>
        <v>0</v>
      </c>
      <c r="S50" s="8">
        <f t="shared" si="28"/>
        <v>109105</v>
      </c>
      <c r="T50" s="8">
        <f t="shared" si="28"/>
        <v>80425.501667222212</v>
      </c>
      <c r="U50" s="8">
        <f t="shared" si="28"/>
        <v>662</v>
      </c>
      <c r="V50" s="8">
        <f t="shared" si="28"/>
        <v>1620.7639875649998</v>
      </c>
      <c r="W50" s="8">
        <f t="shared" si="28"/>
        <v>100</v>
      </c>
      <c r="X50" s="8">
        <f t="shared" si="28"/>
        <v>893.88176830999998</v>
      </c>
      <c r="Y50" s="8">
        <f t="shared" si="28"/>
        <v>0</v>
      </c>
      <c r="Z50" s="8">
        <f t="shared" si="28"/>
        <v>0</v>
      </c>
      <c r="AA50" s="8">
        <f t="shared" si="28"/>
        <v>0</v>
      </c>
      <c r="AB50" s="8">
        <f t="shared" si="28"/>
        <v>0</v>
      </c>
      <c r="AC50" s="8">
        <f t="shared" si="28"/>
        <v>0</v>
      </c>
      <c r="AD50" s="8">
        <f t="shared" si="28"/>
        <v>0</v>
      </c>
      <c r="AE50" s="8">
        <f t="shared" si="3"/>
        <v>762</v>
      </c>
      <c r="AF50" s="8">
        <f t="shared" si="3"/>
        <v>2514.6457558749998</v>
      </c>
      <c r="AG50" s="8">
        <f t="shared" ref="AG50:AX50" si="29">SUM(AG48:AG49)</f>
        <v>0</v>
      </c>
      <c r="AH50" s="8">
        <f t="shared" si="29"/>
        <v>0</v>
      </c>
      <c r="AI50" s="8">
        <f t="shared" si="29"/>
        <v>0</v>
      </c>
      <c r="AJ50" s="8">
        <f t="shared" si="29"/>
        <v>0</v>
      </c>
      <c r="AK50" s="8">
        <f t="shared" si="29"/>
        <v>0</v>
      </c>
      <c r="AL50" s="8">
        <f t="shared" si="29"/>
        <v>0</v>
      </c>
      <c r="AM50" s="8">
        <f t="shared" si="29"/>
        <v>36</v>
      </c>
      <c r="AN50" s="8">
        <f t="shared" si="29"/>
        <v>529.24761772999989</v>
      </c>
      <c r="AO50" s="8">
        <f t="shared" si="29"/>
        <v>30</v>
      </c>
      <c r="AP50" s="8">
        <f t="shared" si="29"/>
        <v>72.589242930000012</v>
      </c>
      <c r="AQ50" s="8">
        <f t="shared" si="29"/>
        <v>186</v>
      </c>
      <c r="AR50" s="8">
        <f t="shared" si="29"/>
        <v>144.1</v>
      </c>
      <c r="AS50" s="8">
        <f t="shared" si="29"/>
        <v>7</v>
      </c>
      <c r="AT50" s="8">
        <f t="shared" si="29"/>
        <v>15.805314817999999</v>
      </c>
      <c r="AU50" s="8">
        <f t="shared" si="29"/>
        <v>259</v>
      </c>
      <c r="AV50" s="8">
        <f t="shared" si="29"/>
        <v>761.74217547800004</v>
      </c>
      <c r="AW50" s="8">
        <f t="shared" si="29"/>
        <v>0</v>
      </c>
      <c r="AX50" s="8">
        <f t="shared" si="29"/>
        <v>0</v>
      </c>
      <c r="AY50" s="9">
        <f t="shared" si="23"/>
        <v>196166</v>
      </c>
      <c r="AZ50" s="9">
        <f t="shared" si="23"/>
        <v>146851.49093235302</v>
      </c>
      <c r="BA50" s="8">
        <f t="shared" ref="BA50:BJ50" si="30">SUM(BA48:BA49)</f>
        <v>0</v>
      </c>
      <c r="BB50" s="8">
        <f t="shared" si="30"/>
        <v>0</v>
      </c>
      <c r="BC50" s="8">
        <f t="shared" si="30"/>
        <v>0</v>
      </c>
      <c r="BD50" s="8">
        <f t="shared" si="30"/>
        <v>0</v>
      </c>
      <c r="BE50" s="8">
        <f t="shared" si="30"/>
        <v>0</v>
      </c>
      <c r="BF50" s="8">
        <f t="shared" si="30"/>
        <v>0</v>
      </c>
      <c r="BG50" s="8">
        <f t="shared" si="30"/>
        <v>17</v>
      </c>
      <c r="BH50" s="8">
        <f t="shared" si="30"/>
        <v>94.6</v>
      </c>
      <c r="BI50" s="8">
        <f t="shared" si="30"/>
        <v>364</v>
      </c>
      <c r="BJ50" s="8">
        <f t="shared" si="30"/>
        <v>797.5</v>
      </c>
      <c r="BK50" s="8">
        <f t="shared" si="6"/>
        <v>381</v>
      </c>
      <c r="BL50" s="8">
        <f t="shared" si="6"/>
        <v>892.1</v>
      </c>
      <c r="BM50" s="8">
        <f t="shared" si="16"/>
        <v>196547</v>
      </c>
      <c r="BN50" s="8">
        <f t="shared" si="16"/>
        <v>147743.59093235302</v>
      </c>
      <c r="BO50" s="8">
        <f>SUM(BO48:BO49)</f>
        <v>13346</v>
      </c>
      <c r="BP50" s="8">
        <f>SUM(BP48:BP49)</f>
        <v>23484</v>
      </c>
      <c r="BQ50" s="8">
        <f>SUM(BQ48:BQ49)</f>
        <v>0</v>
      </c>
      <c r="BR50" s="8">
        <f>SUM(BR48:BR49)</f>
        <v>0</v>
      </c>
    </row>
    <row r="51" spans="1:94" s="22" customFormat="1" ht="18" customHeight="1" x14ac:dyDescent="0.25">
      <c r="A51" s="39">
        <v>39</v>
      </c>
      <c r="B51" s="20" t="s">
        <v>68</v>
      </c>
      <c r="C51" s="134">
        <v>5190</v>
      </c>
      <c r="D51" s="135">
        <v>3474</v>
      </c>
      <c r="E51" s="136">
        <v>2469</v>
      </c>
      <c r="F51" s="135">
        <v>3243.85</v>
      </c>
      <c r="G51" s="136">
        <v>407</v>
      </c>
      <c r="H51" s="135">
        <v>419.3</v>
      </c>
      <c r="I51" s="8">
        <f t="shared" si="1"/>
        <v>8066</v>
      </c>
      <c r="J51" s="8">
        <f t="shared" si="1"/>
        <v>7137.1500000000005</v>
      </c>
      <c r="K51" s="134">
        <v>726</v>
      </c>
      <c r="L51" s="135">
        <v>1050</v>
      </c>
      <c r="M51" s="136">
        <v>67</v>
      </c>
      <c r="N51" s="135">
        <v>2640.4</v>
      </c>
      <c r="O51" s="8">
        <f t="shared" si="2"/>
        <v>8859</v>
      </c>
      <c r="P51" s="8">
        <f t="shared" si="2"/>
        <v>10827.550000000001</v>
      </c>
      <c r="Q51" s="137">
        <v>0</v>
      </c>
      <c r="R51" s="135">
        <v>0</v>
      </c>
      <c r="S51" s="136">
        <v>4921</v>
      </c>
      <c r="T51" s="135">
        <v>6015.2611111111109</v>
      </c>
      <c r="U51" s="136">
        <v>4085</v>
      </c>
      <c r="V51" s="135">
        <v>10089.06898804</v>
      </c>
      <c r="W51" s="136">
        <v>887</v>
      </c>
      <c r="X51" s="135">
        <v>7080.6891905000002</v>
      </c>
      <c r="Y51" s="136">
        <v>136</v>
      </c>
      <c r="Z51" s="135">
        <v>1609.5308213000001</v>
      </c>
      <c r="AA51" s="136">
        <v>0</v>
      </c>
      <c r="AB51" s="135">
        <v>0</v>
      </c>
      <c r="AC51" s="136">
        <v>31</v>
      </c>
      <c r="AD51" s="135">
        <v>244.92276718509999</v>
      </c>
      <c r="AE51" s="8">
        <f t="shared" si="3"/>
        <v>5139</v>
      </c>
      <c r="AF51" s="8">
        <f t="shared" si="3"/>
        <v>19024.211767025099</v>
      </c>
      <c r="AG51" s="137">
        <v>0</v>
      </c>
      <c r="AH51" s="135">
        <v>0</v>
      </c>
      <c r="AI51" s="137">
        <v>0</v>
      </c>
      <c r="AJ51" s="135">
        <v>0</v>
      </c>
      <c r="AK51" s="136">
        <v>33</v>
      </c>
      <c r="AL51" s="135">
        <v>109.34957112543998</v>
      </c>
      <c r="AM51" s="136">
        <v>62</v>
      </c>
      <c r="AN51" s="135">
        <v>908.8138660000003</v>
      </c>
      <c r="AO51" s="136">
        <v>16</v>
      </c>
      <c r="AP51" s="135">
        <v>52.797211129999987</v>
      </c>
      <c r="AQ51" s="136">
        <v>734</v>
      </c>
      <c r="AR51" s="135">
        <v>569.79999999999995</v>
      </c>
      <c r="AS51" s="136">
        <v>80</v>
      </c>
      <c r="AT51" s="135">
        <v>226.5432254182</v>
      </c>
      <c r="AU51" s="7">
        <f t="shared" ref="AU51:AV54" si="31">AI51+AK51+AM51+AO51+AQ51+AS51</f>
        <v>925</v>
      </c>
      <c r="AV51" s="7">
        <f t="shared" si="31"/>
        <v>1867.3038736736403</v>
      </c>
      <c r="AW51" s="137">
        <v>0</v>
      </c>
      <c r="AX51" s="135">
        <v>0</v>
      </c>
      <c r="AY51" s="9">
        <f t="shared" si="23"/>
        <v>14923</v>
      </c>
      <c r="AZ51" s="9">
        <f t="shared" si="23"/>
        <v>31719.06564069874</v>
      </c>
      <c r="BA51" s="137">
        <v>0</v>
      </c>
      <c r="BB51" s="135">
        <v>0</v>
      </c>
      <c r="BC51" s="135">
        <v>0</v>
      </c>
      <c r="BD51" s="135">
        <v>0</v>
      </c>
      <c r="BE51" s="136">
        <v>1</v>
      </c>
      <c r="BF51" s="135">
        <v>33</v>
      </c>
      <c r="BG51" s="136">
        <v>16</v>
      </c>
      <c r="BH51" s="135">
        <v>88</v>
      </c>
      <c r="BI51" s="136">
        <v>2033</v>
      </c>
      <c r="BJ51" s="135">
        <v>4812.3999999999996</v>
      </c>
      <c r="BK51" s="137">
        <v>2050</v>
      </c>
      <c r="BL51" s="8">
        <f t="shared" si="6"/>
        <v>4933.3999999999996</v>
      </c>
      <c r="BM51" s="8">
        <f t="shared" si="16"/>
        <v>16973</v>
      </c>
      <c r="BN51" s="8">
        <f t="shared" si="16"/>
        <v>36652.465640698741</v>
      </c>
      <c r="BO51" s="136">
        <v>4039</v>
      </c>
      <c r="BP51" s="139">
        <v>7337</v>
      </c>
      <c r="BQ51" s="140">
        <v>0</v>
      </c>
      <c r="BR51" s="141">
        <v>0</v>
      </c>
    </row>
    <row r="52" spans="1:94" s="16" customFormat="1" ht="18" customHeight="1" x14ac:dyDescent="0.25">
      <c r="A52" s="39">
        <v>40</v>
      </c>
      <c r="B52" s="20" t="s">
        <v>73</v>
      </c>
      <c r="C52" s="136">
        <v>179</v>
      </c>
      <c r="D52" s="135">
        <v>120</v>
      </c>
      <c r="E52" s="136">
        <v>106</v>
      </c>
      <c r="F52" s="135">
        <v>139.65</v>
      </c>
      <c r="G52" s="136">
        <v>73</v>
      </c>
      <c r="H52" s="135">
        <v>75.3</v>
      </c>
      <c r="I52" s="8">
        <f t="shared" si="1"/>
        <v>358</v>
      </c>
      <c r="J52" s="8">
        <f t="shared" si="1"/>
        <v>334.95</v>
      </c>
      <c r="K52" s="134">
        <v>22</v>
      </c>
      <c r="L52" s="135">
        <v>31.5</v>
      </c>
      <c r="M52" s="136">
        <v>2</v>
      </c>
      <c r="N52" s="135">
        <v>100</v>
      </c>
      <c r="O52" s="8">
        <f t="shared" si="2"/>
        <v>382</v>
      </c>
      <c r="P52" s="8">
        <f t="shared" si="2"/>
        <v>466.45</v>
      </c>
      <c r="Q52" s="137">
        <v>0</v>
      </c>
      <c r="R52" s="135">
        <v>0</v>
      </c>
      <c r="S52" s="136">
        <v>212</v>
      </c>
      <c r="T52" s="135">
        <v>259.13888888888886</v>
      </c>
      <c r="U52" s="136">
        <v>415</v>
      </c>
      <c r="V52" s="135">
        <v>1000</v>
      </c>
      <c r="W52" s="136">
        <v>8</v>
      </c>
      <c r="X52" s="135">
        <v>62.291954399999995</v>
      </c>
      <c r="Y52" s="136">
        <v>1</v>
      </c>
      <c r="Z52" s="135">
        <v>2.0763984899999999</v>
      </c>
      <c r="AA52" s="136">
        <v>0</v>
      </c>
      <c r="AB52" s="135">
        <v>0</v>
      </c>
      <c r="AC52" s="136">
        <v>0</v>
      </c>
      <c r="AD52" s="135">
        <v>0</v>
      </c>
      <c r="AE52" s="8">
        <f t="shared" si="3"/>
        <v>424</v>
      </c>
      <c r="AF52" s="8">
        <f t="shared" si="3"/>
        <v>1064.3683528899999</v>
      </c>
      <c r="AG52" s="137">
        <v>0</v>
      </c>
      <c r="AH52" s="135">
        <v>0</v>
      </c>
      <c r="AI52" s="137">
        <v>0</v>
      </c>
      <c r="AJ52" s="135">
        <v>0</v>
      </c>
      <c r="AK52" s="136">
        <v>0</v>
      </c>
      <c r="AL52" s="135">
        <v>0</v>
      </c>
      <c r="AM52" s="136">
        <v>4</v>
      </c>
      <c r="AN52" s="135">
        <v>58.805890000000005</v>
      </c>
      <c r="AO52" s="136">
        <v>0</v>
      </c>
      <c r="AP52" s="135">
        <v>0</v>
      </c>
      <c r="AQ52" s="136">
        <v>92</v>
      </c>
      <c r="AR52" s="135">
        <v>69.300000000000011</v>
      </c>
      <c r="AS52" s="136">
        <v>0</v>
      </c>
      <c r="AT52" s="135">
        <v>0</v>
      </c>
      <c r="AU52" s="7">
        <f t="shared" si="31"/>
        <v>96</v>
      </c>
      <c r="AV52" s="7">
        <f t="shared" si="31"/>
        <v>128.10589000000002</v>
      </c>
      <c r="AW52" s="137">
        <v>0</v>
      </c>
      <c r="AX52" s="135">
        <v>0</v>
      </c>
      <c r="AY52" s="9">
        <f t="shared" si="23"/>
        <v>902</v>
      </c>
      <c r="AZ52" s="9">
        <f t="shared" si="23"/>
        <v>1658.92424289</v>
      </c>
      <c r="BA52" s="137">
        <v>0</v>
      </c>
      <c r="BB52" s="135">
        <v>0</v>
      </c>
      <c r="BC52" s="136">
        <v>0</v>
      </c>
      <c r="BD52" s="135">
        <v>0</v>
      </c>
      <c r="BE52" s="136">
        <v>0</v>
      </c>
      <c r="BF52" s="135">
        <v>0</v>
      </c>
      <c r="BG52" s="136">
        <v>2</v>
      </c>
      <c r="BH52" s="135">
        <v>11</v>
      </c>
      <c r="BI52" s="136">
        <v>171</v>
      </c>
      <c r="BJ52" s="135">
        <v>374.00000000000006</v>
      </c>
      <c r="BK52" s="137">
        <v>173</v>
      </c>
      <c r="BL52" s="8">
        <f t="shared" si="6"/>
        <v>385.00000000000006</v>
      </c>
      <c r="BM52" s="8">
        <f t="shared" si="16"/>
        <v>1075</v>
      </c>
      <c r="BN52" s="8">
        <f t="shared" si="16"/>
        <v>2043.92424289</v>
      </c>
      <c r="BO52" s="136">
        <v>52</v>
      </c>
      <c r="BP52" s="139">
        <v>104.50000000000001</v>
      </c>
      <c r="BQ52" s="140">
        <v>0</v>
      </c>
      <c r="BR52" s="141">
        <v>0</v>
      </c>
    </row>
    <row r="53" spans="1:94" s="16" customFormat="1" ht="18" customHeight="1" x14ac:dyDescent="0.25">
      <c r="A53" s="39">
        <v>41</v>
      </c>
      <c r="B53" s="20" t="s">
        <v>74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f t="shared" si="1"/>
        <v>0</v>
      </c>
      <c r="J53" s="8">
        <f t="shared" si="1"/>
        <v>0</v>
      </c>
      <c r="K53" s="8">
        <v>0</v>
      </c>
      <c r="L53" s="8">
        <v>0</v>
      </c>
      <c r="M53" s="8">
        <v>0</v>
      </c>
      <c r="N53" s="8">
        <v>0</v>
      </c>
      <c r="O53" s="8">
        <f t="shared" si="2"/>
        <v>0</v>
      </c>
      <c r="P53" s="8">
        <f t="shared" si="2"/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f t="shared" si="3"/>
        <v>0</v>
      </c>
      <c r="AF53" s="8">
        <f t="shared" si="3"/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0</v>
      </c>
      <c r="AU53" s="7">
        <f t="shared" si="31"/>
        <v>0</v>
      </c>
      <c r="AV53" s="7">
        <f t="shared" si="31"/>
        <v>0</v>
      </c>
      <c r="AW53" s="7">
        <v>0</v>
      </c>
      <c r="AX53" s="7">
        <v>0</v>
      </c>
      <c r="AY53" s="9">
        <f t="shared" si="23"/>
        <v>0</v>
      </c>
      <c r="AZ53" s="9">
        <f t="shared" si="23"/>
        <v>0</v>
      </c>
      <c r="BA53" s="8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0</v>
      </c>
      <c r="BJ53" s="8">
        <v>0</v>
      </c>
      <c r="BK53" s="8">
        <f t="shared" si="6"/>
        <v>0</v>
      </c>
      <c r="BL53" s="8">
        <f t="shared" si="6"/>
        <v>0</v>
      </c>
      <c r="BM53" s="8">
        <f t="shared" si="16"/>
        <v>0</v>
      </c>
      <c r="BN53" s="8">
        <f t="shared" si="16"/>
        <v>0</v>
      </c>
      <c r="BO53" s="8">
        <v>0</v>
      </c>
      <c r="BP53" s="8">
        <v>0</v>
      </c>
      <c r="BQ53" s="34">
        <v>0</v>
      </c>
      <c r="BR53" s="34">
        <v>0</v>
      </c>
    </row>
    <row r="54" spans="1:94" s="16" customFormat="1" ht="18" customHeight="1" x14ac:dyDescent="0.25">
      <c r="A54" s="39">
        <v>42</v>
      </c>
      <c r="B54" s="20" t="s">
        <v>75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f t="shared" si="1"/>
        <v>0</v>
      </c>
      <c r="J54" s="8">
        <f t="shared" si="1"/>
        <v>0</v>
      </c>
      <c r="K54" s="8">
        <v>0</v>
      </c>
      <c r="L54" s="8">
        <v>0</v>
      </c>
      <c r="M54" s="8">
        <v>0</v>
      </c>
      <c r="N54" s="8">
        <v>0</v>
      </c>
      <c r="O54" s="8">
        <f t="shared" si="2"/>
        <v>0</v>
      </c>
      <c r="P54" s="8">
        <f t="shared" si="2"/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f t="shared" si="3"/>
        <v>0</v>
      </c>
      <c r="AF54" s="8">
        <f t="shared" si="3"/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8">
        <v>0</v>
      </c>
      <c r="AU54" s="7">
        <f t="shared" si="31"/>
        <v>0</v>
      </c>
      <c r="AV54" s="7">
        <f t="shared" si="31"/>
        <v>0</v>
      </c>
      <c r="AW54" s="7">
        <v>0</v>
      </c>
      <c r="AX54" s="7">
        <v>0</v>
      </c>
      <c r="AY54" s="9">
        <f t="shared" si="23"/>
        <v>0</v>
      </c>
      <c r="AZ54" s="9">
        <f t="shared" si="23"/>
        <v>0</v>
      </c>
      <c r="BA54" s="8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8">
        <v>0</v>
      </c>
      <c r="BJ54" s="8">
        <v>0</v>
      </c>
      <c r="BK54" s="8">
        <f t="shared" si="6"/>
        <v>0</v>
      </c>
      <c r="BL54" s="8">
        <f t="shared" si="6"/>
        <v>0</v>
      </c>
      <c r="BM54" s="8">
        <f t="shared" si="16"/>
        <v>0</v>
      </c>
      <c r="BN54" s="8">
        <f t="shared" si="16"/>
        <v>0</v>
      </c>
      <c r="BO54" s="8">
        <v>0</v>
      </c>
      <c r="BP54" s="8">
        <v>0</v>
      </c>
      <c r="BQ54" s="34">
        <v>0</v>
      </c>
      <c r="BR54" s="34">
        <v>0</v>
      </c>
    </row>
    <row r="55" spans="1:94" s="16" customFormat="1" ht="18" customHeight="1" x14ac:dyDescent="0.25">
      <c r="A55" s="38"/>
      <c r="B55" s="13" t="s">
        <v>69</v>
      </c>
      <c r="C55" s="8">
        <f t="shared" ref="C55:H55" si="32">SUM(C51:C54)</f>
        <v>5369</v>
      </c>
      <c r="D55" s="8">
        <f t="shared" si="32"/>
        <v>3594</v>
      </c>
      <c r="E55" s="8">
        <f t="shared" si="32"/>
        <v>2575</v>
      </c>
      <c r="F55" s="8">
        <f t="shared" si="32"/>
        <v>3383.5</v>
      </c>
      <c r="G55" s="8">
        <f t="shared" si="32"/>
        <v>480</v>
      </c>
      <c r="H55" s="8">
        <f t="shared" si="32"/>
        <v>494.6</v>
      </c>
      <c r="I55" s="8">
        <f t="shared" si="1"/>
        <v>8424</v>
      </c>
      <c r="J55" s="8">
        <f t="shared" si="1"/>
        <v>7472.1</v>
      </c>
      <c r="K55" s="8">
        <f t="shared" ref="K55:N55" si="33">SUM(K51:K54)</f>
        <v>748</v>
      </c>
      <c r="L55" s="8">
        <f t="shared" si="33"/>
        <v>1081.5</v>
      </c>
      <c r="M55" s="8">
        <f t="shared" si="33"/>
        <v>69</v>
      </c>
      <c r="N55" s="8">
        <f t="shared" si="33"/>
        <v>2740.4</v>
      </c>
      <c r="O55" s="8">
        <f t="shared" si="2"/>
        <v>9241</v>
      </c>
      <c r="P55" s="8">
        <f t="shared" si="2"/>
        <v>11294</v>
      </c>
      <c r="Q55" s="8">
        <f t="shared" ref="Q55:T55" si="34">SUM(Q51:Q54)</f>
        <v>0</v>
      </c>
      <c r="R55" s="8">
        <f t="shared" si="34"/>
        <v>0</v>
      </c>
      <c r="S55" s="8">
        <f t="shared" si="34"/>
        <v>5133</v>
      </c>
      <c r="T55" s="8">
        <f t="shared" si="34"/>
        <v>6274.4</v>
      </c>
      <c r="U55" s="8">
        <f>SUM(U51:U54)</f>
        <v>4500</v>
      </c>
      <c r="V55" s="8">
        <f t="shared" ref="V55:AD55" si="35">SUM(V51:V54)</f>
        <v>11089.06898804</v>
      </c>
      <c r="W55" s="8">
        <f t="shared" si="35"/>
        <v>895</v>
      </c>
      <c r="X55" s="8">
        <f t="shared" si="35"/>
        <v>7142.9811448999999</v>
      </c>
      <c r="Y55" s="8">
        <f t="shared" si="35"/>
        <v>137</v>
      </c>
      <c r="Z55" s="8">
        <f t="shared" si="35"/>
        <v>1611.60721979</v>
      </c>
      <c r="AA55" s="8">
        <f t="shared" si="35"/>
        <v>0</v>
      </c>
      <c r="AB55" s="8">
        <f t="shared" si="35"/>
        <v>0</v>
      </c>
      <c r="AC55" s="8">
        <f t="shared" si="35"/>
        <v>31</v>
      </c>
      <c r="AD55" s="8">
        <f t="shared" si="35"/>
        <v>244.92276718509999</v>
      </c>
      <c r="AE55" s="8">
        <f t="shared" si="3"/>
        <v>5563</v>
      </c>
      <c r="AF55" s="8">
        <f t="shared" si="3"/>
        <v>20088.580119915099</v>
      </c>
      <c r="AG55" s="8">
        <f t="shared" ref="AG55:AH55" si="36">SUM(AG51:AG54)</f>
        <v>0</v>
      </c>
      <c r="AH55" s="8">
        <f t="shared" si="36"/>
        <v>0</v>
      </c>
      <c r="AI55" s="8">
        <f>SUM(AI51:AI54)</f>
        <v>0</v>
      </c>
      <c r="AJ55" s="8">
        <f t="shared" ref="AJ55:AX55" si="37">SUM(AJ51:AJ54)</f>
        <v>0</v>
      </c>
      <c r="AK55" s="8">
        <f t="shared" si="37"/>
        <v>33</v>
      </c>
      <c r="AL55" s="8">
        <f t="shared" si="37"/>
        <v>109.34957112543998</v>
      </c>
      <c r="AM55" s="8">
        <f t="shared" si="37"/>
        <v>66</v>
      </c>
      <c r="AN55" s="8">
        <f t="shared" si="37"/>
        <v>967.61975600000028</v>
      </c>
      <c r="AO55" s="8">
        <f t="shared" si="37"/>
        <v>16</v>
      </c>
      <c r="AP55" s="8">
        <f t="shared" si="37"/>
        <v>52.797211129999987</v>
      </c>
      <c r="AQ55" s="8">
        <f t="shared" si="37"/>
        <v>826</v>
      </c>
      <c r="AR55" s="8">
        <f t="shared" si="37"/>
        <v>639.09999999999991</v>
      </c>
      <c r="AS55" s="8">
        <f t="shared" si="37"/>
        <v>80</v>
      </c>
      <c r="AT55" s="8">
        <f t="shared" si="37"/>
        <v>226.5432254182</v>
      </c>
      <c r="AU55" s="8">
        <f t="shared" si="37"/>
        <v>1021</v>
      </c>
      <c r="AV55" s="8">
        <f t="shared" si="37"/>
        <v>1995.4097636736403</v>
      </c>
      <c r="AW55" s="8">
        <f t="shared" si="37"/>
        <v>0</v>
      </c>
      <c r="AX55" s="8">
        <f t="shared" si="37"/>
        <v>0</v>
      </c>
      <c r="AY55" s="9">
        <f t="shared" si="23"/>
        <v>15825</v>
      </c>
      <c r="AZ55" s="9">
        <f t="shared" si="23"/>
        <v>33377.989883588736</v>
      </c>
      <c r="BA55" s="8">
        <f>SUM(BA51:BA54)</f>
        <v>0</v>
      </c>
      <c r="BB55" s="8">
        <f t="shared" ref="BB55:BJ55" si="38">SUM(BB51:BB54)</f>
        <v>0</v>
      </c>
      <c r="BC55" s="8">
        <f t="shared" si="38"/>
        <v>0</v>
      </c>
      <c r="BD55" s="8">
        <f t="shared" si="38"/>
        <v>0</v>
      </c>
      <c r="BE55" s="8">
        <f t="shared" si="38"/>
        <v>1</v>
      </c>
      <c r="BF55" s="8">
        <f t="shared" si="38"/>
        <v>33</v>
      </c>
      <c r="BG55" s="8">
        <f t="shared" si="38"/>
        <v>18</v>
      </c>
      <c r="BH55" s="8">
        <f t="shared" si="38"/>
        <v>99</v>
      </c>
      <c r="BI55" s="8">
        <f t="shared" si="38"/>
        <v>2204</v>
      </c>
      <c r="BJ55" s="8">
        <f t="shared" si="38"/>
        <v>5186.3999999999996</v>
      </c>
      <c r="BK55" s="8">
        <f t="shared" si="6"/>
        <v>2223</v>
      </c>
      <c r="BL55" s="8">
        <f t="shared" si="6"/>
        <v>5318.4</v>
      </c>
      <c r="BM55" s="8">
        <f t="shared" si="16"/>
        <v>18048</v>
      </c>
      <c r="BN55" s="8">
        <f t="shared" si="16"/>
        <v>38696.389883588738</v>
      </c>
      <c r="BO55" s="8">
        <f>SUM(BO51:BO54)</f>
        <v>4091</v>
      </c>
      <c r="BP55" s="8">
        <f>SUM(BP51:BP54)</f>
        <v>7441.5</v>
      </c>
      <c r="BQ55" s="8">
        <f>SUM(BQ51:BQ54)</f>
        <v>0</v>
      </c>
      <c r="BR55" s="8">
        <f>SUM(BR51:BR54)</f>
        <v>0</v>
      </c>
    </row>
    <row r="56" spans="1:94" s="10" customFormat="1" ht="18" customHeight="1" x14ac:dyDescent="0.25">
      <c r="A56" s="37">
        <v>43</v>
      </c>
      <c r="B56" s="12" t="s">
        <v>92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8">
        <f t="shared" si="1"/>
        <v>0</v>
      </c>
      <c r="J56" s="8">
        <f t="shared" si="1"/>
        <v>0</v>
      </c>
      <c r="K56" s="7">
        <v>0</v>
      </c>
      <c r="L56" s="7">
        <v>0</v>
      </c>
      <c r="M56" s="7">
        <v>0</v>
      </c>
      <c r="N56" s="7">
        <v>0</v>
      </c>
      <c r="O56" s="8">
        <f t="shared" si="2"/>
        <v>0</v>
      </c>
      <c r="P56" s="8">
        <f t="shared" si="2"/>
        <v>0</v>
      </c>
      <c r="Q56" s="8">
        <v>0</v>
      </c>
      <c r="R56" s="8">
        <v>0</v>
      </c>
      <c r="S56" s="8">
        <v>0</v>
      </c>
      <c r="T56" s="8">
        <v>0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8">
        <f t="shared" si="3"/>
        <v>0</v>
      </c>
      <c r="AF56" s="8">
        <f t="shared" si="3"/>
        <v>0</v>
      </c>
      <c r="AG56" s="8">
        <v>0</v>
      </c>
      <c r="AH56" s="8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f>AI56+AK56+AM56+AO56+AQ56+AS56</f>
        <v>0</v>
      </c>
      <c r="AV56" s="7">
        <f>AJ56+AL56+AN56+AP56+AR56+AT56</f>
        <v>0</v>
      </c>
      <c r="AW56" s="7">
        <v>0</v>
      </c>
      <c r="AX56" s="7">
        <v>0</v>
      </c>
      <c r="AY56" s="9">
        <f>O56+AE56+AU56</f>
        <v>0</v>
      </c>
      <c r="AZ56" s="9">
        <f>P56+AF56+AV56</f>
        <v>0</v>
      </c>
      <c r="BA56" s="9">
        <v>0</v>
      </c>
      <c r="BB56" s="9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8">
        <f t="shared" si="6"/>
        <v>0</v>
      </c>
      <c r="BL56" s="8">
        <f t="shared" si="6"/>
        <v>0</v>
      </c>
      <c r="BM56" s="8">
        <f t="shared" si="16"/>
        <v>0</v>
      </c>
      <c r="BN56" s="8">
        <f t="shared" si="16"/>
        <v>0</v>
      </c>
      <c r="BO56" s="7">
        <v>0</v>
      </c>
      <c r="BP56" s="7">
        <v>0</v>
      </c>
      <c r="BQ56" s="29">
        <v>0</v>
      </c>
      <c r="BR56" s="29">
        <v>0</v>
      </c>
    </row>
    <row r="57" spans="1:94" s="16" customFormat="1" ht="18" customHeight="1" x14ac:dyDescent="0.25">
      <c r="A57" s="38"/>
      <c r="B57" s="13" t="s">
        <v>43</v>
      </c>
      <c r="C57" s="8">
        <f>C56</f>
        <v>0</v>
      </c>
      <c r="D57" s="8">
        <f t="shared" ref="D57:BP57" si="39">D56</f>
        <v>0</v>
      </c>
      <c r="E57" s="8">
        <f t="shared" si="39"/>
        <v>0</v>
      </c>
      <c r="F57" s="8">
        <f t="shared" si="39"/>
        <v>0</v>
      </c>
      <c r="G57" s="8">
        <f t="shared" si="39"/>
        <v>0</v>
      </c>
      <c r="H57" s="8">
        <f t="shared" si="39"/>
        <v>0</v>
      </c>
      <c r="I57" s="8">
        <f t="shared" si="1"/>
        <v>0</v>
      </c>
      <c r="J57" s="8">
        <f t="shared" si="1"/>
        <v>0</v>
      </c>
      <c r="K57" s="8">
        <f t="shared" si="39"/>
        <v>0</v>
      </c>
      <c r="L57" s="8">
        <f t="shared" si="39"/>
        <v>0</v>
      </c>
      <c r="M57" s="8">
        <f t="shared" si="39"/>
        <v>0</v>
      </c>
      <c r="N57" s="8">
        <f t="shared" si="39"/>
        <v>0</v>
      </c>
      <c r="O57" s="8">
        <f t="shared" si="2"/>
        <v>0</v>
      </c>
      <c r="P57" s="8">
        <f t="shared" si="2"/>
        <v>0</v>
      </c>
      <c r="Q57" s="8">
        <f t="shared" ref="Q57:T57" si="40">Q56</f>
        <v>0</v>
      </c>
      <c r="R57" s="8">
        <f t="shared" si="40"/>
        <v>0</v>
      </c>
      <c r="S57" s="8">
        <f t="shared" si="40"/>
        <v>0</v>
      </c>
      <c r="T57" s="8">
        <f t="shared" si="40"/>
        <v>0</v>
      </c>
      <c r="U57" s="8">
        <f t="shared" si="39"/>
        <v>0</v>
      </c>
      <c r="V57" s="8">
        <f t="shared" si="39"/>
        <v>0</v>
      </c>
      <c r="W57" s="8">
        <f t="shared" si="39"/>
        <v>0</v>
      </c>
      <c r="X57" s="8">
        <f t="shared" si="39"/>
        <v>0</v>
      </c>
      <c r="Y57" s="8">
        <f t="shared" si="39"/>
        <v>0</v>
      </c>
      <c r="Z57" s="8">
        <f t="shared" si="39"/>
        <v>0</v>
      </c>
      <c r="AA57" s="8">
        <f t="shared" si="39"/>
        <v>0</v>
      </c>
      <c r="AB57" s="8">
        <f t="shared" si="39"/>
        <v>0</v>
      </c>
      <c r="AC57" s="8">
        <f t="shared" si="39"/>
        <v>0</v>
      </c>
      <c r="AD57" s="8">
        <f t="shared" si="39"/>
        <v>0</v>
      </c>
      <c r="AE57" s="8">
        <f t="shared" si="3"/>
        <v>0</v>
      </c>
      <c r="AF57" s="8">
        <f t="shared" si="3"/>
        <v>0</v>
      </c>
      <c r="AG57" s="8">
        <f t="shared" ref="AG57:AH57" si="41">AG56</f>
        <v>0</v>
      </c>
      <c r="AH57" s="8">
        <f t="shared" si="41"/>
        <v>0</v>
      </c>
      <c r="AI57" s="8">
        <f t="shared" si="39"/>
        <v>0</v>
      </c>
      <c r="AJ57" s="8">
        <f t="shared" si="39"/>
        <v>0</v>
      </c>
      <c r="AK57" s="8">
        <f t="shared" si="39"/>
        <v>0</v>
      </c>
      <c r="AL57" s="8">
        <f t="shared" si="39"/>
        <v>0</v>
      </c>
      <c r="AM57" s="8">
        <f t="shared" si="39"/>
        <v>0</v>
      </c>
      <c r="AN57" s="8">
        <f t="shared" si="39"/>
        <v>0</v>
      </c>
      <c r="AO57" s="8">
        <f t="shared" si="39"/>
        <v>0</v>
      </c>
      <c r="AP57" s="8">
        <f t="shared" si="39"/>
        <v>0</v>
      </c>
      <c r="AQ57" s="8">
        <f t="shared" si="39"/>
        <v>0</v>
      </c>
      <c r="AR57" s="8">
        <f t="shared" si="39"/>
        <v>0</v>
      </c>
      <c r="AS57" s="8">
        <f t="shared" si="39"/>
        <v>0</v>
      </c>
      <c r="AT57" s="8">
        <f t="shared" si="39"/>
        <v>0</v>
      </c>
      <c r="AU57" s="8">
        <f t="shared" si="39"/>
        <v>0</v>
      </c>
      <c r="AV57" s="8">
        <f t="shared" si="39"/>
        <v>0</v>
      </c>
      <c r="AW57" s="8">
        <f t="shared" si="39"/>
        <v>0</v>
      </c>
      <c r="AX57" s="8">
        <f t="shared" si="39"/>
        <v>0</v>
      </c>
      <c r="AY57" s="9">
        <f t="shared" ref="AY57:AZ58" si="42">O57+AE57+AU57</f>
        <v>0</v>
      </c>
      <c r="AZ57" s="9">
        <f t="shared" si="42"/>
        <v>0</v>
      </c>
      <c r="BA57" s="8">
        <f t="shared" si="39"/>
        <v>0</v>
      </c>
      <c r="BB57" s="8">
        <f t="shared" si="39"/>
        <v>0</v>
      </c>
      <c r="BC57" s="8">
        <f t="shared" si="39"/>
        <v>0</v>
      </c>
      <c r="BD57" s="8">
        <f t="shared" si="39"/>
        <v>0</v>
      </c>
      <c r="BE57" s="8">
        <f t="shared" si="39"/>
        <v>0</v>
      </c>
      <c r="BF57" s="8">
        <f t="shared" si="39"/>
        <v>0</v>
      </c>
      <c r="BG57" s="8">
        <f t="shared" si="39"/>
        <v>0</v>
      </c>
      <c r="BH57" s="8">
        <f t="shared" si="39"/>
        <v>0</v>
      </c>
      <c r="BI57" s="8">
        <f t="shared" si="39"/>
        <v>0</v>
      </c>
      <c r="BJ57" s="8">
        <f t="shared" si="39"/>
        <v>0</v>
      </c>
      <c r="BK57" s="8">
        <f t="shared" si="6"/>
        <v>0</v>
      </c>
      <c r="BL57" s="8">
        <f t="shared" si="6"/>
        <v>0</v>
      </c>
      <c r="BM57" s="8">
        <f t="shared" si="16"/>
        <v>0</v>
      </c>
      <c r="BN57" s="8">
        <f t="shared" si="16"/>
        <v>0</v>
      </c>
      <c r="BO57" s="8">
        <f t="shared" si="39"/>
        <v>0</v>
      </c>
      <c r="BP57" s="8">
        <f t="shared" si="39"/>
        <v>0</v>
      </c>
      <c r="BQ57" s="8">
        <f t="shared" ref="BQ57:BR57" si="43">BQ56</f>
        <v>0</v>
      </c>
      <c r="BR57" s="8">
        <f t="shared" si="43"/>
        <v>0</v>
      </c>
    </row>
    <row r="58" spans="1:94" s="16" customFormat="1" ht="18" customHeight="1" x14ac:dyDescent="0.25">
      <c r="A58" s="38"/>
      <c r="B58" s="13" t="s">
        <v>44</v>
      </c>
      <c r="C58" s="8">
        <f t="shared" ref="C58:H58" si="44">C57+C55+C50+C47+C44</f>
        <v>705416</v>
      </c>
      <c r="D58" s="8">
        <f t="shared" si="44"/>
        <v>472266.30169052153</v>
      </c>
      <c r="E58" s="8">
        <f t="shared" si="44"/>
        <v>113174</v>
      </c>
      <c r="F58" s="8">
        <f t="shared" si="44"/>
        <v>148709.65</v>
      </c>
      <c r="G58" s="8">
        <f t="shared" si="44"/>
        <v>36646</v>
      </c>
      <c r="H58" s="8">
        <f t="shared" si="44"/>
        <v>37805.899999999994</v>
      </c>
      <c r="I58" s="8">
        <f t="shared" si="1"/>
        <v>855236</v>
      </c>
      <c r="J58" s="8">
        <f t="shared" si="1"/>
        <v>658781.85169052158</v>
      </c>
      <c r="K58" s="8">
        <f>K57+K55+K50+K47+K44</f>
        <v>10901</v>
      </c>
      <c r="L58" s="8">
        <f>L57+L55+L50+L47+L44</f>
        <v>15785.899897999998</v>
      </c>
      <c r="M58" s="8">
        <f>M57+M55+M50+M47+M44</f>
        <v>875</v>
      </c>
      <c r="N58" s="8">
        <f>N57+N55+N50+N47+N44</f>
        <v>33454.1</v>
      </c>
      <c r="O58" s="8">
        <f t="shared" si="2"/>
        <v>867012</v>
      </c>
      <c r="P58" s="8">
        <f t="shared" si="2"/>
        <v>708021.8515885215</v>
      </c>
      <c r="Q58" s="8">
        <f t="shared" ref="Q58:AD58" si="45">Q57+Q55+Q50+Q47+Q44</f>
        <v>0</v>
      </c>
      <c r="R58" s="8">
        <f t="shared" si="45"/>
        <v>0</v>
      </c>
      <c r="S58" s="8">
        <f t="shared" si="45"/>
        <v>482361</v>
      </c>
      <c r="T58" s="8">
        <f t="shared" si="45"/>
        <v>394007.03608272539</v>
      </c>
      <c r="U58" s="8">
        <f t="shared" si="45"/>
        <v>44503</v>
      </c>
      <c r="V58" s="8">
        <f t="shared" si="45"/>
        <v>110581.69129915799</v>
      </c>
      <c r="W58" s="8">
        <f t="shared" si="45"/>
        <v>11677</v>
      </c>
      <c r="X58" s="8">
        <f t="shared" si="45"/>
        <v>94506.23877216001</v>
      </c>
      <c r="Y58" s="8">
        <f t="shared" si="45"/>
        <v>660</v>
      </c>
      <c r="Z58" s="8">
        <f t="shared" si="45"/>
        <v>7706.58061773594</v>
      </c>
      <c r="AA58" s="8">
        <f t="shared" si="45"/>
        <v>722</v>
      </c>
      <c r="AB58" s="8">
        <f t="shared" si="45"/>
        <v>596.91114338556008</v>
      </c>
      <c r="AC58" s="8">
        <f t="shared" si="45"/>
        <v>703</v>
      </c>
      <c r="AD58" s="8">
        <f t="shared" si="45"/>
        <v>7791.6919319664003</v>
      </c>
      <c r="AE58" s="8">
        <f t="shared" si="3"/>
        <v>58265</v>
      </c>
      <c r="AF58" s="8">
        <f t="shared" si="3"/>
        <v>221183.11376440592</v>
      </c>
      <c r="AG58" s="8">
        <f t="shared" ref="AG58:AX58" si="46">AG57+AG55+AG50+AG47+AG44</f>
        <v>0</v>
      </c>
      <c r="AH58" s="8">
        <f t="shared" si="46"/>
        <v>0</v>
      </c>
      <c r="AI58" s="8">
        <f t="shared" si="46"/>
        <v>15</v>
      </c>
      <c r="AJ58" s="8">
        <f t="shared" si="46"/>
        <v>919.60000000000014</v>
      </c>
      <c r="AK58" s="8">
        <f t="shared" si="46"/>
        <v>1300</v>
      </c>
      <c r="AL58" s="8">
        <f t="shared" si="46"/>
        <v>4680.004771483279</v>
      </c>
      <c r="AM58" s="8">
        <f t="shared" si="46"/>
        <v>1750</v>
      </c>
      <c r="AN58" s="8">
        <f t="shared" si="46"/>
        <v>25879.86032983</v>
      </c>
      <c r="AO58" s="8">
        <f t="shared" si="46"/>
        <v>705</v>
      </c>
      <c r="AP58" s="8">
        <f t="shared" si="46"/>
        <v>2080.10198932</v>
      </c>
      <c r="AQ58" s="8">
        <f t="shared" si="46"/>
        <v>42322</v>
      </c>
      <c r="AR58" s="8">
        <f t="shared" si="46"/>
        <v>32565.5</v>
      </c>
      <c r="AS58" s="8">
        <f t="shared" si="46"/>
        <v>1093</v>
      </c>
      <c r="AT58" s="8">
        <f t="shared" si="46"/>
        <v>3031.4947818916798</v>
      </c>
      <c r="AU58" s="8">
        <f t="shared" si="46"/>
        <v>47185</v>
      </c>
      <c r="AV58" s="8">
        <f t="shared" si="46"/>
        <v>69156.561872524966</v>
      </c>
      <c r="AW58" s="8">
        <f t="shared" si="46"/>
        <v>0</v>
      </c>
      <c r="AX58" s="8">
        <f t="shared" si="46"/>
        <v>0</v>
      </c>
      <c r="AY58" s="9">
        <f t="shared" si="42"/>
        <v>972462</v>
      </c>
      <c r="AZ58" s="9">
        <f t="shared" si="42"/>
        <v>998361.52722545248</v>
      </c>
      <c r="BA58" s="8">
        <f t="shared" ref="BA58:BJ58" si="47">BA57+BA55+BA50+BA47+BA44</f>
        <v>0</v>
      </c>
      <c r="BB58" s="8">
        <f t="shared" si="47"/>
        <v>0</v>
      </c>
      <c r="BC58" s="8">
        <f t="shared" si="47"/>
        <v>42</v>
      </c>
      <c r="BD58" s="8">
        <f t="shared" si="47"/>
        <v>643.5</v>
      </c>
      <c r="BE58" s="8">
        <f t="shared" si="47"/>
        <v>223</v>
      </c>
      <c r="BF58" s="8">
        <f t="shared" si="47"/>
        <v>6666</v>
      </c>
      <c r="BG58" s="8">
        <f t="shared" si="47"/>
        <v>3744</v>
      </c>
      <c r="BH58" s="8">
        <f t="shared" si="47"/>
        <v>19022.3</v>
      </c>
      <c r="BI58" s="8">
        <f t="shared" si="47"/>
        <v>15800</v>
      </c>
      <c r="BJ58" s="8">
        <f t="shared" si="47"/>
        <v>35910.6</v>
      </c>
      <c r="BK58" s="8">
        <f t="shared" si="6"/>
        <v>19809</v>
      </c>
      <c r="BL58" s="8">
        <f t="shared" si="6"/>
        <v>62242.399999999994</v>
      </c>
      <c r="BM58" s="8">
        <f t="shared" si="16"/>
        <v>992271</v>
      </c>
      <c r="BN58" s="8">
        <f t="shared" si="16"/>
        <v>1060603.9272254524</v>
      </c>
      <c r="BO58" s="8">
        <f>BO57+BO55+BO50+BO47+BO44</f>
        <v>119394</v>
      </c>
      <c r="BP58" s="8">
        <f>BP57+BP55+BP50+BP47+BP44</f>
        <v>210762.2</v>
      </c>
      <c r="BQ58" s="8">
        <f>BQ57+BQ55+BQ50+BQ47+BQ44</f>
        <v>0</v>
      </c>
      <c r="BR58" s="8">
        <f>BR57+BR55+BR50+BR47+BR44</f>
        <v>0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60" spans="1:94" x14ac:dyDescent="0.25"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7"/>
      <c r="AZ60" s="27"/>
      <c r="BA60" s="27"/>
      <c r="BB60" s="27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7"/>
      <c r="BN60" s="27"/>
    </row>
    <row r="68" spans="3:67" x14ac:dyDescent="0.25"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7"/>
      <c r="AZ68" s="27"/>
      <c r="BA68" s="27"/>
      <c r="BB68" s="27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7"/>
      <c r="BN68" s="27"/>
      <c r="BO68" s="26"/>
    </row>
  </sheetData>
  <protectedRanges>
    <protectedRange sqref="B48:B49" name="Range7_2"/>
    <protectedRange sqref="B56" name="Range8_1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Q68"/>
  <sheetViews>
    <sheetView view="pageBreakPreview" zoomScale="70" zoomScaleNormal="85" zoomScaleSheetLayoutView="70" workbookViewId="0">
      <pane xSplit="2" ySplit="6" topLeftCell="C55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8" width="8.4257812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28"/>
      <c r="B1" s="3" t="s">
        <v>118</v>
      </c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7">
        <v>9319.5</v>
      </c>
      <c r="D7" s="7">
        <v>20710</v>
      </c>
      <c r="E7" s="7">
        <v>2407.5</v>
      </c>
      <c r="F7" s="7">
        <v>5350</v>
      </c>
      <c r="G7" s="7">
        <v>1156.5</v>
      </c>
      <c r="H7" s="7">
        <v>2570</v>
      </c>
      <c r="I7" s="8">
        <v>12883.5</v>
      </c>
      <c r="J7" s="8">
        <v>28630</v>
      </c>
      <c r="K7" s="7">
        <v>1248.75</v>
      </c>
      <c r="L7" s="7">
        <v>2775</v>
      </c>
      <c r="M7" s="7">
        <v>976.5</v>
      </c>
      <c r="N7" s="7">
        <v>2170</v>
      </c>
      <c r="O7" s="8">
        <v>15108.75</v>
      </c>
      <c r="P7" s="8">
        <v>33575</v>
      </c>
      <c r="Q7" s="7">
        <v>161.55000000000001</v>
      </c>
      <c r="R7" s="7">
        <v>359</v>
      </c>
      <c r="S7" s="7">
        <v>10980</v>
      </c>
      <c r="T7" s="7">
        <v>24400</v>
      </c>
      <c r="U7" s="7">
        <v>1822.5</v>
      </c>
      <c r="V7" s="7">
        <v>4050</v>
      </c>
      <c r="W7" s="7">
        <v>895.5</v>
      </c>
      <c r="X7" s="7">
        <v>2060</v>
      </c>
      <c r="Y7" s="7">
        <v>1962</v>
      </c>
      <c r="Z7" s="7">
        <v>4360</v>
      </c>
      <c r="AA7" s="7">
        <v>468</v>
      </c>
      <c r="AB7" s="7">
        <v>1040</v>
      </c>
      <c r="AC7" s="7">
        <v>150</v>
      </c>
      <c r="AD7" s="7">
        <v>0</v>
      </c>
      <c r="AE7" s="8">
        <v>5298</v>
      </c>
      <c r="AF7" s="8">
        <v>11510</v>
      </c>
      <c r="AG7" s="7">
        <v>742.5</v>
      </c>
      <c r="AH7" s="7">
        <v>1650</v>
      </c>
      <c r="AI7" s="7">
        <v>0</v>
      </c>
      <c r="AJ7" s="7">
        <v>0</v>
      </c>
      <c r="AK7" s="7">
        <v>652.04999999999995</v>
      </c>
      <c r="AL7" s="7">
        <v>1665</v>
      </c>
      <c r="AM7" s="7">
        <v>1910.25</v>
      </c>
      <c r="AN7" s="7">
        <v>4920</v>
      </c>
      <c r="AO7" s="7">
        <v>0</v>
      </c>
      <c r="AP7" s="7">
        <v>0</v>
      </c>
      <c r="AQ7" s="7">
        <v>832.5</v>
      </c>
      <c r="AR7" s="7">
        <v>2120</v>
      </c>
      <c r="AS7" s="7">
        <v>0</v>
      </c>
      <c r="AT7" s="7">
        <v>0</v>
      </c>
      <c r="AU7" s="7">
        <v>3394.8</v>
      </c>
      <c r="AV7" s="7">
        <v>8705</v>
      </c>
      <c r="AW7" s="7">
        <v>0</v>
      </c>
      <c r="AX7" s="7">
        <v>0</v>
      </c>
      <c r="AY7" s="9">
        <v>23801.55</v>
      </c>
      <c r="AZ7" s="9">
        <v>53790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95.1</v>
      </c>
      <c r="BJ7" s="7">
        <v>269</v>
      </c>
      <c r="BK7" s="8">
        <v>95.1</v>
      </c>
      <c r="BL7" s="8">
        <v>269</v>
      </c>
      <c r="BM7" s="8">
        <v>23896.649999999998</v>
      </c>
      <c r="BN7" s="8">
        <v>54059</v>
      </c>
      <c r="BO7" s="7">
        <v>134804.60000000003</v>
      </c>
      <c r="BP7" s="7">
        <v>135147.5</v>
      </c>
      <c r="BQ7" s="7">
        <v>0</v>
      </c>
      <c r="BR7" s="7">
        <v>0</v>
      </c>
    </row>
    <row r="8" spans="1:70" s="10" customFormat="1" ht="18" customHeight="1" x14ac:dyDescent="0.25">
      <c r="A8" s="37">
        <v>2</v>
      </c>
      <c r="B8" s="12" t="s">
        <v>9</v>
      </c>
      <c r="C8" s="7">
        <v>2128.5</v>
      </c>
      <c r="D8" s="7">
        <v>4730</v>
      </c>
      <c r="E8" s="7">
        <v>382.5</v>
      </c>
      <c r="F8" s="7">
        <v>850</v>
      </c>
      <c r="G8" s="7">
        <v>225</v>
      </c>
      <c r="H8" s="7">
        <v>500</v>
      </c>
      <c r="I8" s="8">
        <v>2736</v>
      </c>
      <c r="J8" s="8">
        <v>6080</v>
      </c>
      <c r="K8" s="7">
        <v>119.25</v>
      </c>
      <c r="L8" s="7">
        <v>265</v>
      </c>
      <c r="M8" s="7">
        <v>128.25</v>
      </c>
      <c r="N8" s="7">
        <v>285</v>
      </c>
      <c r="O8" s="8">
        <v>2983.5</v>
      </c>
      <c r="P8" s="8">
        <v>6630</v>
      </c>
      <c r="Q8" s="7">
        <v>22.5</v>
      </c>
      <c r="R8" s="7">
        <v>50</v>
      </c>
      <c r="S8" s="7">
        <v>2452.5</v>
      </c>
      <c r="T8" s="7">
        <v>5450</v>
      </c>
      <c r="U8" s="7">
        <v>567</v>
      </c>
      <c r="V8" s="7">
        <v>1260</v>
      </c>
      <c r="W8" s="7">
        <v>200.25</v>
      </c>
      <c r="X8" s="7">
        <v>445</v>
      </c>
      <c r="Y8" s="7">
        <v>450</v>
      </c>
      <c r="Z8" s="7">
        <v>1000</v>
      </c>
      <c r="AA8" s="7">
        <v>137.25</v>
      </c>
      <c r="AB8" s="7">
        <v>305</v>
      </c>
      <c r="AC8" s="7">
        <v>0</v>
      </c>
      <c r="AD8" s="7">
        <v>0</v>
      </c>
      <c r="AE8" s="8">
        <v>1354.5</v>
      </c>
      <c r="AF8" s="8">
        <v>3010</v>
      </c>
      <c r="AG8" s="7">
        <v>229.5</v>
      </c>
      <c r="AH8" s="7">
        <v>510</v>
      </c>
      <c r="AI8" s="7">
        <v>0</v>
      </c>
      <c r="AJ8" s="7">
        <v>0</v>
      </c>
      <c r="AK8" s="7">
        <v>240.3</v>
      </c>
      <c r="AL8" s="7">
        <v>770</v>
      </c>
      <c r="AM8" s="7">
        <v>521.1</v>
      </c>
      <c r="AN8" s="7">
        <v>1230</v>
      </c>
      <c r="AO8" s="7">
        <v>0</v>
      </c>
      <c r="AP8" s="7">
        <v>0</v>
      </c>
      <c r="AQ8" s="7">
        <v>163.35</v>
      </c>
      <c r="AR8" s="7">
        <v>390</v>
      </c>
      <c r="AS8" s="7">
        <v>0</v>
      </c>
      <c r="AT8" s="7">
        <v>0</v>
      </c>
      <c r="AU8" s="7">
        <v>924.75000000000011</v>
      </c>
      <c r="AV8" s="7">
        <v>2190</v>
      </c>
      <c r="AW8" s="7">
        <v>0</v>
      </c>
      <c r="AX8" s="7">
        <v>0</v>
      </c>
      <c r="AY8" s="9">
        <v>5262.75</v>
      </c>
      <c r="AZ8" s="9">
        <v>11830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24.55</v>
      </c>
      <c r="BJ8" s="7">
        <v>75</v>
      </c>
      <c r="BK8" s="8">
        <v>24.55</v>
      </c>
      <c r="BL8" s="8">
        <v>75</v>
      </c>
      <c r="BM8" s="8">
        <v>5287.3</v>
      </c>
      <c r="BN8" s="8">
        <v>11905</v>
      </c>
      <c r="BO8" s="7">
        <v>35009.5</v>
      </c>
      <c r="BP8" s="7">
        <v>29762.5</v>
      </c>
      <c r="BQ8" s="7">
        <v>0</v>
      </c>
      <c r="BR8" s="7">
        <v>0</v>
      </c>
    </row>
    <row r="9" spans="1:70" s="10" customFormat="1" ht="18" customHeight="1" x14ac:dyDescent="0.25">
      <c r="A9" s="36">
        <v>3</v>
      </c>
      <c r="B9" s="12" t="s">
        <v>10</v>
      </c>
      <c r="C9" s="7">
        <v>31.5</v>
      </c>
      <c r="D9" s="7">
        <v>70</v>
      </c>
      <c r="E9" s="7">
        <v>76.5</v>
      </c>
      <c r="F9" s="7">
        <v>170</v>
      </c>
      <c r="G9" s="7">
        <v>36</v>
      </c>
      <c r="H9" s="7">
        <v>80</v>
      </c>
      <c r="I9" s="8">
        <v>144</v>
      </c>
      <c r="J9" s="8">
        <v>320</v>
      </c>
      <c r="K9" s="7">
        <v>9</v>
      </c>
      <c r="L9" s="7">
        <v>20</v>
      </c>
      <c r="M9" s="7">
        <v>20.25</v>
      </c>
      <c r="N9" s="7">
        <v>45</v>
      </c>
      <c r="O9" s="8">
        <v>173.25</v>
      </c>
      <c r="P9" s="8">
        <v>385</v>
      </c>
      <c r="Q9" s="7">
        <v>0</v>
      </c>
      <c r="R9" s="7">
        <v>0</v>
      </c>
      <c r="S9" s="7">
        <v>157.5</v>
      </c>
      <c r="T9" s="7">
        <v>350</v>
      </c>
      <c r="U9" s="7">
        <v>74.25</v>
      </c>
      <c r="V9" s="7">
        <v>165</v>
      </c>
      <c r="W9" s="7">
        <v>18</v>
      </c>
      <c r="X9" s="7">
        <v>40</v>
      </c>
      <c r="Y9" s="7">
        <v>74.25</v>
      </c>
      <c r="Z9" s="7">
        <v>165</v>
      </c>
      <c r="AA9" s="7">
        <v>9</v>
      </c>
      <c r="AB9" s="7">
        <v>20</v>
      </c>
      <c r="AC9" s="7">
        <v>0</v>
      </c>
      <c r="AD9" s="7">
        <v>0</v>
      </c>
      <c r="AE9" s="8">
        <v>175.5</v>
      </c>
      <c r="AF9" s="8">
        <v>390</v>
      </c>
      <c r="AG9" s="7">
        <v>0</v>
      </c>
      <c r="AH9" s="7">
        <v>0</v>
      </c>
      <c r="AI9" s="7">
        <v>0</v>
      </c>
      <c r="AJ9" s="7">
        <v>0</v>
      </c>
      <c r="AK9" s="7">
        <v>27</v>
      </c>
      <c r="AL9" s="7">
        <v>90</v>
      </c>
      <c r="AM9" s="7">
        <v>67.5</v>
      </c>
      <c r="AN9" s="7">
        <v>150</v>
      </c>
      <c r="AO9" s="7">
        <v>0</v>
      </c>
      <c r="AP9" s="7">
        <v>0</v>
      </c>
      <c r="AQ9" s="7">
        <v>63</v>
      </c>
      <c r="AR9" s="7">
        <v>140</v>
      </c>
      <c r="AS9" s="7">
        <v>0</v>
      </c>
      <c r="AT9" s="7">
        <v>0</v>
      </c>
      <c r="AU9" s="7">
        <v>157.5</v>
      </c>
      <c r="AV9" s="7">
        <v>350</v>
      </c>
      <c r="AW9" s="7">
        <v>0</v>
      </c>
      <c r="AX9" s="7">
        <v>0</v>
      </c>
      <c r="AY9" s="9">
        <v>506.25</v>
      </c>
      <c r="AZ9" s="9">
        <v>1125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11.25</v>
      </c>
      <c r="BJ9" s="7">
        <v>25</v>
      </c>
      <c r="BK9" s="8">
        <v>11.25</v>
      </c>
      <c r="BL9" s="8">
        <v>25</v>
      </c>
      <c r="BM9" s="8">
        <v>517.5</v>
      </c>
      <c r="BN9" s="8">
        <v>1150</v>
      </c>
      <c r="BO9" s="7">
        <v>1035</v>
      </c>
      <c r="BP9" s="7">
        <v>2875</v>
      </c>
      <c r="BQ9" s="7">
        <v>0</v>
      </c>
      <c r="BR9" s="7">
        <v>0</v>
      </c>
    </row>
    <row r="10" spans="1:70" s="10" customFormat="1" ht="18" customHeight="1" x14ac:dyDescent="0.25">
      <c r="A10" s="37">
        <v>4</v>
      </c>
      <c r="B10" s="12" t="s">
        <v>11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8">
        <v>0</v>
      </c>
      <c r="J10" s="8">
        <v>0</v>
      </c>
      <c r="K10" s="7"/>
      <c r="L10" s="7"/>
      <c r="M10" s="7"/>
      <c r="N10" s="7"/>
      <c r="O10" s="8">
        <v>0</v>
      </c>
      <c r="P10" s="8">
        <v>0</v>
      </c>
      <c r="Q10" s="8"/>
      <c r="R10" s="8"/>
      <c r="S10" s="8"/>
      <c r="T10" s="8"/>
      <c r="U10" s="7"/>
      <c r="V10" s="7"/>
      <c r="W10" s="7"/>
      <c r="X10" s="7"/>
      <c r="Y10" s="7"/>
      <c r="Z10" s="7"/>
      <c r="AA10" s="7"/>
      <c r="AB10" s="7"/>
      <c r="AC10" s="7"/>
      <c r="AD10" s="7"/>
      <c r="AE10" s="8">
        <v>0</v>
      </c>
      <c r="AF10" s="8">
        <v>0</v>
      </c>
      <c r="AG10" s="8"/>
      <c r="AH10" s="8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>
        <v>0</v>
      </c>
      <c r="AV10" s="7">
        <v>0</v>
      </c>
      <c r="AW10" s="7"/>
      <c r="AX10" s="7"/>
      <c r="AY10" s="9">
        <v>0</v>
      </c>
      <c r="AZ10" s="9">
        <v>0</v>
      </c>
      <c r="BA10" s="9"/>
      <c r="BB10" s="9"/>
      <c r="BC10" s="7"/>
      <c r="BD10" s="7"/>
      <c r="BE10" s="7"/>
      <c r="BF10" s="7"/>
      <c r="BG10" s="7"/>
      <c r="BH10" s="7"/>
      <c r="BI10" s="7"/>
      <c r="BJ10" s="7"/>
      <c r="BK10" s="8">
        <v>0</v>
      </c>
      <c r="BL10" s="8">
        <v>0</v>
      </c>
      <c r="BM10" s="8">
        <v>0</v>
      </c>
      <c r="BN10" s="8">
        <v>0</v>
      </c>
      <c r="BO10" s="7"/>
      <c r="BP10" s="7"/>
      <c r="BQ10" s="29"/>
      <c r="BR10" s="29"/>
    </row>
    <row r="11" spans="1:70" s="10" customFormat="1" ht="18" customHeight="1" x14ac:dyDescent="0.25">
      <c r="A11" s="36">
        <v>5</v>
      </c>
      <c r="B11" s="12" t="s">
        <v>12</v>
      </c>
      <c r="C11" s="7">
        <v>873</v>
      </c>
      <c r="D11" s="7">
        <v>1940</v>
      </c>
      <c r="E11" s="7">
        <v>85.5</v>
      </c>
      <c r="F11" s="7">
        <v>190</v>
      </c>
      <c r="G11" s="7">
        <v>76.5</v>
      </c>
      <c r="H11" s="7">
        <v>170</v>
      </c>
      <c r="I11" s="8">
        <v>1035</v>
      </c>
      <c r="J11" s="8">
        <v>2300</v>
      </c>
      <c r="K11" s="7">
        <v>30.6</v>
      </c>
      <c r="L11" s="7">
        <v>68</v>
      </c>
      <c r="M11" s="7">
        <v>87.75</v>
      </c>
      <c r="N11" s="7">
        <v>195</v>
      </c>
      <c r="O11" s="8">
        <v>1153.3499999999999</v>
      </c>
      <c r="P11" s="8">
        <v>2563</v>
      </c>
      <c r="Q11" s="7">
        <v>15.75</v>
      </c>
      <c r="R11" s="7">
        <v>35</v>
      </c>
      <c r="S11" s="7">
        <v>868.5</v>
      </c>
      <c r="T11" s="7">
        <v>1930</v>
      </c>
      <c r="U11" s="7">
        <v>243</v>
      </c>
      <c r="V11" s="7">
        <v>540</v>
      </c>
      <c r="W11" s="7">
        <v>108</v>
      </c>
      <c r="X11" s="7">
        <v>240</v>
      </c>
      <c r="Y11" s="7">
        <v>279</v>
      </c>
      <c r="Z11" s="7">
        <v>620</v>
      </c>
      <c r="AA11" s="7">
        <v>40.5</v>
      </c>
      <c r="AB11" s="7">
        <v>90</v>
      </c>
      <c r="AC11" s="7">
        <v>0</v>
      </c>
      <c r="AD11" s="7">
        <v>0</v>
      </c>
      <c r="AE11" s="8">
        <v>670.5</v>
      </c>
      <c r="AF11" s="8">
        <v>1490</v>
      </c>
      <c r="AG11" s="7">
        <v>67.5</v>
      </c>
      <c r="AH11" s="7">
        <v>150</v>
      </c>
      <c r="AI11" s="7">
        <v>0</v>
      </c>
      <c r="AJ11" s="7">
        <v>0</v>
      </c>
      <c r="AK11" s="7">
        <v>112.5</v>
      </c>
      <c r="AL11" s="7">
        <v>310</v>
      </c>
      <c r="AM11" s="7">
        <v>247.5</v>
      </c>
      <c r="AN11" s="7">
        <v>550</v>
      </c>
      <c r="AO11" s="7">
        <v>0</v>
      </c>
      <c r="AP11" s="7">
        <v>0</v>
      </c>
      <c r="AQ11" s="7">
        <v>90</v>
      </c>
      <c r="AR11" s="7">
        <v>200</v>
      </c>
      <c r="AS11" s="7">
        <v>0</v>
      </c>
      <c r="AT11" s="7">
        <v>0</v>
      </c>
      <c r="AU11" s="7">
        <v>450</v>
      </c>
      <c r="AV11" s="7">
        <v>1000</v>
      </c>
      <c r="AW11" s="7">
        <v>0</v>
      </c>
      <c r="AX11" s="7">
        <v>0</v>
      </c>
      <c r="AY11" s="9">
        <v>2273.85</v>
      </c>
      <c r="AZ11" s="9">
        <v>5053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15.75</v>
      </c>
      <c r="BJ11" s="7">
        <v>65</v>
      </c>
      <c r="BK11" s="8">
        <v>15.75</v>
      </c>
      <c r="BL11" s="8">
        <v>65</v>
      </c>
      <c r="BM11" s="8">
        <v>2289.6</v>
      </c>
      <c r="BN11" s="8">
        <v>5118</v>
      </c>
      <c r="BO11" s="7">
        <v>14808.7</v>
      </c>
      <c r="BP11" s="7">
        <v>12795</v>
      </c>
      <c r="BQ11" s="7">
        <v>0</v>
      </c>
      <c r="BR11" s="7">
        <v>0</v>
      </c>
    </row>
    <row r="12" spans="1:70" s="10" customFormat="1" ht="18" customHeight="1" x14ac:dyDescent="0.25">
      <c r="A12" s="37">
        <v>6</v>
      </c>
      <c r="B12" s="12" t="s">
        <v>13</v>
      </c>
      <c r="C12" s="7">
        <v>36</v>
      </c>
      <c r="D12" s="7">
        <v>80</v>
      </c>
      <c r="E12" s="7">
        <v>67.5</v>
      </c>
      <c r="F12" s="7">
        <v>150</v>
      </c>
      <c r="G12" s="7">
        <v>27</v>
      </c>
      <c r="H12" s="7">
        <v>60</v>
      </c>
      <c r="I12" s="8">
        <v>130.5</v>
      </c>
      <c r="J12" s="8">
        <v>290</v>
      </c>
      <c r="K12" s="7">
        <v>6.75</v>
      </c>
      <c r="L12" s="7">
        <v>15</v>
      </c>
      <c r="M12" s="7">
        <v>58.5</v>
      </c>
      <c r="N12" s="7">
        <v>130</v>
      </c>
      <c r="O12" s="8">
        <v>195.75</v>
      </c>
      <c r="P12" s="8">
        <v>435</v>
      </c>
      <c r="Q12" s="7">
        <v>13.5</v>
      </c>
      <c r="R12" s="7">
        <v>30</v>
      </c>
      <c r="S12" s="7">
        <v>72</v>
      </c>
      <c r="T12" s="7">
        <v>160</v>
      </c>
      <c r="U12" s="7">
        <v>157.5</v>
      </c>
      <c r="V12" s="7">
        <v>350</v>
      </c>
      <c r="W12" s="7">
        <v>85.5</v>
      </c>
      <c r="X12" s="7">
        <v>190</v>
      </c>
      <c r="Y12" s="7">
        <v>184.5</v>
      </c>
      <c r="Z12" s="7">
        <v>410</v>
      </c>
      <c r="AA12" s="7">
        <v>31.5</v>
      </c>
      <c r="AB12" s="7">
        <v>70</v>
      </c>
      <c r="AC12" s="7">
        <v>0</v>
      </c>
      <c r="AD12" s="7">
        <v>0</v>
      </c>
      <c r="AE12" s="8">
        <v>459</v>
      </c>
      <c r="AF12" s="8">
        <v>1020</v>
      </c>
      <c r="AG12" s="7">
        <v>68.400000000000006</v>
      </c>
      <c r="AH12" s="7">
        <v>152</v>
      </c>
      <c r="AI12" s="7">
        <v>0</v>
      </c>
      <c r="AJ12" s="7">
        <v>0</v>
      </c>
      <c r="AK12" s="7">
        <v>58.5</v>
      </c>
      <c r="AL12" s="7">
        <v>130</v>
      </c>
      <c r="AM12" s="7">
        <v>135</v>
      </c>
      <c r="AN12" s="7">
        <v>300</v>
      </c>
      <c r="AO12" s="7">
        <v>0</v>
      </c>
      <c r="AP12" s="7">
        <v>0</v>
      </c>
      <c r="AQ12" s="7">
        <v>58.5</v>
      </c>
      <c r="AR12" s="7">
        <v>130</v>
      </c>
      <c r="AS12" s="7">
        <v>0</v>
      </c>
      <c r="AT12" s="7">
        <v>0</v>
      </c>
      <c r="AU12" s="7">
        <v>252</v>
      </c>
      <c r="AV12" s="7">
        <v>560</v>
      </c>
      <c r="AW12" s="7">
        <v>0</v>
      </c>
      <c r="AX12" s="7">
        <v>0</v>
      </c>
      <c r="AY12" s="9">
        <v>906.75</v>
      </c>
      <c r="AZ12" s="9">
        <v>2015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6.75</v>
      </c>
      <c r="BJ12" s="7">
        <v>45</v>
      </c>
      <c r="BK12" s="8">
        <v>6.75</v>
      </c>
      <c r="BL12" s="8">
        <v>45</v>
      </c>
      <c r="BM12" s="8">
        <v>913.5</v>
      </c>
      <c r="BN12" s="8">
        <v>2060</v>
      </c>
      <c r="BO12" s="7">
        <v>1827</v>
      </c>
      <c r="BP12" s="7">
        <v>5150</v>
      </c>
      <c r="BQ12" s="7">
        <v>0</v>
      </c>
      <c r="BR12" s="7">
        <v>0</v>
      </c>
    </row>
    <row r="13" spans="1:70" s="10" customFormat="1" ht="18" customHeight="1" x14ac:dyDescent="0.25">
      <c r="A13" s="36">
        <v>7</v>
      </c>
      <c r="B13" s="12" t="s">
        <v>15</v>
      </c>
      <c r="C13" s="7">
        <v>31.5</v>
      </c>
      <c r="D13" s="7">
        <v>70</v>
      </c>
      <c r="E13" s="7">
        <v>18</v>
      </c>
      <c r="F13" s="7">
        <v>40</v>
      </c>
      <c r="G13" s="7">
        <v>9</v>
      </c>
      <c r="H13" s="7">
        <v>20</v>
      </c>
      <c r="I13" s="8">
        <v>58.5</v>
      </c>
      <c r="J13" s="8">
        <v>130</v>
      </c>
      <c r="K13" s="7">
        <v>18</v>
      </c>
      <c r="L13" s="7">
        <v>40</v>
      </c>
      <c r="M13" s="7">
        <v>58.5</v>
      </c>
      <c r="N13" s="7">
        <v>130</v>
      </c>
      <c r="O13" s="8">
        <v>135</v>
      </c>
      <c r="P13" s="8">
        <v>300</v>
      </c>
      <c r="Q13" s="7">
        <v>4.5</v>
      </c>
      <c r="R13" s="7">
        <v>10</v>
      </c>
      <c r="S13" s="7">
        <v>22.5</v>
      </c>
      <c r="T13" s="7">
        <v>50</v>
      </c>
      <c r="U13" s="7">
        <v>202.5</v>
      </c>
      <c r="V13" s="7">
        <v>450</v>
      </c>
      <c r="W13" s="7">
        <v>49.5</v>
      </c>
      <c r="X13" s="7">
        <v>110</v>
      </c>
      <c r="Y13" s="7">
        <v>157.5</v>
      </c>
      <c r="Z13" s="7">
        <v>350</v>
      </c>
      <c r="AA13" s="7">
        <v>22.5</v>
      </c>
      <c r="AB13" s="7">
        <v>50</v>
      </c>
      <c r="AC13" s="7">
        <v>0</v>
      </c>
      <c r="AD13" s="7">
        <v>0</v>
      </c>
      <c r="AE13" s="8">
        <v>432</v>
      </c>
      <c r="AF13" s="8">
        <v>960</v>
      </c>
      <c r="AG13" s="7">
        <v>45</v>
      </c>
      <c r="AH13" s="7">
        <v>100</v>
      </c>
      <c r="AI13" s="7">
        <v>0</v>
      </c>
      <c r="AJ13" s="7">
        <v>0</v>
      </c>
      <c r="AK13" s="7">
        <v>31.5</v>
      </c>
      <c r="AL13" s="7">
        <v>70</v>
      </c>
      <c r="AM13" s="7">
        <v>112.5</v>
      </c>
      <c r="AN13" s="7">
        <v>250</v>
      </c>
      <c r="AO13" s="7">
        <v>0</v>
      </c>
      <c r="AP13" s="7">
        <v>0</v>
      </c>
      <c r="AQ13" s="7">
        <v>36</v>
      </c>
      <c r="AR13" s="7">
        <v>80</v>
      </c>
      <c r="AS13" s="7">
        <v>0</v>
      </c>
      <c r="AT13" s="7">
        <v>0</v>
      </c>
      <c r="AU13" s="7">
        <v>180</v>
      </c>
      <c r="AV13" s="7">
        <v>400</v>
      </c>
      <c r="AW13" s="7">
        <v>0</v>
      </c>
      <c r="AX13" s="7">
        <v>0</v>
      </c>
      <c r="AY13" s="9">
        <v>747</v>
      </c>
      <c r="AZ13" s="9">
        <v>1660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40</v>
      </c>
      <c r="BK13" s="8">
        <v>0</v>
      </c>
      <c r="BL13" s="8">
        <v>40</v>
      </c>
      <c r="BM13" s="8">
        <v>747</v>
      </c>
      <c r="BN13" s="8">
        <v>1700</v>
      </c>
      <c r="BO13" s="7">
        <v>1494</v>
      </c>
      <c r="BP13" s="7">
        <v>4250</v>
      </c>
      <c r="BQ13" s="7">
        <v>0</v>
      </c>
      <c r="BR13" s="7">
        <v>0</v>
      </c>
    </row>
    <row r="14" spans="1:70" s="10" customFormat="1" ht="18" customHeight="1" x14ac:dyDescent="0.25">
      <c r="A14" s="37">
        <v>8</v>
      </c>
      <c r="B14" s="12" t="s">
        <v>16</v>
      </c>
      <c r="C14" s="7">
        <v>22.5</v>
      </c>
      <c r="D14" s="7">
        <v>50</v>
      </c>
      <c r="E14" s="7">
        <v>9</v>
      </c>
      <c r="F14" s="7">
        <v>20</v>
      </c>
      <c r="G14" s="7">
        <v>18</v>
      </c>
      <c r="H14" s="7">
        <v>40</v>
      </c>
      <c r="I14" s="8">
        <v>49.5</v>
      </c>
      <c r="J14" s="8">
        <v>110</v>
      </c>
      <c r="K14" s="7">
        <v>13.5</v>
      </c>
      <c r="L14" s="7">
        <v>30</v>
      </c>
      <c r="M14" s="7">
        <v>0</v>
      </c>
      <c r="N14" s="7">
        <v>0</v>
      </c>
      <c r="O14" s="8">
        <v>63</v>
      </c>
      <c r="P14" s="8">
        <v>140</v>
      </c>
      <c r="Q14" s="7">
        <v>2.25</v>
      </c>
      <c r="R14" s="7">
        <v>5</v>
      </c>
      <c r="S14" s="7">
        <v>157.5</v>
      </c>
      <c r="T14" s="7">
        <v>350</v>
      </c>
      <c r="U14" s="7">
        <v>157.5</v>
      </c>
      <c r="V14" s="7">
        <v>350</v>
      </c>
      <c r="W14" s="7">
        <v>45</v>
      </c>
      <c r="X14" s="7">
        <v>100</v>
      </c>
      <c r="Y14" s="7">
        <v>112.5</v>
      </c>
      <c r="Z14" s="7">
        <v>250</v>
      </c>
      <c r="AA14" s="7">
        <v>13.5</v>
      </c>
      <c r="AB14" s="7">
        <v>30</v>
      </c>
      <c r="AC14" s="7">
        <v>0</v>
      </c>
      <c r="AD14" s="7">
        <v>0</v>
      </c>
      <c r="AE14" s="8">
        <v>328.5</v>
      </c>
      <c r="AF14" s="8">
        <v>730</v>
      </c>
      <c r="AG14" s="7">
        <v>49.5</v>
      </c>
      <c r="AH14" s="7">
        <v>110</v>
      </c>
      <c r="AI14" s="7">
        <v>0</v>
      </c>
      <c r="AJ14" s="7">
        <v>0</v>
      </c>
      <c r="AK14" s="7">
        <v>31.5</v>
      </c>
      <c r="AL14" s="7">
        <v>70</v>
      </c>
      <c r="AM14" s="7">
        <v>45</v>
      </c>
      <c r="AN14" s="7">
        <v>100</v>
      </c>
      <c r="AO14" s="7">
        <v>0</v>
      </c>
      <c r="AP14" s="7">
        <v>0</v>
      </c>
      <c r="AQ14" s="7">
        <v>22.5</v>
      </c>
      <c r="AR14" s="7">
        <v>50</v>
      </c>
      <c r="AS14" s="7">
        <v>0</v>
      </c>
      <c r="AT14" s="7">
        <v>0</v>
      </c>
      <c r="AU14" s="7">
        <v>99</v>
      </c>
      <c r="AV14" s="7">
        <v>220</v>
      </c>
      <c r="AW14" s="7">
        <v>0</v>
      </c>
      <c r="AX14" s="7">
        <v>0</v>
      </c>
      <c r="AY14" s="9">
        <v>490.5</v>
      </c>
      <c r="AZ14" s="9">
        <v>1090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30</v>
      </c>
      <c r="BK14" s="8">
        <v>0</v>
      </c>
      <c r="BL14" s="8">
        <v>30</v>
      </c>
      <c r="BM14" s="8">
        <v>490.5</v>
      </c>
      <c r="BN14" s="8">
        <v>1120</v>
      </c>
      <c r="BO14" s="7">
        <v>981</v>
      </c>
      <c r="BP14" s="7">
        <v>2800</v>
      </c>
      <c r="BQ14" s="7">
        <v>0</v>
      </c>
      <c r="BR14" s="7">
        <v>0</v>
      </c>
    </row>
    <row r="15" spans="1:70" s="10" customFormat="1" ht="18" customHeight="1" x14ac:dyDescent="0.25">
      <c r="A15" s="36">
        <v>9</v>
      </c>
      <c r="B15" s="12" t="s">
        <v>17</v>
      </c>
      <c r="C15" s="7"/>
      <c r="D15" s="7"/>
      <c r="E15" s="7"/>
      <c r="F15" s="7"/>
      <c r="G15" s="7"/>
      <c r="H15" s="7"/>
      <c r="I15" s="8">
        <v>0</v>
      </c>
      <c r="J15" s="8">
        <v>0</v>
      </c>
      <c r="K15" s="7"/>
      <c r="L15" s="7"/>
      <c r="M15" s="7"/>
      <c r="N15" s="7"/>
      <c r="O15" s="8">
        <v>0</v>
      </c>
      <c r="P15" s="8">
        <v>0</v>
      </c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8">
        <v>0</v>
      </c>
      <c r="AF15" s="8">
        <v>0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>
        <v>0</v>
      </c>
      <c r="AV15" s="7">
        <v>0</v>
      </c>
      <c r="AW15" s="7"/>
      <c r="AX15" s="7"/>
      <c r="AY15" s="9">
        <v>0</v>
      </c>
      <c r="AZ15" s="9">
        <v>0</v>
      </c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8">
        <v>0</v>
      </c>
      <c r="BL15" s="8">
        <v>0</v>
      </c>
      <c r="BM15" s="8">
        <v>0</v>
      </c>
      <c r="BN15" s="8">
        <v>0</v>
      </c>
      <c r="BO15" s="7"/>
      <c r="BP15" s="7"/>
      <c r="BQ15" s="7"/>
      <c r="BR15" s="7"/>
    </row>
    <row r="16" spans="1:70" s="10" customFormat="1" ht="18" customHeight="1" x14ac:dyDescent="0.25">
      <c r="A16" s="37">
        <v>10</v>
      </c>
      <c r="B16" s="12" t="s">
        <v>18</v>
      </c>
      <c r="C16" s="7">
        <v>1161</v>
      </c>
      <c r="D16" s="7">
        <v>2580</v>
      </c>
      <c r="E16" s="7">
        <v>342</v>
      </c>
      <c r="F16" s="7">
        <v>760</v>
      </c>
      <c r="G16" s="7">
        <v>121.5</v>
      </c>
      <c r="H16" s="7">
        <v>270</v>
      </c>
      <c r="I16" s="8">
        <v>1624.5</v>
      </c>
      <c r="J16" s="8">
        <v>3610</v>
      </c>
      <c r="K16" s="7">
        <v>238.5</v>
      </c>
      <c r="L16" s="7">
        <v>530</v>
      </c>
      <c r="M16" s="7">
        <v>130.5</v>
      </c>
      <c r="N16" s="7">
        <v>290</v>
      </c>
      <c r="O16" s="8">
        <v>1993.5</v>
      </c>
      <c r="P16" s="8">
        <v>4430</v>
      </c>
      <c r="Q16" s="7">
        <v>29.25</v>
      </c>
      <c r="R16" s="7">
        <v>65</v>
      </c>
      <c r="S16" s="7">
        <v>1539</v>
      </c>
      <c r="T16" s="7">
        <v>3420</v>
      </c>
      <c r="U16" s="7">
        <v>436.5</v>
      </c>
      <c r="V16" s="7">
        <v>970</v>
      </c>
      <c r="W16" s="7">
        <v>182.25</v>
      </c>
      <c r="X16" s="7">
        <v>405</v>
      </c>
      <c r="Y16" s="7">
        <v>591.75</v>
      </c>
      <c r="Z16" s="7">
        <v>1315</v>
      </c>
      <c r="AA16" s="7">
        <v>63</v>
      </c>
      <c r="AB16" s="7">
        <v>140</v>
      </c>
      <c r="AC16" s="7">
        <v>0</v>
      </c>
      <c r="AD16" s="7">
        <v>0</v>
      </c>
      <c r="AE16" s="8">
        <v>1273.5</v>
      </c>
      <c r="AF16" s="8">
        <v>2830</v>
      </c>
      <c r="AG16" s="7">
        <v>85.5</v>
      </c>
      <c r="AH16" s="7">
        <v>190</v>
      </c>
      <c r="AI16" s="7">
        <v>0</v>
      </c>
      <c r="AJ16" s="7">
        <v>0</v>
      </c>
      <c r="AK16" s="7">
        <v>169.065</v>
      </c>
      <c r="AL16" s="7">
        <v>430</v>
      </c>
      <c r="AM16" s="7">
        <v>332.55</v>
      </c>
      <c r="AN16" s="7">
        <v>910</v>
      </c>
      <c r="AO16" s="7">
        <v>0</v>
      </c>
      <c r="AP16" s="7">
        <v>0</v>
      </c>
      <c r="AQ16" s="7">
        <v>100.125</v>
      </c>
      <c r="AR16" s="7">
        <v>245</v>
      </c>
      <c r="AS16" s="7">
        <v>0</v>
      </c>
      <c r="AT16" s="7">
        <v>0</v>
      </c>
      <c r="AU16" s="7">
        <v>601.74</v>
      </c>
      <c r="AV16" s="7">
        <v>1537</v>
      </c>
      <c r="AW16" s="7">
        <v>0</v>
      </c>
      <c r="AX16" s="7">
        <v>0</v>
      </c>
      <c r="AY16" s="9">
        <v>3868.74</v>
      </c>
      <c r="AZ16" s="9">
        <v>8797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41.75</v>
      </c>
      <c r="BJ16" s="7">
        <v>145</v>
      </c>
      <c r="BK16" s="8">
        <v>41.75</v>
      </c>
      <c r="BL16" s="8">
        <v>145</v>
      </c>
      <c r="BM16" s="8">
        <v>3910.49</v>
      </c>
      <c r="BN16" s="8">
        <v>8942</v>
      </c>
      <c r="BO16" s="7">
        <v>11734</v>
      </c>
      <c r="BP16" s="7">
        <v>22355</v>
      </c>
      <c r="BQ16" s="7">
        <v>0</v>
      </c>
      <c r="BR16" s="7">
        <v>0</v>
      </c>
    </row>
    <row r="17" spans="1:95" s="10" customFormat="1" ht="18" customHeight="1" x14ac:dyDescent="0.25">
      <c r="A17" s="36">
        <v>11</v>
      </c>
      <c r="B17" s="12" t="s">
        <v>19</v>
      </c>
      <c r="C17" s="7">
        <v>49.5</v>
      </c>
      <c r="D17" s="7">
        <v>110</v>
      </c>
      <c r="E17" s="7">
        <v>31.5</v>
      </c>
      <c r="F17" s="7">
        <v>70</v>
      </c>
      <c r="G17" s="7">
        <v>36</v>
      </c>
      <c r="H17" s="7">
        <v>80</v>
      </c>
      <c r="I17" s="8">
        <v>117</v>
      </c>
      <c r="J17" s="8">
        <v>260</v>
      </c>
      <c r="K17" s="7">
        <v>13.5</v>
      </c>
      <c r="L17" s="7">
        <v>30</v>
      </c>
      <c r="M17" s="7">
        <v>22.5</v>
      </c>
      <c r="N17" s="7">
        <v>50</v>
      </c>
      <c r="O17" s="8">
        <v>153</v>
      </c>
      <c r="P17" s="8">
        <v>340</v>
      </c>
      <c r="Q17" s="7">
        <v>0</v>
      </c>
      <c r="R17" s="7">
        <v>0</v>
      </c>
      <c r="S17" s="7">
        <v>108</v>
      </c>
      <c r="T17" s="7">
        <v>240</v>
      </c>
      <c r="U17" s="7">
        <v>58.5</v>
      </c>
      <c r="V17" s="7">
        <v>130</v>
      </c>
      <c r="W17" s="7">
        <v>24.75</v>
      </c>
      <c r="X17" s="7">
        <v>55</v>
      </c>
      <c r="Y17" s="7">
        <v>76.5</v>
      </c>
      <c r="Z17" s="7">
        <v>170</v>
      </c>
      <c r="AA17" s="7">
        <v>9</v>
      </c>
      <c r="AB17" s="7">
        <v>20</v>
      </c>
      <c r="AC17" s="7">
        <v>0</v>
      </c>
      <c r="AD17" s="7">
        <v>0</v>
      </c>
      <c r="AE17" s="8">
        <v>168.75</v>
      </c>
      <c r="AF17" s="8">
        <v>375</v>
      </c>
      <c r="AG17" s="7">
        <v>0</v>
      </c>
      <c r="AH17" s="7">
        <v>0</v>
      </c>
      <c r="AI17" s="7">
        <v>0</v>
      </c>
      <c r="AJ17" s="7">
        <v>0</v>
      </c>
      <c r="AK17" s="7">
        <v>27</v>
      </c>
      <c r="AL17" s="7">
        <v>60</v>
      </c>
      <c r="AM17" s="7">
        <v>76.5</v>
      </c>
      <c r="AN17" s="7">
        <v>170</v>
      </c>
      <c r="AO17" s="7">
        <v>0</v>
      </c>
      <c r="AP17" s="7">
        <v>0</v>
      </c>
      <c r="AQ17" s="7">
        <v>40.5</v>
      </c>
      <c r="AR17" s="7">
        <v>90</v>
      </c>
      <c r="AS17" s="7">
        <v>0</v>
      </c>
      <c r="AT17" s="7">
        <v>0</v>
      </c>
      <c r="AU17" s="7">
        <v>144</v>
      </c>
      <c r="AV17" s="7">
        <v>320</v>
      </c>
      <c r="AW17" s="7">
        <v>0</v>
      </c>
      <c r="AX17" s="7">
        <v>0</v>
      </c>
      <c r="AY17" s="9">
        <v>465.75</v>
      </c>
      <c r="AZ17" s="9">
        <v>1035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11.25</v>
      </c>
      <c r="BJ17" s="7">
        <v>25</v>
      </c>
      <c r="BK17" s="8">
        <v>11.25</v>
      </c>
      <c r="BL17" s="8">
        <v>25</v>
      </c>
      <c r="BM17" s="8">
        <v>477</v>
      </c>
      <c r="BN17" s="8">
        <v>1060</v>
      </c>
      <c r="BO17" s="7">
        <v>954</v>
      </c>
      <c r="BP17" s="7">
        <v>2650</v>
      </c>
      <c r="BQ17" s="7">
        <v>0</v>
      </c>
      <c r="BR17" s="7">
        <v>0</v>
      </c>
    </row>
    <row r="18" spans="1:95" s="10" customFormat="1" ht="18" customHeight="1" x14ac:dyDescent="0.25">
      <c r="A18" s="37">
        <v>12</v>
      </c>
      <c r="B18" s="12" t="s">
        <v>20</v>
      </c>
      <c r="C18" s="7">
        <v>562.5</v>
      </c>
      <c r="D18" s="7">
        <v>1250</v>
      </c>
      <c r="E18" s="7">
        <v>686.25</v>
      </c>
      <c r="F18" s="7">
        <v>1525</v>
      </c>
      <c r="G18" s="7">
        <v>265.5</v>
      </c>
      <c r="H18" s="7">
        <v>590</v>
      </c>
      <c r="I18" s="8">
        <v>1514.25</v>
      </c>
      <c r="J18" s="8">
        <v>3365</v>
      </c>
      <c r="K18" s="7">
        <v>238.5</v>
      </c>
      <c r="L18" s="7">
        <v>530</v>
      </c>
      <c r="M18" s="7">
        <v>103.5</v>
      </c>
      <c r="N18" s="7">
        <v>230</v>
      </c>
      <c r="O18" s="8">
        <v>1856.25</v>
      </c>
      <c r="P18" s="8">
        <v>4125</v>
      </c>
      <c r="Q18" s="7">
        <v>13.5</v>
      </c>
      <c r="R18" s="7">
        <v>50</v>
      </c>
      <c r="S18" s="7">
        <v>1170</v>
      </c>
      <c r="T18" s="7">
        <v>2760</v>
      </c>
      <c r="U18" s="7">
        <v>157.5</v>
      </c>
      <c r="V18" s="7">
        <v>650</v>
      </c>
      <c r="W18" s="7">
        <v>45</v>
      </c>
      <c r="X18" s="7">
        <v>240</v>
      </c>
      <c r="Y18" s="7">
        <v>171</v>
      </c>
      <c r="Z18" s="7">
        <v>600</v>
      </c>
      <c r="AA18" s="7">
        <v>31.5</v>
      </c>
      <c r="AB18" s="7">
        <v>70</v>
      </c>
      <c r="AC18" s="7">
        <v>0</v>
      </c>
      <c r="AD18" s="7">
        <v>0</v>
      </c>
      <c r="AE18" s="8">
        <v>405</v>
      </c>
      <c r="AF18" s="8">
        <v>1560</v>
      </c>
      <c r="AG18" s="7">
        <v>63</v>
      </c>
      <c r="AH18" s="7">
        <v>140</v>
      </c>
      <c r="AI18" s="7">
        <v>0</v>
      </c>
      <c r="AJ18" s="7">
        <v>0</v>
      </c>
      <c r="AK18" s="7">
        <v>175.5</v>
      </c>
      <c r="AL18" s="7">
        <v>390</v>
      </c>
      <c r="AM18" s="7">
        <v>301.5</v>
      </c>
      <c r="AN18" s="7">
        <v>670</v>
      </c>
      <c r="AO18" s="7">
        <v>0</v>
      </c>
      <c r="AP18" s="7">
        <v>0</v>
      </c>
      <c r="AQ18" s="7">
        <v>99</v>
      </c>
      <c r="AR18" s="7">
        <v>220</v>
      </c>
      <c r="AS18" s="7">
        <v>0</v>
      </c>
      <c r="AT18" s="7">
        <v>0</v>
      </c>
      <c r="AU18" s="7">
        <v>576</v>
      </c>
      <c r="AV18" s="7">
        <v>1280</v>
      </c>
      <c r="AW18" s="7">
        <v>0</v>
      </c>
      <c r="AX18" s="7">
        <v>0</v>
      </c>
      <c r="AY18" s="9">
        <v>2837.25</v>
      </c>
      <c r="AZ18" s="9">
        <v>6965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20.25</v>
      </c>
      <c r="BJ18" s="7">
        <v>65</v>
      </c>
      <c r="BK18" s="8">
        <v>20.25</v>
      </c>
      <c r="BL18" s="8">
        <v>65</v>
      </c>
      <c r="BM18" s="8">
        <v>2857.5</v>
      </c>
      <c r="BN18" s="8">
        <v>7030</v>
      </c>
      <c r="BO18" s="7">
        <v>5274</v>
      </c>
      <c r="BP18" s="7">
        <v>17575</v>
      </c>
      <c r="BQ18" s="7">
        <v>0</v>
      </c>
      <c r="BR18" s="7">
        <v>0</v>
      </c>
    </row>
    <row r="19" spans="1:95" s="16" customFormat="1" ht="18" customHeight="1" x14ac:dyDescent="0.25">
      <c r="A19" s="38"/>
      <c r="B19" s="13" t="s">
        <v>67</v>
      </c>
      <c r="C19" s="8">
        <v>14215.5</v>
      </c>
      <c r="D19" s="8">
        <v>31590</v>
      </c>
      <c r="E19" s="8">
        <v>4106.25</v>
      </c>
      <c r="F19" s="8">
        <v>9125</v>
      </c>
      <c r="G19" s="8">
        <v>1971</v>
      </c>
      <c r="H19" s="8">
        <v>4380</v>
      </c>
      <c r="I19" s="8">
        <v>20292.75</v>
      </c>
      <c r="J19" s="8">
        <v>45095</v>
      </c>
      <c r="K19" s="8">
        <v>1936.35</v>
      </c>
      <c r="L19" s="8">
        <v>4303</v>
      </c>
      <c r="M19" s="8">
        <v>1586.25</v>
      </c>
      <c r="N19" s="8">
        <v>3525</v>
      </c>
      <c r="O19" s="8">
        <v>23815.35</v>
      </c>
      <c r="P19" s="8">
        <v>52923</v>
      </c>
      <c r="Q19" s="8">
        <v>262.8</v>
      </c>
      <c r="R19" s="8">
        <v>604</v>
      </c>
      <c r="S19" s="8">
        <v>17527.5</v>
      </c>
      <c r="T19" s="8">
        <v>39110</v>
      </c>
      <c r="U19" s="8">
        <v>3876.75</v>
      </c>
      <c r="V19" s="8">
        <v>8915</v>
      </c>
      <c r="W19" s="8">
        <v>1653.75</v>
      </c>
      <c r="X19" s="8">
        <v>3885</v>
      </c>
      <c r="Y19" s="8">
        <v>4059</v>
      </c>
      <c r="Z19" s="8">
        <v>9240</v>
      </c>
      <c r="AA19" s="8">
        <v>825.75</v>
      </c>
      <c r="AB19" s="8">
        <v>1835</v>
      </c>
      <c r="AC19" s="8">
        <v>150</v>
      </c>
      <c r="AD19" s="8">
        <v>0</v>
      </c>
      <c r="AE19" s="8">
        <v>10565.25</v>
      </c>
      <c r="AF19" s="8">
        <v>23875</v>
      </c>
      <c r="AG19" s="8">
        <v>1350.9</v>
      </c>
      <c r="AH19" s="8">
        <v>3002</v>
      </c>
      <c r="AI19" s="8">
        <v>0</v>
      </c>
      <c r="AJ19" s="8">
        <v>0</v>
      </c>
      <c r="AK19" s="8">
        <v>1524.915</v>
      </c>
      <c r="AL19" s="8">
        <v>3985</v>
      </c>
      <c r="AM19" s="8">
        <v>3749.4</v>
      </c>
      <c r="AN19" s="8">
        <v>9250</v>
      </c>
      <c r="AO19" s="8">
        <v>0</v>
      </c>
      <c r="AP19" s="8">
        <v>0</v>
      </c>
      <c r="AQ19" s="8">
        <v>1505.4749999999999</v>
      </c>
      <c r="AR19" s="8">
        <v>3665</v>
      </c>
      <c r="AS19" s="8">
        <v>0</v>
      </c>
      <c r="AT19" s="8">
        <v>0</v>
      </c>
      <c r="AU19" s="8">
        <v>6779.79</v>
      </c>
      <c r="AV19" s="8">
        <v>16562</v>
      </c>
      <c r="AW19" s="8">
        <v>0</v>
      </c>
      <c r="AX19" s="8">
        <v>0</v>
      </c>
      <c r="AY19" s="9">
        <v>41160.389999999992</v>
      </c>
      <c r="AZ19" s="9">
        <v>93360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8">
        <v>226.64999999999998</v>
      </c>
      <c r="BJ19" s="8">
        <v>784</v>
      </c>
      <c r="BK19" s="8">
        <v>226.64999999999998</v>
      </c>
      <c r="BL19" s="8">
        <v>784</v>
      </c>
      <c r="BM19" s="8">
        <v>41387.039999999994</v>
      </c>
      <c r="BN19" s="8">
        <v>94144</v>
      </c>
      <c r="BO19" s="8">
        <v>207921.80000000005</v>
      </c>
      <c r="BP19" s="8">
        <v>235360</v>
      </c>
      <c r="BQ19" s="8">
        <v>0</v>
      </c>
      <c r="BR19" s="8">
        <v>0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8">
        <v>0</v>
      </c>
      <c r="J20" s="8">
        <v>0</v>
      </c>
      <c r="K20" s="7">
        <v>0</v>
      </c>
      <c r="L20" s="7">
        <v>0</v>
      </c>
      <c r="M20" s="7">
        <v>0</v>
      </c>
      <c r="N20" s="7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8">
        <v>0</v>
      </c>
      <c r="AF20" s="8">
        <v>0</v>
      </c>
      <c r="AG20" s="8">
        <v>0</v>
      </c>
      <c r="AH20" s="8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9">
        <v>0</v>
      </c>
      <c r="AZ20" s="9">
        <v>0</v>
      </c>
      <c r="BA20" s="9">
        <v>0</v>
      </c>
      <c r="BB20" s="9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8">
        <v>0</v>
      </c>
      <c r="BL20" s="8">
        <v>0</v>
      </c>
      <c r="BM20" s="8">
        <v>0</v>
      </c>
      <c r="BN20" s="8">
        <v>0</v>
      </c>
      <c r="BO20" s="7">
        <v>0</v>
      </c>
      <c r="BP20" s="7">
        <v>0</v>
      </c>
      <c r="BQ20" s="29">
        <v>0</v>
      </c>
      <c r="BR20" s="29">
        <v>0</v>
      </c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8">
        <v>0</v>
      </c>
      <c r="J21" s="8">
        <v>0</v>
      </c>
      <c r="K21" s="7">
        <v>0</v>
      </c>
      <c r="L21" s="7">
        <v>0</v>
      </c>
      <c r="M21" s="7">
        <v>0</v>
      </c>
      <c r="N21" s="7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8">
        <v>0</v>
      </c>
      <c r="AF21" s="8">
        <v>0</v>
      </c>
      <c r="AG21" s="8">
        <v>0</v>
      </c>
      <c r="AH21" s="8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9">
        <v>0</v>
      </c>
      <c r="AZ21" s="9">
        <v>0</v>
      </c>
      <c r="BA21" s="9">
        <v>0</v>
      </c>
      <c r="BB21" s="9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8">
        <v>0</v>
      </c>
      <c r="BL21" s="8">
        <v>0</v>
      </c>
      <c r="BM21" s="8">
        <v>0</v>
      </c>
      <c r="BN21" s="8">
        <v>0</v>
      </c>
      <c r="BO21" s="7">
        <v>0</v>
      </c>
      <c r="BP21" s="7">
        <v>0</v>
      </c>
      <c r="BQ21" s="30">
        <v>0</v>
      </c>
      <c r="BR21" s="30">
        <v>0</v>
      </c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8">
        <v>0</v>
      </c>
      <c r="J22" s="8">
        <v>0</v>
      </c>
      <c r="K22" s="7">
        <v>0</v>
      </c>
      <c r="L22" s="7">
        <v>0</v>
      </c>
      <c r="M22" s="7">
        <v>0</v>
      </c>
      <c r="N22" s="7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8">
        <v>0</v>
      </c>
      <c r="AF22" s="8">
        <v>0</v>
      </c>
      <c r="AG22" s="8">
        <v>0</v>
      </c>
      <c r="AH22" s="8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9">
        <v>0</v>
      </c>
      <c r="AZ22" s="9">
        <v>0</v>
      </c>
      <c r="BA22" s="9">
        <v>0</v>
      </c>
      <c r="BB22" s="9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8">
        <v>0</v>
      </c>
      <c r="BL22" s="8">
        <v>0</v>
      </c>
      <c r="BM22" s="8">
        <v>0</v>
      </c>
      <c r="BN22" s="8">
        <v>0</v>
      </c>
      <c r="BO22" s="7">
        <v>0</v>
      </c>
      <c r="BP22" s="7">
        <v>0</v>
      </c>
      <c r="BQ22" s="29">
        <v>0</v>
      </c>
      <c r="BR22" s="29">
        <v>0</v>
      </c>
    </row>
    <row r="23" spans="1:95" s="10" customFormat="1" ht="18" customHeight="1" x14ac:dyDescent="0.25">
      <c r="A23" s="37">
        <v>16</v>
      </c>
      <c r="B23" s="12" t="s">
        <v>24</v>
      </c>
      <c r="C23" s="7">
        <v>0</v>
      </c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8">
        <v>0</v>
      </c>
      <c r="J23" s="8">
        <v>0</v>
      </c>
      <c r="K23" s="7">
        <v>0</v>
      </c>
      <c r="L23" s="7">
        <v>0</v>
      </c>
      <c r="M23" s="7">
        <v>0</v>
      </c>
      <c r="N23" s="7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8">
        <v>0</v>
      </c>
      <c r="AF23" s="8">
        <v>0</v>
      </c>
      <c r="AG23" s="8">
        <v>0</v>
      </c>
      <c r="AH23" s="8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9">
        <v>0</v>
      </c>
      <c r="AZ23" s="9">
        <v>0</v>
      </c>
      <c r="BA23" s="9">
        <v>0</v>
      </c>
      <c r="BB23" s="9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8">
        <v>0</v>
      </c>
      <c r="BL23" s="8">
        <v>0</v>
      </c>
      <c r="BM23" s="8">
        <v>0</v>
      </c>
      <c r="BN23" s="8">
        <v>0</v>
      </c>
      <c r="BO23" s="7">
        <v>0</v>
      </c>
      <c r="BP23" s="7">
        <v>0</v>
      </c>
      <c r="BQ23" s="29">
        <v>0</v>
      </c>
      <c r="BR23" s="29">
        <v>0</v>
      </c>
    </row>
    <row r="24" spans="1:95" s="19" customFormat="1" ht="18" customHeight="1" x14ac:dyDescent="0.25">
      <c r="A24" s="37">
        <v>17</v>
      </c>
      <c r="B24" s="6" t="s">
        <v>97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8">
        <v>0</v>
      </c>
      <c r="J24" s="8">
        <v>0</v>
      </c>
      <c r="K24" s="7">
        <v>0</v>
      </c>
      <c r="L24" s="7">
        <v>0</v>
      </c>
      <c r="M24" s="7">
        <v>0</v>
      </c>
      <c r="N24" s="7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8">
        <v>0</v>
      </c>
      <c r="AF24" s="8">
        <v>0</v>
      </c>
      <c r="AG24" s="8">
        <v>0</v>
      </c>
      <c r="AH24" s="8">
        <v>0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9">
        <v>0</v>
      </c>
      <c r="AZ24" s="9">
        <v>0</v>
      </c>
      <c r="BA24" s="9">
        <v>0</v>
      </c>
      <c r="BB24" s="9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8">
        <v>0</v>
      </c>
      <c r="BL24" s="8">
        <v>0</v>
      </c>
      <c r="BM24" s="8">
        <v>0</v>
      </c>
      <c r="BN24" s="8">
        <v>0</v>
      </c>
      <c r="BO24" s="7">
        <v>0</v>
      </c>
      <c r="BP24" s="7">
        <v>0</v>
      </c>
      <c r="BQ24" s="31">
        <v>0</v>
      </c>
      <c r="BR24" s="31">
        <v>0</v>
      </c>
    </row>
    <row r="25" spans="1:95" s="19" customFormat="1" ht="18" customHeight="1" x14ac:dyDescent="0.25">
      <c r="A25" s="37">
        <v>18</v>
      </c>
      <c r="B25" s="6" t="s">
        <v>25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8">
        <v>0</v>
      </c>
      <c r="J25" s="8">
        <v>0</v>
      </c>
      <c r="K25" s="7">
        <v>0</v>
      </c>
      <c r="L25" s="7">
        <v>0</v>
      </c>
      <c r="M25" s="7">
        <v>0</v>
      </c>
      <c r="N25" s="7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8">
        <v>0</v>
      </c>
      <c r="AF25" s="8">
        <v>0</v>
      </c>
      <c r="AG25" s="8">
        <v>0</v>
      </c>
      <c r="AH25" s="8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9">
        <v>0</v>
      </c>
      <c r="AZ25" s="9">
        <v>0</v>
      </c>
      <c r="BA25" s="9">
        <v>0</v>
      </c>
      <c r="BB25" s="9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8">
        <v>0</v>
      </c>
      <c r="BL25" s="8">
        <v>0</v>
      </c>
      <c r="BM25" s="8">
        <v>0</v>
      </c>
      <c r="BN25" s="8">
        <v>0</v>
      </c>
      <c r="BO25" s="7">
        <v>0</v>
      </c>
      <c r="BP25" s="7">
        <v>0</v>
      </c>
      <c r="BQ25" s="31">
        <v>0</v>
      </c>
      <c r="BR25" s="31">
        <v>0</v>
      </c>
    </row>
    <row r="26" spans="1:95" s="19" customFormat="1" ht="18" customHeight="1" x14ac:dyDescent="0.25">
      <c r="A26" s="37">
        <v>19</v>
      </c>
      <c r="B26" s="6" t="s">
        <v>26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8">
        <v>0</v>
      </c>
      <c r="J26" s="8">
        <v>0</v>
      </c>
      <c r="K26" s="7">
        <v>0</v>
      </c>
      <c r="L26" s="7">
        <v>0</v>
      </c>
      <c r="M26" s="7">
        <v>0</v>
      </c>
      <c r="N26" s="7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8">
        <v>0</v>
      </c>
      <c r="AF26" s="8">
        <v>0</v>
      </c>
      <c r="AG26" s="8">
        <v>0</v>
      </c>
      <c r="AH26" s="8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9">
        <v>0</v>
      </c>
      <c r="AZ26" s="9">
        <v>0</v>
      </c>
      <c r="BA26" s="9">
        <v>0</v>
      </c>
      <c r="BB26" s="9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8">
        <v>0</v>
      </c>
      <c r="BL26" s="8">
        <v>0</v>
      </c>
      <c r="BM26" s="8">
        <v>0</v>
      </c>
      <c r="BN26" s="8">
        <v>0</v>
      </c>
      <c r="BO26" s="7">
        <v>0</v>
      </c>
      <c r="BP26" s="7">
        <v>0</v>
      </c>
      <c r="BQ26" s="31">
        <v>0</v>
      </c>
      <c r="BR26" s="31">
        <v>0</v>
      </c>
    </row>
    <row r="27" spans="1:95" s="19" customFormat="1" ht="18" customHeight="1" x14ac:dyDescent="0.25">
      <c r="A27" s="37">
        <v>20</v>
      </c>
      <c r="B27" s="6" t="s">
        <v>27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8">
        <v>0</v>
      </c>
      <c r="J27" s="8">
        <v>0</v>
      </c>
      <c r="K27" s="7">
        <v>0</v>
      </c>
      <c r="L27" s="7">
        <v>0</v>
      </c>
      <c r="M27" s="7">
        <v>0</v>
      </c>
      <c r="N27" s="7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  <c r="AD27" s="7">
        <v>0</v>
      </c>
      <c r="AE27" s="8">
        <v>0</v>
      </c>
      <c r="AF27" s="8">
        <v>0</v>
      </c>
      <c r="AG27" s="8">
        <v>0</v>
      </c>
      <c r="AH27" s="8">
        <v>0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9">
        <v>0</v>
      </c>
      <c r="AZ27" s="9">
        <v>0</v>
      </c>
      <c r="BA27" s="9">
        <v>0</v>
      </c>
      <c r="BB27" s="9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8">
        <v>0</v>
      </c>
      <c r="BL27" s="8">
        <v>0</v>
      </c>
      <c r="BM27" s="8">
        <v>0</v>
      </c>
      <c r="BN27" s="8">
        <v>0</v>
      </c>
      <c r="BO27" s="7">
        <v>0</v>
      </c>
      <c r="BP27" s="7">
        <v>0</v>
      </c>
      <c r="BQ27" s="31">
        <v>0</v>
      </c>
      <c r="BR27" s="31">
        <v>0</v>
      </c>
    </row>
    <row r="28" spans="1:95" s="19" customFormat="1" ht="18" customHeight="1" x14ac:dyDescent="0.25">
      <c r="A28" s="37">
        <v>21</v>
      </c>
      <c r="B28" s="6" t="s">
        <v>59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8">
        <v>0</v>
      </c>
      <c r="J28" s="8">
        <v>0</v>
      </c>
      <c r="K28" s="7">
        <v>0</v>
      </c>
      <c r="L28" s="7">
        <v>0</v>
      </c>
      <c r="M28" s="7">
        <v>0</v>
      </c>
      <c r="N28" s="7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8">
        <v>0</v>
      </c>
      <c r="AF28" s="8">
        <v>0</v>
      </c>
      <c r="AG28" s="8">
        <v>0</v>
      </c>
      <c r="AH28" s="8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9">
        <v>0</v>
      </c>
      <c r="AZ28" s="9">
        <v>0</v>
      </c>
      <c r="BA28" s="9">
        <v>0</v>
      </c>
      <c r="BB28" s="9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8">
        <v>0</v>
      </c>
      <c r="BL28" s="8">
        <v>0</v>
      </c>
      <c r="BM28" s="8">
        <v>0</v>
      </c>
      <c r="BN28" s="8">
        <v>0</v>
      </c>
      <c r="BO28" s="7">
        <v>0</v>
      </c>
      <c r="BP28" s="7">
        <v>0</v>
      </c>
      <c r="BQ28" s="31">
        <v>0</v>
      </c>
      <c r="BR28" s="31">
        <v>0</v>
      </c>
    </row>
    <row r="29" spans="1:95" s="19" customFormat="1" ht="18" customHeight="1" x14ac:dyDescent="0.25">
      <c r="A29" s="37">
        <v>22</v>
      </c>
      <c r="B29" s="6" t="s">
        <v>28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8">
        <v>0</v>
      </c>
      <c r="J29" s="8">
        <v>0</v>
      </c>
      <c r="K29" s="7">
        <v>0</v>
      </c>
      <c r="L29" s="7">
        <v>0</v>
      </c>
      <c r="M29" s="7">
        <v>0</v>
      </c>
      <c r="N29" s="7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8">
        <v>0</v>
      </c>
      <c r="AF29" s="8">
        <v>0</v>
      </c>
      <c r="AG29" s="8">
        <v>0</v>
      </c>
      <c r="AH29" s="8">
        <v>0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9">
        <v>0</v>
      </c>
      <c r="AZ29" s="9">
        <v>0</v>
      </c>
      <c r="BA29" s="9">
        <v>0</v>
      </c>
      <c r="BB29" s="9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8">
        <v>0</v>
      </c>
      <c r="BL29" s="8">
        <v>0</v>
      </c>
      <c r="BM29" s="8">
        <v>0</v>
      </c>
      <c r="BN29" s="8">
        <v>0</v>
      </c>
      <c r="BO29" s="7">
        <v>0</v>
      </c>
      <c r="BP29" s="7">
        <v>0</v>
      </c>
      <c r="BQ29" s="31">
        <v>0</v>
      </c>
      <c r="BR29" s="31">
        <v>0</v>
      </c>
    </row>
    <row r="30" spans="1:95" s="19" customFormat="1" ht="18" customHeight="1" x14ac:dyDescent="0.25">
      <c r="A30" s="37">
        <v>23</v>
      </c>
      <c r="B30" s="6" t="s">
        <v>98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7">
        <v>0</v>
      </c>
      <c r="I30" s="8">
        <v>0</v>
      </c>
      <c r="J30" s="8">
        <v>0</v>
      </c>
      <c r="K30" s="7">
        <v>0</v>
      </c>
      <c r="L30" s="7">
        <v>0</v>
      </c>
      <c r="M30" s="7">
        <v>0</v>
      </c>
      <c r="N30" s="7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  <c r="AD30" s="7">
        <v>0</v>
      </c>
      <c r="AE30" s="8">
        <v>0</v>
      </c>
      <c r="AF30" s="8">
        <v>0</v>
      </c>
      <c r="AG30" s="8">
        <v>0</v>
      </c>
      <c r="AH30" s="8">
        <v>0</v>
      </c>
      <c r="AI30" s="7">
        <v>0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9">
        <v>0</v>
      </c>
      <c r="AZ30" s="9">
        <v>0</v>
      </c>
      <c r="BA30" s="9">
        <v>0</v>
      </c>
      <c r="BB30" s="9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8">
        <v>0</v>
      </c>
      <c r="BL30" s="8">
        <v>0</v>
      </c>
      <c r="BM30" s="8">
        <v>0</v>
      </c>
      <c r="BN30" s="8">
        <v>0</v>
      </c>
      <c r="BO30" s="7">
        <v>0</v>
      </c>
      <c r="BP30" s="7">
        <v>0</v>
      </c>
      <c r="BQ30" s="31">
        <v>0</v>
      </c>
      <c r="BR30" s="31">
        <v>0</v>
      </c>
    </row>
    <row r="31" spans="1:95" s="19" customFormat="1" ht="18" customHeight="1" x14ac:dyDescent="0.25">
      <c r="A31" s="37">
        <v>24</v>
      </c>
      <c r="B31" s="6" t="s">
        <v>29</v>
      </c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8">
        <v>0</v>
      </c>
      <c r="J31" s="8">
        <v>0</v>
      </c>
      <c r="K31" s="7">
        <v>0</v>
      </c>
      <c r="L31" s="7">
        <v>0</v>
      </c>
      <c r="M31" s="7">
        <v>0</v>
      </c>
      <c r="N31" s="7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  <c r="AD31" s="7">
        <v>0</v>
      </c>
      <c r="AE31" s="8">
        <v>0</v>
      </c>
      <c r="AF31" s="8">
        <v>0</v>
      </c>
      <c r="AG31" s="8">
        <v>0</v>
      </c>
      <c r="AH31" s="8">
        <v>0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9">
        <v>0</v>
      </c>
      <c r="AZ31" s="9">
        <v>0</v>
      </c>
      <c r="BA31" s="9">
        <v>0</v>
      </c>
      <c r="BB31" s="9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8">
        <v>0</v>
      </c>
      <c r="BL31" s="8">
        <v>0</v>
      </c>
      <c r="BM31" s="8">
        <v>0</v>
      </c>
      <c r="BN31" s="8">
        <v>0</v>
      </c>
      <c r="BO31" s="7">
        <v>0</v>
      </c>
      <c r="BP31" s="7">
        <v>0</v>
      </c>
      <c r="BQ31" s="31">
        <v>0</v>
      </c>
      <c r="BR31" s="31">
        <v>0</v>
      </c>
    </row>
    <row r="32" spans="1:95" s="16" customFormat="1" ht="18" customHeight="1" x14ac:dyDescent="0.25">
      <c r="A32" s="38"/>
      <c r="B32" s="13" t="s">
        <v>30</v>
      </c>
      <c r="C32" s="8">
        <v>0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9">
        <v>0</v>
      </c>
      <c r="AZ32" s="9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8">
        <v>0</v>
      </c>
      <c r="BN32" s="8">
        <v>0</v>
      </c>
      <c r="BO32" s="8">
        <v>0</v>
      </c>
      <c r="BP32" s="8">
        <v>0</v>
      </c>
      <c r="BQ32" s="8">
        <v>0</v>
      </c>
      <c r="BR32" s="8">
        <v>0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8">
        <v>0</v>
      </c>
      <c r="J33" s="8">
        <v>0</v>
      </c>
      <c r="K33" s="7">
        <v>0</v>
      </c>
      <c r="L33" s="7">
        <v>0</v>
      </c>
      <c r="M33" s="7">
        <v>0</v>
      </c>
      <c r="N33" s="7">
        <v>0</v>
      </c>
      <c r="O33" s="8">
        <v>0</v>
      </c>
      <c r="P33" s="8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  <c r="AD33" s="7">
        <v>0</v>
      </c>
      <c r="AE33" s="8">
        <v>0</v>
      </c>
      <c r="AF33" s="8">
        <v>0</v>
      </c>
      <c r="AG33" s="7">
        <v>0</v>
      </c>
      <c r="AH33" s="7">
        <v>0</v>
      </c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9">
        <v>0</v>
      </c>
      <c r="AZ33" s="9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8">
        <v>0</v>
      </c>
      <c r="BL33" s="8">
        <v>0</v>
      </c>
      <c r="BM33" s="8">
        <v>0</v>
      </c>
      <c r="BN33" s="8">
        <v>0</v>
      </c>
      <c r="BO33" s="7">
        <v>0</v>
      </c>
      <c r="BP33" s="7">
        <v>0</v>
      </c>
      <c r="BQ33" s="7">
        <v>0</v>
      </c>
      <c r="BR33" s="7">
        <v>0</v>
      </c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7">
        <v>317.25</v>
      </c>
      <c r="D34" s="7">
        <v>705</v>
      </c>
      <c r="E34" s="7">
        <v>146.25</v>
      </c>
      <c r="F34" s="7">
        <v>325</v>
      </c>
      <c r="G34" s="7">
        <v>67.5</v>
      </c>
      <c r="H34" s="7">
        <v>150</v>
      </c>
      <c r="I34" s="8">
        <v>531</v>
      </c>
      <c r="J34" s="8">
        <v>1180</v>
      </c>
      <c r="K34" s="7">
        <v>121.5</v>
      </c>
      <c r="L34" s="7">
        <v>270</v>
      </c>
      <c r="M34" s="7">
        <v>81</v>
      </c>
      <c r="N34" s="7">
        <v>180</v>
      </c>
      <c r="O34" s="8">
        <v>733.5</v>
      </c>
      <c r="P34" s="8">
        <v>1630</v>
      </c>
      <c r="Q34" s="7">
        <v>29.25</v>
      </c>
      <c r="R34" s="7">
        <v>65</v>
      </c>
      <c r="S34" s="7">
        <v>605.25</v>
      </c>
      <c r="T34" s="7">
        <v>1345</v>
      </c>
      <c r="U34" s="7">
        <v>351</v>
      </c>
      <c r="V34" s="7">
        <v>780</v>
      </c>
      <c r="W34" s="7">
        <v>193.5</v>
      </c>
      <c r="X34" s="7">
        <v>430</v>
      </c>
      <c r="Y34" s="7">
        <v>360</v>
      </c>
      <c r="Z34" s="7">
        <v>800</v>
      </c>
      <c r="AA34" s="7">
        <v>9</v>
      </c>
      <c r="AB34" s="7">
        <v>50</v>
      </c>
      <c r="AC34" s="7">
        <v>0</v>
      </c>
      <c r="AD34" s="7">
        <v>0</v>
      </c>
      <c r="AE34" s="8">
        <v>913.5</v>
      </c>
      <c r="AF34" s="8">
        <v>2060</v>
      </c>
      <c r="AG34" s="7">
        <v>67.5</v>
      </c>
      <c r="AH34" s="7">
        <v>150</v>
      </c>
      <c r="AI34" s="7">
        <v>0</v>
      </c>
      <c r="AJ34" s="7">
        <v>0</v>
      </c>
      <c r="AK34" s="7">
        <v>76.5</v>
      </c>
      <c r="AL34" s="7">
        <v>300</v>
      </c>
      <c r="AM34" s="7">
        <v>292.5</v>
      </c>
      <c r="AN34" s="7">
        <v>650</v>
      </c>
      <c r="AO34" s="7">
        <v>0</v>
      </c>
      <c r="AP34" s="7">
        <v>0</v>
      </c>
      <c r="AQ34" s="7">
        <v>184.5</v>
      </c>
      <c r="AR34" s="7">
        <v>410</v>
      </c>
      <c r="AS34" s="7">
        <v>0</v>
      </c>
      <c r="AT34" s="7">
        <v>0</v>
      </c>
      <c r="AU34" s="7">
        <v>553.5</v>
      </c>
      <c r="AV34" s="7">
        <v>1230</v>
      </c>
      <c r="AW34" s="7">
        <v>0</v>
      </c>
      <c r="AX34" s="7">
        <v>0</v>
      </c>
      <c r="AY34" s="9">
        <v>2200.5</v>
      </c>
      <c r="AZ34" s="9">
        <v>4920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9</v>
      </c>
      <c r="BJ34" s="7">
        <v>50</v>
      </c>
      <c r="BK34" s="8">
        <v>9</v>
      </c>
      <c r="BL34" s="8">
        <v>50</v>
      </c>
      <c r="BM34" s="8">
        <v>2209.5</v>
      </c>
      <c r="BN34" s="8">
        <v>4970</v>
      </c>
      <c r="BO34" s="7">
        <v>4419</v>
      </c>
      <c r="BP34" s="7">
        <v>12425</v>
      </c>
      <c r="BQ34" s="7">
        <v>0</v>
      </c>
      <c r="BR34" s="7">
        <v>0</v>
      </c>
    </row>
    <row r="35" spans="1:95" s="10" customFormat="1" ht="18" customHeight="1" x14ac:dyDescent="0.25">
      <c r="A35" s="39">
        <v>27</v>
      </c>
      <c r="B35" s="12" t="s">
        <v>14</v>
      </c>
      <c r="C35" s="7">
        <v>207</v>
      </c>
      <c r="D35" s="7">
        <v>460</v>
      </c>
      <c r="E35" s="7">
        <v>225</v>
      </c>
      <c r="F35" s="7">
        <v>500</v>
      </c>
      <c r="G35" s="7">
        <v>103.5</v>
      </c>
      <c r="H35" s="7">
        <v>230</v>
      </c>
      <c r="I35" s="8">
        <v>535.5</v>
      </c>
      <c r="J35" s="8">
        <v>1190</v>
      </c>
      <c r="K35" s="7">
        <v>81</v>
      </c>
      <c r="L35" s="7">
        <v>180</v>
      </c>
      <c r="M35" s="7">
        <v>27</v>
      </c>
      <c r="N35" s="7">
        <v>60</v>
      </c>
      <c r="O35" s="8">
        <v>643.5</v>
      </c>
      <c r="P35" s="8">
        <v>1430</v>
      </c>
      <c r="Q35" s="7">
        <v>2.25</v>
      </c>
      <c r="R35" s="7">
        <v>5</v>
      </c>
      <c r="S35" s="7">
        <v>450</v>
      </c>
      <c r="T35" s="7">
        <v>1000</v>
      </c>
      <c r="U35" s="7">
        <v>247.5</v>
      </c>
      <c r="V35" s="7">
        <v>550</v>
      </c>
      <c r="W35" s="7">
        <v>94.5</v>
      </c>
      <c r="X35" s="7">
        <v>210</v>
      </c>
      <c r="Y35" s="7">
        <v>225</v>
      </c>
      <c r="Z35" s="7">
        <v>500</v>
      </c>
      <c r="AA35" s="7">
        <v>7.2</v>
      </c>
      <c r="AB35" s="7">
        <v>46</v>
      </c>
      <c r="AC35" s="7">
        <v>0</v>
      </c>
      <c r="AD35" s="7">
        <v>0</v>
      </c>
      <c r="AE35" s="8">
        <v>574.20000000000005</v>
      </c>
      <c r="AF35" s="8">
        <v>1306</v>
      </c>
      <c r="AG35" s="7">
        <v>49.5</v>
      </c>
      <c r="AH35" s="7">
        <v>110</v>
      </c>
      <c r="AI35" s="7">
        <v>0</v>
      </c>
      <c r="AJ35" s="7">
        <v>0</v>
      </c>
      <c r="AK35" s="7">
        <v>67.5</v>
      </c>
      <c r="AL35" s="7">
        <v>150</v>
      </c>
      <c r="AM35" s="7">
        <v>144</v>
      </c>
      <c r="AN35" s="7">
        <v>320</v>
      </c>
      <c r="AO35" s="7">
        <v>0</v>
      </c>
      <c r="AP35" s="7">
        <v>0</v>
      </c>
      <c r="AQ35" s="7">
        <v>81</v>
      </c>
      <c r="AR35" s="7">
        <v>180</v>
      </c>
      <c r="AS35" s="7">
        <v>0</v>
      </c>
      <c r="AT35" s="7">
        <v>0</v>
      </c>
      <c r="AU35" s="7">
        <v>292.5</v>
      </c>
      <c r="AV35" s="7">
        <v>650</v>
      </c>
      <c r="AW35" s="7">
        <v>0</v>
      </c>
      <c r="AX35" s="7">
        <v>0</v>
      </c>
      <c r="AY35" s="9">
        <v>1510.2</v>
      </c>
      <c r="AZ35" s="9">
        <v>3386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6.75</v>
      </c>
      <c r="BJ35" s="7">
        <v>25</v>
      </c>
      <c r="BK35" s="8">
        <v>6.75</v>
      </c>
      <c r="BL35" s="8">
        <v>25</v>
      </c>
      <c r="BM35" s="8">
        <v>1516.95</v>
      </c>
      <c r="BN35" s="8">
        <v>3411</v>
      </c>
      <c r="BO35" s="7">
        <v>3033.9</v>
      </c>
      <c r="BP35" s="7">
        <v>8527.5</v>
      </c>
      <c r="BQ35" s="7">
        <v>0</v>
      </c>
      <c r="BR35" s="7">
        <v>0</v>
      </c>
    </row>
    <row r="36" spans="1:95" s="10" customFormat="1" ht="18" customHeight="1" x14ac:dyDescent="0.25">
      <c r="A36" s="37">
        <v>28</v>
      </c>
      <c r="B36" s="6" t="s">
        <v>54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8">
        <v>0</v>
      </c>
      <c r="J36" s="8">
        <v>0</v>
      </c>
      <c r="K36" s="7">
        <v>0</v>
      </c>
      <c r="L36" s="7">
        <v>0</v>
      </c>
      <c r="M36" s="7">
        <v>0</v>
      </c>
      <c r="N36" s="7">
        <v>0</v>
      </c>
      <c r="O36" s="8">
        <v>0</v>
      </c>
      <c r="P36" s="8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8">
        <v>0</v>
      </c>
      <c r="AF36" s="8">
        <v>0</v>
      </c>
      <c r="AG36" s="7">
        <v>0</v>
      </c>
      <c r="AH36" s="7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9">
        <v>0</v>
      </c>
      <c r="AZ36" s="9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8">
        <v>0</v>
      </c>
      <c r="BL36" s="8">
        <v>0</v>
      </c>
      <c r="BM36" s="8">
        <v>0</v>
      </c>
      <c r="BN36" s="8">
        <v>0</v>
      </c>
      <c r="BO36" s="7">
        <v>0</v>
      </c>
      <c r="BP36" s="7">
        <v>0</v>
      </c>
      <c r="BQ36" s="7">
        <v>0</v>
      </c>
      <c r="BR36" s="7">
        <v>0</v>
      </c>
    </row>
    <row r="37" spans="1:95" s="10" customFormat="1" ht="18" customHeight="1" x14ac:dyDescent="0.25">
      <c r="A37" s="39">
        <v>29</v>
      </c>
      <c r="B37" s="12" t="s">
        <v>32</v>
      </c>
      <c r="C37" s="7">
        <v>247.5</v>
      </c>
      <c r="D37" s="7">
        <v>550</v>
      </c>
      <c r="E37" s="7">
        <v>94.5</v>
      </c>
      <c r="F37" s="7">
        <v>210</v>
      </c>
      <c r="G37" s="7">
        <v>92.25</v>
      </c>
      <c r="H37" s="7">
        <v>205</v>
      </c>
      <c r="I37" s="8">
        <v>434.25</v>
      </c>
      <c r="J37" s="8">
        <v>965</v>
      </c>
      <c r="K37" s="7">
        <v>99</v>
      </c>
      <c r="L37" s="7">
        <v>220</v>
      </c>
      <c r="M37" s="7">
        <v>36</v>
      </c>
      <c r="N37" s="7">
        <v>80</v>
      </c>
      <c r="O37" s="8">
        <v>569.25</v>
      </c>
      <c r="P37" s="8">
        <v>1265</v>
      </c>
      <c r="Q37" s="7">
        <v>11.25</v>
      </c>
      <c r="R37" s="7">
        <v>25</v>
      </c>
      <c r="S37" s="7">
        <v>490.5</v>
      </c>
      <c r="T37" s="7">
        <v>1090</v>
      </c>
      <c r="U37" s="7">
        <v>409.5</v>
      </c>
      <c r="V37" s="7">
        <v>910</v>
      </c>
      <c r="W37" s="7">
        <v>135</v>
      </c>
      <c r="X37" s="7">
        <v>300</v>
      </c>
      <c r="Y37" s="7">
        <v>346.5</v>
      </c>
      <c r="Z37" s="7">
        <v>770</v>
      </c>
      <c r="AA37" s="7">
        <v>13.5</v>
      </c>
      <c r="AB37" s="7">
        <v>50</v>
      </c>
      <c r="AC37" s="7">
        <v>0</v>
      </c>
      <c r="AD37" s="7">
        <v>0</v>
      </c>
      <c r="AE37" s="8">
        <v>904.5</v>
      </c>
      <c r="AF37" s="8">
        <v>2030</v>
      </c>
      <c r="AG37" s="7">
        <v>45</v>
      </c>
      <c r="AH37" s="7">
        <v>100</v>
      </c>
      <c r="AI37" s="7">
        <v>0</v>
      </c>
      <c r="AJ37" s="7">
        <v>0</v>
      </c>
      <c r="AK37" s="7">
        <v>76.5</v>
      </c>
      <c r="AL37" s="7">
        <v>300</v>
      </c>
      <c r="AM37" s="7">
        <v>396</v>
      </c>
      <c r="AN37" s="7">
        <v>880</v>
      </c>
      <c r="AO37" s="7">
        <v>0</v>
      </c>
      <c r="AP37" s="7">
        <v>0</v>
      </c>
      <c r="AQ37" s="7">
        <v>90</v>
      </c>
      <c r="AR37" s="7">
        <v>200</v>
      </c>
      <c r="AS37" s="7">
        <v>0</v>
      </c>
      <c r="AT37" s="7">
        <v>0</v>
      </c>
      <c r="AU37" s="7">
        <v>562.5</v>
      </c>
      <c r="AV37" s="7">
        <v>1250</v>
      </c>
      <c r="AW37" s="7">
        <v>0</v>
      </c>
      <c r="AX37" s="7">
        <v>0</v>
      </c>
      <c r="AY37" s="9">
        <v>2036.25</v>
      </c>
      <c r="AZ37" s="9">
        <v>4545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9</v>
      </c>
      <c r="BJ37" s="7">
        <v>20</v>
      </c>
      <c r="BK37" s="8">
        <v>9</v>
      </c>
      <c r="BL37" s="8">
        <v>20</v>
      </c>
      <c r="BM37" s="8">
        <v>2045.25</v>
      </c>
      <c r="BN37" s="8">
        <v>4565</v>
      </c>
      <c r="BO37" s="7">
        <v>9703.4</v>
      </c>
      <c r="BP37" s="7">
        <v>11412.5</v>
      </c>
      <c r="BQ37" s="7">
        <v>0</v>
      </c>
      <c r="BR37" s="7">
        <v>0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8">
        <v>0</v>
      </c>
      <c r="J38" s="8">
        <v>0</v>
      </c>
      <c r="K38" s="7">
        <v>0</v>
      </c>
      <c r="L38" s="7">
        <v>0</v>
      </c>
      <c r="M38" s="7">
        <v>0</v>
      </c>
      <c r="N38" s="7">
        <v>0</v>
      </c>
      <c r="O38" s="8">
        <v>0</v>
      </c>
      <c r="P38" s="8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8">
        <v>0</v>
      </c>
      <c r="AF38" s="8">
        <v>0</v>
      </c>
      <c r="AG38" s="7">
        <v>0</v>
      </c>
      <c r="AH38" s="7">
        <v>0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9">
        <v>0</v>
      </c>
      <c r="AZ38" s="9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8">
        <v>0</v>
      </c>
      <c r="BL38" s="8">
        <v>0</v>
      </c>
      <c r="BM38" s="8">
        <v>0</v>
      </c>
      <c r="BN38" s="8">
        <v>0</v>
      </c>
      <c r="BO38" s="7">
        <v>0</v>
      </c>
      <c r="BP38" s="7">
        <v>0</v>
      </c>
      <c r="BQ38" s="7">
        <v>0</v>
      </c>
      <c r="BR38" s="7">
        <v>0</v>
      </c>
    </row>
    <row r="39" spans="1:95" s="10" customFormat="1" ht="18" customHeight="1" x14ac:dyDescent="0.25">
      <c r="A39" s="39">
        <v>31</v>
      </c>
      <c r="B39" s="12" t="s">
        <v>34</v>
      </c>
      <c r="C39" s="7">
        <v>0</v>
      </c>
      <c r="D39" s="7">
        <v>0</v>
      </c>
      <c r="E39" s="7">
        <v>0</v>
      </c>
      <c r="F39" s="7">
        <v>0</v>
      </c>
      <c r="G39" s="7">
        <v>0</v>
      </c>
      <c r="H39" s="7">
        <v>0</v>
      </c>
      <c r="I39" s="8">
        <v>0</v>
      </c>
      <c r="J39" s="8">
        <v>0</v>
      </c>
      <c r="K39" s="7">
        <v>0</v>
      </c>
      <c r="L39" s="7">
        <v>0</v>
      </c>
      <c r="M39" s="7">
        <v>0</v>
      </c>
      <c r="N39" s="7">
        <v>0</v>
      </c>
      <c r="O39" s="8">
        <v>0</v>
      </c>
      <c r="P39" s="8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8">
        <v>0</v>
      </c>
      <c r="AF39" s="8">
        <v>0</v>
      </c>
      <c r="AG39" s="7">
        <v>0</v>
      </c>
      <c r="AH39" s="7">
        <v>0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9">
        <v>0</v>
      </c>
      <c r="AZ39" s="9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8">
        <v>0</v>
      </c>
      <c r="BL39" s="8">
        <v>0</v>
      </c>
      <c r="BM39" s="8">
        <v>0</v>
      </c>
      <c r="BN39" s="8">
        <v>0</v>
      </c>
      <c r="BO39" s="7">
        <v>0</v>
      </c>
      <c r="BP39" s="7">
        <v>0</v>
      </c>
      <c r="BQ39" s="7">
        <v>0</v>
      </c>
      <c r="BR39" s="7">
        <v>0</v>
      </c>
    </row>
    <row r="40" spans="1:95" s="10" customFormat="1" ht="18" customHeight="1" x14ac:dyDescent="0.25">
      <c r="A40" s="37">
        <v>32</v>
      </c>
      <c r="B40" s="12" t="s">
        <v>35</v>
      </c>
      <c r="C40" s="7">
        <v>153</v>
      </c>
      <c r="D40" s="7">
        <v>340</v>
      </c>
      <c r="E40" s="7">
        <v>49.5</v>
      </c>
      <c r="F40" s="7">
        <v>110</v>
      </c>
      <c r="G40" s="7">
        <v>45</v>
      </c>
      <c r="H40" s="7">
        <v>100</v>
      </c>
      <c r="I40" s="8">
        <v>247.5</v>
      </c>
      <c r="J40" s="8">
        <v>550</v>
      </c>
      <c r="K40" s="7">
        <v>49.5</v>
      </c>
      <c r="L40" s="7">
        <v>110</v>
      </c>
      <c r="M40" s="7">
        <v>24.75</v>
      </c>
      <c r="N40" s="7">
        <v>55</v>
      </c>
      <c r="O40" s="8">
        <v>321.75</v>
      </c>
      <c r="P40" s="8">
        <v>715</v>
      </c>
      <c r="Q40" s="7">
        <v>4.5</v>
      </c>
      <c r="R40" s="7">
        <v>10</v>
      </c>
      <c r="S40" s="7">
        <v>148.5</v>
      </c>
      <c r="T40" s="7">
        <v>410</v>
      </c>
      <c r="U40" s="7">
        <v>108</v>
      </c>
      <c r="V40" s="7">
        <v>540</v>
      </c>
      <c r="W40" s="7">
        <v>18</v>
      </c>
      <c r="X40" s="7">
        <v>140</v>
      </c>
      <c r="Y40" s="7">
        <v>130.5</v>
      </c>
      <c r="Z40" s="7">
        <v>590</v>
      </c>
      <c r="AA40" s="7">
        <v>6.3</v>
      </c>
      <c r="AB40" s="7">
        <v>54</v>
      </c>
      <c r="AC40" s="7">
        <v>0</v>
      </c>
      <c r="AD40" s="7">
        <v>0</v>
      </c>
      <c r="AE40" s="8">
        <v>262.8</v>
      </c>
      <c r="AF40" s="8">
        <v>1324</v>
      </c>
      <c r="AG40" s="7">
        <v>49.5</v>
      </c>
      <c r="AH40" s="7">
        <v>110</v>
      </c>
      <c r="AI40" s="7">
        <v>0</v>
      </c>
      <c r="AJ40" s="7">
        <v>0</v>
      </c>
      <c r="AK40" s="7">
        <v>67.5</v>
      </c>
      <c r="AL40" s="7">
        <v>300</v>
      </c>
      <c r="AM40" s="7">
        <v>193.5</v>
      </c>
      <c r="AN40" s="7">
        <v>430</v>
      </c>
      <c r="AO40" s="7">
        <v>0</v>
      </c>
      <c r="AP40" s="7">
        <v>0</v>
      </c>
      <c r="AQ40" s="7">
        <v>36</v>
      </c>
      <c r="AR40" s="7">
        <v>80</v>
      </c>
      <c r="AS40" s="7">
        <v>0</v>
      </c>
      <c r="AT40" s="7">
        <v>0</v>
      </c>
      <c r="AU40" s="7">
        <v>297</v>
      </c>
      <c r="AV40" s="7">
        <v>660</v>
      </c>
      <c r="AW40" s="7">
        <v>0</v>
      </c>
      <c r="AX40" s="7">
        <v>0</v>
      </c>
      <c r="AY40" s="9">
        <v>881.55</v>
      </c>
      <c r="AZ40" s="9">
        <v>2699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4.5</v>
      </c>
      <c r="BJ40" s="7">
        <v>10</v>
      </c>
      <c r="BK40" s="8">
        <v>4.5</v>
      </c>
      <c r="BL40" s="8">
        <v>10</v>
      </c>
      <c r="BM40" s="8">
        <v>886.05</v>
      </c>
      <c r="BN40" s="8">
        <v>2709</v>
      </c>
      <c r="BO40" s="7">
        <v>3572</v>
      </c>
      <c r="BP40" s="7">
        <v>6772.5</v>
      </c>
      <c r="BQ40" s="7">
        <v>0</v>
      </c>
      <c r="BR40" s="7">
        <v>0</v>
      </c>
    </row>
    <row r="41" spans="1:95" s="10" customFormat="1" ht="18" customHeight="1" x14ac:dyDescent="0.25">
      <c r="A41" s="39">
        <v>33</v>
      </c>
      <c r="B41" s="12" t="s">
        <v>36</v>
      </c>
      <c r="C41" s="7">
        <v>4.5</v>
      </c>
      <c r="D41" s="7">
        <v>10</v>
      </c>
      <c r="E41" s="7">
        <v>2.25</v>
      </c>
      <c r="F41" s="7">
        <v>5</v>
      </c>
      <c r="G41" s="7">
        <v>2.25</v>
      </c>
      <c r="H41" s="7">
        <v>5</v>
      </c>
      <c r="I41" s="8">
        <v>9</v>
      </c>
      <c r="J41" s="8">
        <v>20</v>
      </c>
      <c r="K41" s="7">
        <v>4.5</v>
      </c>
      <c r="L41" s="7">
        <v>10</v>
      </c>
      <c r="M41" s="7">
        <v>4.5</v>
      </c>
      <c r="N41" s="7">
        <v>10</v>
      </c>
      <c r="O41" s="8">
        <v>18</v>
      </c>
      <c r="P41" s="8">
        <v>40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150</v>
      </c>
      <c r="W41" s="7">
        <v>0</v>
      </c>
      <c r="X41" s="7">
        <v>60</v>
      </c>
      <c r="Y41" s="7">
        <v>0</v>
      </c>
      <c r="Z41" s="7">
        <v>150</v>
      </c>
      <c r="AA41" s="7">
        <v>0</v>
      </c>
      <c r="AB41" s="7">
        <v>20</v>
      </c>
      <c r="AC41" s="7">
        <v>0</v>
      </c>
      <c r="AD41" s="7">
        <v>0</v>
      </c>
      <c r="AE41" s="8">
        <v>0</v>
      </c>
      <c r="AF41" s="8">
        <v>380</v>
      </c>
      <c r="AG41" s="7">
        <v>0</v>
      </c>
      <c r="AH41" s="7">
        <v>0</v>
      </c>
      <c r="AI41" s="7">
        <v>0</v>
      </c>
      <c r="AJ41" s="7">
        <v>0</v>
      </c>
      <c r="AK41" s="7">
        <v>13.5</v>
      </c>
      <c r="AL41" s="7">
        <v>30</v>
      </c>
      <c r="AM41" s="7">
        <v>67.5</v>
      </c>
      <c r="AN41" s="7">
        <v>150</v>
      </c>
      <c r="AO41" s="7">
        <v>0</v>
      </c>
      <c r="AP41" s="7">
        <v>0</v>
      </c>
      <c r="AQ41" s="7">
        <v>13.5</v>
      </c>
      <c r="AR41" s="7">
        <v>30</v>
      </c>
      <c r="AS41" s="7">
        <v>0</v>
      </c>
      <c r="AT41" s="7">
        <v>0</v>
      </c>
      <c r="AU41" s="7">
        <v>94.5</v>
      </c>
      <c r="AV41" s="7">
        <v>210</v>
      </c>
      <c r="AW41" s="7">
        <v>0</v>
      </c>
      <c r="AX41" s="7">
        <v>0</v>
      </c>
      <c r="AY41" s="9">
        <v>112.5</v>
      </c>
      <c r="AZ41" s="9">
        <v>630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8">
        <v>0</v>
      </c>
      <c r="BL41" s="8">
        <v>0</v>
      </c>
      <c r="BM41" s="8">
        <v>112.5</v>
      </c>
      <c r="BN41" s="8">
        <v>630</v>
      </c>
      <c r="BO41" s="7">
        <v>225</v>
      </c>
      <c r="BP41" s="7">
        <v>1575</v>
      </c>
      <c r="BQ41" s="7">
        <v>0</v>
      </c>
      <c r="BR41" s="7">
        <v>0</v>
      </c>
    </row>
    <row r="42" spans="1:95" s="19" customFormat="1" ht="18" customHeight="1" x14ac:dyDescent="0.25">
      <c r="A42" s="37">
        <v>34</v>
      </c>
      <c r="B42" s="6" t="s">
        <v>82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8">
        <v>0</v>
      </c>
      <c r="J42" s="8">
        <v>0</v>
      </c>
      <c r="K42" s="7">
        <v>0</v>
      </c>
      <c r="L42" s="7">
        <v>0</v>
      </c>
      <c r="M42" s="7">
        <v>0</v>
      </c>
      <c r="N42" s="7">
        <v>0</v>
      </c>
      <c r="O42" s="8">
        <v>0</v>
      </c>
      <c r="P42" s="8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8">
        <v>0</v>
      </c>
      <c r="AF42" s="8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9">
        <v>0</v>
      </c>
      <c r="AZ42" s="9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8">
        <v>0</v>
      </c>
      <c r="BL42" s="8">
        <v>0</v>
      </c>
      <c r="BM42" s="8">
        <v>0</v>
      </c>
      <c r="BN42" s="8">
        <v>0</v>
      </c>
      <c r="BO42" s="7">
        <v>0</v>
      </c>
      <c r="BP42" s="7">
        <v>0</v>
      </c>
      <c r="BQ42" s="7">
        <v>0</v>
      </c>
      <c r="BR42" s="7">
        <v>0</v>
      </c>
    </row>
    <row r="43" spans="1:95" s="16" customFormat="1" ht="18" customHeight="1" x14ac:dyDescent="0.25">
      <c r="A43" s="38" t="s">
        <v>37</v>
      </c>
      <c r="B43" s="13" t="s">
        <v>38</v>
      </c>
      <c r="C43" s="8">
        <v>929.25</v>
      </c>
      <c r="D43" s="8">
        <v>2065</v>
      </c>
      <c r="E43" s="8">
        <v>517.5</v>
      </c>
      <c r="F43" s="8">
        <v>1150</v>
      </c>
      <c r="G43" s="8">
        <v>310.5</v>
      </c>
      <c r="H43" s="8">
        <v>690</v>
      </c>
      <c r="I43" s="8">
        <v>1757.25</v>
      </c>
      <c r="J43" s="8">
        <v>3905</v>
      </c>
      <c r="K43" s="8">
        <v>355.5</v>
      </c>
      <c r="L43" s="8">
        <v>790</v>
      </c>
      <c r="M43" s="8">
        <v>173.25</v>
      </c>
      <c r="N43" s="8">
        <v>385</v>
      </c>
      <c r="O43" s="8">
        <v>2286</v>
      </c>
      <c r="P43" s="8">
        <v>5080</v>
      </c>
      <c r="Q43" s="8">
        <v>47.25</v>
      </c>
      <c r="R43" s="8">
        <v>105</v>
      </c>
      <c r="S43" s="8">
        <v>1694.25</v>
      </c>
      <c r="T43" s="8">
        <v>3845</v>
      </c>
      <c r="U43" s="8">
        <v>1116</v>
      </c>
      <c r="V43" s="8">
        <v>2930</v>
      </c>
      <c r="W43" s="8">
        <v>441</v>
      </c>
      <c r="X43" s="8">
        <v>1140</v>
      </c>
      <c r="Y43" s="8">
        <v>1062</v>
      </c>
      <c r="Z43" s="8">
        <v>2810</v>
      </c>
      <c r="AA43" s="8">
        <v>36</v>
      </c>
      <c r="AB43" s="8">
        <v>220</v>
      </c>
      <c r="AC43" s="8">
        <v>0</v>
      </c>
      <c r="AD43" s="8">
        <v>0</v>
      </c>
      <c r="AE43" s="8">
        <v>2655</v>
      </c>
      <c r="AF43" s="8">
        <v>7100</v>
      </c>
      <c r="AG43" s="8">
        <v>211.5</v>
      </c>
      <c r="AH43" s="8">
        <v>470</v>
      </c>
      <c r="AI43" s="8">
        <v>0</v>
      </c>
      <c r="AJ43" s="8">
        <v>0</v>
      </c>
      <c r="AK43" s="8">
        <v>301.5</v>
      </c>
      <c r="AL43" s="8">
        <v>1080</v>
      </c>
      <c r="AM43" s="8">
        <v>1093.5</v>
      </c>
      <c r="AN43" s="8">
        <v>2430</v>
      </c>
      <c r="AO43" s="8">
        <v>0</v>
      </c>
      <c r="AP43" s="8">
        <v>0</v>
      </c>
      <c r="AQ43" s="8">
        <v>405</v>
      </c>
      <c r="AR43" s="8">
        <v>900</v>
      </c>
      <c r="AS43" s="8">
        <v>0</v>
      </c>
      <c r="AT43" s="8">
        <v>0</v>
      </c>
      <c r="AU43" s="8">
        <v>1800</v>
      </c>
      <c r="AV43" s="8">
        <v>4000</v>
      </c>
      <c r="AW43" s="8">
        <v>0</v>
      </c>
      <c r="AX43" s="8">
        <v>0</v>
      </c>
      <c r="AY43" s="9">
        <v>6741</v>
      </c>
      <c r="AZ43" s="9">
        <v>16180</v>
      </c>
      <c r="BA43" s="8">
        <v>0</v>
      </c>
      <c r="BB43" s="8">
        <v>0</v>
      </c>
      <c r="BC43" s="8">
        <v>0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8">
        <v>29.25</v>
      </c>
      <c r="BJ43" s="8">
        <v>105</v>
      </c>
      <c r="BK43" s="8">
        <v>29.25</v>
      </c>
      <c r="BL43" s="8">
        <v>105</v>
      </c>
      <c r="BM43" s="8">
        <v>6770.25</v>
      </c>
      <c r="BN43" s="8">
        <v>16285</v>
      </c>
      <c r="BO43" s="8">
        <v>20953.3</v>
      </c>
      <c r="BP43" s="8">
        <v>40712.5</v>
      </c>
      <c r="BQ43" s="8">
        <v>0</v>
      </c>
      <c r="BR43" s="8">
        <v>0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8">
        <v>15144.75</v>
      </c>
      <c r="D44" s="8">
        <v>33655</v>
      </c>
      <c r="E44" s="8">
        <v>4623.75</v>
      </c>
      <c r="F44" s="8">
        <v>10275</v>
      </c>
      <c r="G44" s="8">
        <v>2281.5</v>
      </c>
      <c r="H44" s="8">
        <v>5070</v>
      </c>
      <c r="I44" s="8">
        <v>22050</v>
      </c>
      <c r="J44" s="8">
        <v>49000</v>
      </c>
      <c r="K44" s="8">
        <v>2291.85</v>
      </c>
      <c r="L44" s="8">
        <v>5093</v>
      </c>
      <c r="M44" s="8">
        <v>1759.5</v>
      </c>
      <c r="N44" s="8">
        <v>3910</v>
      </c>
      <c r="O44" s="8">
        <v>26101.35</v>
      </c>
      <c r="P44" s="8">
        <v>58003</v>
      </c>
      <c r="Q44" s="8">
        <v>310.05</v>
      </c>
      <c r="R44" s="8">
        <v>709</v>
      </c>
      <c r="S44" s="8">
        <v>19221.75</v>
      </c>
      <c r="T44" s="8">
        <v>42955</v>
      </c>
      <c r="U44" s="8">
        <v>4992.75</v>
      </c>
      <c r="V44" s="8">
        <v>11845</v>
      </c>
      <c r="W44" s="8">
        <v>2094.75</v>
      </c>
      <c r="X44" s="8">
        <v>5025</v>
      </c>
      <c r="Y44" s="8">
        <v>5121</v>
      </c>
      <c r="Z44" s="8">
        <v>12050</v>
      </c>
      <c r="AA44" s="8">
        <v>861.75</v>
      </c>
      <c r="AB44" s="8">
        <v>2055</v>
      </c>
      <c r="AC44" s="8">
        <v>150</v>
      </c>
      <c r="AD44" s="8">
        <v>0</v>
      </c>
      <c r="AE44" s="8">
        <v>13220.25</v>
      </c>
      <c r="AF44" s="8">
        <v>30975</v>
      </c>
      <c r="AG44" s="8">
        <v>1562.4</v>
      </c>
      <c r="AH44" s="8">
        <v>3472</v>
      </c>
      <c r="AI44" s="8">
        <v>0</v>
      </c>
      <c r="AJ44" s="8">
        <v>0</v>
      </c>
      <c r="AK44" s="8">
        <v>1826.415</v>
      </c>
      <c r="AL44" s="8">
        <v>5065</v>
      </c>
      <c r="AM44" s="8">
        <v>4842.8999999999996</v>
      </c>
      <c r="AN44" s="8">
        <v>11680</v>
      </c>
      <c r="AO44" s="8">
        <v>0</v>
      </c>
      <c r="AP44" s="8">
        <v>0</v>
      </c>
      <c r="AQ44" s="8">
        <v>1910.4749999999999</v>
      </c>
      <c r="AR44" s="8">
        <v>4565</v>
      </c>
      <c r="AS44" s="8">
        <v>0</v>
      </c>
      <c r="AT44" s="8">
        <v>0</v>
      </c>
      <c r="AU44" s="8">
        <v>8579.7900000000009</v>
      </c>
      <c r="AV44" s="8">
        <v>20562</v>
      </c>
      <c r="AW44" s="8">
        <v>0</v>
      </c>
      <c r="AX44" s="8">
        <v>0</v>
      </c>
      <c r="AY44" s="8">
        <v>47901.389999999992</v>
      </c>
      <c r="AZ44" s="8">
        <v>109540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255.89999999999998</v>
      </c>
      <c r="BJ44" s="8">
        <v>889</v>
      </c>
      <c r="BK44" s="8">
        <v>255.89999999999998</v>
      </c>
      <c r="BL44" s="8">
        <v>889</v>
      </c>
      <c r="BM44" s="8">
        <v>48157.289999999994</v>
      </c>
      <c r="BN44" s="8">
        <v>110429</v>
      </c>
      <c r="BO44" s="8">
        <v>228875.10000000003</v>
      </c>
      <c r="BP44" s="8">
        <v>276072.5</v>
      </c>
      <c r="BQ44" s="8">
        <v>0</v>
      </c>
      <c r="BR44" s="8">
        <v>0</v>
      </c>
    </row>
    <row r="45" spans="1:95" s="10" customFormat="1" ht="18" customHeight="1" x14ac:dyDescent="0.25">
      <c r="A45" s="37">
        <v>35</v>
      </c>
      <c r="B45" s="12" t="s">
        <v>90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8">
        <v>0</v>
      </c>
      <c r="J45" s="8">
        <v>0</v>
      </c>
      <c r="K45" s="7">
        <v>0</v>
      </c>
      <c r="L45" s="7">
        <v>0</v>
      </c>
      <c r="M45" s="7">
        <v>0</v>
      </c>
      <c r="N45" s="7">
        <v>0</v>
      </c>
      <c r="O45" s="8">
        <v>0</v>
      </c>
      <c r="P45" s="8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8">
        <v>0</v>
      </c>
      <c r="AF45" s="8">
        <v>0</v>
      </c>
      <c r="AG45" s="7">
        <v>0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0</v>
      </c>
      <c r="AS45" s="7">
        <v>0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9">
        <v>0</v>
      </c>
      <c r="AZ45" s="9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8">
        <v>0</v>
      </c>
      <c r="BL45" s="8">
        <v>0</v>
      </c>
      <c r="BM45" s="8">
        <v>0</v>
      </c>
      <c r="BN45" s="8">
        <v>0</v>
      </c>
      <c r="BO45" s="7">
        <v>0</v>
      </c>
      <c r="BP45" s="7">
        <v>0</v>
      </c>
      <c r="BQ45" s="7">
        <v>0</v>
      </c>
      <c r="BR45" s="7">
        <v>0</v>
      </c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7">
        <v>10017</v>
      </c>
      <c r="D46" s="7">
        <v>22260</v>
      </c>
      <c r="E46" s="7">
        <v>1521</v>
      </c>
      <c r="F46" s="7">
        <v>3380</v>
      </c>
      <c r="G46" s="7">
        <v>751.5</v>
      </c>
      <c r="H46" s="7">
        <v>1670</v>
      </c>
      <c r="I46" s="7">
        <v>12289.5</v>
      </c>
      <c r="J46" s="7">
        <v>27310</v>
      </c>
      <c r="K46" s="7">
        <v>1156.5</v>
      </c>
      <c r="L46" s="7">
        <v>2570</v>
      </c>
      <c r="M46" s="7">
        <v>963</v>
      </c>
      <c r="N46" s="7">
        <v>2140</v>
      </c>
      <c r="O46" s="7">
        <v>14409</v>
      </c>
      <c r="P46" s="7">
        <v>32020</v>
      </c>
      <c r="Q46" s="7">
        <v>0</v>
      </c>
      <c r="R46" s="7">
        <v>0</v>
      </c>
      <c r="S46" s="7">
        <v>8910</v>
      </c>
      <c r="T46" s="7">
        <v>19800</v>
      </c>
      <c r="U46" s="7">
        <v>787.5</v>
      </c>
      <c r="V46" s="7">
        <v>1750</v>
      </c>
      <c r="W46" s="7">
        <v>218.25</v>
      </c>
      <c r="X46" s="7">
        <v>485</v>
      </c>
      <c r="Y46" s="7">
        <v>760.5</v>
      </c>
      <c r="Z46" s="7">
        <v>1690</v>
      </c>
      <c r="AA46" s="7">
        <v>62.999999999999993</v>
      </c>
      <c r="AB46" s="7">
        <v>170</v>
      </c>
      <c r="AC46" s="7">
        <v>0</v>
      </c>
      <c r="AD46" s="7">
        <v>72.900000000000006</v>
      </c>
      <c r="AE46" s="7">
        <v>1829.25</v>
      </c>
      <c r="AF46" s="7">
        <v>4167.8999999999996</v>
      </c>
      <c r="AG46" s="7">
        <v>0</v>
      </c>
      <c r="AH46" s="7">
        <v>0</v>
      </c>
      <c r="AI46" s="7">
        <v>0</v>
      </c>
      <c r="AJ46" s="7">
        <v>0</v>
      </c>
      <c r="AK46" s="7">
        <v>505.8</v>
      </c>
      <c r="AL46" s="7">
        <v>1300</v>
      </c>
      <c r="AM46" s="7">
        <v>780.25</v>
      </c>
      <c r="AN46" s="7">
        <v>1780</v>
      </c>
      <c r="AO46" s="7">
        <v>0</v>
      </c>
      <c r="AP46" s="7">
        <v>0</v>
      </c>
      <c r="AQ46" s="7">
        <v>421</v>
      </c>
      <c r="AR46" s="7">
        <v>1090</v>
      </c>
      <c r="AS46" s="7">
        <v>0</v>
      </c>
      <c r="AT46" s="7">
        <v>0</v>
      </c>
      <c r="AU46" s="7">
        <v>1707.05</v>
      </c>
      <c r="AV46" s="7">
        <v>4030</v>
      </c>
      <c r="AW46" s="7">
        <v>0</v>
      </c>
      <c r="AX46" s="7">
        <v>0</v>
      </c>
      <c r="AY46" s="7">
        <v>17945.3</v>
      </c>
      <c r="AZ46" s="7">
        <v>40217.9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38.159999999999997</v>
      </c>
      <c r="BJ46" s="7">
        <v>166</v>
      </c>
      <c r="BK46" s="7">
        <v>38.159999999999997</v>
      </c>
      <c r="BL46" s="7">
        <v>166</v>
      </c>
      <c r="BM46" s="7">
        <v>17983.46</v>
      </c>
      <c r="BN46" s="7">
        <v>40383.9</v>
      </c>
      <c r="BO46" s="7">
        <v>60652.299999999996</v>
      </c>
      <c r="BP46" s="7">
        <v>100959.75</v>
      </c>
      <c r="BQ46" s="7">
        <v>0</v>
      </c>
      <c r="BR46" s="7">
        <v>0</v>
      </c>
    </row>
    <row r="47" spans="1:95" s="16" customFormat="1" ht="18" customHeight="1" x14ac:dyDescent="0.25">
      <c r="A47" s="38"/>
      <c r="B47" s="13" t="s">
        <v>40</v>
      </c>
      <c r="C47" s="8">
        <v>10017</v>
      </c>
      <c r="D47" s="8">
        <v>22260</v>
      </c>
      <c r="E47" s="8">
        <v>1521</v>
      </c>
      <c r="F47" s="8">
        <v>3380</v>
      </c>
      <c r="G47" s="8">
        <v>751.5</v>
      </c>
      <c r="H47" s="8">
        <v>1670</v>
      </c>
      <c r="I47" s="8">
        <v>12289.5</v>
      </c>
      <c r="J47" s="8">
        <v>27310</v>
      </c>
      <c r="K47" s="8">
        <v>1156.5</v>
      </c>
      <c r="L47" s="8">
        <v>2570</v>
      </c>
      <c r="M47" s="8">
        <v>963</v>
      </c>
      <c r="N47" s="8">
        <v>2140</v>
      </c>
      <c r="O47" s="8">
        <v>14409</v>
      </c>
      <c r="P47" s="8">
        <v>32020</v>
      </c>
      <c r="Q47" s="8">
        <v>0</v>
      </c>
      <c r="R47" s="8">
        <v>0</v>
      </c>
      <c r="S47" s="8">
        <v>8910</v>
      </c>
      <c r="T47" s="8">
        <v>19800</v>
      </c>
      <c r="U47" s="8">
        <v>787.5</v>
      </c>
      <c r="V47" s="8">
        <v>1750</v>
      </c>
      <c r="W47" s="8">
        <v>218.25</v>
      </c>
      <c r="X47" s="8">
        <v>485</v>
      </c>
      <c r="Y47" s="8">
        <v>760.5</v>
      </c>
      <c r="Z47" s="8">
        <v>1690</v>
      </c>
      <c r="AA47" s="8">
        <v>62.999999999999993</v>
      </c>
      <c r="AB47" s="8">
        <v>170</v>
      </c>
      <c r="AC47" s="8">
        <v>0</v>
      </c>
      <c r="AD47" s="8">
        <v>72.900000000000006</v>
      </c>
      <c r="AE47" s="8">
        <v>1829.25</v>
      </c>
      <c r="AF47" s="8">
        <v>4167.8999999999996</v>
      </c>
      <c r="AG47" s="8">
        <v>0</v>
      </c>
      <c r="AH47" s="8">
        <v>0</v>
      </c>
      <c r="AI47" s="8">
        <v>0</v>
      </c>
      <c r="AJ47" s="8">
        <v>0</v>
      </c>
      <c r="AK47" s="8">
        <v>505.8</v>
      </c>
      <c r="AL47" s="8">
        <v>1300</v>
      </c>
      <c r="AM47" s="8">
        <v>780.25</v>
      </c>
      <c r="AN47" s="8">
        <v>1780</v>
      </c>
      <c r="AO47" s="8">
        <v>0</v>
      </c>
      <c r="AP47" s="8">
        <v>0</v>
      </c>
      <c r="AQ47" s="8">
        <v>421</v>
      </c>
      <c r="AR47" s="8">
        <v>1090</v>
      </c>
      <c r="AS47" s="8">
        <v>0</v>
      </c>
      <c r="AT47" s="8">
        <v>0</v>
      </c>
      <c r="AU47" s="8">
        <v>1707.05</v>
      </c>
      <c r="AV47" s="8">
        <v>4030</v>
      </c>
      <c r="AW47" s="8">
        <v>0</v>
      </c>
      <c r="AX47" s="8">
        <v>0</v>
      </c>
      <c r="AY47" s="9">
        <v>17945.3</v>
      </c>
      <c r="AZ47" s="9">
        <v>40217.9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8">
        <v>38.159999999999997</v>
      </c>
      <c r="BJ47" s="8">
        <v>166</v>
      </c>
      <c r="BK47" s="8">
        <v>38.159999999999997</v>
      </c>
      <c r="BL47" s="8">
        <v>166</v>
      </c>
      <c r="BM47" s="8">
        <v>17983.46</v>
      </c>
      <c r="BN47" s="8">
        <v>40383.9</v>
      </c>
      <c r="BO47" s="8">
        <v>60652.299999999996</v>
      </c>
      <c r="BP47" s="8">
        <v>100959.75</v>
      </c>
      <c r="BQ47" s="8">
        <v>0</v>
      </c>
      <c r="BR47" s="8">
        <v>0</v>
      </c>
    </row>
    <row r="48" spans="1:95" s="10" customFormat="1" ht="18" customHeight="1" x14ac:dyDescent="0.25">
      <c r="A48" s="37">
        <v>37</v>
      </c>
      <c r="B48" s="12" t="s">
        <v>80</v>
      </c>
      <c r="C48" s="7">
        <v>8734.5</v>
      </c>
      <c r="D48" s="7">
        <v>19410</v>
      </c>
      <c r="E48" s="7">
        <v>3109.5</v>
      </c>
      <c r="F48" s="7">
        <v>6910</v>
      </c>
      <c r="G48" s="7">
        <v>198</v>
      </c>
      <c r="H48" s="7">
        <v>440</v>
      </c>
      <c r="I48" s="8">
        <v>12042</v>
      </c>
      <c r="J48" s="8">
        <v>26760</v>
      </c>
      <c r="K48" s="7">
        <v>220.5</v>
      </c>
      <c r="L48" s="7">
        <v>820</v>
      </c>
      <c r="M48" s="7">
        <v>495</v>
      </c>
      <c r="N48" s="7">
        <v>1220</v>
      </c>
      <c r="O48" s="8">
        <v>12757.5</v>
      </c>
      <c r="P48" s="8">
        <v>28800</v>
      </c>
      <c r="Q48" s="7">
        <v>0</v>
      </c>
      <c r="R48" s="7">
        <v>0</v>
      </c>
      <c r="S48" s="7">
        <v>6534</v>
      </c>
      <c r="T48" s="7">
        <v>18040</v>
      </c>
      <c r="U48" s="7">
        <v>49.5</v>
      </c>
      <c r="V48" s="7">
        <v>155</v>
      </c>
      <c r="W48" s="7">
        <v>26.1</v>
      </c>
      <c r="X48" s="7">
        <v>74</v>
      </c>
      <c r="Y48" s="7">
        <v>42.75</v>
      </c>
      <c r="Z48" s="7">
        <v>120</v>
      </c>
      <c r="AA48" s="7">
        <v>13.05</v>
      </c>
      <c r="AB48" s="7">
        <v>59</v>
      </c>
      <c r="AC48" s="7">
        <v>0</v>
      </c>
      <c r="AD48" s="7">
        <v>0</v>
      </c>
      <c r="AE48" s="8">
        <v>131.4</v>
      </c>
      <c r="AF48" s="8">
        <v>408</v>
      </c>
      <c r="AG48" s="8">
        <v>0</v>
      </c>
      <c r="AH48" s="8">
        <v>0</v>
      </c>
      <c r="AI48" s="7">
        <v>0</v>
      </c>
      <c r="AJ48" s="7">
        <v>0</v>
      </c>
      <c r="AK48" s="7">
        <v>36</v>
      </c>
      <c r="AL48" s="7">
        <v>80</v>
      </c>
      <c r="AM48" s="7">
        <v>49.5</v>
      </c>
      <c r="AN48" s="7">
        <v>110</v>
      </c>
      <c r="AO48" s="7">
        <v>0</v>
      </c>
      <c r="AP48" s="7">
        <v>0</v>
      </c>
      <c r="AQ48" s="7">
        <v>107.6</v>
      </c>
      <c r="AR48" s="7">
        <v>240</v>
      </c>
      <c r="AS48" s="7">
        <v>0</v>
      </c>
      <c r="AT48" s="7">
        <v>0</v>
      </c>
      <c r="AU48" s="7">
        <v>193.1</v>
      </c>
      <c r="AV48" s="7">
        <v>430</v>
      </c>
      <c r="AW48" s="7">
        <v>0</v>
      </c>
      <c r="AX48" s="7">
        <v>0</v>
      </c>
      <c r="AY48" s="9">
        <v>13082</v>
      </c>
      <c r="AZ48" s="9">
        <v>29638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8.8000000000000007</v>
      </c>
      <c r="BJ48" s="7">
        <v>35</v>
      </c>
      <c r="BK48" s="8">
        <v>8.8000000000000007</v>
      </c>
      <c r="BL48" s="8">
        <v>35</v>
      </c>
      <c r="BM48" s="8">
        <v>13090.8</v>
      </c>
      <c r="BN48" s="8">
        <v>29673</v>
      </c>
      <c r="BO48" s="7">
        <v>34907</v>
      </c>
      <c r="BP48" s="7">
        <v>74182.5</v>
      </c>
      <c r="BQ48" s="7">
        <v>0</v>
      </c>
      <c r="BR48" s="7">
        <v>0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7">
        <v>13.5</v>
      </c>
      <c r="D49" s="7">
        <v>30</v>
      </c>
      <c r="E49" s="7">
        <v>6.75</v>
      </c>
      <c r="F49" s="7">
        <v>15</v>
      </c>
      <c r="G49" s="7">
        <v>0</v>
      </c>
      <c r="H49" s="7">
        <v>0</v>
      </c>
      <c r="I49" s="8">
        <v>20.25</v>
      </c>
      <c r="J49" s="8">
        <v>45</v>
      </c>
      <c r="K49" s="7">
        <v>0</v>
      </c>
      <c r="L49" s="7">
        <v>0</v>
      </c>
      <c r="M49" s="7">
        <v>0</v>
      </c>
      <c r="N49" s="7">
        <v>0</v>
      </c>
      <c r="O49" s="8">
        <v>20.25</v>
      </c>
      <c r="P49" s="8">
        <v>45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7">
        <v>0</v>
      </c>
      <c r="AE49" s="8">
        <v>0</v>
      </c>
      <c r="AF49" s="8">
        <v>0</v>
      </c>
      <c r="AG49" s="8">
        <v>0</v>
      </c>
      <c r="AH49" s="8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9">
        <v>20.25</v>
      </c>
      <c r="AZ49" s="9">
        <v>45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8">
        <v>0</v>
      </c>
      <c r="BL49" s="8">
        <v>0</v>
      </c>
      <c r="BM49" s="8">
        <v>20.25</v>
      </c>
      <c r="BN49" s="8">
        <v>45</v>
      </c>
      <c r="BO49" s="7">
        <v>40.5</v>
      </c>
      <c r="BP49" s="7">
        <v>112.5</v>
      </c>
      <c r="BQ49" s="7">
        <v>0</v>
      </c>
      <c r="BR49" s="7">
        <v>0</v>
      </c>
    </row>
    <row r="50" spans="1:94" s="16" customFormat="1" ht="18" customHeight="1" x14ac:dyDescent="0.25">
      <c r="A50" s="38"/>
      <c r="B50" s="13" t="s">
        <v>42</v>
      </c>
      <c r="C50" s="8">
        <v>8748</v>
      </c>
      <c r="D50" s="8">
        <v>19440</v>
      </c>
      <c r="E50" s="8">
        <v>3116.25</v>
      </c>
      <c r="F50" s="8">
        <v>6925</v>
      </c>
      <c r="G50" s="8">
        <v>198</v>
      </c>
      <c r="H50" s="8">
        <v>440</v>
      </c>
      <c r="I50" s="8">
        <v>12062.25</v>
      </c>
      <c r="J50" s="8">
        <v>26805</v>
      </c>
      <c r="K50" s="8">
        <v>220.5</v>
      </c>
      <c r="L50" s="8">
        <v>820</v>
      </c>
      <c r="M50" s="8">
        <v>495</v>
      </c>
      <c r="N50" s="8">
        <v>1220</v>
      </c>
      <c r="O50" s="8">
        <v>12777.75</v>
      </c>
      <c r="P50" s="8">
        <v>28845</v>
      </c>
      <c r="Q50" s="8">
        <v>0</v>
      </c>
      <c r="R50" s="8">
        <v>0</v>
      </c>
      <c r="S50" s="8">
        <v>6534</v>
      </c>
      <c r="T50" s="8">
        <v>18040</v>
      </c>
      <c r="U50" s="8">
        <v>49.5</v>
      </c>
      <c r="V50" s="8">
        <v>155</v>
      </c>
      <c r="W50" s="8">
        <v>26.1</v>
      </c>
      <c r="X50" s="8">
        <v>74</v>
      </c>
      <c r="Y50" s="8">
        <v>42.75</v>
      </c>
      <c r="Z50" s="8">
        <v>120</v>
      </c>
      <c r="AA50" s="8">
        <v>13.05</v>
      </c>
      <c r="AB50" s="8">
        <v>59</v>
      </c>
      <c r="AC50" s="8">
        <v>0</v>
      </c>
      <c r="AD50" s="8">
        <v>0</v>
      </c>
      <c r="AE50" s="8">
        <v>131.4</v>
      </c>
      <c r="AF50" s="8">
        <v>408</v>
      </c>
      <c r="AG50" s="8">
        <v>0</v>
      </c>
      <c r="AH50" s="8">
        <v>0</v>
      </c>
      <c r="AI50" s="8">
        <v>0</v>
      </c>
      <c r="AJ50" s="8">
        <v>0</v>
      </c>
      <c r="AK50" s="8">
        <v>36</v>
      </c>
      <c r="AL50" s="8">
        <v>80</v>
      </c>
      <c r="AM50" s="8">
        <v>49.5</v>
      </c>
      <c r="AN50" s="8">
        <v>110</v>
      </c>
      <c r="AO50" s="8">
        <v>0</v>
      </c>
      <c r="AP50" s="8">
        <v>0</v>
      </c>
      <c r="AQ50" s="8">
        <v>107.6</v>
      </c>
      <c r="AR50" s="8">
        <v>240</v>
      </c>
      <c r="AS50" s="8">
        <v>0</v>
      </c>
      <c r="AT50" s="8">
        <v>0</v>
      </c>
      <c r="AU50" s="8">
        <v>193.1</v>
      </c>
      <c r="AV50" s="8">
        <v>430</v>
      </c>
      <c r="AW50" s="8">
        <v>0</v>
      </c>
      <c r="AX50" s="8">
        <v>0</v>
      </c>
      <c r="AY50" s="9">
        <v>13102.25</v>
      </c>
      <c r="AZ50" s="9">
        <v>29683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8">
        <v>8.8000000000000007</v>
      </c>
      <c r="BJ50" s="8">
        <v>35</v>
      </c>
      <c r="BK50" s="8">
        <v>8.8000000000000007</v>
      </c>
      <c r="BL50" s="8">
        <v>35</v>
      </c>
      <c r="BM50" s="8">
        <v>13111.05</v>
      </c>
      <c r="BN50" s="8">
        <v>29718</v>
      </c>
      <c r="BO50" s="8">
        <v>34947.5</v>
      </c>
      <c r="BP50" s="8">
        <v>74295</v>
      </c>
      <c r="BQ50" s="8">
        <v>0</v>
      </c>
      <c r="BR50" s="8">
        <v>0</v>
      </c>
    </row>
    <row r="51" spans="1:94" s="22" customFormat="1" ht="18" customHeight="1" x14ac:dyDescent="0.25">
      <c r="A51" s="39">
        <v>39</v>
      </c>
      <c r="B51" s="20" t="s">
        <v>68</v>
      </c>
      <c r="C51" s="7">
        <v>31.5</v>
      </c>
      <c r="D51" s="7">
        <v>70</v>
      </c>
      <c r="E51" s="7">
        <v>18</v>
      </c>
      <c r="F51" s="7">
        <v>40</v>
      </c>
      <c r="G51" s="7">
        <v>4.5</v>
      </c>
      <c r="H51" s="7">
        <v>10</v>
      </c>
      <c r="I51" s="8">
        <v>54</v>
      </c>
      <c r="J51" s="8">
        <v>120</v>
      </c>
      <c r="K51" s="7">
        <v>0</v>
      </c>
      <c r="L51" s="7">
        <v>15</v>
      </c>
      <c r="M51" s="7">
        <v>0</v>
      </c>
      <c r="N51" s="7">
        <v>15</v>
      </c>
      <c r="O51" s="8">
        <v>54</v>
      </c>
      <c r="P51" s="8">
        <v>150</v>
      </c>
      <c r="Q51" s="7">
        <v>0</v>
      </c>
      <c r="R51" s="7">
        <v>0</v>
      </c>
      <c r="S51" s="7">
        <v>0</v>
      </c>
      <c r="T51" s="7">
        <v>60</v>
      </c>
      <c r="U51" s="7">
        <v>94.5</v>
      </c>
      <c r="V51" s="7">
        <v>710</v>
      </c>
      <c r="W51" s="7">
        <v>157.5</v>
      </c>
      <c r="X51" s="7">
        <v>385</v>
      </c>
      <c r="Y51" s="7">
        <v>180</v>
      </c>
      <c r="Z51" s="7">
        <v>495</v>
      </c>
      <c r="AA51" s="7">
        <v>6.75</v>
      </c>
      <c r="AB51" s="7">
        <v>20</v>
      </c>
      <c r="AC51" s="7">
        <v>0</v>
      </c>
      <c r="AD51" s="7">
        <v>0</v>
      </c>
      <c r="AE51" s="8">
        <v>438.75</v>
      </c>
      <c r="AF51" s="8">
        <v>1610</v>
      </c>
      <c r="AG51" s="7">
        <v>0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9">
        <v>492.75</v>
      </c>
      <c r="AZ51" s="9">
        <v>1760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8">
        <v>0</v>
      </c>
      <c r="BL51" s="8">
        <v>0</v>
      </c>
      <c r="BM51" s="8">
        <v>492.75</v>
      </c>
      <c r="BN51" s="8">
        <v>1760</v>
      </c>
      <c r="BO51" s="7">
        <v>472.5</v>
      </c>
      <c r="BP51" s="7">
        <v>4400</v>
      </c>
      <c r="BQ51" s="7">
        <v>0</v>
      </c>
      <c r="BR51" s="7">
        <v>0</v>
      </c>
    </row>
    <row r="52" spans="1:94" s="16" customFormat="1" ht="18" customHeight="1" x14ac:dyDescent="0.25">
      <c r="A52" s="39">
        <v>40</v>
      </c>
      <c r="B52" s="20" t="s">
        <v>73</v>
      </c>
      <c r="C52" s="8">
        <v>0</v>
      </c>
      <c r="D52" s="8">
        <v>0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0</v>
      </c>
      <c r="AI52" s="8">
        <v>0</v>
      </c>
      <c r="AJ52" s="8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7">
        <v>0</v>
      </c>
      <c r="AV52" s="7">
        <v>0</v>
      </c>
      <c r="AW52" s="8">
        <v>0</v>
      </c>
      <c r="AX52" s="8">
        <v>0</v>
      </c>
      <c r="AY52" s="9">
        <v>0</v>
      </c>
      <c r="AZ52" s="9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0</v>
      </c>
      <c r="BN52" s="8">
        <v>0</v>
      </c>
      <c r="BO52" s="8">
        <v>0</v>
      </c>
      <c r="BP52" s="8">
        <v>0</v>
      </c>
      <c r="BQ52" s="8">
        <v>0</v>
      </c>
      <c r="BR52" s="8">
        <v>0</v>
      </c>
    </row>
    <row r="53" spans="1:94" s="16" customFormat="1" ht="18" customHeight="1" x14ac:dyDescent="0.25">
      <c r="A53" s="39">
        <v>41</v>
      </c>
      <c r="B53" s="20" t="s">
        <v>74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0</v>
      </c>
      <c r="AU53" s="7">
        <v>0</v>
      </c>
      <c r="AV53" s="7">
        <v>0</v>
      </c>
      <c r="AW53" s="8">
        <v>0</v>
      </c>
      <c r="AX53" s="8">
        <v>0</v>
      </c>
      <c r="AY53" s="9">
        <v>0</v>
      </c>
      <c r="AZ53" s="9">
        <v>0</v>
      </c>
      <c r="BA53" s="8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</row>
    <row r="54" spans="1:94" s="16" customFormat="1" ht="18" customHeight="1" x14ac:dyDescent="0.25">
      <c r="A54" s="39">
        <v>42</v>
      </c>
      <c r="B54" s="20" t="s">
        <v>75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8">
        <v>0</v>
      </c>
      <c r="AU54" s="7">
        <v>0</v>
      </c>
      <c r="AV54" s="7">
        <v>0</v>
      </c>
      <c r="AW54" s="8">
        <v>0</v>
      </c>
      <c r="AX54" s="8">
        <v>0</v>
      </c>
      <c r="AY54" s="9">
        <v>0</v>
      </c>
      <c r="AZ54" s="9">
        <v>0</v>
      </c>
      <c r="BA54" s="8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8">
        <v>0</v>
      </c>
      <c r="BN54" s="8">
        <v>0</v>
      </c>
      <c r="BO54" s="8">
        <v>0</v>
      </c>
      <c r="BP54" s="8">
        <v>0</v>
      </c>
      <c r="BQ54" s="8">
        <v>0</v>
      </c>
      <c r="BR54" s="8">
        <v>0</v>
      </c>
    </row>
    <row r="55" spans="1:94" s="16" customFormat="1" ht="18" customHeight="1" x14ac:dyDescent="0.25">
      <c r="A55" s="38"/>
      <c r="B55" s="13" t="s">
        <v>69</v>
      </c>
      <c r="C55" s="8">
        <v>31.5</v>
      </c>
      <c r="D55" s="8">
        <v>70</v>
      </c>
      <c r="E55" s="8">
        <v>18</v>
      </c>
      <c r="F55" s="8">
        <v>40</v>
      </c>
      <c r="G55" s="8">
        <v>4.5</v>
      </c>
      <c r="H55" s="8">
        <v>10</v>
      </c>
      <c r="I55" s="8">
        <v>54</v>
      </c>
      <c r="J55" s="8">
        <v>120</v>
      </c>
      <c r="K55" s="8">
        <v>0</v>
      </c>
      <c r="L55" s="8">
        <v>15</v>
      </c>
      <c r="M55" s="8">
        <v>0</v>
      </c>
      <c r="N55" s="8">
        <v>15</v>
      </c>
      <c r="O55" s="8">
        <v>54</v>
      </c>
      <c r="P55" s="8">
        <v>150</v>
      </c>
      <c r="Q55" s="8">
        <v>0</v>
      </c>
      <c r="R55" s="8">
        <v>0</v>
      </c>
      <c r="S55" s="8">
        <v>0</v>
      </c>
      <c r="T55" s="8">
        <v>60</v>
      </c>
      <c r="U55" s="8">
        <v>94.5</v>
      </c>
      <c r="V55" s="8">
        <v>710</v>
      </c>
      <c r="W55" s="8">
        <v>157.5</v>
      </c>
      <c r="X55" s="8">
        <v>385</v>
      </c>
      <c r="Y55" s="8">
        <v>180</v>
      </c>
      <c r="Z55" s="8">
        <v>495</v>
      </c>
      <c r="AA55" s="8">
        <v>6.75</v>
      </c>
      <c r="AB55" s="8">
        <v>20</v>
      </c>
      <c r="AC55" s="8">
        <v>0</v>
      </c>
      <c r="AD55" s="8">
        <v>0</v>
      </c>
      <c r="AE55" s="8">
        <v>438.75</v>
      </c>
      <c r="AF55" s="8">
        <v>1610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8">
        <v>0</v>
      </c>
      <c r="AU55" s="8">
        <v>0</v>
      </c>
      <c r="AV55" s="8">
        <v>0</v>
      </c>
      <c r="AW55" s="8">
        <v>0</v>
      </c>
      <c r="AX55" s="8">
        <v>0</v>
      </c>
      <c r="AY55" s="9">
        <v>492.75</v>
      </c>
      <c r="AZ55" s="9">
        <v>1760</v>
      </c>
      <c r="BA55" s="8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8">
        <v>0</v>
      </c>
      <c r="BJ55" s="8">
        <v>0</v>
      </c>
      <c r="BK55" s="8">
        <v>0</v>
      </c>
      <c r="BL55" s="8">
        <v>0</v>
      </c>
      <c r="BM55" s="8">
        <v>492.75</v>
      </c>
      <c r="BN55" s="8">
        <v>1760</v>
      </c>
      <c r="BO55" s="8">
        <v>472.5</v>
      </c>
      <c r="BP55" s="8">
        <v>4400</v>
      </c>
      <c r="BQ55" s="8">
        <v>0</v>
      </c>
      <c r="BR55" s="8">
        <v>0</v>
      </c>
    </row>
    <row r="56" spans="1:94" s="10" customFormat="1" ht="18" customHeight="1" x14ac:dyDescent="0.25">
      <c r="A56" s="37">
        <v>43</v>
      </c>
      <c r="B56" s="12" t="s">
        <v>92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8">
        <v>0</v>
      </c>
      <c r="J56" s="8">
        <v>0</v>
      </c>
      <c r="K56" s="7">
        <v>0</v>
      </c>
      <c r="L56" s="7">
        <v>0</v>
      </c>
      <c r="M56" s="7">
        <v>0</v>
      </c>
      <c r="N56" s="7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8">
        <v>0</v>
      </c>
      <c r="AF56" s="8">
        <v>0</v>
      </c>
      <c r="AG56" s="8">
        <v>0</v>
      </c>
      <c r="AH56" s="8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9">
        <v>0</v>
      </c>
      <c r="AZ56" s="9">
        <v>0</v>
      </c>
      <c r="BA56" s="9">
        <v>0</v>
      </c>
      <c r="BB56" s="9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8">
        <v>0</v>
      </c>
      <c r="BL56" s="8">
        <v>0</v>
      </c>
      <c r="BM56" s="8">
        <v>0</v>
      </c>
      <c r="BN56" s="8">
        <v>0</v>
      </c>
      <c r="BO56" s="7">
        <v>0</v>
      </c>
      <c r="BP56" s="7">
        <v>0</v>
      </c>
      <c r="BQ56" s="29">
        <v>0</v>
      </c>
      <c r="BR56" s="29">
        <v>0</v>
      </c>
    </row>
    <row r="57" spans="1:94" s="16" customFormat="1" ht="18" customHeight="1" x14ac:dyDescent="0.25">
      <c r="A57" s="38"/>
      <c r="B57" s="13" t="s">
        <v>43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9">
        <v>0</v>
      </c>
      <c r="AZ57" s="9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</row>
    <row r="58" spans="1:94" s="16" customFormat="1" ht="18" customHeight="1" x14ac:dyDescent="0.25">
      <c r="A58" s="38"/>
      <c r="B58" s="13" t="s">
        <v>44</v>
      </c>
      <c r="C58" s="8">
        <v>33941.25</v>
      </c>
      <c r="D58" s="8">
        <v>75425</v>
      </c>
      <c r="E58" s="8">
        <v>9279</v>
      </c>
      <c r="F58" s="8">
        <v>20620</v>
      </c>
      <c r="G58" s="8">
        <v>3235.5</v>
      </c>
      <c r="H58" s="8">
        <v>7190</v>
      </c>
      <c r="I58" s="8">
        <v>46455.75</v>
      </c>
      <c r="J58" s="8">
        <v>103235</v>
      </c>
      <c r="K58" s="8">
        <v>3668.85</v>
      </c>
      <c r="L58" s="8">
        <v>8498</v>
      </c>
      <c r="M58" s="8">
        <v>3217.5</v>
      </c>
      <c r="N58" s="8">
        <v>7285</v>
      </c>
      <c r="O58" s="8">
        <v>53342.1</v>
      </c>
      <c r="P58" s="8">
        <v>119018</v>
      </c>
      <c r="Q58" s="8">
        <v>310.05</v>
      </c>
      <c r="R58" s="8">
        <v>709</v>
      </c>
      <c r="S58" s="8">
        <v>34665.75</v>
      </c>
      <c r="T58" s="8">
        <v>80855</v>
      </c>
      <c r="U58" s="8">
        <v>5924.25</v>
      </c>
      <c r="V58" s="8">
        <v>14460</v>
      </c>
      <c r="W58" s="8">
        <v>2496.6</v>
      </c>
      <c r="X58" s="8">
        <v>5969</v>
      </c>
      <c r="Y58" s="8">
        <v>6104.25</v>
      </c>
      <c r="Z58" s="8">
        <v>14355</v>
      </c>
      <c r="AA58" s="8">
        <v>944.55</v>
      </c>
      <c r="AB58" s="8">
        <v>2304</v>
      </c>
      <c r="AC58" s="8">
        <v>150</v>
      </c>
      <c r="AD58" s="8">
        <v>72.900000000000006</v>
      </c>
      <c r="AE58" s="8">
        <v>15619.65</v>
      </c>
      <c r="AF58" s="8">
        <v>37160.9</v>
      </c>
      <c r="AG58" s="8">
        <v>1562.4</v>
      </c>
      <c r="AH58" s="8">
        <v>3472</v>
      </c>
      <c r="AI58" s="8">
        <v>0</v>
      </c>
      <c r="AJ58" s="8">
        <v>0</v>
      </c>
      <c r="AK58" s="8">
        <v>2368.2150000000001</v>
      </c>
      <c r="AL58" s="8">
        <v>6445</v>
      </c>
      <c r="AM58" s="8">
        <v>5672.65</v>
      </c>
      <c r="AN58" s="8">
        <v>13570</v>
      </c>
      <c r="AO58" s="8">
        <v>0</v>
      </c>
      <c r="AP58" s="8">
        <v>0</v>
      </c>
      <c r="AQ58" s="8">
        <v>2439.0749999999998</v>
      </c>
      <c r="AR58" s="8">
        <v>5895</v>
      </c>
      <c r="AS58" s="8">
        <v>0</v>
      </c>
      <c r="AT58" s="8">
        <v>0</v>
      </c>
      <c r="AU58" s="8">
        <v>10479.94</v>
      </c>
      <c r="AV58" s="8">
        <v>25910</v>
      </c>
      <c r="AW58" s="8">
        <v>0</v>
      </c>
      <c r="AX58" s="8">
        <v>0</v>
      </c>
      <c r="AY58" s="9">
        <v>79441.689999999988</v>
      </c>
      <c r="AZ58" s="9">
        <v>182088.9</v>
      </c>
      <c r="BA58" s="8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8">
        <v>302.85999999999996</v>
      </c>
      <c r="BJ58" s="8">
        <v>1090</v>
      </c>
      <c r="BK58" s="8">
        <v>302.85999999999996</v>
      </c>
      <c r="BL58" s="8">
        <v>1090</v>
      </c>
      <c r="BM58" s="8">
        <v>79744.549999999988</v>
      </c>
      <c r="BN58" s="8">
        <v>182290.9</v>
      </c>
      <c r="BO58" s="8">
        <v>324947.40000000002</v>
      </c>
      <c r="BP58" s="8">
        <v>455727.25</v>
      </c>
      <c r="BQ58" s="8">
        <v>0</v>
      </c>
      <c r="BR58" s="8">
        <v>0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60" spans="1:94" x14ac:dyDescent="0.25"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7"/>
      <c r="AZ60" s="27"/>
      <c r="BA60" s="27"/>
      <c r="BB60" s="27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7"/>
      <c r="BN60" s="27"/>
    </row>
    <row r="68" spans="3:67" x14ac:dyDescent="0.25"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7"/>
      <c r="AZ68" s="27"/>
      <c r="BA68" s="27"/>
      <c r="BB68" s="27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7"/>
      <c r="BN68" s="27"/>
      <c r="BO68" s="26"/>
    </row>
  </sheetData>
  <protectedRanges>
    <protectedRange sqref="B48:B49" name="Range7_2"/>
    <protectedRange sqref="B56" name="Range8_1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P61"/>
  <sheetViews>
    <sheetView view="pageBreakPreview" zoomScale="70" zoomScaleNormal="85" zoomScaleSheetLayoutView="70" workbookViewId="0">
      <pane xSplit="2" ySplit="6" topLeftCell="C49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8" width="8.4257812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7">
        <v>68215</v>
      </c>
      <c r="D7" s="7">
        <v>204775</v>
      </c>
      <c r="E7" s="7">
        <v>3566</v>
      </c>
      <c r="F7" s="7">
        <v>10685</v>
      </c>
      <c r="G7" s="7">
        <v>400</v>
      </c>
      <c r="H7" s="7">
        <v>3100</v>
      </c>
      <c r="I7" s="8">
        <f>C7+E7+G7</f>
        <v>72181</v>
      </c>
      <c r="J7" s="8">
        <f>D7+F7+H7</f>
        <v>218560</v>
      </c>
      <c r="K7" s="7">
        <v>725</v>
      </c>
      <c r="L7" s="7">
        <v>8000</v>
      </c>
      <c r="M7" s="7">
        <v>1528</v>
      </c>
      <c r="N7" s="7">
        <v>14980</v>
      </c>
      <c r="O7" s="8">
        <f>I7+K7+M7</f>
        <v>74434</v>
      </c>
      <c r="P7" s="8">
        <f>J7+L7+N7</f>
        <v>241540</v>
      </c>
      <c r="Q7" s="8">
        <v>209</v>
      </c>
      <c r="R7" s="8">
        <v>2132</v>
      </c>
      <c r="S7" s="8">
        <v>51767</v>
      </c>
      <c r="T7" s="8">
        <v>165468</v>
      </c>
      <c r="U7" s="7">
        <v>4133</v>
      </c>
      <c r="V7" s="7">
        <v>49920</v>
      </c>
      <c r="W7" s="7">
        <v>1400</v>
      </c>
      <c r="X7" s="7">
        <v>16500</v>
      </c>
      <c r="Y7" s="7">
        <v>210</v>
      </c>
      <c r="Z7" s="7">
        <v>1200</v>
      </c>
      <c r="AA7" s="7">
        <v>167</v>
      </c>
      <c r="AB7" s="7">
        <v>480</v>
      </c>
      <c r="AC7" s="7">
        <v>30</v>
      </c>
      <c r="AD7" s="7">
        <v>7500</v>
      </c>
      <c r="AE7" s="8">
        <f>U7+W7+Y7+AA7+AC7</f>
        <v>5940</v>
      </c>
      <c r="AF7" s="8">
        <f>V7+X7+Z7+AB7+AD7</f>
        <v>75600</v>
      </c>
      <c r="AG7" s="8">
        <v>67</v>
      </c>
      <c r="AH7" s="8">
        <v>246</v>
      </c>
      <c r="AI7" s="7">
        <v>45</v>
      </c>
      <c r="AJ7" s="7">
        <v>4500</v>
      </c>
      <c r="AK7" s="7">
        <v>645</v>
      </c>
      <c r="AL7" s="7">
        <v>2763</v>
      </c>
      <c r="AM7" s="7">
        <v>1740</v>
      </c>
      <c r="AN7" s="7">
        <v>22922</v>
      </c>
      <c r="AO7" s="7">
        <v>1300</v>
      </c>
      <c r="AP7" s="7">
        <v>7695</v>
      </c>
      <c r="AQ7" s="7">
        <v>1260</v>
      </c>
      <c r="AR7" s="7">
        <v>1500</v>
      </c>
      <c r="AS7" s="7">
        <v>320</v>
      </c>
      <c r="AT7" s="7">
        <v>3300</v>
      </c>
      <c r="AU7" s="7">
        <f>AI7+AK7+AM7+AO7+AQ7+AS7</f>
        <v>5310</v>
      </c>
      <c r="AV7" s="7">
        <f>AJ7+AL7+AN7+AP7+AR7+AT7</f>
        <v>42680</v>
      </c>
      <c r="AW7" s="7">
        <v>117</v>
      </c>
      <c r="AX7" s="7">
        <v>179</v>
      </c>
      <c r="AY7" s="9">
        <f>O7+AE7+AU7</f>
        <v>85684</v>
      </c>
      <c r="AZ7" s="9">
        <f>P7+AF7+AV7</f>
        <v>359820</v>
      </c>
      <c r="BA7" s="9"/>
      <c r="BB7" s="9"/>
      <c r="BC7" s="7">
        <v>4</v>
      </c>
      <c r="BD7" s="7">
        <v>63</v>
      </c>
      <c r="BE7" s="7">
        <v>6</v>
      </c>
      <c r="BF7" s="7">
        <v>190</v>
      </c>
      <c r="BG7" s="7">
        <v>385</v>
      </c>
      <c r="BH7" s="7">
        <v>1710</v>
      </c>
      <c r="BI7" s="7">
        <v>1530</v>
      </c>
      <c r="BJ7" s="7">
        <v>5137</v>
      </c>
      <c r="BK7" s="8">
        <f>BA7+BC7+BE7+BG7+BI7</f>
        <v>1925</v>
      </c>
      <c r="BL7" s="8">
        <f>BB7+BD7+BF7+BH7+BJ7</f>
        <v>7100</v>
      </c>
      <c r="BM7" s="8">
        <f t="shared" ref="BM7:BN43" si="0">AY7+BK7</f>
        <v>87609</v>
      </c>
      <c r="BN7" s="8">
        <f t="shared" si="0"/>
        <v>366920</v>
      </c>
      <c r="BO7" s="7">
        <v>20600</v>
      </c>
      <c r="BP7" s="7">
        <v>73200</v>
      </c>
      <c r="BQ7" s="29">
        <v>3081</v>
      </c>
      <c r="BR7" s="29">
        <v>3059</v>
      </c>
    </row>
    <row r="8" spans="1:70" s="10" customFormat="1" ht="18" customHeight="1" x14ac:dyDescent="0.25">
      <c r="A8" s="37">
        <v>2</v>
      </c>
      <c r="B8" s="12" t="s">
        <v>9</v>
      </c>
      <c r="C8" s="7">
        <v>10205</v>
      </c>
      <c r="D8" s="7">
        <v>38165</v>
      </c>
      <c r="E8" s="7">
        <v>1651</v>
      </c>
      <c r="F8" s="7">
        <v>4535</v>
      </c>
      <c r="G8" s="7">
        <v>200</v>
      </c>
      <c r="H8" s="7">
        <v>500</v>
      </c>
      <c r="I8" s="8">
        <f t="shared" ref="I8:J58" si="1">C8+E8+G8</f>
        <v>12056</v>
      </c>
      <c r="J8" s="8">
        <f t="shared" si="1"/>
        <v>43200</v>
      </c>
      <c r="K8" s="7">
        <v>280</v>
      </c>
      <c r="L8" s="7">
        <v>3000</v>
      </c>
      <c r="M8" s="7">
        <v>350</v>
      </c>
      <c r="N8" s="7">
        <v>3000</v>
      </c>
      <c r="O8" s="8">
        <f t="shared" ref="O8:P58" si="2">I8+K8+M8</f>
        <v>12686</v>
      </c>
      <c r="P8" s="8">
        <f t="shared" si="2"/>
        <v>49200</v>
      </c>
      <c r="Q8" s="8">
        <v>47</v>
      </c>
      <c r="R8" s="8">
        <v>486</v>
      </c>
      <c r="S8" s="8">
        <v>7996</v>
      </c>
      <c r="T8" s="8">
        <v>31002</v>
      </c>
      <c r="U8" s="7">
        <v>416</v>
      </c>
      <c r="V8" s="7">
        <v>5565</v>
      </c>
      <c r="W8" s="7">
        <v>480</v>
      </c>
      <c r="X8" s="7">
        <v>3200</v>
      </c>
      <c r="Y8" s="7">
        <v>30</v>
      </c>
      <c r="Z8" s="7">
        <v>200</v>
      </c>
      <c r="AA8" s="7">
        <v>25</v>
      </c>
      <c r="AB8" s="7">
        <v>35</v>
      </c>
      <c r="AC8" s="7">
        <v>0</v>
      </c>
      <c r="AD8" s="7">
        <v>0</v>
      </c>
      <c r="AE8" s="8">
        <f t="shared" ref="AE8:AF58" si="3">U8+W8+Y8+AA8+AC8</f>
        <v>951</v>
      </c>
      <c r="AF8" s="8">
        <f t="shared" si="3"/>
        <v>9000</v>
      </c>
      <c r="AG8" s="8">
        <v>12</v>
      </c>
      <c r="AH8" s="8">
        <v>34</v>
      </c>
      <c r="AI8" s="7">
        <v>5</v>
      </c>
      <c r="AJ8" s="7">
        <v>300</v>
      </c>
      <c r="AK8" s="7">
        <v>85</v>
      </c>
      <c r="AL8" s="7">
        <v>500</v>
      </c>
      <c r="AM8" s="7">
        <v>240</v>
      </c>
      <c r="AN8" s="7">
        <v>1580</v>
      </c>
      <c r="AO8" s="7">
        <v>90</v>
      </c>
      <c r="AP8" s="7">
        <v>600</v>
      </c>
      <c r="AQ8" s="7">
        <v>123</v>
      </c>
      <c r="AR8" s="7">
        <v>130</v>
      </c>
      <c r="AS8" s="7">
        <v>40</v>
      </c>
      <c r="AT8" s="7">
        <v>360</v>
      </c>
      <c r="AU8" s="7">
        <f t="shared" ref="AU8:AV18" si="4">AI8+AK8+AM8+AO8+AQ8+AS8</f>
        <v>583</v>
      </c>
      <c r="AV8" s="7">
        <f t="shared" si="4"/>
        <v>3470</v>
      </c>
      <c r="AW8" s="7">
        <v>14</v>
      </c>
      <c r="AX8" s="7">
        <v>20</v>
      </c>
      <c r="AY8" s="9">
        <f t="shared" ref="AY8:AZ23" si="5">O8+AE8+AU8</f>
        <v>14220</v>
      </c>
      <c r="AZ8" s="9">
        <f t="shared" si="5"/>
        <v>61670</v>
      </c>
      <c r="BA8" s="9"/>
      <c r="BB8" s="9"/>
      <c r="BC8" s="7">
        <v>4</v>
      </c>
      <c r="BD8" s="7">
        <v>62</v>
      </c>
      <c r="BE8" s="7">
        <v>5</v>
      </c>
      <c r="BF8" s="7">
        <v>152</v>
      </c>
      <c r="BG8" s="7">
        <v>130</v>
      </c>
      <c r="BH8" s="7">
        <v>385</v>
      </c>
      <c r="BI8" s="7">
        <v>471</v>
      </c>
      <c r="BJ8" s="7">
        <v>2901</v>
      </c>
      <c r="BK8" s="8">
        <f t="shared" ref="BK8:BL58" si="6">BA8+BC8+BE8+BG8+BI8</f>
        <v>610</v>
      </c>
      <c r="BL8" s="8">
        <f t="shared" si="6"/>
        <v>3500</v>
      </c>
      <c r="BM8" s="8">
        <f t="shared" si="0"/>
        <v>14830</v>
      </c>
      <c r="BN8" s="8">
        <f t="shared" si="0"/>
        <v>65170</v>
      </c>
      <c r="BO8" s="7">
        <v>3620</v>
      </c>
      <c r="BP8" s="7">
        <v>14500</v>
      </c>
      <c r="BQ8" s="29">
        <v>547</v>
      </c>
      <c r="BR8" s="29">
        <v>547</v>
      </c>
    </row>
    <row r="9" spans="1:70" s="10" customFormat="1" ht="18" customHeight="1" x14ac:dyDescent="0.25">
      <c r="A9" s="36">
        <v>3</v>
      </c>
      <c r="B9" s="12" t="s">
        <v>10</v>
      </c>
      <c r="C9" s="7">
        <v>5410</v>
      </c>
      <c r="D9" s="7">
        <v>14130</v>
      </c>
      <c r="E9" s="7">
        <v>1059</v>
      </c>
      <c r="F9" s="7">
        <v>3170</v>
      </c>
      <c r="G9" s="7">
        <v>20</v>
      </c>
      <c r="H9" s="7">
        <v>100</v>
      </c>
      <c r="I9" s="8">
        <f t="shared" si="1"/>
        <v>6489</v>
      </c>
      <c r="J9" s="8">
        <f t="shared" si="1"/>
        <v>17400</v>
      </c>
      <c r="K9" s="7">
        <v>250</v>
      </c>
      <c r="L9" s="7">
        <v>2500</v>
      </c>
      <c r="M9" s="7">
        <v>40</v>
      </c>
      <c r="N9" s="7">
        <v>500</v>
      </c>
      <c r="O9" s="8">
        <f t="shared" si="2"/>
        <v>6779</v>
      </c>
      <c r="P9" s="8">
        <f t="shared" si="2"/>
        <v>20400</v>
      </c>
      <c r="Q9" s="8">
        <v>7</v>
      </c>
      <c r="R9" s="8">
        <v>84</v>
      </c>
      <c r="S9" s="8">
        <v>4613</v>
      </c>
      <c r="T9" s="8">
        <v>13876</v>
      </c>
      <c r="U9" s="7">
        <v>267</v>
      </c>
      <c r="V9" s="7">
        <v>2410</v>
      </c>
      <c r="W9" s="7">
        <v>80</v>
      </c>
      <c r="X9" s="7">
        <v>715</v>
      </c>
      <c r="Y9" s="7">
        <v>20</v>
      </c>
      <c r="Z9" s="7">
        <v>50</v>
      </c>
      <c r="AA9" s="7">
        <v>15</v>
      </c>
      <c r="AB9" s="7">
        <v>25</v>
      </c>
      <c r="AC9" s="7">
        <v>0</v>
      </c>
      <c r="AD9" s="7">
        <v>0</v>
      </c>
      <c r="AE9" s="8">
        <f t="shared" si="3"/>
        <v>382</v>
      </c>
      <c r="AF9" s="8">
        <f t="shared" si="3"/>
        <v>3200</v>
      </c>
      <c r="AG9" s="8">
        <v>7</v>
      </c>
      <c r="AH9" s="8">
        <v>7</v>
      </c>
      <c r="AI9" s="7">
        <v>0</v>
      </c>
      <c r="AJ9" s="7">
        <v>0</v>
      </c>
      <c r="AK9" s="7">
        <v>60</v>
      </c>
      <c r="AL9" s="7">
        <v>273</v>
      </c>
      <c r="AM9" s="7">
        <v>160</v>
      </c>
      <c r="AN9" s="7">
        <v>1187</v>
      </c>
      <c r="AO9" s="7">
        <v>60</v>
      </c>
      <c r="AP9" s="7">
        <v>400</v>
      </c>
      <c r="AQ9" s="7">
        <v>85</v>
      </c>
      <c r="AR9" s="7">
        <v>90</v>
      </c>
      <c r="AS9" s="7">
        <v>28</v>
      </c>
      <c r="AT9" s="7">
        <v>250</v>
      </c>
      <c r="AU9" s="7">
        <f t="shared" si="4"/>
        <v>393</v>
      </c>
      <c r="AV9" s="7">
        <f t="shared" si="4"/>
        <v>2200</v>
      </c>
      <c r="AW9" s="7">
        <v>9</v>
      </c>
      <c r="AX9" s="7">
        <v>14</v>
      </c>
      <c r="AY9" s="9">
        <f t="shared" si="5"/>
        <v>7554</v>
      </c>
      <c r="AZ9" s="9">
        <f t="shared" si="5"/>
        <v>25800</v>
      </c>
      <c r="BA9" s="9"/>
      <c r="BB9" s="9"/>
      <c r="BC9" s="7">
        <v>1</v>
      </c>
      <c r="BD9" s="7">
        <v>15</v>
      </c>
      <c r="BE9" s="7">
        <v>1</v>
      </c>
      <c r="BF9" s="7">
        <v>30</v>
      </c>
      <c r="BG9" s="7">
        <v>54</v>
      </c>
      <c r="BH9" s="7">
        <v>140</v>
      </c>
      <c r="BI9" s="7">
        <v>224</v>
      </c>
      <c r="BJ9" s="7">
        <v>815</v>
      </c>
      <c r="BK9" s="8">
        <f t="shared" si="6"/>
        <v>280</v>
      </c>
      <c r="BL9" s="8">
        <f t="shared" si="6"/>
        <v>1000</v>
      </c>
      <c r="BM9" s="8">
        <f t="shared" si="0"/>
        <v>7834</v>
      </c>
      <c r="BN9" s="8">
        <f t="shared" si="0"/>
        <v>26800</v>
      </c>
      <c r="BO9" s="7">
        <v>725</v>
      </c>
      <c r="BP9" s="7">
        <v>2840</v>
      </c>
      <c r="BQ9" s="29">
        <v>81</v>
      </c>
      <c r="BR9" s="29">
        <v>76</v>
      </c>
    </row>
    <row r="10" spans="1:70" s="10" customFormat="1" ht="18" customHeight="1" x14ac:dyDescent="0.25">
      <c r="A10" s="37">
        <v>4</v>
      </c>
      <c r="B10" s="12" t="s">
        <v>11</v>
      </c>
      <c r="C10" s="7">
        <v>120</v>
      </c>
      <c r="D10" s="7">
        <v>300</v>
      </c>
      <c r="E10" s="7">
        <v>12</v>
      </c>
      <c r="F10" s="7">
        <v>60</v>
      </c>
      <c r="G10" s="7">
        <v>10</v>
      </c>
      <c r="H10" s="7">
        <v>20</v>
      </c>
      <c r="I10" s="8">
        <f t="shared" si="1"/>
        <v>142</v>
      </c>
      <c r="J10" s="8">
        <f t="shared" si="1"/>
        <v>380</v>
      </c>
      <c r="K10" s="7">
        <v>4</v>
      </c>
      <c r="L10" s="7">
        <v>20</v>
      </c>
      <c r="M10" s="7">
        <v>10</v>
      </c>
      <c r="N10" s="7">
        <v>100</v>
      </c>
      <c r="O10" s="8">
        <f t="shared" si="2"/>
        <v>156</v>
      </c>
      <c r="P10" s="8">
        <f t="shared" si="2"/>
        <v>500</v>
      </c>
      <c r="Q10" s="8">
        <v>2</v>
      </c>
      <c r="R10" s="8">
        <v>16</v>
      </c>
      <c r="S10" s="8">
        <v>99</v>
      </c>
      <c r="T10" s="8">
        <v>315</v>
      </c>
      <c r="U10" s="7">
        <v>66</v>
      </c>
      <c r="V10" s="7">
        <v>503</v>
      </c>
      <c r="W10" s="7">
        <v>10</v>
      </c>
      <c r="X10" s="7">
        <v>90</v>
      </c>
      <c r="Y10" s="7">
        <v>2</v>
      </c>
      <c r="Z10" s="7">
        <v>5</v>
      </c>
      <c r="AA10" s="7">
        <v>2</v>
      </c>
      <c r="AB10" s="7">
        <v>2</v>
      </c>
      <c r="AC10" s="7"/>
      <c r="AD10" s="7"/>
      <c r="AE10" s="8">
        <f t="shared" si="3"/>
        <v>80</v>
      </c>
      <c r="AF10" s="8">
        <f t="shared" si="3"/>
        <v>600</v>
      </c>
      <c r="AG10" s="8">
        <v>1</v>
      </c>
      <c r="AH10" s="8">
        <v>1</v>
      </c>
      <c r="AI10" s="7"/>
      <c r="AJ10" s="7"/>
      <c r="AK10" s="7">
        <v>50</v>
      </c>
      <c r="AL10" s="7">
        <v>160</v>
      </c>
      <c r="AM10" s="7">
        <v>75</v>
      </c>
      <c r="AN10" s="7">
        <v>495</v>
      </c>
      <c r="AO10" s="7">
        <v>25</v>
      </c>
      <c r="AP10" s="7">
        <v>150</v>
      </c>
      <c r="AQ10" s="7">
        <v>24</v>
      </c>
      <c r="AR10" s="7">
        <v>45</v>
      </c>
      <c r="AS10" s="7">
        <v>6</v>
      </c>
      <c r="AT10" s="7">
        <v>50</v>
      </c>
      <c r="AU10" s="7">
        <f t="shared" si="4"/>
        <v>180</v>
      </c>
      <c r="AV10" s="7">
        <f t="shared" si="4"/>
        <v>900</v>
      </c>
      <c r="AW10" s="7">
        <v>2</v>
      </c>
      <c r="AX10" s="7">
        <v>3</v>
      </c>
      <c r="AY10" s="9">
        <f t="shared" si="5"/>
        <v>416</v>
      </c>
      <c r="AZ10" s="9">
        <f t="shared" si="5"/>
        <v>2000</v>
      </c>
      <c r="BA10" s="9"/>
      <c r="BB10" s="9"/>
      <c r="BC10" s="7"/>
      <c r="BD10" s="7"/>
      <c r="BE10" s="7">
        <v>1</v>
      </c>
      <c r="BF10" s="7">
        <v>30</v>
      </c>
      <c r="BG10" s="7">
        <v>30</v>
      </c>
      <c r="BH10" s="7">
        <v>80</v>
      </c>
      <c r="BI10" s="7">
        <v>119</v>
      </c>
      <c r="BJ10" s="7">
        <v>490</v>
      </c>
      <c r="BK10" s="8">
        <f t="shared" si="6"/>
        <v>150</v>
      </c>
      <c r="BL10" s="8">
        <f t="shared" si="6"/>
        <v>600</v>
      </c>
      <c r="BM10" s="8">
        <f t="shared" si="0"/>
        <v>566</v>
      </c>
      <c r="BN10" s="8">
        <f t="shared" si="0"/>
        <v>2600</v>
      </c>
      <c r="BO10" s="7">
        <v>120</v>
      </c>
      <c r="BP10" s="7">
        <v>525</v>
      </c>
      <c r="BQ10" s="29">
        <v>18</v>
      </c>
      <c r="BR10" s="29">
        <v>17</v>
      </c>
    </row>
    <row r="11" spans="1:70" s="10" customFormat="1" ht="18" customHeight="1" x14ac:dyDescent="0.25">
      <c r="A11" s="36">
        <v>5</v>
      </c>
      <c r="B11" s="12" t="s">
        <v>12</v>
      </c>
      <c r="C11" s="7">
        <v>7125</v>
      </c>
      <c r="D11" s="7">
        <v>19010</v>
      </c>
      <c r="E11" s="7">
        <v>343</v>
      </c>
      <c r="F11" s="7">
        <v>1190</v>
      </c>
      <c r="G11" s="7">
        <v>20</v>
      </c>
      <c r="H11" s="7">
        <v>100</v>
      </c>
      <c r="I11" s="8">
        <f t="shared" si="1"/>
        <v>7488</v>
      </c>
      <c r="J11" s="8">
        <f t="shared" si="1"/>
        <v>20300</v>
      </c>
      <c r="K11" s="7">
        <v>190</v>
      </c>
      <c r="L11" s="7">
        <v>2000</v>
      </c>
      <c r="M11" s="7">
        <v>40</v>
      </c>
      <c r="N11" s="7">
        <v>500</v>
      </c>
      <c r="O11" s="8">
        <f t="shared" si="2"/>
        <v>7718</v>
      </c>
      <c r="P11" s="8">
        <f t="shared" si="2"/>
        <v>22800</v>
      </c>
      <c r="Q11" s="8">
        <v>11</v>
      </c>
      <c r="R11" s="8">
        <v>84</v>
      </c>
      <c r="S11" s="8">
        <v>4868</v>
      </c>
      <c r="T11" s="8">
        <v>14370</v>
      </c>
      <c r="U11" s="7">
        <v>215</v>
      </c>
      <c r="V11" s="7">
        <v>1530</v>
      </c>
      <c r="W11" s="7">
        <v>100</v>
      </c>
      <c r="X11" s="7">
        <v>1000</v>
      </c>
      <c r="Y11" s="7">
        <v>20</v>
      </c>
      <c r="Z11" s="7">
        <v>45</v>
      </c>
      <c r="AA11" s="7">
        <v>25</v>
      </c>
      <c r="AB11" s="7">
        <v>25</v>
      </c>
      <c r="AC11" s="7">
        <v>0</v>
      </c>
      <c r="AD11" s="7">
        <v>0</v>
      </c>
      <c r="AE11" s="8">
        <f t="shared" si="3"/>
        <v>360</v>
      </c>
      <c r="AF11" s="8">
        <f t="shared" si="3"/>
        <v>2600</v>
      </c>
      <c r="AG11" s="8">
        <v>11</v>
      </c>
      <c r="AH11" s="8">
        <v>11</v>
      </c>
      <c r="AI11" s="7">
        <v>8</v>
      </c>
      <c r="AJ11" s="7">
        <v>100</v>
      </c>
      <c r="AK11" s="7">
        <v>98</v>
      </c>
      <c r="AL11" s="7">
        <v>500</v>
      </c>
      <c r="AM11" s="7">
        <v>495</v>
      </c>
      <c r="AN11" s="7">
        <v>5880</v>
      </c>
      <c r="AO11" s="7">
        <v>300</v>
      </c>
      <c r="AP11" s="7">
        <v>1900</v>
      </c>
      <c r="AQ11" s="7">
        <v>320</v>
      </c>
      <c r="AR11" s="7">
        <v>380</v>
      </c>
      <c r="AS11" s="7">
        <v>100</v>
      </c>
      <c r="AT11" s="7">
        <v>900</v>
      </c>
      <c r="AU11" s="7">
        <f t="shared" si="4"/>
        <v>1321</v>
      </c>
      <c r="AV11" s="7">
        <f t="shared" si="4"/>
        <v>9660</v>
      </c>
      <c r="AW11" s="7">
        <v>24</v>
      </c>
      <c r="AX11" s="7">
        <v>43</v>
      </c>
      <c r="AY11" s="9">
        <f t="shared" si="5"/>
        <v>9399</v>
      </c>
      <c r="AZ11" s="9">
        <f t="shared" si="5"/>
        <v>35060</v>
      </c>
      <c r="BA11" s="9"/>
      <c r="BB11" s="9"/>
      <c r="BC11" s="7"/>
      <c r="BD11" s="7"/>
      <c r="BE11" s="7">
        <v>2</v>
      </c>
      <c r="BF11" s="7">
        <v>60</v>
      </c>
      <c r="BG11" s="7">
        <v>70</v>
      </c>
      <c r="BH11" s="7">
        <v>200</v>
      </c>
      <c r="BI11" s="7">
        <v>268</v>
      </c>
      <c r="BJ11" s="7">
        <v>840</v>
      </c>
      <c r="BK11" s="8">
        <f t="shared" si="6"/>
        <v>340</v>
      </c>
      <c r="BL11" s="8">
        <f t="shared" si="6"/>
        <v>1100</v>
      </c>
      <c r="BM11" s="8">
        <f t="shared" si="0"/>
        <v>9739</v>
      </c>
      <c r="BN11" s="8">
        <f t="shared" si="0"/>
        <v>36160</v>
      </c>
      <c r="BO11" s="7">
        <v>2460</v>
      </c>
      <c r="BP11" s="7">
        <v>7800</v>
      </c>
      <c r="BQ11" s="29">
        <v>353</v>
      </c>
      <c r="BR11" s="29">
        <v>353</v>
      </c>
    </row>
    <row r="12" spans="1:70" s="10" customFormat="1" ht="18" customHeight="1" x14ac:dyDescent="0.25">
      <c r="A12" s="37">
        <v>6</v>
      </c>
      <c r="B12" s="12" t="s">
        <v>13</v>
      </c>
      <c r="C12" s="7">
        <v>80</v>
      </c>
      <c r="D12" s="7">
        <v>200</v>
      </c>
      <c r="E12" s="7">
        <v>8</v>
      </c>
      <c r="F12" s="7">
        <v>60</v>
      </c>
      <c r="G12" s="7">
        <v>8</v>
      </c>
      <c r="H12" s="7">
        <v>20</v>
      </c>
      <c r="I12" s="8">
        <f t="shared" si="1"/>
        <v>96</v>
      </c>
      <c r="J12" s="8">
        <f t="shared" si="1"/>
        <v>280</v>
      </c>
      <c r="K12" s="7">
        <v>4</v>
      </c>
      <c r="L12" s="7">
        <v>10</v>
      </c>
      <c r="M12" s="7">
        <v>4</v>
      </c>
      <c r="N12" s="7">
        <v>10</v>
      </c>
      <c r="O12" s="8">
        <f t="shared" si="2"/>
        <v>104</v>
      </c>
      <c r="P12" s="8">
        <f t="shared" si="2"/>
        <v>300</v>
      </c>
      <c r="Q12" s="8">
        <v>1</v>
      </c>
      <c r="R12" s="8">
        <v>2</v>
      </c>
      <c r="S12" s="8">
        <v>66</v>
      </c>
      <c r="T12" s="8">
        <v>189</v>
      </c>
      <c r="U12" s="7">
        <v>53</v>
      </c>
      <c r="V12" s="7">
        <v>588</v>
      </c>
      <c r="W12" s="7">
        <v>30</v>
      </c>
      <c r="X12" s="7">
        <v>200</v>
      </c>
      <c r="Y12" s="7">
        <v>5</v>
      </c>
      <c r="Z12" s="7">
        <v>10</v>
      </c>
      <c r="AA12" s="7">
        <v>2</v>
      </c>
      <c r="AB12" s="7">
        <v>2</v>
      </c>
      <c r="AC12" s="7"/>
      <c r="AD12" s="7"/>
      <c r="AE12" s="8">
        <f t="shared" si="3"/>
        <v>90</v>
      </c>
      <c r="AF12" s="8">
        <f t="shared" si="3"/>
        <v>800</v>
      </c>
      <c r="AG12" s="8">
        <v>1</v>
      </c>
      <c r="AH12" s="8">
        <v>1</v>
      </c>
      <c r="AI12" s="7">
        <v>4</v>
      </c>
      <c r="AJ12" s="7">
        <v>50</v>
      </c>
      <c r="AK12" s="7">
        <v>30</v>
      </c>
      <c r="AL12" s="7">
        <v>60</v>
      </c>
      <c r="AM12" s="7">
        <v>65</v>
      </c>
      <c r="AN12" s="7">
        <v>505</v>
      </c>
      <c r="AO12" s="7">
        <v>30</v>
      </c>
      <c r="AP12" s="7">
        <v>200</v>
      </c>
      <c r="AQ12" s="7">
        <v>28</v>
      </c>
      <c r="AR12" s="7">
        <v>35</v>
      </c>
      <c r="AS12" s="7">
        <v>37</v>
      </c>
      <c r="AT12" s="7">
        <v>150</v>
      </c>
      <c r="AU12" s="7">
        <f t="shared" si="4"/>
        <v>194</v>
      </c>
      <c r="AV12" s="7">
        <f t="shared" si="4"/>
        <v>1000</v>
      </c>
      <c r="AW12" s="7">
        <v>2</v>
      </c>
      <c r="AX12" s="7">
        <v>4</v>
      </c>
      <c r="AY12" s="9">
        <f t="shared" si="5"/>
        <v>388</v>
      </c>
      <c r="AZ12" s="9">
        <f t="shared" si="5"/>
        <v>2100</v>
      </c>
      <c r="BA12" s="9"/>
      <c r="BB12" s="9"/>
      <c r="BC12" s="7"/>
      <c r="BD12" s="7"/>
      <c r="BE12" s="7">
        <v>1</v>
      </c>
      <c r="BF12" s="7">
        <v>30</v>
      </c>
      <c r="BG12" s="7">
        <v>40</v>
      </c>
      <c r="BH12" s="7">
        <v>80</v>
      </c>
      <c r="BI12" s="7">
        <v>64</v>
      </c>
      <c r="BJ12" s="7">
        <v>240</v>
      </c>
      <c r="BK12" s="8">
        <f t="shared" si="6"/>
        <v>105</v>
      </c>
      <c r="BL12" s="8">
        <f t="shared" si="6"/>
        <v>350</v>
      </c>
      <c r="BM12" s="8">
        <f t="shared" si="0"/>
        <v>493</v>
      </c>
      <c r="BN12" s="8">
        <f t="shared" si="0"/>
        <v>2450</v>
      </c>
      <c r="BO12" s="7">
        <v>100</v>
      </c>
      <c r="BP12" s="7">
        <v>320</v>
      </c>
      <c r="BQ12" s="29">
        <v>15</v>
      </c>
      <c r="BR12" s="29">
        <v>14</v>
      </c>
    </row>
    <row r="13" spans="1:70" s="10" customFormat="1" ht="18" customHeight="1" x14ac:dyDescent="0.25">
      <c r="A13" s="36">
        <v>7</v>
      </c>
      <c r="B13" s="12" t="s">
        <v>15</v>
      </c>
      <c r="C13" s="7">
        <v>2210</v>
      </c>
      <c r="D13" s="7">
        <v>7100</v>
      </c>
      <c r="E13" s="7">
        <v>197</v>
      </c>
      <c r="F13" s="7">
        <v>600</v>
      </c>
      <c r="G13" s="7">
        <v>25</v>
      </c>
      <c r="H13" s="7">
        <v>100</v>
      </c>
      <c r="I13" s="8">
        <f t="shared" si="1"/>
        <v>2432</v>
      </c>
      <c r="J13" s="8">
        <f t="shared" si="1"/>
        <v>7800</v>
      </c>
      <c r="K13" s="7">
        <v>70</v>
      </c>
      <c r="L13" s="7">
        <v>500</v>
      </c>
      <c r="M13" s="7">
        <v>60</v>
      </c>
      <c r="N13" s="7">
        <v>300</v>
      </c>
      <c r="O13" s="8">
        <f t="shared" si="2"/>
        <v>2562</v>
      </c>
      <c r="P13" s="8">
        <f t="shared" si="2"/>
        <v>8600</v>
      </c>
      <c r="Q13" s="8">
        <v>9</v>
      </c>
      <c r="R13" s="8">
        <v>50</v>
      </c>
      <c r="S13" s="8">
        <v>1615</v>
      </c>
      <c r="T13" s="8">
        <v>5422</v>
      </c>
      <c r="U13" s="7">
        <v>215</v>
      </c>
      <c r="V13" s="7">
        <v>2150</v>
      </c>
      <c r="W13" s="7">
        <v>75</v>
      </c>
      <c r="X13" s="7">
        <v>600</v>
      </c>
      <c r="Y13" s="7">
        <v>15</v>
      </c>
      <c r="Z13" s="7">
        <v>45</v>
      </c>
      <c r="AA13" s="7">
        <v>5</v>
      </c>
      <c r="AB13" s="7">
        <v>5</v>
      </c>
      <c r="AC13" s="7">
        <v>0</v>
      </c>
      <c r="AD13" s="7">
        <v>0</v>
      </c>
      <c r="AE13" s="8">
        <f t="shared" si="3"/>
        <v>310</v>
      </c>
      <c r="AF13" s="8">
        <f t="shared" si="3"/>
        <v>2800</v>
      </c>
      <c r="AG13" s="8">
        <v>5</v>
      </c>
      <c r="AH13" s="8">
        <v>5</v>
      </c>
      <c r="AI13" s="7">
        <v>2</v>
      </c>
      <c r="AJ13" s="7">
        <v>10</v>
      </c>
      <c r="AK13" s="7">
        <v>20</v>
      </c>
      <c r="AL13" s="7">
        <v>100</v>
      </c>
      <c r="AM13" s="7">
        <v>375</v>
      </c>
      <c r="AN13" s="7">
        <v>3455</v>
      </c>
      <c r="AO13" s="7">
        <v>180</v>
      </c>
      <c r="AP13" s="7">
        <v>1100</v>
      </c>
      <c r="AQ13" s="7">
        <v>215</v>
      </c>
      <c r="AR13" s="7">
        <v>235</v>
      </c>
      <c r="AS13" s="7">
        <v>65</v>
      </c>
      <c r="AT13" s="7">
        <v>600</v>
      </c>
      <c r="AU13" s="7">
        <f t="shared" si="4"/>
        <v>857</v>
      </c>
      <c r="AV13" s="7">
        <f t="shared" si="4"/>
        <v>5500</v>
      </c>
      <c r="AW13" s="7">
        <v>16</v>
      </c>
      <c r="AX13" s="7">
        <v>28</v>
      </c>
      <c r="AY13" s="9">
        <f t="shared" si="5"/>
        <v>3729</v>
      </c>
      <c r="AZ13" s="9">
        <f t="shared" si="5"/>
        <v>16900</v>
      </c>
      <c r="BA13" s="9"/>
      <c r="BB13" s="9"/>
      <c r="BC13" s="7">
        <v>1</v>
      </c>
      <c r="BD13" s="7">
        <v>15</v>
      </c>
      <c r="BE13" s="7">
        <v>2</v>
      </c>
      <c r="BF13" s="7">
        <v>60</v>
      </c>
      <c r="BG13" s="7">
        <v>78</v>
      </c>
      <c r="BH13" s="7">
        <v>235</v>
      </c>
      <c r="BI13" s="7">
        <v>199</v>
      </c>
      <c r="BJ13" s="7">
        <v>590</v>
      </c>
      <c r="BK13" s="8">
        <f t="shared" si="6"/>
        <v>280</v>
      </c>
      <c r="BL13" s="8">
        <f t="shared" si="6"/>
        <v>900</v>
      </c>
      <c r="BM13" s="8">
        <f t="shared" si="0"/>
        <v>4009</v>
      </c>
      <c r="BN13" s="8">
        <f t="shared" si="0"/>
        <v>17800</v>
      </c>
      <c r="BO13" s="7">
        <v>1130</v>
      </c>
      <c r="BP13" s="7">
        <v>3509.8849557522126</v>
      </c>
      <c r="BQ13" s="29">
        <v>171</v>
      </c>
      <c r="BR13" s="29">
        <v>171</v>
      </c>
    </row>
    <row r="14" spans="1:70" s="10" customFormat="1" ht="18" customHeight="1" x14ac:dyDescent="0.25">
      <c r="A14" s="37">
        <v>8</v>
      </c>
      <c r="B14" s="12" t="s">
        <v>16</v>
      </c>
      <c r="C14" s="7">
        <v>10</v>
      </c>
      <c r="D14" s="7">
        <v>20</v>
      </c>
      <c r="E14" s="7">
        <v>8</v>
      </c>
      <c r="F14" s="7">
        <v>15</v>
      </c>
      <c r="G14" s="7">
        <v>5</v>
      </c>
      <c r="H14" s="7">
        <v>5</v>
      </c>
      <c r="I14" s="8">
        <f t="shared" si="1"/>
        <v>23</v>
      </c>
      <c r="J14" s="8">
        <f t="shared" si="1"/>
        <v>40</v>
      </c>
      <c r="K14" s="7">
        <v>4</v>
      </c>
      <c r="L14" s="7">
        <v>5</v>
      </c>
      <c r="M14" s="7">
        <v>4</v>
      </c>
      <c r="N14" s="7">
        <v>5</v>
      </c>
      <c r="O14" s="8">
        <f t="shared" si="2"/>
        <v>31</v>
      </c>
      <c r="P14" s="8">
        <f t="shared" si="2"/>
        <v>50</v>
      </c>
      <c r="Q14" s="8">
        <v>1</v>
      </c>
      <c r="R14" s="8">
        <v>1</v>
      </c>
      <c r="S14" s="8">
        <v>20</v>
      </c>
      <c r="T14" s="8">
        <v>32</v>
      </c>
      <c r="U14" s="7">
        <v>23</v>
      </c>
      <c r="V14" s="7">
        <v>138</v>
      </c>
      <c r="W14" s="7">
        <v>10</v>
      </c>
      <c r="X14" s="7">
        <v>50</v>
      </c>
      <c r="Y14" s="7">
        <v>5</v>
      </c>
      <c r="Z14" s="7">
        <v>10</v>
      </c>
      <c r="AA14" s="7">
        <v>2</v>
      </c>
      <c r="AB14" s="7">
        <v>2</v>
      </c>
      <c r="AC14" s="7"/>
      <c r="AD14" s="7"/>
      <c r="AE14" s="8">
        <f t="shared" si="3"/>
        <v>40</v>
      </c>
      <c r="AF14" s="8">
        <f t="shared" si="3"/>
        <v>200</v>
      </c>
      <c r="AG14" s="8">
        <v>1</v>
      </c>
      <c r="AH14" s="8">
        <v>1</v>
      </c>
      <c r="AI14" s="7"/>
      <c r="AJ14" s="7"/>
      <c r="AK14" s="7">
        <v>5</v>
      </c>
      <c r="AL14" s="7">
        <v>14</v>
      </c>
      <c r="AM14" s="7">
        <v>25</v>
      </c>
      <c r="AN14" s="7">
        <v>176</v>
      </c>
      <c r="AO14" s="7">
        <v>5</v>
      </c>
      <c r="AP14" s="7">
        <v>20</v>
      </c>
      <c r="AQ14" s="7">
        <v>11</v>
      </c>
      <c r="AR14" s="7">
        <v>15</v>
      </c>
      <c r="AS14" s="7">
        <v>4</v>
      </c>
      <c r="AT14" s="7">
        <v>25</v>
      </c>
      <c r="AU14" s="7">
        <f t="shared" si="4"/>
        <v>50</v>
      </c>
      <c r="AV14" s="7">
        <f t="shared" si="4"/>
        <v>250</v>
      </c>
      <c r="AW14" s="7">
        <v>1</v>
      </c>
      <c r="AX14" s="7">
        <v>2</v>
      </c>
      <c r="AY14" s="9">
        <f t="shared" si="5"/>
        <v>121</v>
      </c>
      <c r="AZ14" s="9">
        <f t="shared" si="5"/>
        <v>500</v>
      </c>
      <c r="BA14" s="9"/>
      <c r="BB14" s="9"/>
      <c r="BC14" s="7"/>
      <c r="BD14" s="7"/>
      <c r="BE14" s="7">
        <v>1</v>
      </c>
      <c r="BF14" s="7">
        <v>30</v>
      </c>
      <c r="BG14" s="7">
        <v>25</v>
      </c>
      <c r="BH14" s="7">
        <v>80</v>
      </c>
      <c r="BI14" s="7">
        <v>84</v>
      </c>
      <c r="BJ14" s="7">
        <v>240</v>
      </c>
      <c r="BK14" s="8">
        <f t="shared" si="6"/>
        <v>110</v>
      </c>
      <c r="BL14" s="8">
        <f t="shared" si="6"/>
        <v>350</v>
      </c>
      <c r="BM14" s="8">
        <f t="shared" si="0"/>
        <v>231</v>
      </c>
      <c r="BN14" s="8">
        <f t="shared" si="0"/>
        <v>850</v>
      </c>
      <c r="BO14" s="7">
        <v>45</v>
      </c>
      <c r="BP14" s="7">
        <v>100</v>
      </c>
      <c r="BQ14" s="29">
        <v>7</v>
      </c>
      <c r="BR14" s="29">
        <v>7</v>
      </c>
    </row>
    <row r="15" spans="1:70" s="10" customFormat="1" ht="18" customHeight="1" x14ac:dyDescent="0.25">
      <c r="A15" s="36">
        <v>9</v>
      </c>
      <c r="B15" s="12" t="s">
        <v>17</v>
      </c>
      <c r="C15" s="7">
        <v>12650</v>
      </c>
      <c r="D15" s="7">
        <v>28880</v>
      </c>
      <c r="E15" s="7">
        <v>1431</v>
      </c>
      <c r="F15" s="7">
        <v>4320</v>
      </c>
      <c r="G15" s="7">
        <v>90</v>
      </c>
      <c r="H15" s="7">
        <v>200</v>
      </c>
      <c r="I15" s="8">
        <f t="shared" si="1"/>
        <v>14171</v>
      </c>
      <c r="J15" s="8">
        <f t="shared" si="1"/>
        <v>33400</v>
      </c>
      <c r="K15" s="7">
        <v>360</v>
      </c>
      <c r="L15" s="7">
        <v>4000</v>
      </c>
      <c r="M15" s="7">
        <v>205</v>
      </c>
      <c r="N15" s="7">
        <v>2000</v>
      </c>
      <c r="O15" s="8">
        <f t="shared" si="2"/>
        <v>14736</v>
      </c>
      <c r="P15" s="8">
        <f t="shared" si="2"/>
        <v>39400</v>
      </c>
      <c r="Q15" s="8">
        <v>31</v>
      </c>
      <c r="R15" s="8">
        <v>327</v>
      </c>
      <c r="S15" s="8">
        <v>9291</v>
      </c>
      <c r="T15" s="8">
        <v>24829</v>
      </c>
      <c r="U15" s="7">
        <v>270</v>
      </c>
      <c r="V15" s="7">
        <v>2392</v>
      </c>
      <c r="W15" s="7">
        <v>160</v>
      </c>
      <c r="X15" s="7">
        <v>1400</v>
      </c>
      <c r="Y15" s="7">
        <v>20</v>
      </c>
      <c r="Z15" s="7">
        <v>90</v>
      </c>
      <c r="AA15" s="7">
        <v>10</v>
      </c>
      <c r="AB15" s="7">
        <v>18</v>
      </c>
      <c r="AC15" s="7">
        <v>0</v>
      </c>
      <c r="AD15" s="7">
        <v>0</v>
      </c>
      <c r="AE15" s="8">
        <f t="shared" si="3"/>
        <v>460</v>
      </c>
      <c r="AF15" s="8">
        <f t="shared" si="3"/>
        <v>3900</v>
      </c>
      <c r="AG15" s="8">
        <v>16</v>
      </c>
      <c r="AH15" s="8">
        <v>21</v>
      </c>
      <c r="AI15" s="7">
        <v>12</v>
      </c>
      <c r="AJ15" s="7">
        <v>500</v>
      </c>
      <c r="AK15" s="7">
        <v>180</v>
      </c>
      <c r="AL15" s="7">
        <v>715</v>
      </c>
      <c r="AM15" s="7">
        <v>280</v>
      </c>
      <c r="AN15" s="7">
        <v>2765</v>
      </c>
      <c r="AO15" s="7">
        <v>130</v>
      </c>
      <c r="AP15" s="7">
        <v>800</v>
      </c>
      <c r="AQ15" s="7">
        <v>152</v>
      </c>
      <c r="AR15" s="7">
        <v>195</v>
      </c>
      <c r="AS15" s="7">
        <v>48</v>
      </c>
      <c r="AT15" s="7">
        <v>425</v>
      </c>
      <c r="AU15" s="7">
        <f t="shared" si="4"/>
        <v>802</v>
      </c>
      <c r="AV15" s="7">
        <f t="shared" si="4"/>
        <v>5400</v>
      </c>
      <c r="AW15" s="7">
        <v>19</v>
      </c>
      <c r="AX15" s="7">
        <v>25</v>
      </c>
      <c r="AY15" s="9">
        <f t="shared" si="5"/>
        <v>15998</v>
      </c>
      <c r="AZ15" s="9">
        <f t="shared" si="5"/>
        <v>48700</v>
      </c>
      <c r="BA15" s="9"/>
      <c r="BB15" s="9"/>
      <c r="BC15" s="7">
        <v>1</v>
      </c>
      <c r="BD15" s="7">
        <v>15</v>
      </c>
      <c r="BE15" s="7">
        <v>1</v>
      </c>
      <c r="BF15" s="7">
        <v>30</v>
      </c>
      <c r="BG15" s="7">
        <v>85</v>
      </c>
      <c r="BH15" s="7">
        <v>216</v>
      </c>
      <c r="BI15" s="7">
        <v>173</v>
      </c>
      <c r="BJ15" s="7">
        <v>539</v>
      </c>
      <c r="BK15" s="8">
        <f t="shared" si="6"/>
        <v>260</v>
      </c>
      <c r="BL15" s="8">
        <f t="shared" si="6"/>
        <v>800</v>
      </c>
      <c r="BM15" s="8">
        <f t="shared" si="0"/>
        <v>16258</v>
      </c>
      <c r="BN15" s="8">
        <f t="shared" si="0"/>
        <v>49500</v>
      </c>
      <c r="BO15" s="7">
        <v>3620</v>
      </c>
      <c r="BP15" s="7">
        <v>9882</v>
      </c>
      <c r="BQ15" s="29">
        <v>541</v>
      </c>
      <c r="BR15" s="29">
        <v>541</v>
      </c>
    </row>
    <row r="16" spans="1:70" s="10" customFormat="1" ht="18" customHeight="1" x14ac:dyDescent="0.25">
      <c r="A16" s="37">
        <v>10</v>
      </c>
      <c r="B16" s="12" t="s">
        <v>18</v>
      </c>
      <c r="C16" s="7">
        <v>68100</v>
      </c>
      <c r="D16" s="7">
        <v>208430</v>
      </c>
      <c r="E16" s="7">
        <v>3931</v>
      </c>
      <c r="F16" s="7">
        <v>14110</v>
      </c>
      <c r="G16" s="7">
        <v>525</v>
      </c>
      <c r="H16" s="7">
        <v>3000</v>
      </c>
      <c r="I16" s="8">
        <f t="shared" si="1"/>
        <v>72556</v>
      </c>
      <c r="J16" s="8">
        <f t="shared" si="1"/>
        <v>225540</v>
      </c>
      <c r="K16" s="7">
        <v>300</v>
      </c>
      <c r="L16" s="7">
        <v>3400</v>
      </c>
      <c r="M16" s="7">
        <v>2340</v>
      </c>
      <c r="N16" s="7">
        <v>21530</v>
      </c>
      <c r="O16" s="8">
        <f t="shared" si="2"/>
        <v>75196</v>
      </c>
      <c r="P16" s="8">
        <f t="shared" si="2"/>
        <v>250470</v>
      </c>
      <c r="Q16" s="8">
        <v>303</v>
      </c>
      <c r="R16" s="8">
        <v>3455</v>
      </c>
      <c r="S16" s="8">
        <v>47400</v>
      </c>
      <c r="T16" s="8">
        <v>157827</v>
      </c>
      <c r="U16" s="7">
        <v>3821</v>
      </c>
      <c r="V16" s="7">
        <v>47180</v>
      </c>
      <c r="W16" s="7">
        <v>2000</v>
      </c>
      <c r="X16" s="7">
        <v>22800</v>
      </c>
      <c r="Y16" s="7">
        <v>240</v>
      </c>
      <c r="Z16" s="7">
        <v>2500</v>
      </c>
      <c r="AA16" s="7">
        <v>170</v>
      </c>
      <c r="AB16" s="7">
        <v>420</v>
      </c>
      <c r="AC16" s="7">
        <v>20</v>
      </c>
      <c r="AD16" s="7">
        <v>5800</v>
      </c>
      <c r="AE16" s="8">
        <f t="shared" si="3"/>
        <v>6251</v>
      </c>
      <c r="AF16" s="8">
        <f t="shared" si="3"/>
        <v>78700</v>
      </c>
      <c r="AG16" s="8">
        <v>65</v>
      </c>
      <c r="AH16" s="8">
        <v>347</v>
      </c>
      <c r="AI16" s="7">
        <v>42</v>
      </c>
      <c r="AJ16" s="7">
        <v>3500</v>
      </c>
      <c r="AK16" s="7">
        <v>320</v>
      </c>
      <c r="AL16" s="7">
        <v>1280</v>
      </c>
      <c r="AM16" s="7">
        <v>1318</v>
      </c>
      <c r="AN16" s="7">
        <v>13090</v>
      </c>
      <c r="AO16" s="7">
        <v>952</v>
      </c>
      <c r="AP16" s="7">
        <v>5500</v>
      </c>
      <c r="AQ16" s="7">
        <v>710</v>
      </c>
      <c r="AR16" s="7">
        <v>860</v>
      </c>
      <c r="AS16" s="7">
        <v>305</v>
      </c>
      <c r="AT16" s="7">
        <v>2200</v>
      </c>
      <c r="AU16" s="7">
        <f t="shared" si="4"/>
        <v>3647</v>
      </c>
      <c r="AV16" s="7">
        <f t="shared" si="4"/>
        <v>26430</v>
      </c>
      <c r="AW16" s="7">
        <v>134</v>
      </c>
      <c r="AX16" s="7">
        <v>157</v>
      </c>
      <c r="AY16" s="9">
        <f t="shared" si="5"/>
        <v>85094</v>
      </c>
      <c r="AZ16" s="9">
        <f t="shared" si="5"/>
        <v>355600</v>
      </c>
      <c r="BA16" s="9"/>
      <c r="BB16" s="9"/>
      <c r="BC16" s="7">
        <v>4</v>
      </c>
      <c r="BD16" s="7">
        <v>62</v>
      </c>
      <c r="BE16" s="7">
        <v>7</v>
      </c>
      <c r="BF16" s="7">
        <v>212</v>
      </c>
      <c r="BG16" s="7">
        <v>326</v>
      </c>
      <c r="BH16" s="7">
        <v>1124</v>
      </c>
      <c r="BI16" s="7">
        <v>1083</v>
      </c>
      <c r="BJ16" s="7">
        <v>3102</v>
      </c>
      <c r="BK16" s="8">
        <f t="shared" si="6"/>
        <v>1420</v>
      </c>
      <c r="BL16" s="8">
        <f t="shared" si="6"/>
        <v>4500</v>
      </c>
      <c r="BM16" s="8">
        <f t="shared" si="0"/>
        <v>86514</v>
      </c>
      <c r="BN16" s="8">
        <f t="shared" si="0"/>
        <v>360100</v>
      </c>
      <c r="BO16" s="7">
        <v>22200</v>
      </c>
      <c r="BP16" s="7">
        <v>74800</v>
      </c>
      <c r="BQ16" s="29">
        <v>3342</v>
      </c>
      <c r="BR16" s="29">
        <v>3335</v>
      </c>
    </row>
    <row r="17" spans="1:94" s="10" customFormat="1" ht="18" customHeight="1" x14ac:dyDescent="0.25">
      <c r="A17" s="36">
        <v>11</v>
      </c>
      <c r="B17" s="12" t="s">
        <v>19</v>
      </c>
      <c r="C17" s="7">
        <v>1835</v>
      </c>
      <c r="D17" s="7">
        <v>5230</v>
      </c>
      <c r="E17" s="7">
        <v>402</v>
      </c>
      <c r="F17" s="7">
        <v>1220</v>
      </c>
      <c r="G17" s="7">
        <v>18</v>
      </c>
      <c r="H17" s="7">
        <v>50</v>
      </c>
      <c r="I17" s="8">
        <f t="shared" si="1"/>
        <v>2255</v>
      </c>
      <c r="J17" s="8">
        <f t="shared" si="1"/>
        <v>6500</v>
      </c>
      <c r="K17" s="7">
        <v>130</v>
      </c>
      <c r="L17" s="7">
        <v>1500</v>
      </c>
      <c r="M17" s="7">
        <v>210</v>
      </c>
      <c r="N17" s="7">
        <v>1800</v>
      </c>
      <c r="O17" s="8">
        <f t="shared" si="2"/>
        <v>2595</v>
      </c>
      <c r="P17" s="8">
        <f t="shared" si="2"/>
        <v>9800</v>
      </c>
      <c r="Q17" s="8">
        <v>28</v>
      </c>
      <c r="R17" s="8">
        <v>291</v>
      </c>
      <c r="S17" s="8">
        <v>1710</v>
      </c>
      <c r="T17" s="8">
        <v>6457</v>
      </c>
      <c r="U17" s="7">
        <v>390</v>
      </c>
      <c r="V17" s="7">
        <v>2410</v>
      </c>
      <c r="W17" s="7">
        <v>100</v>
      </c>
      <c r="X17" s="7">
        <v>1000</v>
      </c>
      <c r="Y17" s="7">
        <v>20</v>
      </c>
      <c r="Z17" s="7">
        <v>80</v>
      </c>
      <c r="AA17" s="7">
        <v>10</v>
      </c>
      <c r="AB17" s="7">
        <v>10</v>
      </c>
      <c r="AC17" s="7">
        <v>0</v>
      </c>
      <c r="AD17" s="7">
        <v>0</v>
      </c>
      <c r="AE17" s="8">
        <f t="shared" si="3"/>
        <v>520</v>
      </c>
      <c r="AF17" s="8">
        <f t="shared" si="3"/>
        <v>3500</v>
      </c>
      <c r="AG17" s="8">
        <v>7</v>
      </c>
      <c r="AH17" s="8">
        <v>9</v>
      </c>
      <c r="AI17" s="7">
        <v>5</v>
      </c>
      <c r="AJ17" s="7">
        <v>400</v>
      </c>
      <c r="AK17" s="7">
        <v>60</v>
      </c>
      <c r="AL17" s="7">
        <v>180</v>
      </c>
      <c r="AM17" s="7">
        <v>165</v>
      </c>
      <c r="AN17" s="7">
        <v>1580</v>
      </c>
      <c r="AO17" s="7">
        <v>85</v>
      </c>
      <c r="AP17" s="7">
        <v>500</v>
      </c>
      <c r="AQ17" s="7">
        <v>87</v>
      </c>
      <c r="AR17" s="7">
        <v>100</v>
      </c>
      <c r="AS17" s="7">
        <v>28</v>
      </c>
      <c r="AT17" s="7">
        <v>240</v>
      </c>
      <c r="AU17" s="7">
        <f t="shared" si="4"/>
        <v>430</v>
      </c>
      <c r="AV17" s="7">
        <f t="shared" si="4"/>
        <v>3000</v>
      </c>
      <c r="AW17" s="7">
        <v>9</v>
      </c>
      <c r="AX17" s="7">
        <v>14</v>
      </c>
      <c r="AY17" s="9">
        <f t="shared" si="5"/>
        <v>3545</v>
      </c>
      <c r="AZ17" s="9">
        <f t="shared" si="5"/>
        <v>16300</v>
      </c>
      <c r="BA17" s="9"/>
      <c r="BB17" s="9"/>
      <c r="BC17" s="7">
        <v>0</v>
      </c>
      <c r="BD17" s="7">
        <v>0</v>
      </c>
      <c r="BE17" s="7">
        <v>1</v>
      </c>
      <c r="BF17" s="7">
        <v>30</v>
      </c>
      <c r="BG17" s="7">
        <v>80</v>
      </c>
      <c r="BH17" s="7">
        <v>196</v>
      </c>
      <c r="BI17" s="7">
        <v>229</v>
      </c>
      <c r="BJ17" s="7">
        <v>624</v>
      </c>
      <c r="BK17" s="8">
        <f t="shared" si="6"/>
        <v>310</v>
      </c>
      <c r="BL17" s="8">
        <f t="shared" si="6"/>
        <v>850</v>
      </c>
      <c r="BM17" s="8">
        <f t="shared" si="0"/>
        <v>3855</v>
      </c>
      <c r="BN17" s="8">
        <f t="shared" si="0"/>
        <v>17150</v>
      </c>
      <c r="BO17" s="7">
        <v>580</v>
      </c>
      <c r="BP17" s="7">
        <v>3800</v>
      </c>
      <c r="BQ17" s="29">
        <v>102</v>
      </c>
      <c r="BR17" s="29">
        <v>98</v>
      </c>
    </row>
    <row r="18" spans="1:94" s="10" customFormat="1" ht="18" customHeight="1" x14ac:dyDescent="0.25">
      <c r="A18" s="37">
        <v>12</v>
      </c>
      <c r="B18" s="12" t="s">
        <v>20</v>
      </c>
      <c r="C18" s="7">
        <v>6500</v>
      </c>
      <c r="D18" s="7">
        <v>15350</v>
      </c>
      <c r="E18" s="7">
        <v>419</v>
      </c>
      <c r="F18" s="7">
        <v>1460</v>
      </c>
      <c r="G18" s="7">
        <v>26</v>
      </c>
      <c r="H18" s="7">
        <v>100</v>
      </c>
      <c r="I18" s="8">
        <f t="shared" si="1"/>
        <v>6945</v>
      </c>
      <c r="J18" s="8">
        <f t="shared" si="1"/>
        <v>16910</v>
      </c>
      <c r="K18" s="7">
        <v>80</v>
      </c>
      <c r="L18" s="7">
        <v>500</v>
      </c>
      <c r="M18" s="7">
        <v>260</v>
      </c>
      <c r="N18" s="7">
        <v>1500</v>
      </c>
      <c r="O18" s="8">
        <f t="shared" si="2"/>
        <v>7285</v>
      </c>
      <c r="P18" s="8">
        <f t="shared" si="2"/>
        <v>18910</v>
      </c>
      <c r="Q18" s="8">
        <v>38</v>
      </c>
      <c r="R18" s="8">
        <v>242</v>
      </c>
      <c r="S18" s="8">
        <v>4704</v>
      </c>
      <c r="T18" s="8">
        <v>12193</v>
      </c>
      <c r="U18" s="7">
        <v>391</v>
      </c>
      <c r="V18" s="7">
        <v>5750</v>
      </c>
      <c r="W18" s="7">
        <v>290</v>
      </c>
      <c r="X18" s="7">
        <v>2020</v>
      </c>
      <c r="Y18" s="7">
        <v>25</v>
      </c>
      <c r="Z18" s="7">
        <v>120</v>
      </c>
      <c r="AA18" s="7">
        <v>10</v>
      </c>
      <c r="AB18" s="7">
        <v>10</v>
      </c>
      <c r="AC18" s="7">
        <v>4</v>
      </c>
      <c r="AD18" s="7">
        <v>200</v>
      </c>
      <c r="AE18" s="8">
        <f t="shared" si="3"/>
        <v>720</v>
      </c>
      <c r="AF18" s="8">
        <f t="shared" si="3"/>
        <v>8100</v>
      </c>
      <c r="AG18" s="8">
        <v>11</v>
      </c>
      <c r="AH18" s="8">
        <v>15</v>
      </c>
      <c r="AI18" s="7">
        <v>8</v>
      </c>
      <c r="AJ18" s="7">
        <v>500</v>
      </c>
      <c r="AK18" s="7">
        <v>30</v>
      </c>
      <c r="AL18" s="7">
        <v>110</v>
      </c>
      <c r="AM18" s="7">
        <v>140</v>
      </c>
      <c r="AN18" s="7">
        <v>1110</v>
      </c>
      <c r="AO18" s="7">
        <v>50</v>
      </c>
      <c r="AP18" s="7">
        <v>320</v>
      </c>
      <c r="AQ18" s="7">
        <v>65</v>
      </c>
      <c r="AR18" s="7">
        <v>80</v>
      </c>
      <c r="AS18" s="7">
        <v>20</v>
      </c>
      <c r="AT18" s="7">
        <v>180</v>
      </c>
      <c r="AU18" s="7">
        <f t="shared" si="4"/>
        <v>313</v>
      </c>
      <c r="AV18" s="7">
        <f t="shared" si="4"/>
        <v>2300</v>
      </c>
      <c r="AW18" s="7">
        <v>11</v>
      </c>
      <c r="AX18" s="7">
        <v>13</v>
      </c>
      <c r="AY18" s="9">
        <f t="shared" si="5"/>
        <v>8318</v>
      </c>
      <c r="AZ18" s="9">
        <f t="shared" si="5"/>
        <v>29310</v>
      </c>
      <c r="BA18" s="9"/>
      <c r="BB18" s="9"/>
      <c r="BC18" s="7">
        <v>0</v>
      </c>
      <c r="BD18" s="7">
        <v>0</v>
      </c>
      <c r="BE18" s="7">
        <v>3</v>
      </c>
      <c r="BF18" s="7">
        <v>95</v>
      </c>
      <c r="BG18" s="7">
        <v>113</v>
      </c>
      <c r="BH18" s="7">
        <v>343</v>
      </c>
      <c r="BI18" s="7">
        <v>309</v>
      </c>
      <c r="BJ18" s="7">
        <v>862</v>
      </c>
      <c r="BK18" s="8">
        <f t="shared" si="6"/>
        <v>425</v>
      </c>
      <c r="BL18" s="8">
        <f t="shared" si="6"/>
        <v>1300</v>
      </c>
      <c r="BM18" s="8">
        <f t="shared" si="0"/>
        <v>8743</v>
      </c>
      <c r="BN18" s="8">
        <f t="shared" si="0"/>
        <v>30610</v>
      </c>
      <c r="BO18" s="7">
        <v>1620</v>
      </c>
      <c r="BP18" s="7">
        <v>7800</v>
      </c>
      <c r="BQ18" s="29">
        <v>239</v>
      </c>
      <c r="BR18" s="29">
        <v>236</v>
      </c>
    </row>
    <row r="19" spans="1:94" s="16" customFormat="1" ht="18" customHeight="1" x14ac:dyDescent="0.25">
      <c r="A19" s="38"/>
      <c r="B19" s="13" t="s">
        <v>67</v>
      </c>
      <c r="C19" s="8">
        <f t="shared" ref="C19:H19" si="7">SUM(C7:C18)</f>
        <v>182460</v>
      </c>
      <c r="D19" s="8">
        <f t="shared" si="7"/>
        <v>541590</v>
      </c>
      <c r="E19" s="8">
        <f t="shared" si="7"/>
        <v>13027</v>
      </c>
      <c r="F19" s="8">
        <f t="shared" si="7"/>
        <v>41425</v>
      </c>
      <c r="G19" s="8">
        <f t="shared" si="7"/>
        <v>1347</v>
      </c>
      <c r="H19" s="8">
        <f t="shared" si="7"/>
        <v>7295</v>
      </c>
      <c r="I19" s="8">
        <f t="shared" si="1"/>
        <v>196834</v>
      </c>
      <c r="J19" s="8">
        <f t="shared" si="1"/>
        <v>590310</v>
      </c>
      <c r="K19" s="8">
        <f>SUM(K7:K18)</f>
        <v>2397</v>
      </c>
      <c r="L19" s="8">
        <f>SUM(L7:L18)</f>
        <v>25435</v>
      </c>
      <c r="M19" s="8">
        <f>SUM(M7:M18)</f>
        <v>5051</v>
      </c>
      <c r="N19" s="8">
        <f>SUM(N7:N18)</f>
        <v>46225</v>
      </c>
      <c r="O19" s="8">
        <f t="shared" si="2"/>
        <v>204282</v>
      </c>
      <c r="P19" s="8">
        <f t="shared" si="2"/>
        <v>661970</v>
      </c>
      <c r="Q19" s="8">
        <f t="shared" ref="Q19:AD19" si="8">SUM(Q7:Q18)</f>
        <v>687</v>
      </c>
      <c r="R19" s="8">
        <f t="shared" si="8"/>
        <v>7170</v>
      </c>
      <c r="S19" s="8">
        <f t="shared" si="8"/>
        <v>134149</v>
      </c>
      <c r="T19" s="8">
        <f t="shared" si="8"/>
        <v>431980</v>
      </c>
      <c r="U19" s="8">
        <f t="shared" si="8"/>
        <v>10260</v>
      </c>
      <c r="V19" s="8">
        <f t="shared" si="8"/>
        <v>120536</v>
      </c>
      <c r="W19" s="8">
        <f t="shared" si="8"/>
        <v>4735</v>
      </c>
      <c r="X19" s="8">
        <f t="shared" si="8"/>
        <v>49575</v>
      </c>
      <c r="Y19" s="8">
        <f t="shared" si="8"/>
        <v>612</v>
      </c>
      <c r="Z19" s="8">
        <f t="shared" si="8"/>
        <v>4355</v>
      </c>
      <c r="AA19" s="8">
        <f t="shared" si="8"/>
        <v>443</v>
      </c>
      <c r="AB19" s="8">
        <f t="shared" si="8"/>
        <v>1034</v>
      </c>
      <c r="AC19" s="8">
        <f t="shared" si="8"/>
        <v>54</v>
      </c>
      <c r="AD19" s="8">
        <f t="shared" si="8"/>
        <v>13500</v>
      </c>
      <c r="AE19" s="8">
        <f t="shared" si="3"/>
        <v>16104</v>
      </c>
      <c r="AF19" s="8">
        <f t="shared" si="3"/>
        <v>189000</v>
      </c>
      <c r="AG19" s="8">
        <f t="shared" ref="AG19:AX19" si="9">SUM(AG7:AG18)</f>
        <v>204</v>
      </c>
      <c r="AH19" s="8">
        <f t="shared" si="9"/>
        <v>698</v>
      </c>
      <c r="AI19" s="8">
        <f t="shared" si="9"/>
        <v>131</v>
      </c>
      <c r="AJ19" s="8">
        <f t="shared" si="9"/>
        <v>9860</v>
      </c>
      <c r="AK19" s="8">
        <f t="shared" si="9"/>
        <v>1583</v>
      </c>
      <c r="AL19" s="8">
        <f t="shared" si="9"/>
        <v>6655</v>
      </c>
      <c r="AM19" s="8">
        <f t="shared" si="9"/>
        <v>5078</v>
      </c>
      <c r="AN19" s="8">
        <f t="shared" si="9"/>
        <v>54745</v>
      </c>
      <c r="AO19" s="8">
        <f t="shared" si="9"/>
        <v>3207</v>
      </c>
      <c r="AP19" s="8">
        <f t="shared" si="9"/>
        <v>19185</v>
      </c>
      <c r="AQ19" s="8">
        <f t="shared" si="9"/>
        <v>3080</v>
      </c>
      <c r="AR19" s="8">
        <f t="shared" si="9"/>
        <v>3665</v>
      </c>
      <c r="AS19" s="8">
        <f t="shared" si="9"/>
        <v>1001</v>
      </c>
      <c r="AT19" s="8">
        <f t="shared" si="9"/>
        <v>8680</v>
      </c>
      <c r="AU19" s="8">
        <f t="shared" si="9"/>
        <v>14080</v>
      </c>
      <c r="AV19" s="8">
        <f t="shared" si="9"/>
        <v>102790</v>
      </c>
      <c r="AW19" s="8">
        <f t="shared" si="9"/>
        <v>358</v>
      </c>
      <c r="AX19" s="8">
        <f t="shared" si="9"/>
        <v>502</v>
      </c>
      <c r="AY19" s="9">
        <f t="shared" si="5"/>
        <v>234466</v>
      </c>
      <c r="AZ19" s="9">
        <f t="shared" si="5"/>
        <v>953760</v>
      </c>
      <c r="BA19" s="8">
        <f t="shared" ref="BA19:BJ19" si="10">SUM(BA7:BA18)</f>
        <v>0</v>
      </c>
      <c r="BB19" s="8">
        <f t="shared" si="10"/>
        <v>0</v>
      </c>
      <c r="BC19" s="8">
        <f t="shared" si="10"/>
        <v>15</v>
      </c>
      <c r="BD19" s="8">
        <f t="shared" si="10"/>
        <v>232</v>
      </c>
      <c r="BE19" s="8">
        <f t="shared" si="10"/>
        <v>31</v>
      </c>
      <c r="BF19" s="8">
        <f t="shared" si="10"/>
        <v>949</v>
      </c>
      <c r="BG19" s="8">
        <f t="shared" si="10"/>
        <v>1416</v>
      </c>
      <c r="BH19" s="8">
        <f t="shared" si="10"/>
        <v>4789</v>
      </c>
      <c r="BI19" s="8">
        <f t="shared" si="10"/>
        <v>4753</v>
      </c>
      <c r="BJ19" s="8">
        <f t="shared" si="10"/>
        <v>16380</v>
      </c>
      <c r="BK19" s="8">
        <f t="shared" si="6"/>
        <v>6215</v>
      </c>
      <c r="BL19" s="8">
        <f t="shared" si="6"/>
        <v>22350</v>
      </c>
      <c r="BM19" s="8">
        <f t="shared" si="0"/>
        <v>240681</v>
      </c>
      <c r="BN19" s="8">
        <f t="shared" si="0"/>
        <v>976110</v>
      </c>
      <c r="BO19" s="8">
        <f>SUM(BO7:BO18)</f>
        <v>56820</v>
      </c>
      <c r="BP19" s="8">
        <f>SUM(BP7:BP18)</f>
        <v>199076.88495575223</v>
      </c>
      <c r="BQ19" s="8">
        <f>SUM(BQ7:BQ18)</f>
        <v>8497</v>
      </c>
      <c r="BR19" s="8">
        <f>SUM(BR7:BR18)</f>
        <v>8454</v>
      </c>
      <c r="BS19" s="14"/>
      <c r="BT19" s="14"/>
      <c r="BU19" s="15"/>
      <c r="BV19" s="14"/>
      <c r="BW19" s="15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</row>
    <row r="20" spans="1:94" s="10" customFormat="1" ht="18" customHeight="1" x14ac:dyDescent="0.25">
      <c r="A20" s="37">
        <v>13</v>
      </c>
      <c r="B20" s="12" t="s">
        <v>21</v>
      </c>
      <c r="C20" s="7"/>
      <c r="D20" s="7"/>
      <c r="E20" s="7"/>
      <c r="F20" s="7"/>
      <c r="G20" s="7"/>
      <c r="H20" s="7"/>
      <c r="I20" s="8">
        <f t="shared" si="1"/>
        <v>0</v>
      </c>
      <c r="J20" s="8">
        <f t="shared" si="1"/>
        <v>0</v>
      </c>
      <c r="K20" s="7"/>
      <c r="L20" s="7"/>
      <c r="M20" s="7"/>
      <c r="N20" s="7"/>
      <c r="O20" s="8">
        <f t="shared" si="2"/>
        <v>0</v>
      </c>
      <c r="P20" s="8">
        <f t="shared" si="2"/>
        <v>0</v>
      </c>
      <c r="Q20" s="8"/>
      <c r="R20" s="8"/>
      <c r="S20" s="8"/>
      <c r="T20" s="8"/>
      <c r="U20" s="7"/>
      <c r="V20" s="7"/>
      <c r="W20" s="7"/>
      <c r="X20" s="7"/>
      <c r="Y20" s="7"/>
      <c r="Z20" s="7"/>
      <c r="AA20" s="7"/>
      <c r="AB20" s="7"/>
      <c r="AC20" s="7"/>
      <c r="AD20" s="7"/>
      <c r="AE20" s="8">
        <f t="shared" si="3"/>
        <v>0</v>
      </c>
      <c r="AF20" s="8">
        <f t="shared" si="3"/>
        <v>0</v>
      </c>
      <c r="AG20" s="8"/>
      <c r="AH20" s="8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>
        <f t="shared" ref="AU20:AV31" si="11">AI20+AK20+AM20+AO20+AQ20+AS20</f>
        <v>0</v>
      </c>
      <c r="AV20" s="7">
        <f t="shared" si="11"/>
        <v>0</v>
      </c>
      <c r="AW20" s="7"/>
      <c r="AX20" s="7"/>
      <c r="AY20" s="9">
        <f t="shared" si="5"/>
        <v>0</v>
      </c>
      <c r="AZ20" s="9">
        <f t="shared" si="5"/>
        <v>0</v>
      </c>
      <c r="BA20" s="9"/>
      <c r="BB20" s="9"/>
      <c r="BC20" s="7"/>
      <c r="BD20" s="7"/>
      <c r="BE20" s="7"/>
      <c r="BF20" s="7"/>
      <c r="BG20" s="7"/>
      <c r="BH20" s="7"/>
      <c r="BI20" s="7"/>
      <c r="BJ20" s="7"/>
      <c r="BK20" s="8">
        <f t="shared" si="6"/>
        <v>0</v>
      </c>
      <c r="BL20" s="8">
        <f t="shared" si="6"/>
        <v>0</v>
      </c>
      <c r="BM20" s="8">
        <f t="shared" si="0"/>
        <v>0</v>
      </c>
      <c r="BN20" s="8">
        <f t="shared" si="0"/>
        <v>0</v>
      </c>
      <c r="BO20" s="7"/>
      <c r="BP20" s="7"/>
      <c r="BQ20" s="29"/>
      <c r="BR20" s="29"/>
      <c r="BU20" s="17"/>
      <c r="BW20" s="17"/>
    </row>
    <row r="21" spans="1:94" s="10" customFormat="1" ht="18" customHeight="1" x14ac:dyDescent="0.25">
      <c r="A21" s="37">
        <v>14</v>
      </c>
      <c r="B21" s="12" t="s">
        <v>22</v>
      </c>
      <c r="C21" s="7"/>
      <c r="D21" s="7"/>
      <c r="E21" s="7"/>
      <c r="F21" s="7"/>
      <c r="G21" s="7"/>
      <c r="H21" s="7"/>
      <c r="I21" s="8">
        <f t="shared" si="1"/>
        <v>0</v>
      </c>
      <c r="J21" s="8">
        <f t="shared" si="1"/>
        <v>0</v>
      </c>
      <c r="K21" s="7"/>
      <c r="L21" s="7"/>
      <c r="M21" s="7"/>
      <c r="N21" s="7"/>
      <c r="O21" s="8">
        <f t="shared" si="2"/>
        <v>0</v>
      </c>
      <c r="P21" s="8">
        <f t="shared" si="2"/>
        <v>0</v>
      </c>
      <c r="Q21" s="8"/>
      <c r="R21" s="8"/>
      <c r="S21" s="8"/>
      <c r="T21" s="8"/>
      <c r="U21" s="7"/>
      <c r="V21" s="7"/>
      <c r="W21" s="7"/>
      <c r="X21" s="7"/>
      <c r="Y21" s="7"/>
      <c r="Z21" s="7"/>
      <c r="AA21" s="7"/>
      <c r="AB21" s="7"/>
      <c r="AC21" s="7"/>
      <c r="AD21" s="7"/>
      <c r="AE21" s="8">
        <f t="shared" si="3"/>
        <v>0</v>
      </c>
      <c r="AF21" s="8">
        <f t="shared" si="3"/>
        <v>0</v>
      </c>
      <c r="AG21" s="8"/>
      <c r="AH21" s="8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>
        <f t="shared" si="11"/>
        <v>0</v>
      </c>
      <c r="AV21" s="7">
        <f t="shared" si="11"/>
        <v>0</v>
      </c>
      <c r="AW21" s="7"/>
      <c r="AX21" s="7"/>
      <c r="AY21" s="9">
        <f t="shared" si="5"/>
        <v>0</v>
      </c>
      <c r="AZ21" s="9">
        <f t="shared" si="5"/>
        <v>0</v>
      </c>
      <c r="BA21" s="9"/>
      <c r="BB21" s="9"/>
      <c r="BC21" s="7"/>
      <c r="BD21" s="7"/>
      <c r="BE21" s="7"/>
      <c r="BF21" s="7"/>
      <c r="BG21" s="7"/>
      <c r="BH21" s="7"/>
      <c r="BI21" s="7"/>
      <c r="BJ21" s="7"/>
      <c r="BK21" s="8">
        <f t="shared" si="6"/>
        <v>0</v>
      </c>
      <c r="BL21" s="8">
        <f t="shared" si="6"/>
        <v>0</v>
      </c>
      <c r="BM21" s="8">
        <f t="shared" si="0"/>
        <v>0</v>
      </c>
      <c r="BN21" s="8">
        <f t="shared" si="0"/>
        <v>0</v>
      </c>
      <c r="BO21" s="7"/>
      <c r="BP21" s="7"/>
      <c r="BQ21" s="30"/>
      <c r="BR21" s="30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</row>
    <row r="22" spans="1:94" s="10" customFormat="1" ht="18" customHeight="1" x14ac:dyDescent="0.25">
      <c r="A22" s="37">
        <v>15</v>
      </c>
      <c r="B22" s="12" t="s">
        <v>23</v>
      </c>
      <c r="C22" s="7"/>
      <c r="D22" s="7"/>
      <c r="E22" s="7"/>
      <c r="F22" s="7"/>
      <c r="G22" s="7"/>
      <c r="H22" s="7"/>
      <c r="I22" s="8">
        <f t="shared" si="1"/>
        <v>0</v>
      </c>
      <c r="J22" s="8">
        <f t="shared" si="1"/>
        <v>0</v>
      </c>
      <c r="K22" s="7"/>
      <c r="L22" s="7"/>
      <c r="M22" s="7"/>
      <c r="N22" s="7"/>
      <c r="O22" s="8">
        <f t="shared" si="2"/>
        <v>0</v>
      </c>
      <c r="P22" s="8">
        <f t="shared" si="2"/>
        <v>0</v>
      </c>
      <c r="Q22" s="8"/>
      <c r="R22" s="8"/>
      <c r="S22" s="8"/>
      <c r="T22" s="8"/>
      <c r="U22" s="7"/>
      <c r="V22" s="7"/>
      <c r="W22" s="7"/>
      <c r="X22" s="7"/>
      <c r="Y22" s="7"/>
      <c r="Z22" s="7"/>
      <c r="AA22" s="7"/>
      <c r="AB22" s="7"/>
      <c r="AC22" s="7"/>
      <c r="AD22" s="7"/>
      <c r="AE22" s="8">
        <f t="shared" si="3"/>
        <v>0</v>
      </c>
      <c r="AF22" s="8">
        <f t="shared" si="3"/>
        <v>0</v>
      </c>
      <c r="AG22" s="8"/>
      <c r="AH22" s="8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>
        <f t="shared" si="11"/>
        <v>0</v>
      </c>
      <c r="AV22" s="7">
        <f t="shared" si="11"/>
        <v>0</v>
      </c>
      <c r="AW22" s="7"/>
      <c r="AX22" s="7"/>
      <c r="AY22" s="9">
        <f>O22+AE22+AU22</f>
        <v>0</v>
      </c>
      <c r="AZ22" s="9">
        <f t="shared" si="5"/>
        <v>0</v>
      </c>
      <c r="BA22" s="9"/>
      <c r="BB22" s="9"/>
      <c r="BC22" s="7"/>
      <c r="BD22" s="7"/>
      <c r="BE22" s="7"/>
      <c r="BF22" s="7"/>
      <c r="BG22" s="7"/>
      <c r="BH22" s="7"/>
      <c r="BI22" s="7"/>
      <c r="BJ22" s="7"/>
      <c r="BK22" s="8">
        <f t="shared" si="6"/>
        <v>0</v>
      </c>
      <c r="BL22" s="8">
        <f t="shared" si="6"/>
        <v>0</v>
      </c>
      <c r="BM22" s="8">
        <f t="shared" si="0"/>
        <v>0</v>
      </c>
      <c r="BN22" s="8">
        <f t="shared" si="0"/>
        <v>0</v>
      </c>
      <c r="BO22" s="7"/>
      <c r="BP22" s="7"/>
      <c r="BQ22" s="29"/>
      <c r="BR22" s="29"/>
    </row>
    <row r="23" spans="1:94" s="10" customFormat="1" ht="18" customHeight="1" x14ac:dyDescent="0.25">
      <c r="A23" s="37">
        <v>16</v>
      </c>
      <c r="B23" s="12" t="s">
        <v>24</v>
      </c>
      <c r="C23" s="7"/>
      <c r="D23" s="7"/>
      <c r="E23" s="7"/>
      <c r="F23" s="7"/>
      <c r="G23" s="7"/>
      <c r="H23" s="7"/>
      <c r="I23" s="8">
        <f t="shared" si="1"/>
        <v>0</v>
      </c>
      <c r="J23" s="8">
        <f t="shared" si="1"/>
        <v>0</v>
      </c>
      <c r="K23" s="7"/>
      <c r="L23" s="7"/>
      <c r="M23" s="7"/>
      <c r="N23" s="7"/>
      <c r="O23" s="8">
        <f t="shared" si="2"/>
        <v>0</v>
      </c>
      <c r="P23" s="8">
        <f t="shared" si="2"/>
        <v>0</v>
      </c>
      <c r="Q23" s="8"/>
      <c r="R23" s="8"/>
      <c r="S23" s="8"/>
      <c r="T23" s="8"/>
      <c r="U23" s="7"/>
      <c r="V23" s="7"/>
      <c r="W23" s="7"/>
      <c r="X23" s="7"/>
      <c r="Y23" s="7"/>
      <c r="Z23" s="7"/>
      <c r="AA23" s="7"/>
      <c r="AB23" s="7"/>
      <c r="AC23" s="7"/>
      <c r="AD23" s="7"/>
      <c r="AE23" s="8">
        <f t="shared" si="3"/>
        <v>0</v>
      </c>
      <c r="AF23" s="8">
        <f t="shared" si="3"/>
        <v>0</v>
      </c>
      <c r="AG23" s="8"/>
      <c r="AH23" s="8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>
        <f t="shared" si="11"/>
        <v>0</v>
      </c>
      <c r="AV23" s="7">
        <f t="shared" si="11"/>
        <v>0</v>
      </c>
      <c r="AW23" s="7"/>
      <c r="AX23" s="7"/>
      <c r="AY23" s="9">
        <f t="shared" si="5"/>
        <v>0</v>
      </c>
      <c r="AZ23" s="9">
        <f t="shared" si="5"/>
        <v>0</v>
      </c>
      <c r="BA23" s="9"/>
      <c r="BB23" s="9"/>
      <c r="BC23" s="7"/>
      <c r="BD23" s="7"/>
      <c r="BE23" s="7"/>
      <c r="BF23" s="7"/>
      <c r="BG23" s="7"/>
      <c r="BH23" s="7"/>
      <c r="BI23" s="7"/>
      <c r="BJ23" s="7"/>
      <c r="BK23" s="8">
        <f t="shared" si="6"/>
        <v>0</v>
      </c>
      <c r="BL23" s="8">
        <f t="shared" si="6"/>
        <v>0</v>
      </c>
      <c r="BM23" s="8">
        <f t="shared" si="0"/>
        <v>0</v>
      </c>
      <c r="BN23" s="8">
        <f t="shared" si="0"/>
        <v>0</v>
      </c>
      <c r="BO23" s="7"/>
      <c r="BP23" s="7"/>
      <c r="BQ23" s="29"/>
      <c r="BR23" s="29"/>
    </row>
    <row r="24" spans="1:94" s="19" customFormat="1" ht="18" customHeight="1" x14ac:dyDescent="0.25">
      <c r="A24" s="37">
        <v>17</v>
      </c>
      <c r="B24" s="6" t="s">
        <v>97</v>
      </c>
      <c r="C24" s="7"/>
      <c r="D24" s="7"/>
      <c r="E24" s="7"/>
      <c r="F24" s="7"/>
      <c r="G24" s="7"/>
      <c r="H24" s="7"/>
      <c r="I24" s="8">
        <f t="shared" si="1"/>
        <v>0</v>
      </c>
      <c r="J24" s="8">
        <f t="shared" si="1"/>
        <v>0</v>
      </c>
      <c r="K24" s="7"/>
      <c r="L24" s="7"/>
      <c r="M24" s="7"/>
      <c r="N24" s="7"/>
      <c r="O24" s="8">
        <f t="shared" si="2"/>
        <v>0</v>
      </c>
      <c r="P24" s="8">
        <f t="shared" si="2"/>
        <v>0</v>
      </c>
      <c r="Q24" s="8"/>
      <c r="R24" s="8"/>
      <c r="S24" s="8"/>
      <c r="T24" s="8"/>
      <c r="U24" s="7"/>
      <c r="V24" s="7"/>
      <c r="W24" s="7"/>
      <c r="X24" s="7"/>
      <c r="Y24" s="7"/>
      <c r="Z24" s="7"/>
      <c r="AA24" s="7"/>
      <c r="AB24" s="7"/>
      <c r="AC24" s="7"/>
      <c r="AD24" s="7"/>
      <c r="AE24" s="8">
        <f t="shared" si="3"/>
        <v>0</v>
      </c>
      <c r="AF24" s="8">
        <f t="shared" si="3"/>
        <v>0</v>
      </c>
      <c r="AG24" s="8"/>
      <c r="AH24" s="8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>
        <f t="shared" si="11"/>
        <v>0</v>
      </c>
      <c r="AV24" s="7">
        <f t="shared" si="11"/>
        <v>0</v>
      </c>
      <c r="AW24" s="7"/>
      <c r="AX24" s="7"/>
      <c r="AY24" s="9">
        <f t="shared" ref="AY24:AZ39" si="12">O24+AE24+AU24</f>
        <v>0</v>
      </c>
      <c r="AZ24" s="9">
        <f t="shared" si="12"/>
        <v>0</v>
      </c>
      <c r="BA24" s="9"/>
      <c r="BB24" s="9"/>
      <c r="BC24" s="7"/>
      <c r="BD24" s="7"/>
      <c r="BE24" s="7"/>
      <c r="BF24" s="7"/>
      <c r="BG24" s="7"/>
      <c r="BH24" s="7"/>
      <c r="BI24" s="7"/>
      <c r="BJ24" s="7"/>
      <c r="BK24" s="8">
        <f t="shared" si="6"/>
        <v>0</v>
      </c>
      <c r="BL24" s="8">
        <f t="shared" si="6"/>
        <v>0</v>
      </c>
      <c r="BM24" s="8">
        <f t="shared" si="0"/>
        <v>0</v>
      </c>
      <c r="BN24" s="8">
        <f t="shared" si="0"/>
        <v>0</v>
      </c>
      <c r="BO24" s="7"/>
      <c r="BP24" s="7"/>
      <c r="BQ24" s="31"/>
      <c r="BR24" s="31"/>
    </row>
    <row r="25" spans="1:94" s="19" customFormat="1" ht="18" customHeight="1" x14ac:dyDescent="0.25">
      <c r="A25" s="37">
        <v>18</v>
      </c>
      <c r="B25" s="6" t="s">
        <v>25</v>
      </c>
      <c r="C25" s="7"/>
      <c r="D25" s="7"/>
      <c r="E25" s="7"/>
      <c r="F25" s="7"/>
      <c r="G25" s="7"/>
      <c r="H25" s="7"/>
      <c r="I25" s="8">
        <f t="shared" si="1"/>
        <v>0</v>
      </c>
      <c r="J25" s="8">
        <f t="shared" si="1"/>
        <v>0</v>
      </c>
      <c r="K25" s="7"/>
      <c r="L25" s="7"/>
      <c r="M25" s="7"/>
      <c r="N25" s="7"/>
      <c r="O25" s="8">
        <f t="shared" si="2"/>
        <v>0</v>
      </c>
      <c r="P25" s="8">
        <f t="shared" si="2"/>
        <v>0</v>
      </c>
      <c r="Q25" s="8"/>
      <c r="R25" s="8"/>
      <c r="S25" s="8"/>
      <c r="T25" s="8"/>
      <c r="U25" s="7"/>
      <c r="V25" s="7"/>
      <c r="W25" s="7"/>
      <c r="X25" s="7"/>
      <c r="Y25" s="7"/>
      <c r="Z25" s="7"/>
      <c r="AA25" s="7"/>
      <c r="AB25" s="7"/>
      <c r="AC25" s="7"/>
      <c r="AD25" s="7"/>
      <c r="AE25" s="8">
        <f t="shared" si="3"/>
        <v>0</v>
      </c>
      <c r="AF25" s="8">
        <f t="shared" si="3"/>
        <v>0</v>
      </c>
      <c r="AG25" s="8"/>
      <c r="AH25" s="8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>
        <f t="shared" si="11"/>
        <v>0</v>
      </c>
      <c r="AV25" s="7">
        <f t="shared" si="11"/>
        <v>0</v>
      </c>
      <c r="AW25" s="7"/>
      <c r="AX25" s="7"/>
      <c r="AY25" s="9">
        <f t="shared" si="12"/>
        <v>0</v>
      </c>
      <c r="AZ25" s="9">
        <f t="shared" si="12"/>
        <v>0</v>
      </c>
      <c r="BA25" s="9"/>
      <c r="BB25" s="9"/>
      <c r="BC25" s="7"/>
      <c r="BD25" s="7"/>
      <c r="BE25" s="7"/>
      <c r="BF25" s="7"/>
      <c r="BG25" s="7"/>
      <c r="BH25" s="7"/>
      <c r="BI25" s="7"/>
      <c r="BJ25" s="7"/>
      <c r="BK25" s="8">
        <f t="shared" si="6"/>
        <v>0</v>
      </c>
      <c r="BL25" s="8">
        <f t="shared" si="6"/>
        <v>0</v>
      </c>
      <c r="BM25" s="8">
        <f t="shared" si="0"/>
        <v>0</v>
      </c>
      <c r="BN25" s="8">
        <f t="shared" si="0"/>
        <v>0</v>
      </c>
      <c r="BO25" s="7"/>
      <c r="BP25" s="7"/>
      <c r="BQ25" s="31"/>
      <c r="BR25" s="31"/>
    </row>
    <row r="26" spans="1:94" s="19" customFormat="1" ht="18" customHeight="1" x14ac:dyDescent="0.25">
      <c r="A26" s="37">
        <v>19</v>
      </c>
      <c r="B26" s="6" t="s">
        <v>26</v>
      </c>
      <c r="C26" s="7"/>
      <c r="D26" s="7"/>
      <c r="E26" s="7"/>
      <c r="F26" s="7"/>
      <c r="G26" s="7"/>
      <c r="H26" s="7"/>
      <c r="I26" s="8">
        <f t="shared" si="1"/>
        <v>0</v>
      </c>
      <c r="J26" s="8">
        <f t="shared" si="1"/>
        <v>0</v>
      </c>
      <c r="K26" s="7"/>
      <c r="L26" s="7"/>
      <c r="M26" s="7"/>
      <c r="N26" s="7"/>
      <c r="O26" s="8">
        <f t="shared" si="2"/>
        <v>0</v>
      </c>
      <c r="P26" s="8">
        <f t="shared" si="2"/>
        <v>0</v>
      </c>
      <c r="Q26" s="8"/>
      <c r="R26" s="8"/>
      <c r="S26" s="8"/>
      <c r="T26" s="8"/>
      <c r="U26" s="7"/>
      <c r="V26" s="7"/>
      <c r="W26" s="7"/>
      <c r="X26" s="7"/>
      <c r="Y26" s="7"/>
      <c r="Z26" s="7"/>
      <c r="AA26" s="7"/>
      <c r="AB26" s="7"/>
      <c r="AC26" s="7"/>
      <c r="AD26" s="7"/>
      <c r="AE26" s="8">
        <f t="shared" si="3"/>
        <v>0</v>
      </c>
      <c r="AF26" s="8">
        <f t="shared" si="3"/>
        <v>0</v>
      </c>
      <c r="AG26" s="8"/>
      <c r="AH26" s="8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>
        <f t="shared" si="11"/>
        <v>0</v>
      </c>
      <c r="AV26" s="7">
        <f t="shared" si="11"/>
        <v>0</v>
      </c>
      <c r="AW26" s="7"/>
      <c r="AX26" s="7"/>
      <c r="AY26" s="9">
        <f t="shared" si="12"/>
        <v>0</v>
      </c>
      <c r="AZ26" s="9">
        <f t="shared" si="12"/>
        <v>0</v>
      </c>
      <c r="BA26" s="9"/>
      <c r="BB26" s="9"/>
      <c r="BC26" s="7"/>
      <c r="BD26" s="7"/>
      <c r="BE26" s="7"/>
      <c r="BF26" s="7"/>
      <c r="BG26" s="7"/>
      <c r="BH26" s="7"/>
      <c r="BI26" s="7"/>
      <c r="BJ26" s="7"/>
      <c r="BK26" s="8">
        <f t="shared" si="6"/>
        <v>0</v>
      </c>
      <c r="BL26" s="8">
        <f t="shared" si="6"/>
        <v>0</v>
      </c>
      <c r="BM26" s="8">
        <f t="shared" si="0"/>
        <v>0</v>
      </c>
      <c r="BN26" s="8">
        <f t="shared" si="0"/>
        <v>0</v>
      </c>
      <c r="BO26" s="7"/>
      <c r="BP26" s="7"/>
      <c r="BQ26" s="31"/>
      <c r="BR26" s="31"/>
    </row>
    <row r="27" spans="1:94" s="19" customFormat="1" ht="18" customHeight="1" x14ac:dyDescent="0.25">
      <c r="A27" s="37">
        <v>20</v>
      </c>
      <c r="B27" s="6" t="s">
        <v>27</v>
      </c>
      <c r="C27" s="7"/>
      <c r="D27" s="7"/>
      <c r="E27" s="7"/>
      <c r="F27" s="7"/>
      <c r="G27" s="7"/>
      <c r="H27" s="7"/>
      <c r="I27" s="8">
        <f t="shared" si="1"/>
        <v>0</v>
      </c>
      <c r="J27" s="8">
        <f t="shared" si="1"/>
        <v>0</v>
      </c>
      <c r="K27" s="7"/>
      <c r="L27" s="7"/>
      <c r="M27" s="7"/>
      <c r="N27" s="7"/>
      <c r="O27" s="8">
        <f t="shared" si="2"/>
        <v>0</v>
      </c>
      <c r="P27" s="8">
        <f t="shared" si="2"/>
        <v>0</v>
      </c>
      <c r="Q27" s="8"/>
      <c r="R27" s="8"/>
      <c r="S27" s="8"/>
      <c r="T27" s="8"/>
      <c r="U27" s="7"/>
      <c r="V27" s="7"/>
      <c r="W27" s="7"/>
      <c r="X27" s="7"/>
      <c r="Y27" s="7"/>
      <c r="Z27" s="7"/>
      <c r="AA27" s="7"/>
      <c r="AB27" s="7"/>
      <c r="AC27" s="7"/>
      <c r="AD27" s="7"/>
      <c r="AE27" s="8">
        <f t="shared" si="3"/>
        <v>0</v>
      </c>
      <c r="AF27" s="8">
        <f t="shared" si="3"/>
        <v>0</v>
      </c>
      <c r="AG27" s="8"/>
      <c r="AH27" s="8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>
        <f t="shared" si="11"/>
        <v>0</v>
      </c>
      <c r="AV27" s="7">
        <f t="shared" si="11"/>
        <v>0</v>
      </c>
      <c r="AW27" s="7"/>
      <c r="AX27" s="7"/>
      <c r="AY27" s="9">
        <f t="shared" si="12"/>
        <v>0</v>
      </c>
      <c r="AZ27" s="9">
        <f t="shared" si="12"/>
        <v>0</v>
      </c>
      <c r="BA27" s="9"/>
      <c r="BB27" s="9"/>
      <c r="BC27" s="7"/>
      <c r="BD27" s="7"/>
      <c r="BE27" s="7"/>
      <c r="BF27" s="7"/>
      <c r="BG27" s="7"/>
      <c r="BH27" s="7"/>
      <c r="BI27" s="7"/>
      <c r="BJ27" s="7"/>
      <c r="BK27" s="8">
        <f t="shared" si="6"/>
        <v>0</v>
      </c>
      <c r="BL27" s="8">
        <f t="shared" si="6"/>
        <v>0</v>
      </c>
      <c r="BM27" s="8">
        <f t="shared" si="0"/>
        <v>0</v>
      </c>
      <c r="BN27" s="8">
        <f t="shared" si="0"/>
        <v>0</v>
      </c>
      <c r="BO27" s="7"/>
      <c r="BP27" s="7"/>
      <c r="BQ27" s="31"/>
      <c r="BR27" s="31"/>
    </row>
    <row r="28" spans="1:94" s="19" customFormat="1" ht="18" customHeight="1" x14ac:dyDescent="0.25">
      <c r="A28" s="37">
        <v>21</v>
      </c>
      <c r="B28" s="6" t="s">
        <v>59</v>
      </c>
      <c r="C28" s="7"/>
      <c r="D28" s="7"/>
      <c r="E28" s="7"/>
      <c r="F28" s="7"/>
      <c r="G28" s="7"/>
      <c r="H28" s="7"/>
      <c r="I28" s="8">
        <f t="shared" si="1"/>
        <v>0</v>
      </c>
      <c r="J28" s="8">
        <f t="shared" si="1"/>
        <v>0</v>
      </c>
      <c r="K28" s="7"/>
      <c r="L28" s="7"/>
      <c r="M28" s="7"/>
      <c r="N28" s="7"/>
      <c r="O28" s="8">
        <f t="shared" si="2"/>
        <v>0</v>
      </c>
      <c r="P28" s="8">
        <f t="shared" si="2"/>
        <v>0</v>
      </c>
      <c r="Q28" s="8"/>
      <c r="R28" s="8"/>
      <c r="S28" s="8"/>
      <c r="T28" s="8"/>
      <c r="U28" s="7"/>
      <c r="V28" s="7"/>
      <c r="W28" s="7"/>
      <c r="X28" s="7"/>
      <c r="Y28" s="7"/>
      <c r="Z28" s="7"/>
      <c r="AA28" s="7"/>
      <c r="AB28" s="7"/>
      <c r="AC28" s="7"/>
      <c r="AD28" s="7"/>
      <c r="AE28" s="8">
        <f t="shared" si="3"/>
        <v>0</v>
      </c>
      <c r="AF28" s="8">
        <f t="shared" si="3"/>
        <v>0</v>
      </c>
      <c r="AG28" s="8"/>
      <c r="AH28" s="8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>
        <f t="shared" si="11"/>
        <v>0</v>
      </c>
      <c r="AV28" s="7">
        <f t="shared" si="11"/>
        <v>0</v>
      </c>
      <c r="AW28" s="7"/>
      <c r="AX28" s="7"/>
      <c r="AY28" s="9">
        <f t="shared" si="12"/>
        <v>0</v>
      </c>
      <c r="AZ28" s="9">
        <f t="shared" si="12"/>
        <v>0</v>
      </c>
      <c r="BA28" s="9"/>
      <c r="BB28" s="9"/>
      <c r="BC28" s="7"/>
      <c r="BD28" s="7"/>
      <c r="BE28" s="7"/>
      <c r="BF28" s="7"/>
      <c r="BG28" s="7"/>
      <c r="BH28" s="7"/>
      <c r="BI28" s="7"/>
      <c r="BJ28" s="7"/>
      <c r="BK28" s="8">
        <f t="shared" si="6"/>
        <v>0</v>
      </c>
      <c r="BL28" s="8">
        <f t="shared" si="6"/>
        <v>0</v>
      </c>
      <c r="BM28" s="8">
        <f t="shared" si="0"/>
        <v>0</v>
      </c>
      <c r="BN28" s="8">
        <f t="shared" si="0"/>
        <v>0</v>
      </c>
      <c r="BO28" s="7"/>
      <c r="BP28" s="7"/>
      <c r="BQ28" s="31"/>
      <c r="BR28" s="31"/>
    </row>
    <row r="29" spans="1:94" s="19" customFormat="1" ht="18" customHeight="1" x14ac:dyDescent="0.25">
      <c r="A29" s="37">
        <v>22</v>
      </c>
      <c r="B29" s="6" t="s">
        <v>28</v>
      </c>
      <c r="C29" s="7"/>
      <c r="D29" s="7"/>
      <c r="E29" s="7"/>
      <c r="F29" s="7"/>
      <c r="G29" s="7"/>
      <c r="H29" s="7"/>
      <c r="I29" s="8">
        <f t="shared" si="1"/>
        <v>0</v>
      </c>
      <c r="J29" s="8">
        <f t="shared" si="1"/>
        <v>0</v>
      </c>
      <c r="K29" s="7"/>
      <c r="L29" s="7"/>
      <c r="M29" s="7"/>
      <c r="N29" s="7"/>
      <c r="O29" s="8">
        <f t="shared" si="2"/>
        <v>0</v>
      </c>
      <c r="P29" s="8">
        <f t="shared" si="2"/>
        <v>0</v>
      </c>
      <c r="Q29" s="8"/>
      <c r="R29" s="8"/>
      <c r="S29" s="8"/>
      <c r="T29" s="8"/>
      <c r="U29" s="7"/>
      <c r="V29" s="7"/>
      <c r="W29" s="7"/>
      <c r="X29" s="7"/>
      <c r="Y29" s="7"/>
      <c r="Z29" s="7"/>
      <c r="AA29" s="7"/>
      <c r="AB29" s="7"/>
      <c r="AC29" s="7"/>
      <c r="AD29" s="7"/>
      <c r="AE29" s="8">
        <f t="shared" si="3"/>
        <v>0</v>
      </c>
      <c r="AF29" s="8">
        <f t="shared" si="3"/>
        <v>0</v>
      </c>
      <c r="AG29" s="8"/>
      <c r="AH29" s="8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>
        <f t="shared" si="11"/>
        <v>0</v>
      </c>
      <c r="AV29" s="7">
        <f t="shared" si="11"/>
        <v>0</v>
      </c>
      <c r="AW29" s="7"/>
      <c r="AX29" s="7"/>
      <c r="AY29" s="9">
        <f t="shared" si="12"/>
        <v>0</v>
      </c>
      <c r="AZ29" s="9">
        <f t="shared" si="12"/>
        <v>0</v>
      </c>
      <c r="BA29" s="9"/>
      <c r="BB29" s="9"/>
      <c r="BC29" s="7"/>
      <c r="BD29" s="7"/>
      <c r="BE29" s="7"/>
      <c r="BF29" s="7"/>
      <c r="BG29" s="7"/>
      <c r="BH29" s="7"/>
      <c r="BI29" s="7"/>
      <c r="BJ29" s="7"/>
      <c r="BK29" s="8">
        <f t="shared" si="6"/>
        <v>0</v>
      </c>
      <c r="BL29" s="8">
        <f t="shared" si="6"/>
        <v>0</v>
      </c>
      <c r="BM29" s="8">
        <f t="shared" si="0"/>
        <v>0</v>
      </c>
      <c r="BN29" s="8">
        <f t="shared" si="0"/>
        <v>0</v>
      </c>
      <c r="BO29" s="7"/>
      <c r="BP29" s="7"/>
      <c r="BQ29" s="31"/>
      <c r="BR29" s="31"/>
    </row>
    <row r="30" spans="1:94" s="19" customFormat="1" ht="18" customHeight="1" x14ac:dyDescent="0.25">
      <c r="A30" s="37">
        <v>23</v>
      </c>
      <c r="B30" s="6" t="s">
        <v>98</v>
      </c>
      <c r="C30" s="7">
        <v>100</v>
      </c>
      <c r="D30" s="7">
        <v>100</v>
      </c>
      <c r="E30" s="7">
        <v>334</v>
      </c>
      <c r="F30" s="7">
        <v>3110</v>
      </c>
      <c r="G30" s="7">
        <v>40</v>
      </c>
      <c r="H30" s="7">
        <v>200</v>
      </c>
      <c r="I30" s="8">
        <f t="shared" si="1"/>
        <v>474</v>
      </c>
      <c r="J30" s="8">
        <f t="shared" si="1"/>
        <v>3410</v>
      </c>
      <c r="K30" s="7">
        <v>70</v>
      </c>
      <c r="L30" s="7">
        <v>500</v>
      </c>
      <c r="M30" s="7">
        <v>125</v>
      </c>
      <c r="N30" s="7">
        <v>1000</v>
      </c>
      <c r="O30" s="8">
        <f t="shared" si="2"/>
        <v>669</v>
      </c>
      <c r="P30" s="8">
        <f t="shared" si="2"/>
        <v>4910</v>
      </c>
      <c r="Q30" s="8">
        <v>15</v>
      </c>
      <c r="R30" s="8">
        <v>160</v>
      </c>
      <c r="S30" s="8">
        <v>422</v>
      </c>
      <c r="T30" s="8">
        <v>3094</v>
      </c>
      <c r="U30" s="7">
        <v>35</v>
      </c>
      <c r="V30" s="7">
        <v>140</v>
      </c>
      <c r="W30" s="7">
        <v>10</v>
      </c>
      <c r="X30" s="7">
        <v>50</v>
      </c>
      <c r="Y30" s="7">
        <v>5</v>
      </c>
      <c r="Z30" s="7">
        <v>10</v>
      </c>
      <c r="AA30" s="7"/>
      <c r="AB30" s="7"/>
      <c r="AC30" s="7"/>
      <c r="AD30" s="7"/>
      <c r="AE30" s="8">
        <f t="shared" si="3"/>
        <v>50</v>
      </c>
      <c r="AF30" s="8">
        <f t="shared" si="3"/>
        <v>200</v>
      </c>
      <c r="AG30" s="8">
        <v>1</v>
      </c>
      <c r="AH30" s="8">
        <v>1</v>
      </c>
      <c r="AI30" s="7"/>
      <c r="AJ30" s="7"/>
      <c r="AK30" s="7">
        <v>10</v>
      </c>
      <c r="AL30" s="7">
        <v>80</v>
      </c>
      <c r="AM30" s="7">
        <v>65</v>
      </c>
      <c r="AN30" s="7">
        <v>520</v>
      </c>
      <c r="AO30" s="7">
        <v>48</v>
      </c>
      <c r="AP30" s="7">
        <v>120</v>
      </c>
      <c r="AQ30" s="7">
        <v>17</v>
      </c>
      <c r="AR30" s="7">
        <v>100</v>
      </c>
      <c r="AS30" s="7">
        <v>10</v>
      </c>
      <c r="AT30" s="7">
        <v>80</v>
      </c>
      <c r="AU30" s="7">
        <f t="shared" si="11"/>
        <v>150</v>
      </c>
      <c r="AV30" s="7">
        <f t="shared" si="11"/>
        <v>900</v>
      </c>
      <c r="AW30" s="7">
        <v>2</v>
      </c>
      <c r="AX30" s="7">
        <v>3</v>
      </c>
      <c r="AY30" s="9">
        <f t="shared" si="12"/>
        <v>869</v>
      </c>
      <c r="AZ30" s="9">
        <f t="shared" si="12"/>
        <v>6010</v>
      </c>
      <c r="BA30" s="9"/>
      <c r="BB30" s="9"/>
      <c r="BC30" s="7"/>
      <c r="BD30" s="7"/>
      <c r="BE30" s="7"/>
      <c r="BF30" s="7"/>
      <c r="BG30" s="7">
        <v>20</v>
      </c>
      <c r="BH30" s="7">
        <v>80</v>
      </c>
      <c r="BI30" s="7">
        <v>120</v>
      </c>
      <c r="BJ30" s="7">
        <v>420</v>
      </c>
      <c r="BK30" s="8">
        <f t="shared" si="6"/>
        <v>140</v>
      </c>
      <c r="BL30" s="8">
        <f t="shared" si="6"/>
        <v>500</v>
      </c>
      <c r="BM30" s="8">
        <f t="shared" si="0"/>
        <v>1009</v>
      </c>
      <c r="BN30" s="8">
        <f t="shared" si="0"/>
        <v>6510</v>
      </c>
      <c r="BO30" s="7">
        <v>200</v>
      </c>
      <c r="BP30" s="7">
        <v>1100</v>
      </c>
      <c r="BQ30" s="31">
        <v>50</v>
      </c>
      <c r="BR30" s="31">
        <v>50</v>
      </c>
    </row>
    <row r="31" spans="1:94" s="19" customFormat="1" ht="18" customHeight="1" x14ac:dyDescent="0.25">
      <c r="A31" s="37">
        <v>24</v>
      </c>
      <c r="B31" s="6" t="s">
        <v>29</v>
      </c>
      <c r="C31" s="7"/>
      <c r="D31" s="7"/>
      <c r="E31" s="7"/>
      <c r="F31" s="7"/>
      <c r="G31" s="7"/>
      <c r="H31" s="7"/>
      <c r="I31" s="8">
        <f t="shared" si="1"/>
        <v>0</v>
      </c>
      <c r="J31" s="8">
        <f t="shared" si="1"/>
        <v>0</v>
      </c>
      <c r="K31" s="7"/>
      <c r="L31" s="7"/>
      <c r="M31" s="7"/>
      <c r="N31" s="7"/>
      <c r="O31" s="8">
        <f t="shared" si="2"/>
        <v>0</v>
      </c>
      <c r="P31" s="8">
        <f t="shared" si="2"/>
        <v>0</v>
      </c>
      <c r="Q31" s="8"/>
      <c r="R31" s="8"/>
      <c r="S31" s="8"/>
      <c r="T31" s="8"/>
      <c r="U31" s="7"/>
      <c r="V31" s="7"/>
      <c r="W31" s="7"/>
      <c r="X31" s="7"/>
      <c r="Y31" s="7"/>
      <c r="Z31" s="7"/>
      <c r="AA31" s="7"/>
      <c r="AB31" s="7"/>
      <c r="AC31" s="7"/>
      <c r="AD31" s="7"/>
      <c r="AE31" s="8">
        <f t="shared" si="3"/>
        <v>0</v>
      </c>
      <c r="AF31" s="8">
        <f t="shared" si="3"/>
        <v>0</v>
      </c>
      <c r="AG31" s="8"/>
      <c r="AH31" s="8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>
        <f t="shared" si="11"/>
        <v>0</v>
      </c>
      <c r="AV31" s="7">
        <f t="shared" si="11"/>
        <v>0</v>
      </c>
      <c r="AW31" s="7"/>
      <c r="AX31" s="7"/>
      <c r="AY31" s="9">
        <f t="shared" si="12"/>
        <v>0</v>
      </c>
      <c r="AZ31" s="9">
        <f t="shared" si="12"/>
        <v>0</v>
      </c>
      <c r="BA31" s="9"/>
      <c r="BB31" s="9"/>
      <c r="BC31" s="7"/>
      <c r="BD31" s="7"/>
      <c r="BE31" s="7"/>
      <c r="BF31" s="7"/>
      <c r="BG31" s="7"/>
      <c r="BH31" s="7"/>
      <c r="BI31" s="7"/>
      <c r="BJ31" s="7"/>
      <c r="BK31" s="8">
        <f t="shared" si="6"/>
        <v>0</v>
      </c>
      <c r="BL31" s="8">
        <f t="shared" si="6"/>
        <v>0</v>
      </c>
      <c r="BM31" s="8">
        <f t="shared" si="0"/>
        <v>0</v>
      </c>
      <c r="BN31" s="8">
        <f t="shared" si="0"/>
        <v>0</v>
      </c>
      <c r="BO31" s="7"/>
      <c r="BP31" s="7"/>
      <c r="BQ31" s="31"/>
      <c r="BR31" s="31"/>
    </row>
    <row r="32" spans="1:94" s="16" customFormat="1" ht="18" customHeight="1" x14ac:dyDescent="0.25">
      <c r="A32" s="38"/>
      <c r="B32" s="13" t="s">
        <v>30</v>
      </c>
      <c r="C32" s="8">
        <f>SUM(C20:C31)</f>
        <v>100</v>
      </c>
      <c r="D32" s="8">
        <f t="shared" ref="D32:BQ32" si="13">SUM(D20:D31)</f>
        <v>100</v>
      </c>
      <c r="E32" s="8">
        <f t="shared" si="13"/>
        <v>334</v>
      </c>
      <c r="F32" s="8">
        <f t="shared" si="13"/>
        <v>3110</v>
      </c>
      <c r="G32" s="8">
        <f t="shared" si="13"/>
        <v>40</v>
      </c>
      <c r="H32" s="8">
        <f t="shared" si="13"/>
        <v>200</v>
      </c>
      <c r="I32" s="8">
        <f t="shared" si="1"/>
        <v>474</v>
      </c>
      <c r="J32" s="8">
        <f t="shared" si="1"/>
        <v>3410</v>
      </c>
      <c r="K32" s="8">
        <f t="shared" si="13"/>
        <v>70</v>
      </c>
      <c r="L32" s="8">
        <f t="shared" si="13"/>
        <v>500</v>
      </c>
      <c r="M32" s="8">
        <f t="shared" si="13"/>
        <v>125</v>
      </c>
      <c r="N32" s="8">
        <f t="shared" si="13"/>
        <v>1000</v>
      </c>
      <c r="O32" s="8">
        <f t="shared" si="2"/>
        <v>669</v>
      </c>
      <c r="P32" s="8">
        <f t="shared" si="2"/>
        <v>4910</v>
      </c>
      <c r="Q32" s="8">
        <f t="shared" si="13"/>
        <v>15</v>
      </c>
      <c r="R32" s="8">
        <f t="shared" si="13"/>
        <v>160</v>
      </c>
      <c r="S32" s="8">
        <f t="shared" si="13"/>
        <v>422</v>
      </c>
      <c r="T32" s="8">
        <f t="shared" si="13"/>
        <v>3094</v>
      </c>
      <c r="U32" s="8">
        <f t="shared" si="13"/>
        <v>35</v>
      </c>
      <c r="V32" s="8">
        <f t="shared" si="13"/>
        <v>140</v>
      </c>
      <c r="W32" s="8">
        <f t="shared" si="13"/>
        <v>10</v>
      </c>
      <c r="X32" s="8">
        <f t="shared" si="13"/>
        <v>50</v>
      </c>
      <c r="Y32" s="8">
        <f t="shared" si="13"/>
        <v>5</v>
      </c>
      <c r="Z32" s="8">
        <f t="shared" si="13"/>
        <v>10</v>
      </c>
      <c r="AA32" s="8">
        <f t="shared" si="13"/>
        <v>0</v>
      </c>
      <c r="AB32" s="8">
        <f t="shared" si="13"/>
        <v>0</v>
      </c>
      <c r="AC32" s="8">
        <f t="shared" si="13"/>
        <v>0</v>
      </c>
      <c r="AD32" s="8">
        <f t="shared" si="13"/>
        <v>0</v>
      </c>
      <c r="AE32" s="8">
        <f t="shared" si="3"/>
        <v>50</v>
      </c>
      <c r="AF32" s="8">
        <f t="shared" si="3"/>
        <v>200</v>
      </c>
      <c r="AG32" s="8">
        <f t="shared" si="13"/>
        <v>1</v>
      </c>
      <c r="AH32" s="8">
        <f t="shared" si="13"/>
        <v>1</v>
      </c>
      <c r="AI32" s="8">
        <f t="shared" si="13"/>
        <v>0</v>
      </c>
      <c r="AJ32" s="8">
        <f t="shared" si="13"/>
        <v>0</v>
      </c>
      <c r="AK32" s="8">
        <f t="shared" si="13"/>
        <v>10</v>
      </c>
      <c r="AL32" s="8">
        <f t="shared" si="13"/>
        <v>80</v>
      </c>
      <c r="AM32" s="8">
        <f t="shared" si="13"/>
        <v>65</v>
      </c>
      <c r="AN32" s="8">
        <f t="shared" si="13"/>
        <v>520</v>
      </c>
      <c r="AO32" s="8">
        <f t="shared" si="13"/>
        <v>48</v>
      </c>
      <c r="AP32" s="8">
        <f t="shared" si="13"/>
        <v>120</v>
      </c>
      <c r="AQ32" s="8">
        <f t="shared" si="13"/>
        <v>17</v>
      </c>
      <c r="AR32" s="8">
        <f t="shared" si="13"/>
        <v>100</v>
      </c>
      <c r="AS32" s="8">
        <f t="shared" si="13"/>
        <v>10</v>
      </c>
      <c r="AT32" s="8">
        <f t="shared" si="13"/>
        <v>80</v>
      </c>
      <c r="AU32" s="8">
        <f t="shared" si="13"/>
        <v>150</v>
      </c>
      <c r="AV32" s="8">
        <f t="shared" si="13"/>
        <v>900</v>
      </c>
      <c r="AW32" s="8">
        <f t="shared" si="13"/>
        <v>2</v>
      </c>
      <c r="AX32" s="8">
        <f t="shared" si="13"/>
        <v>3</v>
      </c>
      <c r="AY32" s="9">
        <f t="shared" si="12"/>
        <v>869</v>
      </c>
      <c r="AZ32" s="9">
        <f t="shared" si="12"/>
        <v>6010</v>
      </c>
      <c r="BA32" s="8">
        <f t="shared" ref="BA32:BB32" si="14">SUM(BA20:BA31)</f>
        <v>0</v>
      </c>
      <c r="BB32" s="8">
        <f t="shared" si="14"/>
        <v>0</v>
      </c>
      <c r="BC32" s="8">
        <f t="shared" si="13"/>
        <v>0</v>
      </c>
      <c r="BD32" s="8">
        <f t="shared" si="13"/>
        <v>0</v>
      </c>
      <c r="BE32" s="8">
        <f t="shared" si="13"/>
        <v>0</v>
      </c>
      <c r="BF32" s="8">
        <f t="shared" si="13"/>
        <v>0</v>
      </c>
      <c r="BG32" s="8">
        <f t="shared" si="13"/>
        <v>20</v>
      </c>
      <c r="BH32" s="8">
        <f t="shared" si="13"/>
        <v>80</v>
      </c>
      <c r="BI32" s="8">
        <f t="shared" si="13"/>
        <v>120</v>
      </c>
      <c r="BJ32" s="8">
        <f t="shared" si="13"/>
        <v>420</v>
      </c>
      <c r="BK32" s="8">
        <f t="shared" si="6"/>
        <v>140</v>
      </c>
      <c r="BL32" s="8">
        <f t="shared" si="6"/>
        <v>500</v>
      </c>
      <c r="BM32" s="8">
        <f t="shared" si="0"/>
        <v>1009</v>
      </c>
      <c r="BN32" s="8">
        <f t="shared" si="0"/>
        <v>6510</v>
      </c>
      <c r="BO32" s="8">
        <f t="shared" si="13"/>
        <v>200</v>
      </c>
      <c r="BP32" s="8">
        <f t="shared" si="13"/>
        <v>1100</v>
      </c>
      <c r="BQ32" s="8">
        <f t="shared" si="13"/>
        <v>50</v>
      </c>
      <c r="BR32" s="8">
        <f t="shared" ref="BR32" si="15">SUM(BR20:BR31)</f>
        <v>50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</row>
    <row r="33" spans="1:94" s="22" customFormat="1" ht="18" customHeight="1" x14ac:dyDescent="0.25">
      <c r="A33" s="39">
        <v>25</v>
      </c>
      <c r="B33" s="20" t="s">
        <v>81</v>
      </c>
      <c r="C33" s="7"/>
      <c r="D33" s="7"/>
      <c r="E33" s="7"/>
      <c r="F33" s="7"/>
      <c r="G33" s="7"/>
      <c r="H33" s="7"/>
      <c r="I33" s="8">
        <f t="shared" si="1"/>
        <v>0</v>
      </c>
      <c r="J33" s="8">
        <f t="shared" si="1"/>
        <v>0</v>
      </c>
      <c r="K33" s="7"/>
      <c r="L33" s="7"/>
      <c r="M33" s="7"/>
      <c r="N33" s="7"/>
      <c r="O33" s="8">
        <f t="shared" si="2"/>
        <v>0</v>
      </c>
      <c r="P33" s="8">
        <f t="shared" si="2"/>
        <v>0</v>
      </c>
      <c r="Q33" s="8"/>
      <c r="R33" s="8"/>
      <c r="S33" s="8"/>
      <c r="T33" s="8"/>
      <c r="U33" s="7"/>
      <c r="V33" s="7"/>
      <c r="W33" s="7"/>
      <c r="X33" s="7"/>
      <c r="Y33" s="7"/>
      <c r="Z33" s="7"/>
      <c r="AA33" s="7"/>
      <c r="AB33" s="7"/>
      <c r="AC33" s="7"/>
      <c r="AD33" s="7"/>
      <c r="AE33" s="8">
        <f t="shared" si="3"/>
        <v>0</v>
      </c>
      <c r="AF33" s="8">
        <f t="shared" si="3"/>
        <v>0</v>
      </c>
      <c r="AG33" s="8"/>
      <c r="AH33" s="8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>
        <f t="shared" ref="AU33:AV42" si="16">AI33+AK33+AM33+AO33+AQ33+AS33</f>
        <v>0</v>
      </c>
      <c r="AV33" s="7">
        <f t="shared" si="16"/>
        <v>0</v>
      </c>
      <c r="AW33" s="7"/>
      <c r="AX33" s="7"/>
      <c r="AY33" s="9">
        <f t="shared" si="12"/>
        <v>0</v>
      </c>
      <c r="AZ33" s="9">
        <f t="shared" si="12"/>
        <v>0</v>
      </c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8">
        <f t="shared" si="6"/>
        <v>0</v>
      </c>
      <c r="BL33" s="8">
        <f t="shared" si="6"/>
        <v>0</v>
      </c>
      <c r="BM33" s="8">
        <f t="shared" si="0"/>
        <v>0</v>
      </c>
      <c r="BN33" s="8">
        <f t="shared" si="0"/>
        <v>0</v>
      </c>
      <c r="BO33" s="7"/>
      <c r="BP33" s="7"/>
      <c r="BQ33" s="32"/>
      <c r="BR33" s="32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</row>
    <row r="34" spans="1:94" s="10" customFormat="1" ht="18" customHeight="1" x14ac:dyDescent="0.25">
      <c r="A34" s="37">
        <v>26</v>
      </c>
      <c r="B34" s="12" t="s">
        <v>31</v>
      </c>
      <c r="C34" s="7">
        <v>5080</v>
      </c>
      <c r="D34" s="7">
        <v>15800</v>
      </c>
      <c r="E34" s="7">
        <v>1112</v>
      </c>
      <c r="F34" s="7">
        <v>2960</v>
      </c>
      <c r="G34" s="7">
        <v>125</v>
      </c>
      <c r="H34" s="7">
        <v>1000</v>
      </c>
      <c r="I34" s="8">
        <f t="shared" si="1"/>
        <v>6317</v>
      </c>
      <c r="J34" s="8">
        <f t="shared" si="1"/>
        <v>19760</v>
      </c>
      <c r="K34" s="7">
        <v>820</v>
      </c>
      <c r="L34" s="7">
        <v>8000</v>
      </c>
      <c r="M34" s="7">
        <v>805</v>
      </c>
      <c r="N34" s="7">
        <v>7340</v>
      </c>
      <c r="O34" s="8">
        <f t="shared" si="2"/>
        <v>7942</v>
      </c>
      <c r="P34" s="8">
        <f t="shared" si="2"/>
        <v>35100</v>
      </c>
      <c r="Q34" s="8">
        <v>106</v>
      </c>
      <c r="R34" s="8">
        <v>1180</v>
      </c>
      <c r="S34" s="8">
        <v>5061</v>
      </c>
      <c r="T34" s="8">
        <v>22334</v>
      </c>
      <c r="U34" s="7">
        <v>4887</v>
      </c>
      <c r="V34" s="7">
        <v>68635</v>
      </c>
      <c r="W34" s="7">
        <v>750</v>
      </c>
      <c r="X34" s="7">
        <v>12500</v>
      </c>
      <c r="Y34" s="7">
        <v>60</v>
      </c>
      <c r="Z34" s="7">
        <v>680</v>
      </c>
      <c r="AA34" s="7">
        <v>22</v>
      </c>
      <c r="AB34" s="7">
        <v>85</v>
      </c>
      <c r="AC34" s="7">
        <v>43</v>
      </c>
      <c r="AD34" s="7">
        <v>5700</v>
      </c>
      <c r="AE34" s="8">
        <f t="shared" si="3"/>
        <v>5762</v>
      </c>
      <c r="AF34" s="8">
        <f t="shared" si="3"/>
        <v>87600</v>
      </c>
      <c r="AG34" s="8">
        <v>19</v>
      </c>
      <c r="AH34" s="8">
        <v>78</v>
      </c>
      <c r="AI34" s="7">
        <v>10</v>
      </c>
      <c r="AJ34" s="7">
        <v>840</v>
      </c>
      <c r="AK34" s="7">
        <v>42</v>
      </c>
      <c r="AL34" s="7">
        <v>210</v>
      </c>
      <c r="AM34" s="7">
        <v>320</v>
      </c>
      <c r="AN34" s="7">
        <v>2500</v>
      </c>
      <c r="AO34" s="7">
        <v>125</v>
      </c>
      <c r="AP34" s="7">
        <v>800</v>
      </c>
      <c r="AQ34" s="7">
        <v>140</v>
      </c>
      <c r="AR34" s="7">
        <v>170</v>
      </c>
      <c r="AS34" s="7">
        <v>43</v>
      </c>
      <c r="AT34" s="7">
        <v>380</v>
      </c>
      <c r="AU34" s="7">
        <f t="shared" si="16"/>
        <v>680</v>
      </c>
      <c r="AV34" s="7">
        <f t="shared" si="16"/>
        <v>4900</v>
      </c>
      <c r="AW34" s="7">
        <v>20</v>
      </c>
      <c r="AX34" s="7">
        <v>24</v>
      </c>
      <c r="AY34" s="9">
        <f t="shared" si="12"/>
        <v>14384</v>
      </c>
      <c r="AZ34" s="9">
        <f t="shared" si="12"/>
        <v>127600</v>
      </c>
      <c r="BA34" s="9"/>
      <c r="BB34" s="9"/>
      <c r="BC34" s="7">
        <v>6</v>
      </c>
      <c r="BD34" s="7">
        <v>93</v>
      </c>
      <c r="BE34" s="7">
        <v>11</v>
      </c>
      <c r="BF34" s="7">
        <v>335</v>
      </c>
      <c r="BG34" s="7">
        <v>322</v>
      </c>
      <c r="BH34" s="7">
        <v>3010</v>
      </c>
      <c r="BI34" s="7">
        <v>2761</v>
      </c>
      <c r="BJ34" s="7">
        <v>8742</v>
      </c>
      <c r="BK34" s="8">
        <f t="shared" si="6"/>
        <v>3100</v>
      </c>
      <c r="BL34" s="8">
        <f t="shared" si="6"/>
        <v>12180</v>
      </c>
      <c r="BM34" s="8">
        <f t="shared" si="0"/>
        <v>17484</v>
      </c>
      <c r="BN34" s="8">
        <f t="shared" si="0"/>
        <v>139780</v>
      </c>
      <c r="BO34" s="7">
        <v>3325</v>
      </c>
      <c r="BP34" s="7">
        <v>16800</v>
      </c>
      <c r="BQ34" s="29">
        <v>507</v>
      </c>
      <c r="BR34" s="29">
        <v>507</v>
      </c>
    </row>
    <row r="35" spans="1:94" s="10" customFormat="1" ht="18" customHeight="1" x14ac:dyDescent="0.25">
      <c r="A35" s="39">
        <v>27</v>
      </c>
      <c r="B35" s="12" t="s">
        <v>14</v>
      </c>
      <c r="C35" s="7">
        <v>220</v>
      </c>
      <c r="D35" s="7">
        <v>600</v>
      </c>
      <c r="E35" s="7">
        <v>44</v>
      </c>
      <c r="F35" s="7">
        <v>350</v>
      </c>
      <c r="G35" s="7">
        <v>10</v>
      </c>
      <c r="H35" s="7">
        <v>50</v>
      </c>
      <c r="I35" s="8">
        <f t="shared" si="1"/>
        <v>274</v>
      </c>
      <c r="J35" s="8">
        <f t="shared" si="1"/>
        <v>1000</v>
      </c>
      <c r="K35" s="7">
        <v>15</v>
      </c>
      <c r="L35" s="7">
        <v>50</v>
      </c>
      <c r="M35" s="7">
        <v>14</v>
      </c>
      <c r="N35" s="7">
        <v>50</v>
      </c>
      <c r="O35" s="8">
        <f t="shared" si="2"/>
        <v>303</v>
      </c>
      <c r="P35" s="8">
        <f t="shared" si="2"/>
        <v>1100</v>
      </c>
      <c r="Q35" s="8">
        <v>2</v>
      </c>
      <c r="R35" s="8">
        <v>8</v>
      </c>
      <c r="S35" s="8">
        <v>191</v>
      </c>
      <c r="T35" s="8">
        <v>693</v>
      </c>
      <c r="U35" s="7">
        <v>48</v>
      </c>
      <c r="V35" s="7">
        <v>478</v>
      </c>
      <c r="W35" s="7">
        <v>20</v>
      </c>
      <c r="X35" s="7">
        <v>100</v>
      </c>
      <c r="Y35" s="7">
        <v>10</v>
      </c>
      <c r="Z35" s="7">
        <v>20</v>
      </c>
      <c r="AA35" s="7">
        <v>2</v>
      </c>
      <c r="AB35" s="7">
        <v>2</v>
      </c>
      <c r="AC35" s="7"/>
      <c r="AD35" s="7"/>
      <c r="AE35" s="8">
        <f>U35+W35+Y35+AA35+AC35</f>
        <v>80</v>
      </c>
      <c r="AF35" s="8">
        <f>V35+X35+Z35+AB35+AD35</f>
        <v>600</v>
      </c>
      <c r="AG35" s="8">
        <v>1</v>
      </c>
      <c r="AH35" s="8">
        <v>2</v>
      </c>
      <c r="AI35" s="7"/>
      <c r="AJ35" s="7"/>
      <c r="AK35" s="7">
        <v>20</v>
      </c>
      <c r="AL35" s="7">
        <v>100</v>
      </c>
      <c r="AM35" s="7">
        <v>60</v>
      </c>
      <c r="AN35" s="7">
        <v>545</v>
      </c>
      <c r="AO35" s="7">
        <v>28</v>
      </c>
      <c r="AP35" s="7">
        <v>150</v>
      </c>
      <c r="AQ35" s="7">
        <v>35</v>
      </c>
      <c r="AR35" s="7">
        <v>35</v>
      </c>
      <c r="AS35" s="7">
        <v>10</v>
      </c>
      <c r="AT35" s="7">
        <v>90</v>
      </c>
      <c r="AU35" s="7">
        <f t="shared" si="16"/>
        <v>153</v>
      </c>
      <c r="AV35" s="7">
        <f t="shared" si="16"/>
        <v>920</v>
      </c>
      <c r="AW35" s="7">
        <v>3</v>
      </c>
      <c r="AX35" s="7">
        <v>5</v>
      </c>
      <c r="AY35" s="9">
        <f t="shared" si="12"/>
        <v>536</v>
      </c>
      <c r="AZ35" s="9">
        <f t="shared" si="12"/>
        <v>2620</v>
      </c>
      <c r="BA35" s="9"/>
      <c r="BB35" s="9"/>
      <c r="BC35" s="7"/>
      <c r="BD35" s="7"/>
      <c r="BE35" s="7">
        <v>1</v>
      </c>
      <c r="BF35" s="7">
        <v>30</v>
      </c>
      <c r="BG35" s="7">
        <v>30</v>
      </c>
      <c r="BH35" s="7">
        <v>135</v>
      </c>
      <c r="BI35" s="7">
        <v>169</v>
      </c>
      <c r="BJ35" s="7">
        <v>335</v>
      </c>
      <c r="BK35" s="8">
        <f t="shared" si="6"/>
        <v>200</v>
      </c>
      <c r="BL35" s="8">
        <f t="shared" si="6"/>
        <v>500</v>
      </c>
      <c r="BM35" s="8">
        <f t="shared" si="0"/>
        <v>736</v>
      </c>
      <c r="BN35" s="8">
        <f t="shared" si="0"/>
        <v>3120</v>
      </c>
      <c r="BO35" s="7">
        <v>110</v>
      </c>
      <c r="BP35" s="7">
        <v>300</v>
      </c>
      <c r="BQ35" s="29">
        <v>17</v>
      </c>
      <c r="BR35" s="29">
        <v>16</v>
      </c>
    </row>
    <row r="36" spans="1:94" s="10" customFormat="1" ht="18" customHeight="1" x14ac:dyDescent="0.25">
      <c r="A36" s="37">
        <v>28</v>
      </c>
      <c r="B36" s="6" t="s">
        <v>54</v>
      </c>
      <c r="C36" s="7"/>
      <c r="D36" s="7"/>
      <c r="E36" s="7"/>
      <c r="F36" s="7"/>
      <c r="G36" s="7"/>
      <c r="H36" s="7"/>
      <c r="I36" s="8">
        <f t="shared" si="1"/>
        <v>0</v>
      </c>
      <c r="J36" s="8">
        <f t="shared" si="1"/>
        <v>0</v>
      </c>
      <c r="K36" s="7"/>
      <c r="L36" s="7"/>
      <c r="M36" s="7"/>
      <c r="N36" s="7"/>
      <c r="O36" s="8">
        <f t="shared" si="2"/>
        <v>0</v>
      </c>
      <c r="P36" s="8">
        <f t="shared" si="2"/>
        <v>0</v>
      </c>
      <c r="Q36" s="8"/>
      <c r="R36" s="8"/>
      <c r="S36" s="8"/>
      <c r="T36" s="8"/>
      <c r="U36" s="7"/>
      <c r="V36" s="7"/>
      <c r="W36" s="7"/>
      <c r="X36" s="7"/>
      <c r="Y36" s="7"/>
      <c r="Z36" s="7"/>
      <c r="AA36" s="7"/>
      <c r="AB36" s="7"/>
      <c r="AC36" s="7"/>
      <c r="AD36" s="7"/>
      <c r="AE36" s="8">
        <f t="shared" si="3"/>
        <v>0</v>
      </c>
      <c r="AF36" s="8">
        <f t="shared" si="3"/>
        <v>0</v>
      </c>
      <c r="AG36" s="8"/>
      <c r="AH36" s="8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>
        <f t="shared" si="16"/>
        <v>0</v>
      </c>
      <c r="AV36" s="7">
        <f t="shared" si="16"/>
        <v>0</v>
      </c>
      <c r="AW36" s="7"/>
      <c r="AX36" s="7"/>
      <c r="AY36" s="9">
        <f t="shared" si="12"/>
        <v>0</v>
      </c>
      <c r="AZ36" s="9">
        <f t="shared" si="12"/>
        <v>0</v>
      </c>
      <c r="BA36" s="9"/>
      <c r="BB36" s="9"/>
      <c r="BC36" s="7"/>
      <c r="BD36" s="7"/>
      <c r="BE36" s="7"/>
      <c r="BF36" s="7"/>
      <c r="BG36" s="7"/>
      <c r="BH36" s="7"/>
      <c r="BI36" s="7"/>
      <c r="BJ36" s="7"/>
      <c r="BK36" s="8">
        <f t="shared" si="6"/>
        <v>0</v>
      </c>
      <c r="BL36" s="8">
        <f t="shared" si="6"/>
        <v>0</v>
      </c>
      <c r="BM36" s="8">
        <f t="shared" si="0"/>
        <v>0</v>
      </c>
      <c r="BN36" s="8">
        <f t="shared" si="0"/>
        <v>0</v>
      </c>
      <c r="BO36" s="7"/>
      <c r="BP36" s="7"/>
      <c r="BQ36" s="29"/>
      <c r="BR36" s="29"/>
    </row>
    <row r="37" spans="1:94" s="10" customFormat="1" ht="18" customHeight="1" x14ac:dyDescent="0.25">
      <c r="A37" s="39">
        <v>29</v>
      </c>
      <c r="B37" s="12" t="s">
        <v>32</v>
      </c>
      <c r="C37" s="7">
        <v>30225</v>
      </c>
      <c r="D37" s="7">
        <v>118230</v>
      </c>
      <c r="E37" s="7">
        <v>2773</v>
      </c>
      <c r="F37" s="7">
        <v>27870</v>
      </c>
      <c r="G37" s="7">
        <v>196</v>
      </c>
      <c r="H37" s="7">
        <v>1335</v>
      </c>
      <c r="I37" s="8">
        <f t="shared" si="1"/>
        <v>33194</v>
      </c>
      <c r="J37" s="8">
        <f t="shared" si="1"/>
        <v>147435</v>
      </c>
      <c r="K37" s="7">
        <v>815</v>
      </c>
      <c r="L37" s="7">
        <v>9895</v>
      </c>
      <c r="M37" s="7">
        <v>1900</v>
      </c>
      <c r="N37" s="7">
        <v>24470</v>
      </c>
      <c r="O37" s="8">
        <f t="shared" si="2"/>
        <v>35909</v>
      </c>
      <c r="P37" s="8">
        <f t="shared" si="2"/>
        <v>181800</v>
      </c>
      <c r="Q37" s="8">
        <v>234</v>
      </c>
      <c r="R37" s="8">
        <v>3916</v>
      </c>
      <c r="S37" s="8">
        <v>22631</v>
      </c>
      <c r="T37" s="8">
        <v>114542</v>
      </c>
      <c r="U37" s="7">
        <v>3497</v>
      </c>
      <c r="V37" s="7">
        <v>63830</v>
      </c>
      <c r="W37" s="7">
        <v>625</v>
      </c>
      <c r="X37" s="7">
        <v>10500</v>
      </c>
      <c r="Y37" s="7">
        <v>50</v>
      </c>
      <c r="Z37" s="7">
        <v>615</v>
      </c>
      <c r="AA37" s="7">
        <v>12</v>
      </c>
      <c r="AB37" s="7">
        <v>55</v>
      </c>
      <c r="AC37" s="7">
        <v>44</v>
      </c>
      <c r="AD37" s="7">
        <v>5800</v>
      </c>
      <c r="AE37" s="8">
        <f t="shared" si="3"/>
        <v>4228</v>
      </c>
      <c r="AF37" s="8">
        <f t="shared" si="3"/>
        <v>80800</v>
      </c>
      <c r="AG37" s="8">
        <v>15</v>
      </c>
      <c r="AH37" s="8">
        <v>67</v>
      </c>
      <c r="AI37" s="7">
        <v>10</v>
      </c>
      <c r="AJ37" s="7">
        <v>800</v>
      </c>
      <c r="AK37" s="7">
        <v>28</v>
      </c>
      <c r="AL37" s="7">
        <v>130</v>
      </c>
      <c r="AM37" s="7">
        <v>285</v>
      </c>
      <c r="AN37" s="7">
        <v>2480</v>
      </c>
      <c r="AO37" s="7">
        <v>120</v>
      </c>
      <c r="AP37" s="7">
        <v>780</v>
      </c>
      <c r="AQ37" s="7">
        <v>135</v>
      </c>
      <c r="AR37" s="7">
        <v>160</v>
      </c>
      <c r="AS37" s="7">
        <v>40</v>
      </c>
      <c r="AT37" s="7">
        <v>350</v>
      </c>
      <c r="AU37" s="7">
        <f t="shared" si="16"/>
        <v>618</v>
      </c>
      <c r="AV37" s="7">
        <f t="shared" si="16"/>
        <v>4700</v>
      </c>
      <c r="AW37" s="7">
        <v>15</v>
      </c>
      <c r="AX37" s="7">
        <v>23</v>
      </c>
      <c r="AY37" s="9">
        <f t="shared" si="12"/>
        <v>40755</v>
      </c>
      <c r="AZ37" s="9">
        <f t="shared" si="12"/>
        <v>267300</v>
      </c>
      <c r="BA37" s="9"/>
      <c r="BB37" s="9"/>
      <c r="BC37" s="7">
        <v>3</v>
      </c>
      <c r="BD37" s="7">
        <v>95</v>
      </c>
      <c r="BE37" s="7">
        <v>7</v>
      </c>
      <c r="BF37" s="7">
        <v>212</v>
      </c>
      <c r="BG37" s="7">
        <v>670</v>
      </c>
      <c r="BH37" s="7">
        <v>3730</v>
      </c>
      <c r="BI37" s="7">
        <v>2620</v>
      </c>
      <c r="BJ37" s="7">
        <v>8783</v>
      </c>
      <c r="BK37" s="8">
        <f t="shared" si="6"/>
        <v>3300</v>
      </c>
      <c r="BL37" s="8">
        <f t="shared" si="6"/>
        <v>12820</v>
      </c>
      <c r="BM37" s="8">
        <f t="shared" si="0"/>
        <v>44055</v>
      </c>
      <c r="BN37" s="8">
        <f t="shared" si="0"/>
        <v>280120</v>
      </c>
      <c r="BO37" s="7">
        <v>9425</v>
      </c>
      <c r="BP37" s="7">
        <v>35500</v>
      </c>
      <c r="BQ37" s="30">
        <v>1703</v>
      </c>
      <c r="BR37" s="30">
        <v>1693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</row>
    <row r="38" spans="1:94" s="10" customFormat="1" ht="18" customHeight="1" x14ac:dyDescent="0.25">
      <c r="A38" s="37">
        <v>30</v>
      </c>
      <c r="B38" s="12" t="s">
        <v>33</v>
      </c>
      <c r="C38" s="7">
        <v>2900</v>
      </c>
      <c r="D38" s="7">
        <v>8590</v>
      </c>
      <c r="E38" s="7">
        <v>184</v>
      </c>
      <c r="F38" s="7">
        <v>1210</v>
      </c>
      <c r="G38" s="7">
        <v>52</v>
      </c>
      <c r="H38" s="7">
        <v>200</v>
      </c>
      <c r="I38" s="8">
        <f t="shared" si="1"/>
        <v>3136</v>
      </c>
      <c r="J38" s="8">
        <f t="shared" si="1"/>
        <v>10000</v>
      </c>
      <c r="K38" s="7">
        <v>60</v>
      </c>
      <c r="L38" s="7">
        <v>500</v>
      </c>
      <c r="M38" s="7">
        <v>320</v>
      </c>
      <c r="N38" s="7">
        <v>4000</v>
      </c>
      <c r="O38" s="8">
        <f t="shared" si="2"/>
        <v>3516</v>
      </c>
      <c r="P38" s="8">
        <f t="shared" si="2"/>
        <v>14500</v>
      </c>
      <c r="Q38" s="8">
        <v>40</v>
      </c>
      <c r="R38" s="8">
        <v>641</v>
      </c>
      <c r="S38" s="8">
        <v>2239</v>
      </c>
      <c r="T38" s="8">
        <v>9220</v>
      </c>
      <c r="U38" s="7">
        <v>501</v>
      </c>
      <c r="V38" s="7">
        <v>3550</v>
      </c>
      <c r="W38" s="7">
        <v>100</v>
      </c>
      <c r="X38" s="7">
        <v>800</v>
      </c>
      <c r="Y38" s="7">
        <v>25</v>
      </c>
      <c r="Z38" s="7">
        <v>150</v>
      </c>
      <c r="AA38" s="7">
        <v>0</v>
      </c>
      <c r="AB38" s="7">
        <v>0</v>
      </c>
      <c r="AC38" s="7">
        <v>0</v>
      </c>
      <c r="AD38" s="7">
        <v>0</v>
      </c>
      <c r="AE38" s="8">
        <f t="shared" si="3"/>
        <v>626</v>
      </c>
      <c r="AF38" s="8">
        <f t="shared" si="3"/>
        <v>4500</v>
      </c>
      <c r="AG38" s="8">
        <v>5</v>
      </c>
      <c r="AH38" s="8">
        <v>17</v>
      </c>
      <c r="AI38" s="7">
        <v>0</v>
      </c>
      <c r="AJ38" s="7">
        <v>0</v>
      </c>
      <c r="AK38" s="7">
        <v>10</v>
      </c>
      <c r="AL38" s="7">
        <v>30</v>
      </c>
      <c r="AM38" s="7">
        <v>78</v>
      </c>
      <c r="AN38" s="7">
        <v>705</v>
      </c>
      <c r="AO38" s="7">
        <v>45</v>
      </c>
      <c r="AP38" s="7">
        <v>220</v>
      </c>
      <c r="AQ38" s="7">
        <v>45</v>
      </c>
      <c r="AR38" s="7">
        <v>45</v>
      </c>
      <c r="AS38" s="7">
        <v>12</v>
      </c>
      <c r="AT38" s="7">
        <v>100</v>
      </c>
      <c r="AU38" s="7">
        <f t="shared" si="16"/>
        <v>190</v>
      </c>
      <c r="AV38" s="7">
        <f t="shared" si="16"/>
        <v>1100</v>
      </c>
      <c r="AW38" s="7">
        <v>6</v>
      </c>
      <c r="AX38" s="7">
        <v>7</v>
      </c>
      <c r="AY38" s="9">
        <f t="shared" si="12"/>
        <v>4332</v>
      </c>
      <c r="AZ38" s="9">
        <f t="shared" si="12"/>
        <v>20100</v>
      </c>
      <c r="BA38" s="9"/>
      <c r="BB38" s="9"/>
      <c r="BC38" s="7">
        <v>0</v>
      </c>
      <c r="BD38" s="7">
        <v>0</v>
      </c>
      <c r="BE38" s="7">
        <v>1</v>
      </c>
      <c r="BF38" s="7">
        <v>30</v>
      </c>
      <c r="BG38" s="7">
        <v>56</v>
      </c>
      <c r="BH38" s="7">
        <v>121</v>
      </c>
      <c r="BI38" s="7">
        <v>263</v>
      </c>
      <c r="BJ38" s="7">
        <v>749</v>
      </c>
      <c r="BK38" s="8">
        <f t="shared" si="6"/>
        <v>320</v>
      </c>
      <c r="BL38" s="8">
        <f t="shared" si="6"/>
        <v>900</v>
      </c>
      <c r="BM38" s="8">
        <f t="shared" si="0"/>
        <v>4652</v>
      </c>
      <c r="BN38" s="8">
        <f t="shared" si="0"/>
        <v>21000</v>
      </c>
      <c r="BO38" s="7">
        <v>470</v>
      </c>
      <c r="BP38" s="7">
        <v>1382</v>
      </c>
      <c r="BQ38" s="29">
        <v>38</v>
      </c>
      <c r="BR38" s="29">
        <v>38</v>
      </c>
    </row>
    <row r="39" spans="1:94" s="10" customFormat="1" ht="18" customHeight="1" x14ac:dyDescent="0.25">
      <c r="A39" s="39">
        <v>31</v>
      </c>
      <c r="B39" s="12" t="s">
        <v>34</v>
      </c>
      <c r="C39" s="7">
        <v>40</v>
      </c>
      <c r="D39" s="7">
        <v>100</v>
      </c>
      <c r="E39" s="7">
        <v>149</v>
      </c>
      <c r="F39" s="7">
        <v>960</v>
      </c>
      <c r="G39" s="7">
        <v>4</v>
      </c>
      <c r="H39" s="7">
        <v>10</v>
      </c>
      <c r="I39" s="8">
        <f t="shared" si="1"/>
        <v>193</v>
      </c>
      <c r="J39" s="8">
        <f t="shared" si="1"/>
        <v>1070</v>
      </c>
      <c r="K39" s="7">
        <v>20</v>
      </c>
      <c r="L39" s="7">
        <v>100</v>
      </c>
      <c r="M39" s="7">
        <v>705</v>
      </c>
      <c r="N39" s="7">
        <v>9830</v>
      </c>
      <c r="O39" s="8">
        <f t="shared" si="2"/>
        <v>918</v>
      </c>
      <c r="P39" s="8">
        <f t="shared" si="2"/>
        <v>11000</v>
      </c>
      <c r="Q39" s="8">
        <v>106</v>
      </c>
      <c r="R39" s="8">
        <v>1770</v>
      </c>
      <c r="S39" s="8">
        <v>551</v>
      </c>
      <c r="T39" s="8">
        <v>6600</v>
      </c>
      <c r="U39" s="7">
        <v>808</v>
      </c>
      <c r="V39" s="7">
        <v>4970</v>
      </c>
      <c r="W39" s="7">
        <v>50</v>
      </c>
      <c r="X39" s="7">
        <v>280</v>
      </c>
      <c r="Y39" s="7">
        <v>10</v>
      </c>
      <c r="Z39" s="7">
        <v>50</v>
      </c>
      <c r="AA39" s="7"/>
      <c r="AB39" s="7"/>
      <c r="AC39" s="7">
        <v>10</v>
      </c>
      <c r="AD39" s="7">
        <v>500</v>
      </c>
      <c r="AE39" s="8">
        <f t="shared" si="3"/>
        <v>878</v>
      </c>
      <c r="AF39" s="8">
        <f t="shared" si="3"/>
        <v>5800</v>
      </c>
      <c r="AG39" s="8">
        <v>1</v>
      </c>
      <c r="AH39" s="8">
        <v>5</v>
      </c>
      <c r="AI39" s="7"/>
      <c r="AJ39" s="7"/>
      <c r="AK39" s="7"/>
      <c r="AL39" s="7"/>
      <c r="AM39" s="7">
        <v>12</v>
      </c>
      <c r="AN39" s="7">
        <v>75</v>
      </c>
      <c r="AO39" s="7">
        <v>4</v>
      </c>
      <c r="AP39" s="7">
        <v>10</v>
      </c>
      <c r="AQ39" s="7">
        <v>4</v>
      </c>
      <c r="AR39" s="7">
        <v>10</v>
      </c>
      <c r="AS39" s="7">
        <v>2</v>
      </c>
      <c r="AT39" s="7">
        <v>5</v>
      </c>
      <c r="AU39" s="7">
        <f t="shared" si="16"/>
        <v>22</v>
      </c>
      <c r="AV39" s="7">
        <f t="shared" si="16"/>
        <v>100</v>
      </c>
      <c r="AW39" s="7">
        <v>1</v>
      </c>
      <c r="AX39" s="7">
        <v>1</v>
      </c>
      <c r="AY39" s="9">
        <f t="shared" si="12"/>
        <v>1818</v>
      </c>
      <c r="AZ39" s="9">
        <f t="shared" si="12"/>
        <v>16900</v>
      </c>
      <c r="BA39" s="9"/>
      <c r="BB39" s="9"/>
      <c r="BC39" s="7"/>
      <c r="BD39" s="7"/>
      <c r="BE39" s="7">
        <v>1</v>
      </c>
      <c r="BF39" s="7">
        <v>30</v>
      </c>
      <c r="BG39" s="7">
        <v>40</v>
      </c>
      <c r="BH39" s="7">
        <v>130</v>
      </c>
      <c r="BI39" s="7">
        <v>279</v>
      </c>
      <c r="BJ39" s="7">
        <v>1040</v>
      </c>
      <c r="BK39" s="8">
        <f t="shared" si="6"/>
        <v>320</v>
      </c>
      <c r="BL39" s="8">
        <f t="shared" si="6"/>
        <v>1200</v>
      </c>
      <c r="BM39" s="8">
        <f t="shared" si="0"/>
        <v>2138</v>
      </c>
      <c r="BN39" s="8">
        <f t="shared" si="0"/>
        <v>18100</v>
      </c>
      <c r="BO39" s="7">
        <v>200</v>
      </c>
      <c r="BP39" s="7">
        <v>825</v>
      </c>
      <c r="BQ39" s="29">
        <v>24</v>
      </c>
      <c r="BR39" s="29">
        <v>24</v>
      </c>
    </row>
    <row r="40" spans="1:94" s="10" customFormat="1" ht="18" customHeight="1" x14ac:dyDescent="0.25">
      <c r="A40" s="37">
        <v>32</v>
      </c>
      <c r="B40" s="12" t="s">
        <v>35</v>
      </c>
      <c r="C40" s="7">
        <v>200</v>
      </c>
      <c r="D40" s="7">
        <v>400</v>
      </c>
      <c r="E40" s="7">
        <v>141</v>
      </c>
      <c r="F40" s="7">
        <v>850</v>
      </c>
      <c r="G40" s="7">
        <v>16</v>
      </c>
      <c r="H40" s="7">
        <v>50</v>
      </c>
      <c r="I40" s="8">
        <f t="shared" si="1"/>
        <v>357</v>
      </c>
      <c r="J40" s="8">
        <f t="shared" si="1"/>
        <v>1300</v>
      </c>
      <c r="K40" s="7">
        <v>320</v>
      </c>
      <c r="L40" s="7">
        <v>2000</v>
      </c>
      <c r="M40" s="7">
        <v>525</v>
      </c>
      <c r="N40" s="7">
        <v>5400</v>
      </c>
      <c r="O40" s="8">
        <f t="shared" si="2"/>
        <v>1202</v>
      </c>
      <c r="P40" s="8">
        <f t="shared" si="2"/>
        <v>8700</v>
      </c>
      <c r="Q40" s="8">
        <v>66</v>
      </c>
      <c r="R40" s="8">
        <v>877</v>
      </c>
      <c r="S40" s="8">
        <v>779</v>
      </c>
      <c r="T40" s="8">
        <v>5655</v>
      </c>
      <c r="U40" s="7">
        <v>716</v>
      </c>
      <c r="V40" s="7">
        <v>7248</v>
      </c>
      <c r="W40" s="7">
        <v>90</v>
      </c>
      <c r="X40" s="7">
        <v>800</v>
      </c>
      <c r="Y40" s="7">
        <v>10</v>
      </c>
      <c r="Z40" s="7">
        <v>50</v>
      </c>
      <c r="AA40" s="7">
        <v>2</v>
      </c>
      <c r="AB40" s="7">
        <v>2</v>
      </c>
      <c r="AC40" s="7">
        <v>10</v>
      </c>
      <c r="AD40" s="7">
        <v>1400</v>
      </c>
      <c r="AE40" s="8">
        <f t="shared" si="3"/>
        <v>828</v>
      </c>
      <c r="AF40" s="8">
        <f t="shared" si="3"/>
        <v>9500</v>
      </c>
      <c r="AG40" s="8">
        <v>6</v>
      </c>
      <c r="AH40" s="8">
        <v>6</v>
      </c>
      <c r="AI40" s="7">
        <v>0</v>
      </c>
      <c r="AJ40" s="7">
        <v>0</v>
      </c>
      <c r="AK40" s="7">
        <v>20</v>
      </c>
      <c r="AL40" s="7">
        <v>60</v>
      </c>
      <c r="AM40" s="7">
        <v>100</v>
      </c>
      <c r="AN40" s="7">
        <v>750</v>
      </c>
      <c r="AO40" s="7">
        <v>35</v>
      </c>
      <c r="AP40" s="7">
        <v>220</v>
      </c>
      <c r="AQ40" s="7">
        <v>45</v>
      </c>
      <c r="AR40" s="7">
        <v>50</v>
      </c>
      <c r="AS40" s="7">
        <v>15</v>
      </c>
      <c r="AT40" s="7">
        <v>120</v>
      </c>
      <c r="AU40" s="7">
        <f t="shared" si="16"/>
        <v>215</v>
      </c>
      <c r="AV40" s="7">
        <f t="shared" si="16"/>
        <v>1200</v>
      </c>
      <c r="AW40" s="7">
        <v>6</v>
      </c>
      <c r="AX40" s="7">
        <v>8</v>
      </c>
      <c r="AY40" s="9">
        <f t="shared" ref="AY40:AZ43" si="17">O40+AE40+AU40</f>
        <v>2245</v>
      </c>
      <c r="AZ40" s="9">
        <f t="shared" si="17"/>
        <v>19400</v>
      </c>
      <c r="BA40" s="9"/>
      <c r="BB40" s="9"/>
      <c r="BC40" s="7">
        <v>2</v>
      </c>
      <c r="BD40" s="7">
        <v>62</v>
      </c>
      <c r="BE40" s="7">
        <v>4</v>
      </c>
      <c r="BF40" s="7">
        <v>122</v>
      </c>
      <c r="BG40" s="7">
        <v>96</v>
      </c>
      <c r="BH40" s="7">
        <v>280</v>
      </c>
      <c r="BI40" s="7">
        <v>303</v>
      </c>
      <c r="BJ40" s="7">
        <v>836</v>
      </c>
      <c r="BK40" s="8">
        <f t="shared" si="6"/>
        <v>405</v>
      </c>
      <c r="BL40" s="8">
        <f t="shared" si="6"/>
        <v>1300</v>
      </c>
      <c r="BM40" s="8">
        <f t="shared" si="0"/>
        <v>2650</v>
      </c>
      <c r="BN40" s="8">
        <f t="shared" si="0"/>
        <v>20700</v>
      </c>
      <c r="BO40" s="7">
        <v>620</v>
      </c>
      <c r="BP40" s="7">
        <v>2800</v>
      </c>
      <c r="BQ40" s="29">
        <v>87</v>
      </c>
      <c r="BR40" s="29">
        <v>86</v>
      </c>
    </row>
    <row r="41" spans="1:94" s="10" customFormat="1" ht="18" customHeight="1" x14ac:dyDescent="0.25">
      <c r="A41" s="39">
        <v>33</v>
      </c>
      <c r="B41" s="12" t="s">
        <v>36</v>
      </c>
      <c r="C41" s="7">
        <v>180</v>
      </c>
      <c r="D41" s="7">
        <v>400</v>
      </c>
      <c r="E41" s="7">
        <v>80</v>
      </c>
      <c r="F41" s="7">
        <v>210</v>
      </c>
      <c r="G41" s="7">
        <v>20</v>
      </c>
      <c r="H41" s="7">
        <v>100</v>
      </c>
      <c r="I41" s="8">
        <f t="shared" si="1"/>
        <v>280</v>
      </c>
      <c r="J41" s="8">
        <f t="shared" si="1"/>
        <v>710</v>
      </c>
      <c r="K41" s="7">
        <v>10</v>
      </c>
      <c r="L41" s="7">
        <v>50</v>
      </c>
      <c r="M41" s="7">
        <v>42</v>
      </c>
      <c r="N41" s="7">
        <v>340</v>
      </c>
      <c r="O41" s="8">
        <f t="shared" si="2"/>
        <v>332</v>
      </c>
      <c r="P41" s="8">
        <f t="shared" si="2"/>
        <v>1100</v>
      </c>
      <c r="Q41" s="8">
        <v>6</v>
      </c>
      <c r="R41" s="8">
        <v>55</v>
      </c>
      <c r="S41" s="8">
        <v>211</v>
      </c>
      <c r="T41" s="8">
        <v>695</v>
      </c>
      <c r="U41" s="7">
        <v>25</v>
      </c>
      <c r="V41" s="7">
        <v>240</v>
      </c>
      <c r="W41" s="7">
        <v>10</v>
      </c>
      <c r="X41" s="7">
        <v>50</v>
      </c>
      <c r="Y41" s="7">
        <v>5</v>
      </c>
      <c r="Z41" s="7">
        <v>10</v>
      </c>
      <c r="AA41" s="7"/>
      <c r="AB41" s="7"/>
      <c r="AC41" s="7"/>
      <c r="AD41" s="7"/>
      <c r="AE41" s="8">
        <f t="shared" si="3"/>
        <v>40</v>
      </c>
      <c r="AF41" s="8">
        <f t="shared" si="3"/>
        <v>300</v>
      </c>
      <c r="AG41" s="8">
        <v>1</v>
      </c>
      <c r="AH41" s="8">
        <v>1</v>
      </c>
      <c r="AI41" s="7"/>
      <c r="AJ41" s="7"/>
      <c r="AK41" s="7">
        <v>5</v>
      </c>
      <c r="AL41" s="7">
        <v>5</v>
      </c>
      <c r="AM41" s="7">
        <v>10</v>
      </c>
      <c r="AN41" s="7">
        <v>75</v>
      </c>
      <c r="AO41" s="7">
        <v>4</v>
      </c>
      <c r="AP41" s="7">
        <v>10</v>
      </c>
      <c r="AQ41" s="7">
        <v>2</v>
      </c>
      <c r="AR41" s="7">
        <v>5</v>
      </c>
      <c r="AS41" s="7">
        <v>2</v>
      </c>
      <c r="AT41" s="7">
        <v>5</v>
      </c>
      <c r="AU41" s="7">
        <f t="shared" si="16"/>
        <v>23</v>
      </c>
      <c r="AV41" s="7">
        <f t="shared" si="16"/>
        <v>100</v>
      </c>
      <c r="AW41" s="7">
        <v>2</v>
      </c>
      <c r="AX41" s="7">
        <v>2</v>
      </c>
      <c r="AY41" s="9">
        <f t="shared" si="17"/>
        <v>395</v>
      </c>
      <c r="AZ41" s="9">
        <f t="shared" si="17"/>
        <v>1500</v>
      </c>
      <c r="BA41" s="9"/>
      <c r="BB41" s="9"/>
      <c r="BC41" s="7"/>
      <c r="BD41" s="7"/>
      <c r="BE41" s="7"/>
      <c r="BF41" s="7"/>
      <c r="BG41" s="7">
        <v>12</v>
      </c>
      <c r="BH41" s="7">
        <v>32</v>
      </c>
      <c r="BI41" s="7">
        <v>38</v>
      </c>
      <c r="BJ41" s="7">
        <v>168</v>
      </c>
      <c r="BK41" s="8">
        <f t="shared" si="6"/>
        <v>50</v>
      </c>
      <c r="BL41" s="8">
        <f t="shared" si="6"/>
        <v>200</v>
      </c>
      <c r="BM41" s="8">
        <f t="shared" si="0"/>
        <v>445</v>
      </c>
      <c r="BN41" s="8">
        <f t="shared" si="0"/>
        <v>1700</v>
      </c>
      <c r="BO41" s="7">
        <v>50</v>
      </c>
      <c r="BP41" s="7">
        <v>200</v>
      </c>
      <c r="BQ41" s="29">
        <v>8</v>
      </c>
      <c r="BR41" s="29">
        <v>8</v>
      </c>
    </row>
    <row r="42" spans="1:94" s="19" customFormat="1" ht="18" customHeight="1" x14ac:dyDescent="0.25">
      <c r="A42" s="37">
        <v>34</v>
      </c>
      <c r="B42" s="6" t="s">
        <v>82</v>
      </c>
      <c r="C42" s="7">
        <v>300</v>
      </c>
      <c r="D42" s="7">
        <v>600</v>
      </c>
      <c r="E42" s="7">
        <v>106</v>
      </c>
      <c r="F42" s="7">
        <v>1110</v>
      </c>
      <c r="G42" s="7">
        <v>4</v>
      </c>
      <c r="H42" s="7">
        <v>10</v>
      </c>
      <c r="I42" s="8">
        <f t="shared" si="1"/>
        <v>410</v>
      </c>
      <c r="J42" s="8">
        <f t="shared" si="1"/>
        <v>1720</v>
      </c>
      <c r="K42" s="7">
        <v>10</v>
      </c>
      <c r="L42" s="7">
        <v>50</v>
      </c>
      <c r="M42" s="7">
        <v>4</v>
      </c>
      <c r="N42" s="7">
        <v>30</v>
      </c>
      <c r="O42" s="8">
        <f t="shared" si="2"/>
        <v>424</v>
      </c>
      <c r="P42" s="8">
        <f t="shared" si="2"/>
        <v>1800</v>
      </c>
      <c r="Q42" s="8">
        <v>1</v>
      </c>
      <c r="R42" s="8">
        <v>5</v>
      </c>
      <c r="S42" s="8">
        <v>272</v>
      </c>
      <c r="T42" s="8">
        <v>1152</v>
      </c>
      <c r="U42" s="7">
        <v>103</v>
      </c>
      <c r="V42" s="7">
        <v>948</v>
      </c>
      <c r="W42" s="7">
        <v>10</v>
      </c>
      <c r="X42" s="7">
        <v>40</v>
      </c>
      <c r="Y42" s="7">
        <v>5</v>
      </c>
      <c r="Z42" s="7">
        <v>10</v>
      </c>
      <c r="AA42" s="7">
        <v>2</v>
      </c>
      <c r="AB42" s="7">
        <v>2</v>
      </c>
      <c r="AC42" s="7"/>
      <c r="AD42" s="7"/>
      <c r="AE42" s="8">
        <f t="shared" si="3"/>
        <v>120</v>
      </c>
      <c r="AF42" s="8">
        <f t="shared" si="3"/>
        <v>1000</v>
      </c>
      <c r="AG42" s="8">
        <v>1</v>
      </c>
      <c r="AH42" s="8">
        <v>1</v>
      </c>
      <c r="AI42" s="7"/>
      <c r="AJ42" s="7"/>
      <c r="AK42" s="7">
        <v>25</v>
      </c>
      <c r="AL42" s="7">
        <v>110</v>
      </c>
      <c r="AM42" s="7">
        <v>90</v>
      </c>
      <c r="AN42" s="7">
        <v>780</v>
      </c>
      <c r="AO42" s="7">
        <v>32</v>
      </c>
      <c r="AP42" s="7">
        <v>210</v>
      </c>
      <c r="AQ42" s="7">
        <v>47</v>
      </c>
      <c r="AR42" s="7">
        <v>60</v>
      </c>
      <c r="AS42" s="7">
        <v>18</v>
      </c>
      <c r="AT42" s="7">
        <v>140</v>
      </c>
      <c r="AU42" s="7">
        <f t="shared" si="16"/>
        <v>212</v>
      </c>
      <c r="AV42" s="7">
        <f t="shared" si="16"/>
        <v>1300</v>
      </c>
      <c r="AW42" s="7">
        <v>3</v>
      </c>
      <c r="AX42" s="7">
        <v>6</v>
      </c>
      <c r="AY42" s="9">
        <f t="shared" si="17"/>
        <v>756</v>
      </c>
      <c r="AZ42" s="9">
        <f t="shared" si="17"/>
        <v>4100</v>
      </c>
      <c r="BA42" s="9"/>
      <c r="BB42" s="9"/>
      <c r="BC42" s="7"/>
      <c r="BD42" s="7"/>
      <c r="BE42" s="7"/>
      <c r="BF42" s="7"/>
      <c r="BG42" s="7">
        <v>30</v>
      </c>
      <c r="BH42" s="7">
        <v>120</v>
      </c>
      <c r="BI42" s="7">
        <v>70</v>
      </c>
      <c r="BJ42" s="7">
        <v>180</v>
      </c>
      <c r="BK42" s="8">
        <f t="shared" si="6"/>
        <v>100</v>
      </c>
      <c r="BL42" s="8">
        <f t="shared" si="6"/>
        <v>300</v>
      </c>
      <c r="BM42" s="8">
        <f t="shared" si="0"/>
        <v>856</v>
      </c>
      <c r="BN42" s="8">
        <f t="shared" si="0"/>
        <v>4400</v>
      </c>
      <c r="BO42" s="7">
        <v>150</v>
      </c>
      <c r="BP42" s="7">
        <v>580</v>
      </c>
      <c r="BQ42" s="31">
        <v>23</v>
      </c>
      <c r="BR42" s="31">
        <v>23</v>
      </c>
    </row>
    <row r="43" spans="1:94" s="16" customFormat="1" ht="18" customHeight="1" x14ac:dyDescent="0.25">
      <c r="A43" s="38" t="s">
        <v>37</v>
      </c>
      <c r="B43" s="13" t="s">
        <v>38</v>
      </c>
      <c r="C43" s="8">
        <f>SUM(C33:C42)</f>
        <v>39145</v>
      </c>
      <c r="D43" s="8">
        <f t="shared" ref="D43:BQ43" si="18">SUM(D33:D42)</f>
        <v>144720</v>
      </c>
      <c r="E43" s="8">
        <f t="shared" si="18"/>
        <v>4589</v>
      </c>
      <c r="F43" s="8">
        <f t="shared" si="18"/>
        <v>35520</v>
      </c>
      <c r="G43" s="8">
        <f t="shared" si="18"/>
        <v>427</v>
      </c>
      <c r="H43" s="8">
        <f t="shared" si="18"/>
        <v>2755</v>
      </c>
      <c r="I43" s="8">
        <f t="shared" si="1"/>
        <v>44161</v>
      </c>
      <c r="J43" s="8">
        <f t="shared" si="1"/>
        <v>182995</v>
      </c>
      <c r="K43" s="8">
        <f t="shared" si="18"/>
        <v>2070</v>
      </c>
      <c r="L43" s="8">
        <f t="shared" si="18"/>
        <v>20645</v>
      </c>
      <c r="M43" s="8">
        <f t="shared" si="18"/>
        <v>4315</v>
      </c>
      <c r="N43" s="8">
        <f t="shared" si="18"/>
        <v>51460</v>
      </c>
      <c r="O43" s="8">
        <f t="shared" si="2"/>
        <v>50546</v>
      </c>
      <c r="P43" s="8">
        <f t="shared" si="2"/>
        <v>255100</v>
      </c>
      <c r="Q43" s="8">
        <f t="shared" si="18"/>
        <v>561</v>
      </c>
      <c r="R43" s="8">
        <f t="shared" si="18"/>
        <v>8452</v>
      </c>
      <c r="S43" s="8">
        <f t="shared" si="18"/>
        <v>31935</v>
      </c>
      <c r="T43" s="8">
        <f t="shared" si="18"/>
        <v>160891</v>
      </c>
      <c r="U43" s="8">
        <f t="shared" si="18"/>
        <v>10585</v>
      </c>
      <c r="V43" s="8">
        <f t="shared" si="18"/>
        <v>149899</v>
      </c>
      <c r="W43" s="8">
        <f t="shared" si="18"/>
        <v>1655</v>
      </c>
      <c r="X43" s="8">
        <f t="shared" si="18"/>
        <v>25070</v>
      </c>
      <c r="Y43" s="8">
        <f t="shared" si="18"/>
        <v>175</v>
      </c>
      <c r="Z43" s="8">
        <f t="shared" si="18"/>
        <v>1585</v>
      </c>
      <c r="AA43" s="8">
        <f t="shared" si="18"/>
        <v>40</v>
      </c>
      <c r="AB43" s="8">
        <f t="shared" si="18"/>
        <v>146</v>
      </c>
      <c r="AC43" s="8">
        <f t="shared" si="18"/>
        <v>107</v>
      </c>
      <c r="AD43" s="8">
        <f t="shared" si="18"/>
        <v>13400</v>
      </c>
      <c r="AE43" s="8">
        <f t="shared" si="3"/>
        <v>12562</v>
      </c>
      <c r="AF43" s="8">
        <f t="shared" si="3"/>
        <v>190100</v>
      </c>
      <c r="AG43" s="8">
        <f t="shared" si="18"/>
        <v>49</v>
      </c>
      <c r="AH43" s="8">
        <f t="shared" si="18"/>
        <v>177</v>
      </c>
      <c r="AI43" s="8">
        <f t="shared" si="18"/>
        <v>20</v>
      </c>
      <c r="AJ43" s="8">
        <f t="shared" si="18"/>
        <v>1640</v>
      </c>
      <c r="AK43" s="8">
        <f t="shared" si="18"/>
        <v>150</v>
      </c>
      <c r="AL43" s="8">
        <f t="shared" si="18"/>
        <v>645</v>
      </c>
      <c r="AM43" s="8">
        <f t="shared" si="18"/>
        <v>955</v>
      </c>
      <c r="AN43" s="8">
        <f t="shared" si="18"/>
        <v>7910</v>
      </c>
      <c r="AO43" s="8">
        <f t="shared" si="18"/>
        <v>393</v>
      </c>
      <c r="AP43" s="8">
        <f t="shared" si="18"/>
        <v>2400</v>
      </c>
      <c r="AQ43" s="8">
        <f t="shared" si="18"/>
        <v>453</v>
      </c>
      <c r="AR43" s="8">
        <f t="shared" si="18"/>
        <v>535</v>
      </c>
      <c r="AS43" s="8">
        <f t="shared" si="18"/>
        <v>142</v>
      </c>
      <c r="AT43" s="8">
        <f t="shared" si="18"/>
        <v>1190</v>
      </c>
      <c r="AU43" s="8">
        <f t="shared" si="18"/>
        <v>2113</v>
      </c>
      <c r="AV43" s="8">
        <f t="shared" si="18"/>
        <v>14320</v>
      </c>
      <c r="AW43" s="8">
        <f t="shared" si="18"/>
        <v>56</v>
      </c>
      <c r="AX43" s="8">
        <f t="shared" si="18"/>
        <v>76</v>
      </c>
      <c r="AY43" s="9">
        <f t="shared" si="17"/>
        <v>65221</v>
      </c>
      <c r="AZ43" s="9">
        <f t="shared" si="17"/>
        <v>459520</v>
      </c>
      <c r="BA43" s="8">
        <f t="shared" ref="BA43:BB43" si="19">SUM(BA33:BA42)</f>
        <v>0</v>
      </c>
      <c r="BB43" s="8">
        <f t="shared" si="19"/>
        <v>0</v>
      </c>
      <c r="BC43" s="8">
        <f t="shared" si="18"/>
        <v>11</v>
      </c>
      <c r="BD43" s="8">
        <f t="shared" si="18"/>
        <v>250</v>
      </c>
      <c r="BE43" s="8">
        <f t="shared" si="18"/>
        <v>25</v>
      </c>
      <c r="BF43" s="8">
        <f t="shared" si="18"/>
        <v>759</v>
      </c>
      <c r="BG43" s="8">
        <f t="shared" si="18"/>
        <v>1256</v>
      </c>
      <c r="BH43" s="8">
        <f t="shared" si="18"/>
        <v>7558</v>
      </c>
      <c r="BI43" s="8">
        <f t="shared" si="18"/>
        <v>6503</v>
      </c>
      <c r="BJ43" s="8">
        <f t="shared" si="18"/>
        <v>20833</v>
      </c>
      <c r="BK43" s="8">
        <f t="shared" si="6"/>
        <v>7795</v>
      </c>
      <c r="BL43" s="8">
        <f t="shared" si="6"/>
        <v>29400</v>
      </c>
      <c r="BM43" s="8">
        <f t="shared" si="0"/>
        <v>73016</v>
      </c>
      <c r="BN43" s="8">
        <f t="shared" si="0"/>
        <v>488920</v>
      </c>
      <c r="BO43" s="8">
        <f t="shared" si="18"/>
        <v>14350</v>
      </c>
      <c r="BP43" s="8">
        <f t="shared" si="18"/>
        <v>58387</v>
      </c>
      <c r="BQ43" s="8">
        <f t="shared" si="18"/>
        <v>2407</v>
      </c>
      <c r="BR43" s="8">
        <f t="shared" ref="BR43" si="20">SUM(BR33:BR42)</f>
        <v>2395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</row>
    <row r="44" spans="1:94" s="16" customFormat="1" ht="18" customHeight="1" x14ac:dyDescent="0.25">
      <c r="A44" s="38"/>
      <c r="B44" s="13" t="s">
        <v>39</v>
      </c>
      <c r="C44" s="8">
        <f>C43+C32+C19</f>
        <v>221705</v>
      </c>
      <c r="D44" s="8">
        <f t="shared" ref="D44:BO44" si="21">D43+D32+D19</f>
        <v>686410</v>
      </c>
      <c r="E44" s="8">
        <f t="shared" si="21"/>
        <v>17950</v>
      </c>
      <c r="F44" s="8">
        <f t="shared" si="21"/>
        <v>80055</v>
      </c>
      <c r="G44" s="8">
        <f t="shared" si="21"/>
        <v>1814</v>
      </c>
      <c r="H44" s="8">
        <f t="shared" si="21"/>
        <v>10250</v>
      </c>
      <c r="I44" s="8">
        <f t="shared" si="21"/>
        <v>241469</v>
      </c>
      <c r="J44" s="8">
        <f t="shared" si="21"/>
        <v>776715</v>
      </c>
      <c r="K44" s="8">
        <f t="shared" si="21"/>
        <v>4537</v>
      </c>
      <c r="L44" s="8">
        <f t="shared" si="21"/>
        <v>46580</v>
      </c>
      <c r="M44" s="8">
        <f t="shared" si="21"/>
        <v>9491</v>
      </c>
      <c r="N44" s="8">
        <f t="shared" si="21"/>
        <v>98685</v>
      </c>
      <c r="O44" s="8">
        <f t="shared" si="21"/>
        <v>255497</v>
      </c>
      <c r="P44" s="8">
        <f t="shared" si="21"/>
        <v>921980</v>
      </c>
      <c r="Q44" s="8">
        <f t="shared" si="21"/>
        <v>1263</v>
      </c>
      <c r="R44" s="8">
        <f t="shared" si="21"/>
        <v>15782</v>
      </c>
      <c r="S44" s="8">
        <f t="shared" si="21"/>
        <v>166506</v>
      </c>
      <c r="T44" s="8">
        <f t="shared" si="21"/>
        <v>595965</v>
      </c>
      <c r="U44" s="8">
        <f t="shared" si="21"/>
        <v>20880</v>
      </c>
      <c r="V44" s="8">
        <f t="shared" si="21"/>
        <v>270575</v>
      </c>
      <c r="W44" s="8">
        <f t="shared" si="21"/>
        <v>6400</v>
      </c>
      <c r="X44" s="8">
        <f t="shared" si="21"/>
        <v>74695</v>
      </c>
      <c r="Y44" s="8">
        <f t="shared" si="21"/>
        <v>792</v>
      </c>
      <c r="Z44" s="8">
        <f t="shared" si="21"/>
        <v>5950</v>
      </c>
      <c r="AA44" s="8">
        <f t="shared" si="21"/>
        <v>483</v>
      </c>
      <c r="AB44" s="8">
        <f t="shared" si="21"/>
        <v>1180</v>
      </c>
      <c r="AC44" s="8">
        <f t="shared" si="21"/>
        <v>161</v>
      </c>
      <c r="AD44" s="8">
        <f t="shared" si="21"/>
        <v>26900</v>
      </c>
      <c r="AE44" s="8">
        <f t="shared" si="21"/>
        <v>28716</v>
      </c>
      <c r="AF44" s="8">
        <f t="shared" si="21"/>
        <v>379300</v>
      </c>
      <c r="AG44" s="8">
        <f t="shared" si="21"/>
        <v>254</v>
      </c>
      <c r="AH44" s="8">
        <f t="shared" si="21"/>
        <v>876</v>
      </c>
      <c r="AI44" s="8">
        <f t="shared" si="21"/>
        <v>151</v>
      </c>
      <c r="AJ44" s="8">
        <f t="shared" si="21"/>
        <v>11500</v>
      </c>
      <c r="AK44" s="8">
        <f t="shared" si="21"/>
        <v>1743</v>
      </c>
      <c r="AL44" s="8">
        <f t="shared" si="21"/>
        <v>7380</v>
      </c>
      <c r="AM44" s="8">
        <f t="shared" si="21"/>
        <v>6098</v>
      </c>
      <c r="AN44" s="8">
        <f t="shared" si="21"/>
        <v>63175</v>
      </c>
      <c r="AO44" s="8">
        <f t="shared" si="21"/>
        <v>3648</v>
      </c>
      <c r="AP44" s="8">
        <f t="shared" si="21"/>
        <v>21705</v>
      </c>
      <c r="AQ44" s="8">
        <f t="shared" si="21"/>
        <v>3550</v>
      </c>
      <c r="AR44" s="8">
        <f t="shared" si="21"/>
        <v>4300</v>
      </c>
      <c r="AS44" s="8">
        <f t="shared" si="21"/>
        <v>1153</v>
      </c>
      <c r="AT44" s="8">
        <f t="shared" si="21"/>
        <v>9950</v>
      </c>
      <c r="AU44" s="8">
        <f t="shared" si="21"/>
        <v>16343</v>
      </c>
      <c r="AV44" s="8">
        <f t="shared" si="21"/>
        <v>118010</v>
      </c>
      <c r="AW44" s="8">
        <f t="shared" si="21"/>
        <v>416</v>
      </c>
      <c r="AX44" s="8">
        <f t="shared" si="21"/>
        <v>581</v>
      </c>
      <c r="AY44" s="8">
        <f t="shared" si="21"/>
        <v>300556</v>
      </c>
      <c r="AZ44" s="8">
        <f t="shared" si="21"/>
        <v>1419290</v>
      </c>
      <c r="BA44" s="8">
        <f t="shared" si="21"/>
        <v>0</v>
      </c>
      <c r="BB44" s="8">
        <f t="shared" si="21"/>
        <v>0</v>
      </c>
      <c r="BC44" s="8">
        <f t="shared" si="21"/>
        <v>26</v>
      </c>
      <c r="BD44" s="8">
        <f t="shared" si="21"/>
        <v>482</v>
      </c>
      <c r="BE44" s="8">
        <f t="shared" si="21"/>
        <v>56</v>
      </c>
      <c r="BF44" s="8">
        <f t="shared" si="21"/>
        <v>1708</v>
      </c>
      <c r="BG44" s="8">
        <f t="shared" si="21"/>
        <v>2692</v>
      </c>
      <c r="BH44" s="8">
        <f t="shared" si="21"/>
        <v>12427</v>
      </c>
      <c r="BI44" s="8">
        <f t="shared" si="21"/>
        <v>11376</v>
      </c>
      <c r="BJ44" s="8">
        <f t="shared" si="21"/>
        <v>37633</v>
      </c>
      <c r="BK44" s="8">
        <f t="shared" si="21"/>
        <v>14150</v>
      </c>
      <c r="BL44" s="8">
        <f t="shared" si="21"/>
        <v>52250</v>
      </c>
      <c r="BM44" s="8">
        <f t="shared" si="21"/>
        <v>314706</v>
      </c>
      <c r="BN44" s="8">
        <f t="shared" si="21"/>
        <v>1471540</v>
      </c>
      <c r="BO44" s="8">
        <f t="shared" si="21"/>
        <v>71370</v>
      </c>
      <c r="BP44" s="8">
        <f t="shared" ref="BP44:BR44" si="22">BP43+BP32+BP19</f>
        <v>258563.88495575223</v>
      </c>
      <c r="BQ44" s="8">
        <f t="shared" si="22"/>
        <v>10954</v>
      </c>
      <c r="BR44" s="8">
        <f t="shared" si="22"/>
        <v>10899</v>
      </c>
    </row>
    <row r="45" spans="1:94" s="10" customFormat="1" ht="18" customHeight="1" x14ac:dyDescent="0.25">
      <c r="A45" s="37">
        <v>35</v>
      </c>
      <c r="B45" s="12" t="s">
        <v>90</v>
      </c>
      <c r="C45" s="7"/>
      <c r="D45" s="7"/>
      <c r="E45" s="7"/>
      <c r="F45" s="7"/>
      <c r="G45" s="7"/>
      <c r="H45" s="7"/>
      <c r="I45" s="8">
        <f t="shared" si="1"/>
        <v>0</v>
      </c>
      <c r="J45" s="8">
        <f t="shared" si="1"/>
        <v>0</v>
      </c>
      <c r="K45" s="7"/>
      <c r="L45" s="7"/>
      <c r="M45" s="7"/>
      <c r="N45" s="7"/>
      <c r="O45" s="8">
        <f t="shared" si="2"/>
        <v>0</v>
      </c>
      <c r="P45" s="8">
        <f t="shared" si="2"/>
        <v>0</v>
      </c>
      <c r="Q45" s="8"/>
      <c r="R45" s="8"/>
      <c r="S45" s="8"/>
      <c r="T45" s="8"/>
      <c r="U45" s="7"/>
      <c r="V45" s="7"/>
      <c r="W45" s="7"/>
      <c r="X45" s="7"/>
      <c r="Y45" s="7"/>
      <c r="Z45" s="7"/>
      <c r="AA45" s="7"/>
      <c r="AB45" s="7"/>
      <c r="AC45" s="7"/>
      <c r="AD45" s="7"/>
      <c r="AE45" s="8">
        <f t="shared" si="3"/>
        <v>0</v>
      </c>
      <c r="AF45" s="8">
        <f t="shared" si="3"/>
        <v>0</v>
      </c>
      <c r="AG45" s="8"/>
      <c r="AH45" s="8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>
        <f t="shared" ref="AU45:AV46" si="23">AI45+AK45+AM45+AO45+AQ45+AS45</f>
        <v>0</v>
      </c>
      <c r="AV45" s="7">
        <f t="shared" si="23"/>
        <v>0</v>
      </c>
      <c r="AW45" s="7"/>
      <c r="AX45" s="7"/>
      <c r="AY45" s="9">
        <f t="shared" ref="AY45:AZ55" si="24">O45+AE45+AU45</f>
        <v>0</v>
      </c>
      <c r="AZ45" s="9">
        <f t="shared" si="24"/>
        <v>0</v>
      </c>
      <c r="BA45" s="9"/>
      <c r="BB45" s="9"/>
      <c r="BC45" s="7"/>
      <c r="BD45" s="7"/>
      <c r="BE45" s="7"/>
      <c r="BF45" s="7"/>
      <c r="BG45" s="7"/>
      <c r="BH45" s="7"/>
      <c r="BI45" s="7"/>
      <c r="BJ45" s="7"/>
      <c r="BK45" s="8">
        <f t="shared" si="6"/>
        <v>0</v>
      </c>
      <c r="BL45" s="8">
        <f t="shared" si="6"/>
        <v>0</v>
      </c>
      <c r="BM45" s="8">
        <f t="shared" ref="BM45:BN48" si="25">AY45+BK45</f>
        <v>0</v>
      </c>
      <c r="BN45" s="8">
        <f t="shared" si="25"/>
        <v>0</v>
      </c>
      <c r="BO45" s="7"/>
      <c r="BP45" s="7"/>
      <c r="BQ45" s="30"/>
      <c r="BR45" s="30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</row>
    <row r="46" spans="1:94" s="10" customFormat="1" ht="18" customHeight="1" x14ac:dyDescent="0.25">
      <c r="A46" s="37">
        <v>36</v>
      </c>
      <c r="B46" s="11" t="s">
        <v>91</v>
      </c>
      <c r="C46" s="7">
        <v>35010</v>
      </c>
      <c r="D46" s="7">
        <v>120680</v>
      </c>
      <c r="E46" s="7">
        <v>2679</v>
      </c>
      <c r="F46" s="7">
        <v>6775</v>
      </c>
      <c r="G46" s="7">
        <v>280</v>
      </c>
      <c r="H46" s="7">
        <v>1000</v>
      </c>
      <c r="I46" s="8">
        <f t="shared" si="1"/>
        <v>37969</v>
      </c>
      <c r="J46" s="8">
        <f t="shared" si="1"/>
        <v>128455</v>
      </c>
      <c r="K46" s="7">
        <v>260</v>
      </c>
      <c r="L46" s="7">
        <v>2500</v>
      </c>
      <c r="M46" s="7">
        <v>528</v>
      </c>
      <c r="N46" s="7">
        <v>4845</v>
      </c>
      <c r="O46" s="8">
        <f t="shared" si="2"/>
        <v>38757</v>
      </c>
      <c r="P46" s="8">
        <f t="shared" si="2"/>
        <v>135800</v>
      </c>
      <c r="Q46" s="8">
        <v>91</v>
      </c>
      <c r="R46" s="8">
        <v>799</v>
      </c>
      <c r="S46" s="8">
        <v>24443</v>
      </c>
      <c r="T46" s="8">
        <v>85576</v>
      </c>
      <c r="U46" s="7">
        <v>992</v>
      </c>
      <c r="V46" s="7">
        <v>4577</v>
      </c>
      <c r="W46" s="7">
        <v>130</v>
      </c>
      <c r="X46" s="7">
        <v>1400</v>
      </c>
      <c r="Y46" s="7">
        <v>40</v>
      </c>
      <c r="Z46" s="7">
        <v>85</v>
      </c>
      <c r="AA46" s="7">
        <v>38</v>
      </c>
      <c r="AB46" s="7">
        <v>38</v>
      </c>
      <c r="AC46" s="7">
        <v>0</v>
      </c>
      <c r="AD46" s="7">
        <v>0</v>
      </c>
      <c r="AE46" s="8">
        <f t="shared" si="3"/>
        <v>1200</v>
      </c>
      <c r="AF46" s="8">
        <f t="shared" si="3"/>
        <v>6100</v>
      </c>
      <c r="AG46" s="8">
        <v>38</v>
      </c>
      <c r="AH46" s="8">
        <v>39</v>
      </c>
      <c r="AI46" s="7">
        <v>0</v>
      </c>
      <c r="AJ46" s="7">
        <v>0</v>
      </c>
      <c r="AK46" s="7">
        <v>80</v>
      </c>
      <c r="AL46" s="7">
        <v>120</v>
      </c>
      <c r="AM46" s="7">
        <v>150</v>
      </c>
      <c r="AN46" s="7">
        <v>840</v>
      </c>
      <c r="AO46" s="7">
        <v>45</v>
      </c>
      <c r="AP46" s="7">
        <v>300</v>
      </c>
      <c r="AQ46" s="7">
        <v>47</v>
      </c>
      <c r="AR46" s="7">
        <v>100</v>
      </c>
      <c r="AS46" s="7">
        <v>11</v>
      </c>
      <c r="AT46" s="7">
        <v>100</v>
      </c>
      <c r="AU46" s="7">
        <f t="shared" si="23"/>
        <v>333</v>
      </c>
      <c r="AV46" s="7">
        <f t="shared" si="23"/>
        <v>1460</v>
      </c>
      <c r="AW46" s="7">
        <v>45</v>
      </c>
      <c r="AX46" s="7">
        <v>45</v>
      </c>
      <c r="AY46" s="9">
        <f t="shared" si="24"/>
        <v>40290</v>
      </c>
      <c r="AZ46" s="9">
        <f t="shared" si="24"/>
        <v>143360</v>
      </c>
      <c r="BA46" s="9"/>
      <c r="BB46" s="9"/>
      <c r="BC46" s="7">
        <v>0</v>
      </c>
      <c r="BD46" s="7">
        <v>0</v>
      </c>
      <c r="BE46" s="7">
        <v>2</v>
      </c>
      <c r="BF46" s="7">
        <v>62</v>
      </c>
      <c r="BG46" s="7">
        <v>185</v>
      </c>
      <c r="BH46" s="7">
        <v>314</v>
      </c>
      <c r="BI46" s="7">
        <v>538</v>
      </c>
      <c r="BJ46" s="7">
        <v>1824</v>
      </c>
      <c r="BK46" s="8">
        <f t="shared" si="6"/>
        <v>725</v>
      </c>
      <c r="BL46" s="8">
        <f t="shared" si="6"/>
        <v>2200</v>
      </c>
      <c r="BM46" s="8">
        <f t="shared" si="25"/>
        <v>41015</v>
      </c>
      <c r="BN46" s="8">
        <f t="shared" si="25"/>
        <v>145560</v>
      </c>
      <c r="BO46" s="7">
        <v>7800</v>
      </c>
      <c r="BP46" s="7">
        <v>26500</v>
      </c>
      <c r="BQ46" s="29">
        <v>1048</v>
      </c>
      <c r="BR46" s="29">
        <v>1027</v>
      </c>
    </row>
    <row r="47" spans="1:94" s="16" customFormat="1" ht="18" customHeight="1" x14ac:dyDescent="0.25">
      <c r="A47" s="38"/>
      <c r="B47" s="13" t="s">
        <v>40</v>
      </c>
      <c r="C47" s="8">
        <f>SUM(C45:C46)</f>
        <v>35010</v>
      </c>
      <c r="D47" s="8">
        <f t="shared" ref="D47:BQ47" si="26">SUM(D45:D46)</f>
        <v>120680</v>
      </c>
      <c r="E47" s="8">
        <f t="shared" si="26"/>
        <v>2679</v>
      </c>
      <c r="F47" s="8">
        <f t="shared" si="26"/>
        <v>6775</v>
      </c>
      <c r="G47" s="8">
        <f t="shared" si="26"/>
        <v>280</v>
      </c>
      <c r="H47" s="8">
        <f t="shared" si="26"/>
        <v>1000</v>
      </c>
      <c r="I47" s="8">
        <f t="shared" si="1"/>
        <v>37969</v>
      </c>
      <c r="J47" s="8">
        <f t="shared" si="1"/>
        <v>128455</v>
      </c>
      <c r="K47" s="8">
        <f t="shared" si="26"/>
        <v>260</v>
      </c>
      <c r="L47" s="8">
        <f t="shared" si="26"/>
        <v>2500</v>
      </c>
      <c r="M47" s="8">
        <f t="shared" si="26"/>
        <v>528</v>
      </c>
      <c r="N47" s="8">
        <f t="shared" si="26"/>
        <v>4845</v>
      </c>
      <c r="O47" s="8">
        <f t="shared" si="2"/>
        <v>38757</v>
      </c>
      <c r="P47" s="8">
        <f t="shared" si="2"/>
        <v>135800</v>
      </c>
      <c r="Q47" s="8">
        <f t="shared" si="26"/>
        <v>91</v>
      </c>
      <c r="R47" s="8">
        <f t="shared" si="26"/>
        <v>799</v>
      </c>
      <c r="S47" s="8">
        <f t="shared" si="26"/>
        <v>24443</v>
      </c>
      <c r="T47" s="8">
        <f t="shared" si="26"/>
        <v>85576</v>
      </c>
      <c r="U47" s="8">
        <f t="shared" si="26"/>
        <v>992</v>
      </c>
      <c r="V47" s="8">
        <f t="shared" si="26"/>
        <v>4577</v>
      </c>
      <c r="W47" s="8">
        <f t="shared" si="26"/>
        <v>130</v>
      </c>
      <c r="X47" s="8">
        <f t="shared" si="26"/>
        <v>1400</v>
      </c>
      <c r="Y47" s="8">
        <f t="shared" si="26"/>
        <v>40</v>
      </c>
      <c r="Z47" s="8">
        <f t="shared" si="26"/>
        <v>85</v>
      </c>
      <c r="AA47" s="8">
        <f t="shared" si="26"/>
        <v>38</v>
      </c>
      <c r="AB47" s="8">
        <f t="shared" si="26"/>
        <v>38</v>
      </c>
      <c r="AC47" s="8">
        <f t="shared" si="26"/>
        <v>0</v>
      </c>
      <c r="AD47" s="8">
        <f t="shared" si="26"/>
        <v>0</v>
      </c>
      <c r="AE47" s="8">
        <f t="shared" si="3"/>
        <v>1200</v>
      </c>
      <c r="AF47" s="8">
        <f t="shared" si="3"/>
        <v>6100</v>
      </c>
      <c r="AG47" s="8">
        <f t="shared" si="26"/>
        <v>38</v>
      </c>
      <c r="AH47" s="8">
        <f t="shared" si="26"/>
        <v>39</v>
      </c>
      <c r="AI47" s="8">
        <f t="shared" si="26"/>
        <v>0</v>
      </c>
      <c r="AJ47" s="8">
        <f t="shared" si="26"/>
        <v>0</v>
      </c>
      <c r="AK47" s="8">
        <f t="shared" si="26"/>
        <v>80</v>
      </c>
      <c r="AL47" s="8">
        <f t="shared" si="26"/>
        <v>120</v>
      </c>
      <c r="AM47" s="8">
        <f t="shared" si="26"/>
        <v>150</v>
      </c>
      <c r="AN47" s="8">
        <f t="shared" si="26"/>
        <v>840</v>
      </c>
      <c r="AO47" s="8">
        <f t="shared" si="26"/>
        <v>45</v>
      </c>
      <c r="AP47" s="8">
        <f t="shared" si="26"/>
        <v>300</v>
      </c>
      <c r="AQ47" s="8">
        <f t="shared" si="26"/>
        <v>47</v>
      </c>
      <c r="AR47" s="8">
        <f t="shared" si="26"/>
        <v>100</v>
      </c>
      <c r="AS47" s="8">
        <f t="shared" si="26"/>
        <v>11</v>
      </c>
      <c r="AT47" s="8">
        <f t="shared" si="26"/>
        <v>100</v>
      </c>
      <c r="AU47" s="8">
        <f t="shared" si="26"/>
        <v>333</v>
      </c>
      <c r="AV47" s="8">
        <f t="shared" si="26"/>
        <v>1460</v>
      </c>
      <c r="AW47" s="8">
        <f t="shared" si="26"/>
        <v>45</v>
      </c>
      <c r="AX47" s="8">
        <f t="shared" si="26"/>
        <v>45</v>
      </c>
      <c r="AY47" s="9">
        <f t="shared" si="24"/>
        <v>40290</v>
      </c>
      <c r="AZ47" s="9">
        <f t="shared" si="24"/>
        <v>143360</v>
      </c>
      <c r="BA47" s="8">
        <f t="shared" ref="BA47:BB47" si="27">SUM(BA45:BA46)</f>
        <v>0</v>
      </c>
      <c r="BB47" s="8">
        <f t="shared" si="27"/>
        <v>0</v>
      </c>
      <c r="BC47" s="8">
        <f t="shared" si="26"/>
        <v>0</v>
      </c>
      <c r="BD47" s="8">
        <f t="shared" si="26"/>
        <v>0</v>
      </c>
      <c r="BE47" s="8">
        <f t="shared" si="26"/>
        <v>2</v>
      </c>
      <c r="BF47" s="8">
        <f t="shared" si="26"/>
        <v>62</v>
      </c>
      <c r="BG47" s="8">
        <f t="shared" si="26"/>
        <v>185</v>
      </c>
      <c r="BH47" s="8">
        <f t="shared" si="26"/>
        <v>314</v>
      </c>
      <c r="BI47" s="8">
        <f t="shared" si="26"/>
        <v>538</v>
      </c>
      <c r="BJ47" s="8">
        <f t="shared" si="26"/>
        <v>1824</v>
      </c>
      <c r="BK47" s="8">
        <f t="shared" si="6"/>
        <v>725</v>
      </c>
      <c r="BL47" s="8">
        <f t="shared" si="6"/>
        <v>2200</v>
      </c>
      <c r="BM47" s="8">
        <f t="shared" si="25"/>
        <v>41015</v>
      </c>
      <c r="BN47" s="8">
        <f t="shared" si="25"/>
        <v>145560</v>
      </c>
      <c r="BO47" s="8">
        <f t="shared" si="26"/>
        <v>7800</v>
      </c>
      <c r="BP47" s="8">
        <f t="shared" si="26"/>
        <v>26500</v>
      </c>
      <c r="BQ47" s="8">
        <f t="shared" si="26"/>
        <v>1048</v>
      </c>
      <c r="BR47" s="8">
        <f t="shared" ref="BR47" si="28">SUM(BR45:BR46)</f>
        <v>1027</v>
      </c>
    </row>
    <row r="48" spans="1:94" s="10" customFormat="1" ht="18" customHeight="1" x14ac:dyDescent="0.25">
      <c r="A48" s="37">
        <v>37</v>
      </c>
      <c r="B48" s="12" t="s">
        <v>80</v>
      </c>
      <c r="C48" s="7">
        <v>88273</v>
      </c>
      <c r="D48" s="7">
        <v>117755</v>
      </c>
      <c r="E48" s="7"/>
      <c r="F48" s="7"/>
      <c r="G48" s="7">
        <v>910</v>
      </c>
      <c r="H48" s="7">
        <v>2045</v>
      </c>
      <c r="I48" s="8">
        <f t="shared" si="1"/>
        <v>89183</v>
      </c>
      <c r="J48" s="8">
        <f t="shared" si="1"/>
        <v>119800</v>
      </c>
      <c r="K48" s="7">
        <v>20</v>
      </c>
      <c r="L48" s="7">
        <v>100</v>
      </c>
      <c r="M48" s="7">
        <v>24</v>
      </c>
      <c r="N48" s="7">
        <v>100</v>
      </c>
      <c r="O48" s="8">
        <f t="shared" si="2"/>
        <v>89227</v>
      </c>
      <c r="P48" s="8">
        <f t="shared" si="2"/>
        <v>120000</v>
      </c>
      <c r="Q48" s="8">
        <v>0</v>
      </c>
      <c r="R48" s="8">
        <v>0</v>
      </c>
      <c r="S48" s="8">
        <v>56225</v>
      </c>
      <c r="T48" s="8">
        <v>75613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8">
        <f t="shared" si="3"/>
        <v>0</v>
      </c>
      <c r="AF48" s="8">
        <f t="shared" si="3"/>
        <v>0</v>
      </c>
      <c r="AG48" s="8">
        <v>0</v>
      </c>
      <c r="AH48" s="8">
        <v>0</v>
      </c>
      <c r="AI48" s="7">
        <v>0</v>
      </c>
      <c r="AJ48" s="7">
        <v>0</v>
      </c>
      <c r="AK48" s="7">
        <v>0</v>
      </c>
      <c r="AL48" s="7">
        <v>0</v>
      </c>
      <c r="AM48" s="7">
        <v>20</v>
      </c>
      <c r="AN48" s="7">
        <v>96</v>
      </c>
      <c r="AO48" s="7">
        <v>0</v>
      </c>
      <c r="AP48" s="7">
        <v>0</v>
      </c>
      <c r="AQ48" s="7">
        <v>4</v>
      </c>
      <c r="AR48" s="7">
        <v>4</v>
      </c>
      <c r="AS48" s="7">
        <v>0</v>
      </c>
      <c r="AT48" s="7">
        <v>0</v>
      </c>
      <c r="AU48" s="7">
        <f t="shared" ref="AU48:AV48" si="29">AI48+AK48+AM48+AO48+AQ48+AS48</f>
        <v>24</v>
      </c>
      <c r="AV48" s="7">
        <f t="shared" si="29"/>
        <v>100</v>
      </c>
      <c r="AW48" s="7">
        <v>0</v>
      </c>
      <c r="AX48" s="7">
        <v>0</v>
      </c>
      <c r="AY48" s="9">
        <f t="shared" si="24"/>
        <v>89251</v>
      </c>
      <c r="AZ48" s="9">
        <f t="shared" si="24"/>
        <v>120100</v>
      </c>
      <c r="BA48" s="9"/>
      <c r="BB48" s="9"/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110</v>
      </c>
      <c r="BJ48" s="7">
        <v>300</v>
      </c>
      <c r="BK48" s="8">
        <f t="shared" si="6"/>
        <v>110</v>
      </c>
      <c r="BL48" s="8">
        <f t="shared" si="6"/>
        <v>300</v>
      </c>
      <c r="BM48" s="8">
        <f t="shared" si="25"/>
        <v>89361</v>
      </c>
      <c r="BN48" s="8">
        <f t="shared" si="25"/>
        <v>120400</v>
      </c>
      <c r="BO48" s="7">
        <v>18500</v>
      </c>
      <c r="BP48" s="7">
        <v>28500</v>
      </c>
      <c r="BQ48" s="30">
        <v>197</v>
      </c>
      <c r="BR48" s="30">
        <v>197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</row>
    <row r="49" spans="1:93" s="10" customFormat="1" ht="18" customHeight="1" x14ac:dyDescent="0.25">
      <c r="A49" s="37">
        <v>38</v>
      </c>
      <c r="B49" s="12" t="s">
        <v>41</v>
      </c>
      <c r="C49" s="7"/>
      <c r="D49" s="7"/>
      <c r="E49" s="7">
        <v>80</v>
      </c>
      <c r="F49" s="7">
        <v>260</v>
      </c>
      <c r="G49" s="7"/>
      <c r="H49" s="7"/>
      <c r="I49" s="8">
        <v>80</v>
      </c>
      <c r="J49" s="8">
        <v>260</v>
      </c>
      <c r="K49" s="7">
        <v>100</v>
      </c>
      <c r="L49" s="7">
        <v>440</v>
      </c>
      <c r="M49" s="7">
        <v>280</v>
      </c>
      <c r="N49" s="7">
        <v>1000</v>
      </c>
      <c r="O49" s="8">
        <v>460</v>
      </c>
      <c r="P49" s="8">
        <v>1700</v>
      </c>
      <c r="Q49" s="8"/>
      <c r="R49" s="8"/>
      <c r="S49" s="8">
        <v>322</v>
      </c>
      <c r="T49" s="8">
        <v>1190</v>
      </c>
      <c r="U49" s="7"/>
      <c r="V49" s="7"/>
      <c r="W49" s="7"/>
      <c r="X49" s="7"/>
      <c r="Y49" s="7"/>
      <c r="Z49" s="7"/>
      <c r="AA49" s="7"/>
      <c r="AB49" s="7"/>
      <c r="AC49" s="7"/>
      <c r="AD49" s="7"/>
      <c r="AE49" s="8">
        <v>0</v>
      </c>
      <c r="AF49" s="8">
        <v>0</v>
      </c>
      <c r="AG49" s="8"/>
      <c r="AH49" s="8"/>
      <c r="AI49" s="7"/>
      <c r="AJ49" s="7"/>
      <c r="AK49" s="7"/>
      <c r="AL49" s="7"/>
      <c r="AM49" s="7">
        <v>60</v>
      </c>
      <c r="AN49" s="7">
        <v>296</v>
      </c>
      <c r="AO49" s="7"/>
      <c r="AP49" s="7"/>
      <c r="AQ49" s="7">
        <v>4</v>
      </c>
      <c r="AR49" s="7">
        <v>4</v>
      </c>
      <c r="AS49" s="7"/>
      <c r="AT49" s="7"/>
      <c r="AU49" s="7">
        <v>64</v>
      </c>
      <c r="AV49" s="7">
        <v>300</v>
      </c>
      <c r="AW49" s="7"/>
      <c r="AX49" s="7"/>
      <c r="AY49" s="9">
        <v>524</v>
      </c>
      <c r="AZ49" s="9">
        <v>2000</v>
      </c>
      <c r="BA49" s="9"/>
      <c r="BB49" s="9"/>
      <c r="BC49" s="7"/>
      <c r="BD49" s="7"/>
      <c r="BE49" s="7"/>
      <c r="BF49" s="7"/>
      <c r="BG49" s="7"/>
      <c r="BH49" s="7"/>
      <c r="BI49" s="7"/>
      <c r="BJ49" s="7"/>
      <c r="BK49" s="8">
        <v>0</v>
      </c>
      <c r="BL49" s="8">
        <v>0</v>
      </c>
      <c r="BM49" s="8">
        <v>524</v>
      </c>
      <c r="BN49" s="8">
        <v>2000</v>
      </c>
      <c r="BO49" s="7">
        <v>80</v>
      </c>
      <c r="BP49" s="7">
        <v>150</v>
      </c>
      <c r="BQ49" s="29">
        <v>1</v>
      </c>
      <c r="BR49" s="29">
        <v>1</v>
      </c>
    </row>
    <row r="50" spans="1:93" s="16" customFormat="1" ht="18" customHeight="1" x14ac:dyDescent="0.25">
      <c r="A50" s="38"/>
      <c r="B50" s="13" t="s">
        <v>42</v>
      </c>
      <c r="C50" s="8">
        <f t="shared" ref="C50:H50" si="30">SUM(C48:C49)</f>
        <v>88273</v>
      </c>
      <c r="D50" s="8">
        <f t="shared" si="30"/>
        <v>117755</v>
      </c>
      <c r="E50" s="8">
        <f t="shared" si="30"/>
        <v>80</v>
      </c>
      <c r="F50" s="8">
        <f t="shared" si="30"/>
        <v>260</v>
      </c>
      <c r="G50" s="8">
        <f t="shared" si="30"/>
        <v>910</v>
      </c>
      <c r="H50" s="8">
        <f t="shared" si="30"/>
        <v>2045</v>
      </c>
      <c r="I50" s="8">
        <f t="shared" si="1"/>
        <v>89263</v>
      </c>
      <c r="J50" s="8">
        <f t="shared" si="1"/>
        <v>120060</v>
      </c>
      <c r="K50" s="8">
        <f>SUM(K48:K49)</f>
        <v>120</v>
      </c>
      <c r="L50" s="8">
        <f>SUM(L48:L49)</f>
        <v>540</v>
      </c>
      <c r="M50" s="8">
        <f>SUM(M48:M49)</f>
        <v>304</v>
      </c>
      <c r="N50" s="8">
        <f>SUM(N48:N49)</f>
        <v>1100</v>
      </c>
      <c r="O50" s="8">
        <f t="shared" si="2"/>
        <v>89687</v>
      </c>
      <c r="P50" s="8">
        <f t="shared" si="2"/>
        <v>121700</v>
      </c>
      <c r="Q50" s="8">
        <f t="shared" ref="Q50:AD50" si="31">SUM(Q48:Q49)</f>
        <v>0</v>
      </c>
      <c r="R50" s="8">
        <f t="shared" si="31"/>
        <v>0</v>
      </c>
      <c r="S50" s="8">
        <f t="shared" si="31"/>
        <v>56547</v>
      </c>
      <c r="T50" s="8">
        <f t="shared" si="31"/>
        <v>76803</v>
      </c>
      <c r="U50" s="8">
        <f t="shared" si="31"/>
        <v>0</v>
      </c>
      <c r="V50" s="8">
        <f t="shared" si="31"/>
        <v>0</v>
      </c>
      <c r="W50" s="8">
        <f t="shared" si="31"/>
        <v>0</v>
      </c>
      <c r="X50" s="8">
        <f t="shared" si="31"/>
        <v>0</v>
      </c>
      <c r="Y50" s="8">
        <f t="shared" si="31"/>
        <v>0</v>
      </c>
      <c r="Z50" s="8">
        <f t="shared" si="31"/>
        <v>0</v>
      </c>
      <c r="AA50" s="8">
        <f t="shared" si="31"/>
        <v>0</v>
      </c>
      <c r="AB50" s="8">
        <f t="shared" si="31"/>
        <v>0</v>
      </c>
      <c r="AC50" s="8">
        <f t="shared" si="31"/>
        <v>0</v>
      </c>
      <c r="AD50" s="8">
        <f t="shared" si="31"/>
        <v>0</v>
      </c>
      <c r="AE50" s="8">
        <f t="shared" si="3"/>
        <v>0</v>
      </c>
      <c r="AF50" s="8">
        <f t="shared" si="3"/>
        <v>0</v>
      </c>
      <c r="AG50" s="8">
        <f t="shared" ref="AG50:AX50" si="32">SUM(AG48:AG49)</f>
        <v>0</v>
      </c>
      <c r="AH50" s="8">
        <f t="shared" si="32"/>
        <v>0</v>
      </c>
      <c r="AI50" s="8">
        <f t="shared" si="32"/>
        <v>0</v>
      </c>
      <c r="AJ50" s="8">
        <f t="shared" si="32"/>
        <v>0</v>
      </c>
      <c r="AK50" s="8">
        <f t="shared" si="32"/>
        <v>0</v>
      </c>
      <c r="AL50" s="8">
        <f t="shared" si="32"/>
        <v>0</v>
      </c>
      <c r="AM50" s="8">
        <f t="shared" si="32"/>
        <v>80</v>
      </c>
      <c r="AN50" s="8">
        <f t="shared" si="32"/>
        <v>392</v>
      </c>
      <c r="AO50" s="8">
        <f t="shared" si="32"/>
        <v>0</v>
      </c>
      <c r="AP50" s="8">
        <f t="shared" si="32"/>
        <v>0</v>
      </c>
      <c r="AQ50" s="8">
        <f t="shared" si="32"/>
        <v>8</v>
      </c>
      <c r="AR50" s="8">
        <f t="shared" si="32"/>
        <v>8</v>
      </c>
      <c r="AS50" s="8">
        <f t="shared" si="32"/>
        <v>0</v>
      </c>
      <c r="AT50" s="8">
        <f t="shared" si="32"/>
        <v>0</v>
      </c>
      <c r="AU50" s="8">
        <f t="shared" si="32"/>
        <v>88</v>
      </c>
      <c r="AV50" s="8">
        <f t="shared" si="32"/>
        <v>400</v>
      </c>
      <c r="AW50" s="8">
        <f t="shared" si="32"/>
        <v>0</v>
      </c>
      <c r="AX50" s="8">
        <f t="shared" si="32"/>
        <v>0</v>
      </c>
      <c r="AY50" s="9">
        <f t="shared" si="24"/>
        <v>89775</v>
      </c>
      <c r="AZ50" s="9">
        <f t="shared" si="24"/>
        <v>122100</v>
      </c>
      <c r="BA50" s="8">
        <f t="shared" ref="BA50:BJ50" si="33">SUM(BA48:BA49)</f>
        <v>0</v>
      </c>
      <c r="BB50" s="8">
        <f t="shared" si="33"/>
        <v>0</v>
      </c>
      <c r="BC50" s="8">
        <f t="shared" si="33"/>
        <v>0</v>
      </c>
      <c r="BD50" s="8">
        <f t="shared" si="33"/>
        <v>0</v>
      </c>
      <c r="BE50" s="8">
        <f t="shared" si="33"/>
        <v>0</v>
      </c>
      <c r="BF50" s="8">
        <f t="shared" si="33"/>
        <v>0</v>
      </c>
      <c r="BG50" s="8">
        <f t="shared" si="33"/>
        <v>0</v>
      </c>
      <c r="BH50" s="8">
        <f t="shared" si="33"/>
        <v>0</v>
      </c>
      <c r="BI50" s="8">
        <f t="shared" si="33"/>
        <v>110</v>
      </c>
      <c r="BJ50" s="8">
        <f t="shared" si="33"/>
        <v>300</v>
      </c>
      <c r="BK50" s="8">
        <f t="shared" si="6"/>
        <v>110</v>
      </c>
      <c r="BL50" s="8">
        <f t="shared" si="6"/>
        <v>300</v>
      </c>
      <c r="BM50" s="8">
        <f t="shared" ref="BM50:BN58" si="34">AY50+BK50</f>
        <v>89885</v>
      </c>
      <c r="BN50" s="8">
        <f t="shared" si="34"/>
        <v>122400</v>
      </c>
      <c r="BO50" s="8">
        <f>SUM(BO48:BO49)</f>
        <v>18580</v>
      </c>
      <c r="BP50" s="8">
        <f>SUM(BP48:BP49)</f>
        <v>28650</v>
      </c>
      <c r="BQ50" s="8">
        <f>SUM(BQ48:BQ49)</f>
        <v>198</v>
      </c>
      <c r="BR50" s="8">
        <f>SUM(BR48:BR49)</f>
        <v>198</v>
      </c>
    </row>
    <row r="51" spans="1:93" s="22" customFormat="1" ht="18" customHeight="1" x14ac:dyDescent="0.25">
      <c r="A51" s="39">
        <v>39</v>
      </c>
      <c r="B51" s="20" t="s">
        <v>68</v>
      </c>
      <c r="C51" s="7"/>
      <c r="D51" s="7"/>
      <c r="E51" s="7">
        <v>689</v>
      </c>
      <c r="F51" s="7">
        <v>3500</v>
      </c>
      <c r="G51" s="7">
        <v>45</v>
      </c>
      <c r="H51" s="7">
        <v>100</v>
      </c>
      <c r="I51" s="8">
        <f t="shared" si="1"/>
        <v>734</v>
      </c>
      <c r="J51" s="8">
        <f t="shared" si="1"/>
        <v>3600</v>
      </c>
      <c r="K51" s="7">
        <v>35</v>
      </c>
      <c r="L51" s="7">
        <v>300</v>
      </c>
      <c r="M51" s="7">
        <v>815</v>
      </c>
      <c r="N51" s="7">
        <v>7000</v>
      </c>
      <c r="O51" s="8">
        <f t="shared" si="2"/>
        <v>1584</v>
      </c>
      <c r="P51" s="8">
        <f t="shared" si="2"/>
        <v>10900</v>
      </c>
      <c r="Q51" s="8">
        <v>102</v>
      </c>
      <c r="R51" s="8">
        <v>1122</v>
      </c>
      <c r="S51" s="8">
        <v>1002</v>
      </c>
      <c r="T51" s="8">
        <v>6872</v>
      </c>
      <c r="U51" s="7">
        <v>1347</v>
      </c>
      <c r="V51" s="7">
        <v>11050</v>
      </c>
      <c r="W51" s="7">
        <v>180</v>
      </c>
      <c r="X51" s="7">
        <v>1200</v>
      </c>
      <c r="Y51" s="7">
        <v>50</v>
      </c>
      <c r="Z51" s="7">
        <v>150</v>
      </c>
      <c r="AA51" s="7">
        <v>0</v>
      </c>
      <c r="AB51" s="7">
        <v>0</v>
      </c>
      <c r="AC51" s="7">
        <v>5</v>
      </c>
      <c r="AD51" s="7">
        <v>100</v>
      </c>
      <c r="AE51" s="8">
        <f t="shared" si="3"/>
        <v>1582</v>
      </c>
      <c r="AF51" s="8">
        <f t="shared" si="3"/>
        <v>12500</v>
      </c>
      <c r="AG51" s="8">
        <v>11</v>
      </c>
      <c r="AH51" s="8">
        <v>19</v>
      </c>
      <c r="AI51" s="7">
        <v>0</v>
      </c>
      <c r="AJ51" s="7">
        <v>0</v>
      </c>
      <c r="AK51" s="7">
        <v>0</v>
      </c>
      <c r="AL51" s="7">
        <v>0</v>
      </c>
      <c r="AM51" s="7">
        <v>320</v>
      </c>
      <c r="AN51" s="7">
        <v>2100</v>
      </c>
      <c r="AO51" s="7">
        <v>10</v>
      </c>
      <c r="AP51" s="7">
        <v>50</v>
      </c>
      <c r="AQ51" s="7">
        <v>494</v>
      </c>
      <c r="AR51" s="7">
        <v>1900</v>
      </c>
      <c r="AS51" s="7">
        <v>6</v>
      </c>
      <c r="AT51" s="7">
        <v>50</v>
      </c>
      <c r="AU51" s="7">
        <f t="shared" ref="AU51:AV54" si="35">AI51+AK51+AM51+AO51+AQ51+AS51</f>
        <v>830</v>
      </c>
      <c r="AV51" s="7">
        <f t="shared" si="35"/>
        <v>4100</v>
      </c>
      <c r="AW51" s="7">
        <v>128</v>
      </c>
      <c r="AX51" s="7">
        <v>177</v>
      </c>
      <c r="AY51" s="9">
        <f t="shared" si="24"/>
        <v>3996</v>
      </c>
      <c r="AZ51" s="9">
        <f t="shared" si="24"/>
        <v>27500</v>
      </c>
      <c r="BA51" s="7"/>
      <c r="BB51" s="7"/>
      <c r="BC51" s="7">
        <v>0</v>
      </c>
      <c r="BD51" s="7">
        <v>0</v>
      </c>
      <c r="BE51" s="7">
        <v>0</v>
      </c>
      <c r="BF51" s="7">
        <v>0</v>
      </c>
      <c r="BG51" s="7">
        <v>130</v>
      </c>
      <c r="BH51" s="7">
        <v>270</v>
      </c>
      <c r="BI51" s="7">
        <v>190</v>
      </c>
      <c r="BJ51" s="7">
        <v>930</v>
      </c>
      <c r="BK51" s="8">
        <f t="shared" si="6"/>
        <v>320</v>
      </c>
      <c r="BL51" s="8">
        <f t="shared" si="6"/>
        <v>1200</v>
      </c>
      <c r="BM51" s="8">
        <f t="shared" si="34"/>
        <v>4316</v>
      </c>
      <c r="BN51" s="8">
        <f t="shared" si="34"/>
        <v>28700</v>
      </c>
      <c r="BO51" s="7">
        <v>600</v>
      </c>
      <c r="BP51" s="7">
        <v>3500</v>
      </c>
      <c r="BQ51" s="33">
        <v>142</v>
      </c>
      <c r="BR51" s="33">
        <v>141</v>
      </c>
    </row>
    <row r="52" spans="1:93" s="16" customFormat="1" ht="18" customHeight="1" x14ac:dyDescent="0.25">
      <c r="A52" s="39">
        <v>40</v>
      </c>
      <c r="B52" s="20" t="s">
        <v>73</v>
      </c>
      <c r="C52" s="8"/>
      <c r="D52" s="8"/>
      <c r="E52" s="8">
        <v>44</v>
      </c>
      <c r="F52" s="8">
        <v>310</v>
      </c>
      <c r="G52" s="8">
        <v>4</v>
      </c>
      <c r="H52" s="8">
        <v>10</v>
      </c>
      <c r="I52" s="8">
        <f t="shared" si="1"/>
        <v>48</v>
      </c>
      <c r="J52" s="8">
        <f t="shared" si="1"/>
        <v>320</v>
      </c>
      <c r="K52" s="8">
        <v>12</v>
      </c>
      <c r="L52" s="8">
        <v>50</v>
      </c>
      <c r="M52" s="8">
        <v>25</v>
      </c>
      <c r="N52" s="8">
        <v>130</v>
      </c>
      <c r="O52" s="8">
        <f t="shared" si="2"/>
        <v>85</v>
      </c>
      <c r="P52" s="8">
        <f t="shared" si="2"/>
        <v>500</v>
      </c>
      <c r="Q52" s="8">
        <v>3</v>
      </c>
      <c r="R52" s="8">
        <v>21</v>
      </c>
      <c r="S52" s="8">
        <v>54</v>
      </c>
      <c r="T52" s="8">
        <v>315</v>
      </c>
      <c r="U52" s="8">
        <v>60</v>
      </c>
      <c r="V52" s="8">
        <v>450</v>
      </c>
      <c r="W52" s="8">
        <v>10</v>
      </c>
      <c r="X52" s="8">
        <v>40</v>
      </c>
      <c r="Y52" s="8">
        <v>10</v>
      </c>
      <c r="Z52" s="8">
        <v>10</v>
      </c>
      <c r="AA52" s="8"/>
      <c r="AB52" s="8"/>
      <c r="AC52" s="8"/>
      <c r="AD52" s="8"/>
      <c r="AE52" s="8">
        <f t="shared" si="3"/>
        <v>80</v>
      </c>
      <c r="AF52" s="8">
        <f t="shared" si="3"/>
        <v>500</v>
      </c>
      <c r="AG52" s="8"/>
      <c r="AH52" s="8"/>
      <c r="AI52" s="8"/>
      <c r="AJ52" s="8"/>
      <c r="AK52" s="8"/>
      <c r="AL52" s="8"/>
      <c r="AM52" s="8">
        <v>92</v>
      </c>
      <c r="AN52" s="8">
        <v>590</v>
      </c>
      <c r="AO52" s="8">
        <v>10</v>
      </c>
      <c r="AP52" s="8">
        <v>50</v>
      </c>
      <c r="AQ52" s="8">
        <v>253</v>
      </c>
      <c r="AR52" s="8">
        <v>940</v>
      </c>
      <c r="AS52" s="8">
        <v>6</v>
      </c>
      <c r="AT52" s="8">
        <v>50</v>
      </c>
      <c r="AU52" s="7">
        <f t="shared" si="35"/>
        <v>361</v>
      </c>
      <c r="AV52" s="7">
        <f t="shared" si="35"/>
        <v>1630</v>
      </c>
      <c r="AW52" s="7">
        <v>64</v>
      </c>
      <c r="AX52" s="7">
        <v>89</v>
      </c>
      <c r="AY52" s="9">
        <f t="shared" si="24"/>
        <v>526</v>
      </c>
      <c r="AZ52" s="9">
        <f t="shared" si="24"/>
        <v>2630</v>
      </c>
      <c r="BA52" s="8"/>
      <c r="BB52" s="8"/>
      <c r="BC52" s="8"/>
      <c r="BD52" s="8"/>
      <c r="BE52" s="8"/>
      <c r="BF52" s="8"/>
      <c r="BG52" s="8"/>
      <c r="BH52" s="8"/>
      <c r="BI52" s="8">
        <v>90</v>
      </c>
      <c r="BJ52" s="8">
        <v>300</v>
      </c>
      <c r="BK52" s="8">
        <f t="shared" si="6"/>
        <v>90</v>
      </c>
      <c r="BL52" s="8">
        <f t="shared" si="6"/>
        <v>300</v>
      </c>
      <c r="BM52" s="8">
        <f t="shared" si="34"/>
        <v>616</v>
      </c>
      <c r="BN52" s="8">
        <f t="shared" si="34"/>
        <v>2930</v>
      </c>
      <c r="BO52" s="8">
        <v>180</v>
      </c>
      <c r="BP52" s="8">
        <v>500</v>
      </c>
      <c r="BQ52" s="34">
        <v>63</v>
      </c>
      <c r="BR52" s="34">
        <v>63</v>
      </c>
    </row>
    <row r="53" spans="1:93" s="16" customFormat="1" ht="18" customHeight="1" x14ac:dyDescent="0.25">
      <c r="A53" s="39">
        <v>41</v>
      </c>
      <c r="B53" s="20" t="s">
        <v>74</v>
      </c>
      <c r="C53" s="8"/>
      <c r="D53" s="8"/>
      <c r="E53" s="8">
        <v>284</v>
      </c>
      <c r="F53" s="8">
        <v>1010</v>
      </c>
      <c r="G53" s="8">
        <v>5</v>
      </c>
      <c r="H53" s="8">
        <v>10</v>
      </c>
      <c r="I53" s="8">
        <f t="shared" si="1"/>
        <v>289</v>
      </c>
      <c r="J53" s="8">
        <f t="shared" si="1"/>
        <v>1020</v>
      </c>
      <c r="K53" s="8">
        <v>10</v>
      </c>
      <c r="L53" s="8">
        <v>80</v>
      </c>
      <c r="M53" s="8">
        <v>36</v>
      </c>
      <c r="N53" s="8">
        <v>200</v>
      </c>
      <c r="O53" s="8">
        <f t="shared" si="2"/>
        <v>335</v>
      </c>
      <c r="P53" s="8">
        <f t="shared" si="2"/>
        <v>1300</v>
      </c>
      <c r="Q53" s="8">
        <v>5</v>
      </c>
      <c r="R53" s="8">
        <v>32</v>
      </c>
      <c r="S53" s="8">
        <v>212</v>
      </c>
      <c r="T53" s="8">
        <v>819</v>
      </c>
      <c r="U53" s="8">
        <v>15</v>
      </c>
      <c r="V53" s="8">
        <v>75</v>
      </c>
      <c r="W53" s="8">
        <v>10</v>
      </c>
      <c r="X53" s="8">
        <v>20</v>
      </c>
      <c r="Y53" s="8">
        <v>5</v>
      </c>
      <c r="Z53" s="8">
        <v>5</v>
      </c>
      <c r="AA53" s="8"/>
      <c r="AB53" s="8"/>
      <c r="AC53" s="8"/>
      <c r="AD53" s="8"/>
      <c r="AE53" s="8">
        <f t="shared" si="3"/>
        <v>30</v>
      </c>
      <c r="AF53" s="8">
        <f t="shared" si="3"/>
        <v>100</v>
      </c>
      <c r="AG53" s="8"/>
      <c r="AH53" s="8"/>
      <c r="AI53" s="8"/>
      <c r="AJ53" s="8"/>
      <c r="AK53" s="8"/>
      <c r="AL53" s="8"/>
      <c r="AM53" s="8">
        <v>125</v>
      </c>
      <c r="AN53" s="8">
        <v>1100</v>
      </c>
      <c r="AO53" s="8">
        <v>80</v>
      </c>
      <c r="AP53" s="8">
        <v>500</v>
      </c>
      <c r="AQ53" s="8">
        <v>156</v>
      </c>
      <c r="AR53" s="8">
        <v>600</v>
      </c>
      <c r="AS53" s="8">
        <v>2</v>
      </c>
      <c r="AT53" s="8">
        <v>20</v>
      </c>
      <c r="AU53" s="7">
        <f t="shared" si="35"/>
        <v>363</v>
      </c>
      <c r="AV53" s="7">
        <f t="shared" si="35"/>
        <v>2220</v>
      </c>
      <c r="AW53" s="7">
        <v>39</v>
      </c>
      <c r="AX53" s="7">
        <v>55</v>
      </c>
      <c r="AY53" s="9">
        <f t="shared" si="24"/>
        <v>728</v>
      </c>
      <c r="AZ53" s="9">
        <f t="shared" si="24"/>
        <v>3620</v>
      </c>
      <c r="BA53" s="8"/>
      <c r="BB53" s="8"/>
      <c r="BC53" s="8"/>
      <c r="BD53" s="8"/>
      <c r="BE53" s="8"/>
      <c r="BF53" s="8"/>
      <c r="BG53" s="8"/>
      <c r="BH53" s="8"/>
      <c r="BI53" s="8">
        <v>65</v>
      </c>
      <c r="BJ53" s="8">
        <v>250</v>
      </c>
      <c r="BK53" s="8">
        <f t="shared" si="6"/>
        <v>65</v>
      </c>
      <c r="BL53" s="8">
        <f t="shared" si="6"/>
        <v>250</v>
      </c>
      <c r="BM53" s="8">
        <f t="shared" si="34"/>
        <v>793</v>
      </c>
      <c r="BN53" s="8">
        <f t="shared" si="34"/>
        <v>3870</v>
      </c>
      <c r="BO53" s="8">
        <v>180</v>
      </c>
      <c r="BP53" s="8">
        <v>800</v>
      </c>
      <c r="BQ53" s="34">
        <v>54</v>
      </c>
      <c r="BR53" s="34">
        <v>50</v>
      </c>
    </row>
    <row r="54" spans="1:93" s="16" customFormat="1" ht="18" customHeight="1" x14ac:dyDescent="0.25">
      <c r="A54" s="39">
        <v>42</v>
      </c>
      <c r="B54" s="20" t="s">
        <v>75</v>
      </c>
      <c r="C54" s="8"/>
      <c r="D54" s="8"/>
      <c r="E54" s="8"/>
      <c r="F54" s="8"/>
      <c r="G54" s="8"/>
      <c r="H54" s="8"/>
      <c r="I54" s="8">
        <f t="shared" si="1"/>
        <v>0</v>
      </c>
      <c r="J54" s="8">
        <f t="shared" si="1"/>
        <v>0</v>
      </c>
      <c r="K54" s="8"/>
      <c r="L54" s="8"/>
      <c r="M54" s="8"/>
      <c r="N54" s="8"/>
      <c r="O54" s="8">
        <f t="shared" si="2"/>
        <v>0</v>
      </c>
      <c r="P54" s="8">
        <f t="shared" si="2"/>
        <v>0</v>
      </c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>
        <f t="shared" si="3"/>
        <v>0</v>
      </c>
      <c r="AF54" s="8">
        <f t="shared" si="3"/>
        <v>0</v>
      </c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7">
        <f t="shared" si="35"/>
        <v>0</v>
      </c>
      <c r="AV54" s="7">
        <f t="shared" si="35"/>
        <v>0</v>
      </c>
      <c r="AW54" s="7"/>
      <c r="AX54" s="7"/>
      <c r="AY54" s="9">
        <f t="shared" si="24"/>
        <v>0</v>
      </c>
      <c r="AZ54" s="9">
        <f t="shared" si="24"/>
        <v>0</v>
      </c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>
        <f t="shared" si="6"/>
        <v>0</v>
      </c>
      <c r="BL54" s="8">
        <f t="shared" si="6"/>
        <v>0</v>
      </c>
      <c r="BM54" s="8">
        <f t="shared" si="34"/>
        <v>0</v>
      </c>
      <c r="BN54" s="8">
        <f t="shared" si="34"/>
        <v>0</v>
      </c>
      <c r="BO54" s="8"/>
      <c r="BP54" s="8"/>
      <c r="BQ54" s="34"/>
      <c r="BR54" s="34"/>
    </row>
    <row r="55" spans="1:93" s="16" customFormat="1" ht="18" customHeight="1" x14ac:dyDescent="0.25">
      <c r="A55" s="38"/>
      <c r="B55" s="13" t="s">
        <v>69</v>
      </c>
      <c r="C55" s="8">
        <f t="shared" ref="C55:H55" si="36">SUM(C51:C54)</f>
        <v>0</v>
      </c>
      <c r="D55" s="8">
        <f t="shared" si="36"/>
        <v>0</v>
      </c>
      <c r="E55" s="8">
        <f t="shared" si="36"/>
        <v>1017</v>
      </c>
      <c r="F55" s="8">
        <f t="shared" si="36"/>
        <v>4820</v>
      </c>
      <c r="G55" s="8">
        <f t="shared" si="36"/>
        <v>54</v>
      </c>
      <c r="H55" s="8">
        <f t="shared" si="36"/>
        <v>120</v>
      </c>
      <c r="I55" s="8">
        <f t="shared" si="1"/>
        <v>1071</v>
      </c>
      <c r="J55" s="8">
        <f t="shared" si="1"/>
        <v>4940</v>
      </c>
      <c r="K55" s="8">
        <f t="shared" ref="K55:N55" si="37">SUM(K51:K54)</f>
        <v>57</v>
      </c>
      <c r="L55" s="8">
        <f t="shared" si="37"/>
        <v>430</v>
      </c>
      <c r="M55" s="8">
        <f t="shared" si="37"/>
        <v>876</v>
      </c>
      <c r="N55" s="8">
        <f t="shared" si="37"/>
        <v>7330</v>
      </c>
      <c r="O55" s="8">
        <f t="shared" si="2"/>
        <v>2004</v>
      </c>
      <c r="P55" s="8">
        <f t="shared" si="2"/>
        <v>12700</v>
      </c>
      <c r="Q55" s="8">
        <f t="shared" ref="Q55:T55" si="38">SUM(Q51:Q54)</f>
        <v>110</v>
      </c>
      <c r="R55" s="8">
        <f t="shared" si="38"/>
        <v>1175</v>
      </c>
      <c r="S55" s="8">
        <f t="shared" si="38"/>
        <v>1268</v>
      </c>
      <c r="T55" s="8">
        <f t="shared" si="38"/>
        <v>8006</v>
      </c>
      <c r="U55" s="8">
        <f>SUM(U51:U54)</f>
        <v>1422</v>
      </c>
      <c r="V55" s="8">
        <f t="shared" ref="V55:AD55" si="39">SUM(V51:V54)</f>
        <v>11575</v>
      </c>
      <c r="W55" s="8">
        <f t="shared" si="39"/>
        <v>200</v>
      </c>
      <c r="X55" s="8">
        <f t="shared" si="39"/>
        <v>1260</v>
      </c>
      <c r="Y55" s="8">
        <f t="shared" si="39"/>
        <v>65</v>
      </c>
      <c r="Z55" s="8">
        <f t="shared" si="39"/>
        <v>165</v>
      </c>
      <c r="AA55" s="8">
        <f t="shared" si="39"/>
        <v>0</v>
      </c>
      <c r="AB55" s="8">
        <f t="shared" si="39"/>
        <v>0</v>
      </c>
      <c r="AC55" s="8">
        <f t="shared" si="39"/>
        <v>5</v>
      </c>
      <c r="AD55" s="8">
        <f t="shared" si="39"/>
        <v>100</v>
      </c>
      <c r="AE55" s="8">
        <f t="shared" si="3"/>
        <v>1692</v>
      </c>
      <c r="AF55" s="8">
        <f t="shared" si="3"/>
        <v>13100</v>
      </c>
      <c r="AG55" s="8">
        <f t="shared" ref="AG55:AH55" si="40">SUM(AG51:AG54)</f>
        <v>11</v>
      </c>
      <c r="AH55" s="8">
        <f t="shared" si="40"/>
        <v>19</v>
      </c>
      <c r="AI55" s="8">
        <f>SUM(AI51:AI54)</f>
        <v>0</v>
      </c>
      <c r="AJ55" s="8">
        <f t="shared" ref="AJ55:AX55" si="41">SUM(AJ51:AJ54)</f>
        <v>0</v>
      </c>
      <c r="AK55" s="8">
        <f t="shared" si="41"/>
        <v>0</v>
      </c>
      <c r="AL55" s="8">
        <f t="shared" si="41"/>
        <v>0</v>
      </c>
      <c r="AM55" s="8">
        <f t="shared" si="41"/>
        <v>537</v>
      </c>
      <c r="AN55" s="8">
        <f t="shared" si="41"/>
        <v>3790</v>
      </c>
      <c r="AO55" s="8">
        <f t="shared" si="41"/>
        <v>100</v>
      </c>
      <c r="AP55" s="8">
        <f t="shared" si="41"/>
        <v>600</v>
      </c>
      <c r="AQ55" s="8">
        <f t="shared" si="41"/>
        <v>903</v>
      </c>
      <c r="AR55" s="8">
        <f t="shared" si="41"/>
        <v>3440</v>
      </c>
      <c r="AS55" s="8">
        <f t="shared" si="41"/>
        <v>14</v>
      </c>
      <c r="AT55" s="8">
        <f t="shared" si="41"/>
        <v>120</v>
      </c>
      <c r="AU55" s="8">
        <f t="shared" si="41"/>
        <v>1554</v>
      </c>
      <c r="AV55" s="8">
        <f t="shared" si="41"/>
        <v>7950</v>
      </c>
      <c r="AW55" s="8">
        <f t="shared" si="41"/>
        <v>231</v>
      </c>
      <c r="AX55" s="8">
        <f t="shared" si="41"/>
        <v>321</v>
      </c>
      <c r="AY55" s="9">
        <f t="shared" si="24"/>
        <v>5250</v>
      </c>
      <c r="AZ55" s="9">
        <f t="shared" si="24"/>
        <v>33750</v>
      </c>
      <c r="BA55" s="8">
        <f>SUM(BA51:BA54)</f>
        <v>0</v>
      </c>
      <c r="BB55" s="8">
        <f t="shared" ref="BB55:BJ55" si="42">SUM(BB51:BB54)</f>
        <v>0</v>
      </c>
      <c r="BC55" s="8">
        <f t="shared" si="42"/>
        <v>0</v>
      </c>
      <c r="BD55" s="8">
        <f t="shared" si="42"/>
        <v>0</v>
      </c>
      <c r="BE55" s="8">
        <f t="shared" si="42"/>
        <v>0</v>
      </c>
      <c r="BF55" s="8">
        <f t="shared" si="42"/>
        <v>0</v>
      </c>
      <c r="BG55" s="8">
        <f t="shared" si="42"/>
        <v>130</v>
      </c>
      <c r="BH55" s="8">
        <f t="shared" si="42"/>
        <v>270</v>
      </c>
      <c r="BI55" s="8">
        <f t="shared" si="42"/>
        <v>345</v>
      </c>
      <c r="BJ55" s="8">
        <f t="shared" si="42"/>
        <v>1480</v>
      </c>
      <c r="BK55" s="8">
        <f t="shared" si="6"/>
        <v>475</v>
      </c>
      <c r="BL55" s="8">
        <f t="shared" si="6"/>
        <v>1750</v>
      </c>
      <c r="BM55" s="8">
        <f t="shared" si="34"/>
        <v>5725</v>
      </c>
      <c r="BN55" s="8">
        <f t="shared" si="34"/>
        <v>35500</v>
      </c>
      <c r="BO55" s="8">
        <f>SUM(BO51:BO54)</f>
        <v>960</v>
      </c>
      <c r="BP55" s="8">
        <f>SUM(BP51:BP54)</f>
        <v>4800</v>
      </c>
      <c r="BQ55" s="8">
        <f>SUM(BQ51:BQ54)</f>
        <v>259</v>
      </c>
      <c r="BR55" s="8">
        <f>SUM(BR51:BR54)</f>
        <v>254</v>
      </c>
    </row>
    <row r="56" spans="1:93" s="10" customFormat="1" ht="18" customHeight="1" x14ac:dyDescent="0.25">
      <c r="A56" s="37">
        <v>43</v>
      </c>
      <c r="B56" s="20" t="s">
        <v>119</v>
      </c>
      <c r="C56" s="7"/>
      <c r="D56" s="7"/>
      <c r="E56" s="7">
        <v>4</v>
      </c>
      <c r="F56" s="7">
        <v>10</v>
      </c>
      <c r="G56" s="7">
        <v>4</v>
      </c>
      <c r="H56" s="7">
        <v>10</v>
      </c>
      <c r="I56" s="8">
        <f t="shared" si="1"/>
        <v>8</v>
      </c>
      <c r="J56" s="8">
        <f t="shared" si="1"/>
        <v>20</v>
      </c>
      <c r="K56" s="7">
        <v>10</v>
      </c>
      <c r="L56" s="7">
        <v>80</v>
      </c>
      <c r="M56" s="7">
        <v>20</v>
      </c>
      <c r="N56" s="7">
        <v>100</v>
      </c>
      <c r="O56" s="8">
        <f t="shared" si="2"/>
        <v>38</v>
      </c>
      <c r="P56" s="8">
        <f t="shared" si="2"/>
        <v>200</v>
      </c>
      <c r="Q56" s="8">
        <v>3</v>
      </c>
      <c r="R56" s="8">
        <v>16</v>
      </c>
      <c r="S56" s="8">
        <v>24</v>
      </c>
      <c r="T56" s="8">
        <v>126</v>
      </c>
      <c r="U56" s="7">
        <v>15</v>
      </c>
      <c r="V56" s="7">
        <v>70</v>
      </c>
      <c r="W56" s="7">
        <v>10</v>
      </c>
      <c r="X56" s="7">
        <v>20</v>
      </c>
      <c r="Y56" s="7">
        <v>5</v>
      </c>
      <c r="Z56" s="7">
        <v>10</v>
      </c>
      <c r="AA56" s="7"/>
      <c r="AB56" s="7"/>
      <c r="AC56" s="7"/>
      <c r="AD56" s="7"/>
      <c r="AE56" s="8">
        <f t="shared" si="3"/>
        <v>30</v>
      </c>
      <c r="AF56" s="8">
        <f t="shared" si="3"/>
        <v>100</v>
      </c>
      <c r="AG56" s="8"/>
      <c r="AH56" s="8"/>
      <c r="AI56" s="7"/>
      <c r="AJ56" s="7"/>
      <c r="AK56" s="7"/>
      <c r="AL56" s="7"/>
      <c r="AM56" s="7">
        <v>20</v>
      </c>
      <c r="AN56" s="7">
        <v>100</v>
      </c>
      <c r="AO56" s="7">
        <v>4</v>
      </c>
      <c r="AP56" s="7">
        <v>10</v>
      </c>
      <c r="AQ56" s="7">
        <v>47</v>
      </c>
      <c r="AR56" s="7">
        <v>180</v>
      </c>
      <c r="AS56" s="7">
        <v>2</v>
      </c>
      <c r="AT56" s="7">
        <v>10</v>
      </c>
      <c r="AU56" s="7">
        <f>AI56+AK56+AM56+AO56+AQ56+AS56</f>
        <v>73</v>
      </c>
      <c r="AV56" s="7">
        <f>AJ56+AL56+AN56+AP56+AR56+AT56</f>
        <v>300</v>
      </c>
      <c r="AW56" s="7">
        <v>5</v>
      </c>
      <c r="AX56" s="7">
        <v>5</v>
      </c>
      <c r="AY56" s="9">
        <f>O56+AE56+AU56</f>
        <v>141</v>
      </c>
      <c r="AZ56" s="9">
        <f>P56+AF56+AV56</f>
        <v>600</v>
      </c>
      <c r="BA56" s="9"/>
      <c r="BB56" s="9"/>
      <c r="BC56" s="7"/>
      <c r="BD56" s="7"/>
      <c r="BE56" s="7"/>
      <c r="BF56" s="7"/>
      <c r="BG56" s="7">
        <v>15</v>
      </c>
      <c r="BH56" s="7">
        <v>25</v>
      </c>
      <c r="BI56" s="7">
        <v>55</v>
      </c>
      <c r="BJ56" s="7">
        <v>275</v>
      </c>
      <c r="BK56" s="8">
        <f t="shared" si="6"/>
        <v>70</v>
      </c>
      <c r="BL56" s="8">
        <f t="shared" si="6"/>
        <v>300</v>
      </c>
      <c r="BM56" s="8">
        <f t="shared" si="34"/>
        <v>211</v>
      </c>
      <c r="BN56" s="8">
        <f t="shared" si="34"/>
        <v>900</v>
      </c>
      <c r="BO56" s="7">
        <v>40</v>
      </c>
      <c r="BP56" s="7">
        <v>150</v>
      </c>
      <c r="BQ56" s="29">
        <v>10</v>
      </c>
      <c r="BR56" s="29">
        <v>8</v>
      </c>
    </row>
    <row r="57" spans="1:93" s="16" customFormat="1" ht="18" customHeight="1" x14ac:dyDescent="0.25">
      <c r="A57" s="38"/>
      <c r="B57" s="13" t="s">
        <v>43</v>
      </c>
      <c r="C57" s="8">
        <f>C56</f>
        <v>0</v>
      </c>
      <c r="D57" s="8">
        <f t="shared" ref="D57:BP57" si="43">D56</f>
        <v>0</v>
      </c>
      <c r="E57" s="8">
        <f t="shared" si="43"/>
        <v>4</v>
      </c>
      <c r="F57" s="8">
        <f t="shared" si="43"/>
        <v>10</v>
      </c>
      <c r="G57" s="8">
        <f t="shared" si="43"/>
        <v>4</v>
      </c>
      <c r="H57" s="8">
        <f t="shared" si="43"/>
        <v>10</v>
      </c>
      <c r="I57" s="8">
        <f t="shared" si="1"/>
        <v>8</v>
      </c>
      <c r="J57" s="8">
        <f t="shared" si="1"/>
        <v>20</v>
      </c>
      <c r="K57" s="8">
        <f t="shared" si="43"/>
        <v>10</v>
      </c>
      <c r="L57" s="8">
        <f t="shared" si="43"/>
        <v>80</v>
      </c>
      <c r="M57" s="8">
        <f t="shared" si="43"/>
        <v>20</v>
      </c>
      <c r="N57" s="8">
        <f t="shared" si="43"/>
        <v>100</v>
      </c>
      <c r="O57" s="8">
        <f t="shared" si="2"/>
        <v>38</v>
      </c>
      <c r="P57" s="8">
        <f t="shared" si="2"/>
        <v>200</v>
      </c>
      <c r="Q57" s="8">
        <f t="shared" ref="Q57:T57" si="44">Q56</f>
        <v>3</v>
      </c>
      <c r="R57" s="8">
        <f t="shared" si="44"/>
        <v>16</v>
      </c>
      <c r="S57" s="8">
        <f t="shared" si="44"/>
        <v>24</v>
      </c>
      <c r="T57" s="8">
        <f t="shared" si="44"/>
        <v>126</v>
      </c>
      <c r="U57" s="8">
        <f t="shared" si="43"/>
        <v>15</v>
      </c>
      <c r="V57" s="8">
        <f t="shared" si="43"/>
        <v>70</v>
      </c>
      <c r="W57" s="8">
        <f t="shared" si="43"/>
        <v>10</v>
      </c>
      <c r="X57" s="8">
        <f t="shared" si="43"/>
        <v>20</v>
      </c>
      <c r="Y57" s="8">
        <f t="shared" si="43"/>
        <v>5</v>
      </c>
      <c r="Z57" s="8">
        <f t="shared" si="43"/>
        <v>10</v>
      </c>
      <c r="AA57" s="8">
        <f t="shared" si="43"/>
        <v>0</v>
      </c>
      <c r="AB57" s="8">
        <f t="shared" si="43"/>
        <v>0</v>
      </c>
      <c r="AC57" s="8">
        <f t="shared" si="43"/>
        <v>0</v>
      </c>
      <c r="AD57" s="8">
        <f t="shared" si="43"/>
        <v>0</v>
      </c>
      <c r="AE57" s="8">
        <f t="shared" si="3"/>
        <v>30</v>
      </c>
      <c r="AF57" s="8">
        <f t="shared" si="3"/>
        <v>100</v>
      </c>
      <c r="AG57" s="8">
        <f t="shared" ref="AG57:AH57" si="45">AG56</f>
        <v>0</v>
      </c>
      <c r="AH57" s="8">
        <f t="shared" si="45"/>
        <v>0</v>
      </c>
      <c r="AI57" s="8">
        <f t="shared" si="43"/>
        <v>0</v>
      </c>
      <c r="AJ57" s="8">
        <f t="shared" si="43"/>
        <v>0</v>
      </c>
      <c r="AK57" s="8">
        <f t="shared" si="43"/>
        <v>0</v>
      </c>
      <c r="AL57" s="8">
        <f t="shared" si="43"/>
        <v>0</v>
      </c>
      <c r="AM57" s="8">
        <f t="shared" si="43"/>
        <v>20</v>
      </c>
      <c r="AN57" s="8">
        <f t="shared" si="43"/>
        <v>100</v>
      </c>
      <c r="AO57" s="8">
        <f t="shared" si="43"/>
        <v>4</v>
      </c>
      <c r="AP57" s="8">
        <f t="shared" si="43"/>
        <v>10</v>
      </c>
      <c r="AQ57" s="8">
        <f t="shared" si="43"/>
        <v>47</v>
      </c>
      <c r="AR57" s="8">
        <f t="shared" si="43"/>
        <v>180</v>
      </c>
      <c r="AS57" s="8">
        <f t="shared" si="43"/>
        <v>2</v>
      </c>
      <c r="AT57" s="8">
        <f t="shared" si="43"/>
        <v>10</v>
      </c>
      <c r="AU57" s="8">
        <f t="shared" si="43"/>
        <v>73</v>
      </c>
      <c r="AV57" s="8">
        <f t="shared" si="43"/>
        <v>300</v>
      </c>
      <c r="AW57" s="8">
        <f t="shared" si="43"/>
        <v>5</v>
      </c>
      <c r="AX57" s="8">
        <f t="shared" si="43"/>
        <v>5</v>
      </c>
      <c r="AY57" s="9">
        <f t="shared" ref="AY57:AZ58" si="46">O57+AE57+AU57</f>
        <v>141</v>
      </c>
      <c r="AZ57" s="9">
        <f t="shared" si="46"/>
        <v>600</v>
      </c>
      <c r="BA57" s="8">
        <f t="shared" ref="BA57:BB57" si="47">BA56</f>
        <v>0</v>
      </c>
      <c r="BB57" s="8">
        <f t="shared" si="47"/>
        <v>0</v>
      </c>
      <c r="BC57" s="8">
        <f t="shared" si="43"/>
        <v>0</v>
      </c>
      <c r="BD57" s="8">
        <f t="shared" si="43"/>
        <v>0</v>
      </c>
      <c r="BE57" s="8">
        <f t="shared" si="43"/>
        <v>0</v>
      </c>
      <c r="BF57" s="8">
        <f t="shared" si="43"/>
        <v>0</v>
      </c>
      <c r="BG57" s="8">
        <f t="shared" si="43"/>
        <v>15</v>
      </c>
      <c r="BH57" s="8">
        <f t="shared" si="43"/>
        <v>25</v>
      </c>
      <c r="BI57" s="8">
        <f t="shared" si="43"/>
        <v>55</v>
      </c>
      <c r="BJ57" s="8">
        <f t="shared" si="43"/>
        <v>275</v>
      </c>
      <c r="BK57" s="8">
        <f t="shared" si="6"/>
        <v>70</v>
      </c>
      <c r="BL57" s="8">
        <f t="shared" si="6"/>
        <v>300</v>
      </c>
      <c r="BM57" s="8">
        <f t="shared" si="34"/>
        <v>211</v>
      </c>
      <c r="BN57" s="8">
        <f t="shared" si="34"/>
        <v>900</v>
      </c>
      <c r="BO57" s="8">
        <f t="shared" si="43"/>
        <v>40</v>
      </c>
      <c r="BP57" s="8">
        <f t="shared" si="43"/>
        <v>150</v>
      </c>
      <c r="BQ57" s="8">
        <f t="shared" ref="BQ57:BR57" si="48">BQ56</f>
        <v>10</v>
      </c>
      <c r="BR57" s="8">
        <f t="shared" si="48"/>
        <v>8</v>
      </c>
    </row>
    <row r="58" spans="1:93" s="16" customFormat="1" ht="18" customHeight="1" x14ac:dyDescent="0.25">
      <c r="A58" s="38"/>
      <c r="B58" s="13" t="s">
        <v>44</v>
      </c>
      <c r="C58" s="8">
        <f t="shared" ref="C58:H58" si="49">C57+C55+C50+C47+C44</f>
        <v>344988</v>
      </c>
      <c r="D58" s="8">
        <f t="shared" si="49"/>
        <v>924845</v>
      </c>
      <c r="E58" s="8">
        <f t="shared" si="49"/>
        <v>21730</v>
      </c>
      <c r="F58" s="8">
        <f t="shared" si="49"/>
        <v>91920</v>
      </c>
      <c r="G58" s="8">
        <f t="shared" si="49"/>
        <v>3062</v>
      </c>
      <c r="H58" s="8">
        <f t="shared" si="49"/>
        <v>13425</v>
      </c>
      <c r="I58" s="8">
        <f t="shared" si="1"/>
        <v>369780</v>
      </c>
      <c r="J58" s="8">
        <f t="shared" si="1"/>
        <v>1030190</v>
      </c>
      <c r="K58" s="8">
        <f>K57+K55+K50+K47+K44</f>
        <v>4984</v>
      </c>
      <c r="L58" s="8">
        <f>L57+L55+L50+L47+L44</f>
        <v>50130</v>
      </c>
      <c r="M58" s="8">
        <f>M57+M55+M50+M47+M44</f>
        <v>11219</v>
      </c>
      <c r="N58" s="8">
        <f>N57+N55+N50+N47+N44</f>
        <v>112060</v>
      </c>
      <c r="O58" s="8">
        <f t="shared" si="2"/>
        <v>385983</v>
      </c>
      <c r="P58" s="8">
        <f t="shared" si="2"/>
        <v>1192380</v>
      </c>
      <c r="Q58" s="8">
        <f t="shared" ref="Q58:AD58" si="50">Q57+Q55+Q50+Q47+Q44</f>
        <v>1467</v>
      </c>
      <c r="R58" s="8">
        <f t="shared" si="50"/>
        <v>17772</v>
      </c>
      <c r="S58" s="8">
        <f t="shared" si="50"/>
        <v>248788</v>
      </c>
      <c r="T58" s="8">
        <f t="shared" si="50"/>
        <v>766476</v>
      </c>
      <c r="U58" s="8">
        <f t="shared" si="50"/>
        <v>23309</v>
      </c>
      <c r="V58" s="8">
        <f t="shared" si="50"/>
        <v>286797</v>
      </c>
      <c r="W58" s="8">
        <f t="shared" si="50"/>
        <v>6740</v>
      </c>
      <c r="X58" s="8">
        <f t="shared" si="50"/>
        <v>77375</v>
      </c>
      <c r="Y58" s="8">
        <f t="shared" si="50"/>
        <v>902</v>
      </c>
      <c r="Z58" s="8">
        <f t="shared" si="50"/>
        <v>6210</v>
      </c>
      <c r="AA58" s="8">
        <f t="shared" si="50"/>
        <v>521</v>
      </c>
      <c r="AB58" s="8">
        <f t="shared" si="50"/>
        <v>1218</v>
      </c>
      <c r="AC58" s="8">
        <f t="shared" si="50"/>
        <v>166</v>
      </c>
      <c r="AD58" s="8">
        <f t="shared" si="50"/>
        <v>27000</v>
      </c>
      <c r="AE58" s="8">
        <f t="shared" si="3"/>
        <v>31638</v>
      </c>
      <c r="AF58" s="8">
        <f t="shared" si="3"/>
        <v>398600</v>
      </c>
      <c r="AG58" s="8">
        <f t="shared" ref="AG58:AX58" si="51">AG57+AG55+AG50+AG47+AG44</f>
        <v>303</v>
      </c>
      <c r="AH58" s="8">
        <f t="shared" si="51"/>
        <v>934</v>
      </c>
      <c r="AI58" s="8">
        <f t="shared" si="51"/>
        <v>151</v>
      </c>
      <c r="AJ58" s="8">
        <f t="shared" si="51"/>
        <v>11500</v>
      </c>
      <c r="AK58" s="8">
        <f t="shared" si="51"/>
        <v>1823</v>
      </c>
      <c r="AL58" s="8">
        <f t="shared" si="51"/>
        <v>7500</v>
      </c>
      <c r="AM58" s="8">
        <f t="shared" si="51"/>
        <v>6885</v>
      </c>
      <c r="AN58" s="8">
        <f t="shared" si="51"/>
        <v>68297</v>
      </c>
      <c r="AO58" s="8">
        <f t="shared" si="51"/>
        <v>3797</v>
      </c>
      <c r="AP58" s="8">
        <f t="shared" si="51"/>
        <v>22615</v>
      </c>
      <c r="AQ58" s="8">
        <f t="shared" si="51"/>
        <v>4555</v>
      </c>
      <c r="AR58" s="8">
        <f t="shared" si="51"/>
        <v>8028</v>
      </c>
      <c r="AS58" s="8">
        <f t="shared" si="51"/>
        <v>1180</v>
      </c>
      <c r="AT58" s="8">
        <f t="shared" si="51"/>
        <v>10180</v>
      </c>
      <c r="AU58" s="8">
        <f t="shared" si="51"/>
        <v>18391</v>
      </c>
      <c r="AV58" s="8">
        <f t="shared" si="51"/>
        <v>128120</v>
      </c>
      <c r="AW58" s="8">
        <f t="shared" si="51"/>
        <v>697</v>
      </c>
      <c r="AX58" s="8">
        <f t="shared" si="51"/>
        <v>952</v>
      </c>
      <c r="AY58" s="9">
        <f t="shared" si="46"/>
        <v>436012</v>
      </c>
      <c r="AZ58" s="9">
        <f t="shared" si="46"/>
        <v>1719100</v>
      </c>
      <c r="BA58" s="8">
        <f t="shared" ref="BA58:BJ58" si="52">BA57+BA55+BA50+BA47+BA44</f>
        <v>0</v>
      </c>
      <c r="BB58" s="8">
        <f t="shared" si="52"/>
        <v>0</v>
      </c>
      <c r="BC58" s="8">
        <f t="shared" si="52"/>
        <v>26</v>
      </c>
      <c r="BD58" s="8">
        <f t="shared" si="52"/>
        <v>482</v>
      </c>
      <c r="BE58" s="8">
        <f t="shared" si="52"/>
        <v>58</v>
      </c>
      <c r="BF58" s="8">
        <f t="shared" si="52"/>
        <v>1770</v>
      </c>
      <c r="BG58" s="8">
        <f t="shared" si="52"/>
        <v>3022</v>
      </c>
      <c r="BH58" s="8">
        <f t="shared" si="52"/>
        <v>13036</v>
      </c>
      <c r="BI58" s="8">
        <f t="shared" si="52"/>
        <v>12424</v>
      </c>
      <c r="BJ58" s="8">
        <f t="shared" si="52"/>
        <v>41512</v>
      </c>
      <c r="BK58" s="8">
        <f t="shared" si="6"/>
        <v>15530</v>
      </c>
      <c r="BL58" s="8">
        <f t="shared" si="6"/>
        <v>56800</v>
      </c>
      <c r="BM58" s="8">
        <f t="shared" si="34"/>
        <v>451542</v>
      </c>
      <c r="BN58" s="8">
        <f t="shared" si="34"/>
        <v>1775900</v>
      </c>
      <c r="BO58" s="8">
        <f>BO57+BO55+BO50+BO47+BO44</f>
        <v>98750</v>
      </c>
      <c r="BP58" s="8">
        <f>BP57+BP55+BP50+BP47+BP44</f>
        <v>318663.88495575223</v>
      </c>
      <c r="BQ58" s="8">
        <f>BQ57+BQ55+BQ50+BQ47+BQ44</f>
        <v>12469</v>
      </c>
      <c r="BR58" s="8">
        <f>BR57+BR55+BR50+BR47+BR44</f>
        <v>12386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</row>
    <row r="61" spans="1:93" x14ac:dyDescent="0.25"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7"/>
      <c r="AZ61" s="27"/>
      <c r="BA61" s="27"/>
      <c r="BB61" s="27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7"/>
      <c r="BN61" s="27"/>
      <c r="BO61" s="26"/>
    </row>
  </sheetData>
  <protectedRanges>
    <protectedRange sqref="B48:B49" name="Range7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Q63"/>
  <sheetViews>
    <sheetView view="pageBreakPreview" zoomScale="70" zoomScaleNormal="85" zoomScaleSheetLayoutView="70" workbookViewId="0">
      <pane xSplit="2" ySplit="6" topLeftCell="C7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8" width="8.4257812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7">
        <v>17254</v>
      </c>
      <c r="D7" s="7">
        <v>38380</v>
      </c>
      <c r="E7" s="7">
        <v>4270</v>
      </c>
      <c r="F7" s="7">
        <v>6800</v>
      </c>
      <c r="G7" s="7">
        <v>1000</v>
      </c>
      <c r="H7" s="7">
        <v>1000</v>
      </c>
      <c r="I7" s="8">
        <v>22524</v>
      </c>
      <c r="J7" s="8">
        <v>46180</v>
      </c>
      <c r="K7" s="7">
        <v>543</v>
      </c>
      <c r="L7" s="7">
        <v>3820</v>
      </c>
      <c r="M7" s="7">
        <v>286</v>
      </c>
      <c r="N7" s="7">
        <v>700</v>
      </c>
      <c r="O7" s="8">
        <v>23353</v>
      </c>
      <c r="P7" s="8">
        <v>50700</v>
      </c>
      <c r="Q7" s="7">
        <v>49</v>
      </c>
      <c r="R7" s="7">
        <v>143</v>
      </c>
      <c r="S7" s="7">
        <v>19857</v>
      </c>
      <c r="T7" s="7">
        <v>45635</v>
      </c>
      <c r="U7" s="7">
        <v>2599</v>
      </c>
      <c r="V7" s="7">
        <v>11260</v>
      </c>
      <c r="W7" s="7">
        <v>200</v>
      </c>
      <c r="X7" s="7">
        <v>2000</v>
      </c>
      <c r="Y7" s="7">
        <v>420</v>
      </c>
      <c r="Z7" s="7">
        <v>700</v>
      </c>
      <c r="AA7" s="7">
        <v>78</v>
      </c>
      <c r="AB7" s="7">
        <v>490</v>
      </c>
      <c r="AC7" s="7">
        <v>3</v>
      </c>
      <c r="AD7" s="7">
        <v>50</v>
      </c>
      <c r="AE7" s="8">
        <v>3300</v>
      </c>
      <c r="AF7" s="8">
        <v>14500</v>
      </c>
      <c r="AG7" s="7">
        <v>49</v>
      </c>
      <c r="AH7" s="7">
        <v>111</v>
      </c>
      <c r="AI7" s="7">
        <v>12</v>
      </c>
      <c r="AJ7" s="7">
        <v>210</v>
      </c>
      <c r="AK7" s="7">
        <v>114</v>
      </c>
      <c r="AL7" s="7">
        <v>415</v>
      </c>
      <c r="AM7" s="7">
        <v>316</v>
      </c>
      <c r="AN7" s="7">
        <v>1240</v>
      </c>
      <c r="AO7" s="7">
        <v>63</v>
      </c>
      <c r="AP7" s="7">
        <v>180</v>
      </c>
      <c r="AQ7" s="7">
        <v>378</v>
      </c>
      <c r="AR7" s="7">
        <v>491</v>
      </c>
      <c r="AS7" s="7">
        <v>29</v>
      </c>
      <c r="AT7" s="7">
        <v>64</v>
      </c>
      <c r="AU7" s="7">
        <v>912</v>
      </c>
      <c r="AV7" s="7">
        <v>2600</v>
      </c>
      <c r="AW7" s="7">
        <v>14</v>
      </c>
      <c r="AX7" s="7">
        <v>65</v>
      </c>
      <c r="AY7" s="9">
        <v>27565</v>
      </c>
      <c r="AZ7" s="9">
        <v>67800</v>
      </c>
      <c r="BA7" s="9"/>
      <c r="BB7" s="9"/>
      <c r="BC7" s="7">
        <v>4</v>
      </c>
      <c r="BD7" s="7">
        <v>85</v>
      </c>
      <c r="BE7" s="7">
        <v>5</v>
      </c>
      <c r="BF7" s="7">
        <v>157</v>
      </c>
      <c r="BG7" s="7">
        <v>92</v>
      </c>
      <c r="BH7" s="7">
        <v>963</v>
      </c>
      <c r="BI7" s="7">
        <v>344</v>
      </c>
      <c r="BJ7" s="7">
        <v>420</v>
      </c>
      <c r="BK7" s="8">
        <v>445</v>
      </c>
      <c r="BL7" s="8">
        <v>1625</v>
      </c>
      <c r="BM7" s="8">
        <v>28010</v>
      </c>
      <c r="BN7" s="8">
        <v>69425</v>
      </c>
      <c r="BO7" s="7">
        <v>8200</v>
      </c>
      <c r="BP7" s="7">
        <v>22500</v>
      </c>
      <c r="BQ7" s="7">
        <v>2004</v>
      </c>
      <c r="BR7" s="7">
        <v>3005.5</v>
      </c>
    </row>
    <row r="8" spans="1:70" s="10" customFormat="1" ht="18" customHeight="1" x14ac:dyDescent="0.25">
      <c r="A8" s="37">
        <v>2</v>
      </c>
      <c r="B8" s="12" t="s">
        <v>9</v>
      </c>
      <c r="C8" s="7">
        <v>34155</v>
      </c>
      <c r="D8" s="7">
        <v>89650</v>
      </c>
      <c r="E8" s="7">
        <v>5490</v>
      </c>
      <c r="F8" s="7">
        <v>12210</v>
      </c>
      <c r="G8" s="7">
        <v>800</v>
      </c>
      <c r="H8" s="7">
        <v>800</v>
      </c>
      <c r="I8" s="8">
        <v>40445</v>
      </c>
      <c r="J8" s="8">
        <v>102660</v>
      </c>
      <c r="K8" s="7">
        <v>100</v>
      </c>
      <c r="L8" s="7">
        <v>3000</v>
      </c>
      <c r="M8" s="7">
        <v>1455</v>
      </c>
      <c r="N8" s="7">
        <v>3000</v>
      </c>
      <c r="O8" s="8">
        <v>42000</v>
      </c>
      <c r="P8" s="8">
        <v>108660</v>
      </c>
      <c r="Q8" s="7">
        <v>227</v>
      </c>
      <c r="R8" s="7">
        <v>601</v>
      </c>
      <c r="S8" s="7">
        <v>35712</v>
      </c>
      <c r="T8" s="7">
        <v>97800</v>
      </c>
      <c r="U8" s="7">
        <v>1023</v>
      </c>
      <c r="V8" s="7">
        <v>6260</v>
      </c>
      <c r="W8" s="7">
        <v>300</v>
      </c>
      <c r="X8" s="7">
        <v>2500</v>
      </c>
      <c r="Y8" s="7">
        <v>520</v>
      </c>
      <c r="Z8" s="7">
        <v>950</v>
      </c>
      <c r="AA8" s="7">
        <v>82</v>
      </c>
      <c r="AB8" s="7">
        <v>590</v>
      </c>
      <c r="AC8" s="7">
        <v>2</v>
      </c>
      <c r="AD8" s="7">
        <v>100</v>
      </c>
      <c r="AE8" s="8">
        <v>1927</v>
      </c>
      <c r="AF8" s="8">
        <v>10400</v>
      </c>
      <c r="AG8" s="7">
        <v>72</v>
      </c>
      <c r="AH8" s="7">
        <v>157</v>
      </c>
      <c r="AI8" s="7">
        <v>14</v>
      </c>
      <c r="AJ8" s="7">
        <v>250</v>
      </c>
      <c r="AK8" s="7">
        <v>180</v>
      </c>
      <c r="AL8" s="7">
        <v>450</v>
      </c>
      <c r="AM8" s="7">
        <v>280</v>
      </c>
      <c r="AN8" s="7">
        <v>1605</v>
      </c>
      <c r="AO8" s="7">
        <v>67</v>
      </c>
      <c r="AP8" s="7">
        <v>150</v>
      </c>
      <c r="AQ8" s="7">
        <v>205</v>
      </c>
      <c r="AR8" s="7">
        <v>205</v>
      </c>
      <c r="AS8" s="7">
        <v>24</v>
      </c>
      <c r="AT8" s="7">
        <v>80</v>
      </c>
      <c r="AU8" s="7">
        <v>770</v>
      </c>
      <c r="AV8" s="7">
        <v>2740</v>
      </c>
      <c r="AW8" s="7">
        <v>13</v>
      </c>
      <c r="AX8" s="7">
        <v>26</v>
      </c>
      <c r="AY8" s="9">
        <v>44697</v>
      </c>
      <c r="AZ8" s="9">
        <v>121800</v>
      </c>
      <c r="BA8" s="9"/>
      <c r="BB8" s="9"/>
      <c r="BC8" s="7">
        <v>5</v>
      </c>
      <c r="BD8" s="7">
        <v>80</v>
      </c>
      <c r="BE8" s="7">
        <v>6</v>
      </c>
      <c r="BF8" s="7">
        <v>185</v>
      </c>
      <c r="BG8" s="7">
        <v>127</v>
      </c>
      <c r="BH8" s="7">
        <v>1375</v>
      </c>
      <c r="BI8" s="7">
        <v>442</v>
      </c>
      <c r="BJ8" s="7">
        <v>860</v>
      </c>
      <c r="BK8" s="8">
        <v>580</v>
      </c>
      <c r="BL8" s="8">
        <v>2500</v>
      </c>
      <c r="BM8" s="8">
        <v>45277</v>
      </c>
      <c r="BN8" s="8">
        <v>124300</v>
      </c>
      <c r="BO8" s="7">
        <v>13100</v>
      </c>
      <c r="BP8" s="7">
        <v>33200</v>
      </c>
      <c r="BQ8" s="7">
        <v>3284</v>
      </c>
      <c r="BR8" s="7">
        <v>4928.5</v>
      </c>
    </row>
    <row r="9" spans="1:70" s="10" customFormat="1" ht="18" customHeight="1" x14ac:dyDescent="0.25">
      <c r="A9" s="36">
        <v>3</v>
      </c>
      <c r="B9" s="12" t="s">
        <v>10</v>
      </c>
      <c r="C9" s="7">
        <v>1385</v>
      </c>
      <c r="D9" s="7">
        <v>1425</v>
      </c>
      <c r="E9" s="7">
        <v>544</v>
      </c>
      <c r="F9" s="7">
        <v>1650</v>
      </c>
      <c r="G9" s="7">
        <v>10</v>
      </c>
      <c r="H9" s="7">
        <v>10</v>
      </c>
      <c r="I9" s="8">
        <v>1939</v>
      </c>
      <c r="J9" s="8">
        <v>3085</v>
      </c>
      <c r="K9" s="7">
        <v>5</v>
      </c>
      <c r="L9" s="7">
        <v>15</v>
      </c>
      <c r="M9" s="7">
        <v>100</v>
      </c>
      <c r="N9" s="7">
        <v>200</v>
      </c>
      <c r="O9" s="8">
        <v>2044</v>
      </c>
      <c r="P9" s="8">
        <v>3300</v>
      </c>
      <c r="Q9" s="7">
        <v>16</v>
      </c>
      <c r="R9" s="7">
        <v>40</v>
      </c>
      <c r="S9" s="7">
        <v>1738</v>
      </c>
      <c r="T9" s="7">
        <v>2971</v>
      </c>
      <c r="U9" s="7">
        <v>59</v>
      </c>
      <c r="V9" s="7">
        <v>220</v>
      </c>
      <c r="W9" s="7">
        <v>10</v>
      </c>
      <c r="X9" s="7">
        <v>50</v>
      </c>
      <c r="Y9" s="7">
        <v>80</v>
      </c>
      <c r="Z9" s="7">
        <v>225</v>
      </c>
      <c r="AA9" s="7">
        <v>5</v>
      </c>
      <c r="AB9" s="7">
        <v>5</v>
      </c>
      <c r="AC9" s="7">
        <v>0</v>
      </c>
      <c r="AD9" s="7">
        <v>0</v>
      </c>
      <c r="AE9" s="8">
        <v>154</v>
      </c>
      <c r="AF9" s="8">
        <v>500</v>
      </c>
      <c r="AG9" s="7">
        <v>8</v>
      </c>
      <c r="AH9" s="7">
        <v>34</v>
      </c>
      <c r="AI9" s="7">
        <v>0</v>
      </c>
      <c r="AJ9" s="7">
        <v>0</v>
      </c>
      <c r="AK9" s="7">
        <v>40</v>
      </c>
      <c r="AL9" s="7">
        <v>100</v>
      </c>
      <c r="AM9" s="7">
        <v>60</v>
      </c>
      <c r="AN9" s="7">
        <v>400</v>
      </c>
      <c r="AO9" s="7">
        <v>24</v>
      </c>
      <c r="AP9" s="7">
        <v>130</v>
      </c>
      <c r="AQ9" s="7">
        <v>270</v>
      </c>
      <c r="AR9" s="7">
        <v>270</v>
      </c>
      <c r="AS9" s="7">
        <v>10</v>
      </c>
      <c r="AT9" s="7">
        <v>100</v>
      </c>
      <c r="AU9" s="7">
        <v>404</v>
      </c>
      <c r="AV9" s="7">
        <v>1000</v>
      </c>
      <c r="AW9" s="7">
        <v>6</v>
      </c>
      <c r="AX9" s="7">
        <v>27</v>
      </c>
      <c r="AY9" s="9">
        <v>2602</v>
      </c>
      <c r="AZ9" s="9">
        <v>4800</v>
      </c>
      <c r="BA9" s="9"/>
      <c r="BB9" s="9"/>
      <c r="BC9" s="7">
        <v>0</v>
      </c>
      <c r="BD9" s="7">
        <v>0</v>
      </c>
      <c r="BE9" s="7">
        <v>1</v>
      </c>
      <c r="BF9" s="7">
        <v>30</v>
      </c>
      <c r="BG9" s="7">
        <v>7</v>
      </c>
      <c r="BH9" s="7">
        <v>40</v>
      </c>
      <c r="BI9" s="7">
        <v>84</v>
      </c>
      <c r="BJ9" s="7">
        <v>258</v>
      </c>
      <c r="BK9" s="8">
        <v>92</v>
      </c>
      <c r="BL9" s="8">
        <v>328</v>
      </c>
      <c r="BM9" s="8">
        <v>2694</v>
      </c>
      <c r="BN9" s="8">
        <v>5128</v>
      </c>
      <c r="BO9" s="7">
        <v>60</v>
      </c>
      <c r="BP9" s="7">
        <v>60</v>
      </c>
      <c r="BQ9" s="7">
        <v>18</v>
      </c>
      <c r="BR9" s="7">
        <v>18</v>
      </c>
    </row>
    <row r="10" spans="1:70" s="10" customFormat="1" ht="18" customHeight="1" x14ac:dyDescent="0.25">
      <c r="A10" s="37">
        <v>4</v>
      </c>
      <c r="B10" s="12" t="s">
        <v>11</v>
      </c>
      <c r="C10" s="7">
        <v>5</v>
      </c>
      <c r="D10" s="7">
        <v>5</v>
      </c>
      <c r="E10" s="7">
        <v>25</v>
      </c>
      <c r="F10" s="7">
        <v>30</v>
      </c>
      <c r="G10" s="7">
        <v>0</v>
      </c>
      <c r="H10" s="7">
        <v>0</v>
      </c>
      <c r="I10" s="8">
        <v>30</v>
      </c>
      <c r="J10" s="8">
        <v>35</v>
      </c>
      <c r="K10" s="7">
        <v>13</v>
      </c>
      <c r="L10" s="7">
        <v>40</v>
      </c>
      <c r="M10" s="7">
        <v>10</v>
      </c>
      <c r="N10" s="7">
        <v>25</v>
      </c>
      <c r="O10" s="8">
        <v>53</v>
      </c>
      <c r="P10" s="8">
        <v>100</v>
      </c>
      <c r="Q10" s="7">
        <v>2</v>
      </c>
      <c r="R10" s="7">
        <v>5</v>
      </c>
      <c r="S10" s="7">
        <v>46</v>
      </c>
      <c r="T10" s="7">
        <v>90</v>
      </c>
      <c r="U10" s="7">
        <v>16</v>
      </c>
      <c r="V10" s="7">
        <v>70</v>
      </c>
      <c r="W10" s="7">
        <v>4</v>
      </c>
      <c r="X10" s="7">
        <v>5</v>
      </c>
      <c r="Y10" s="7">
        <v>20</v>
      </c>
      <c r="Z10" s="7">
        <v>25</v>
      </c>
      <c r="AA10" s="7">
        <v>0</v>
      </c>
      <c r="AB10" s="7">
        <v>0</v>
      </c>
      <c r="AC10" s="7">
        <v>0</v>
      </c>
      <c r="AD10" s="7">
        <v>0</v>
      </c>
      <c r="AE10" s="8">
        <v>40</v>
      </c>
      <c r="AF10" s="8">
        <v>100</v>
      </c>
      <c r="AG10" s="7">
        <v>4</v>
      </c>
      <c r="AH10" s="7">
        <v>5</v>
      </c>
      <c r="AI10" s="7">
        <v>0</v>
      </c>
      <c r="AJ10" s="7">
        <v>0</v>
      </c>
      <c r="AK10" s="7">
        <v>2</v>
      </c>
      <c r="AL10" s="7">
        <v>4</v>
      </c>
      <c r="AM10" s="7">
        <v>5</v>
      </c>
      <c r="AN10" s="7">
        <v>50</v>
      </c>
      <c r="AO10" s="7">
        <v>2</v>
      </c>
      <c r="AP10" s="7">
        <v>2</v>
      </c>
      <c r="AQ10" s="7">
        <v>10</v>
      </c>
      <c r="AR10" s="7">
        <v>14</v>
      </c>
      <c r="AS10" s="7">
        <v>3</v>
      </c>
      <c r="AT10" s="7">
        <v>10</v>
      </c>
      <c r="AU10" s="7">
        <v>22</v>
      </c>
      <c r="AV10" s="7">
        <v>80</v>
      </c>
      <c r="AW10" s="7">
        <v>1</v>
      </c>
      <c r="AX10" s="7">
        <v>1</v>
      </c>
      <c r="AY10" s="9">
        <v>115</v>
      </c>
      <c r="AZ10" s="9">
        <v>280</v>
      </c>
      <c r="BA10" s="9"/>
      <c r="BB10" s="9"/>
      <c r="BC10" s="7">
        <v>0</v>
      </c>
      <c r="BD10" s="7">
        <v>0</v>
      </c>
      <c r="BE10" s="7">
        <v>0</v>
      </c>
      <c r="BF10" s="7">
        <v>0</v>
      </c>
      <c r="BG10" s="7">
        <v>5</v>
      </c>
      <c r="BH10" s="7">
        <v>5</v>
      </c>
      <c r="BI10" s="7">
        <v>15</v>
      </c>
      <c r="BJ10" s="7">
        <v>15</v>
      </c>
      <c r="BK10" s="8">
        <v>20</v>
      </c>
      <c r="BL10" s="8">
        <v>20</v>
      </c>
      <c r="BM10" s="8">
        <v>135</v>
      </c>
      <c r="BN10" s="8">
        <v>300</v>
      </c>
      <c r="BO10" s="7">
        <v>15</v>
      </c>
      <c r="BP10" s="7">
        <v>20</v>
      </c>
      <c r="BQ10" s="7">
        <v>6</v>
      </c>
      <c r="BR10" s="7">
        <v>6</v>
      </c>
    </row>
    <row r="11" spans="1:70" s="10" customFormat="1" ht="18" customHeight="1" x14ac:dyDescent="0.25">
      <c r="A11" s="36">
        <v>5</v>
      </c>
      <c r="B11" s="12" t="s">
        <v>12</v>
      </c>
      <c r="C11" s="7">
        <v>2833</v>
      </c>
      <c r="D11" s="7">
        <v>6250</v>
      </c>
      <c r="E11" s="7">
        <v>748</v>
      </c>
      <c r="F11" s="7">
        <v>1160</v>
      </c>
      <c r="G11" s="7">
        <v>10</v>
      </c>
      <c r="H11" s="7">
        <v>10</v>
      </c>
      <c r="I11" s="8">
        <v>3591</v>
      </c>
      <c r="J11" s="8">
        <v>7420</v>
      </c>
      <c r="K11" s="7">
        <v>10</v>
      </c>
      <c r="L11" s="7">
        <v>30</v>
      </c>
      <c r="M11" s="7">
        <v>100</v>
      </c>
      <c r="N11" s="7">
        <v>200</v>
      </c>
      <c r="O11" s="8">
        <v>3701</v>
      </c>
      <c r="P11" s="8">
        <v>7650</v>
      </c>
      <c r="Q11" s="7">
        <v>17</v>
      </c>
      <c r="R11" s="7">
        <v>40</v>
      </c>
      <c r="S11" s="7">
        <v>3150</v>
      </c>
      <c r="T11" s="7">
        <v>6889</v>
      </c>
      <c r="U11" s="7">
        <v>159</v>
      </c>
      <c r="V11" s="7">
        <v>605</v>
      </c>
      <c r="W11" s="7">
        <v>60</v>
      </c>
      <c r="X11" s="7">
        <v>280</v>
      </c>
      <c r="Y11" s="7">
        <v>40</v>
      </c>
      <c r="Z11" s="7">
        <v>100</v>
      </c>
      <c r="AA11" s="7">
        <v>12</v>
      </c>
      <c r="AB11" s="7">
        <v>15</v>
      </c>
      <c r="AC11" s="7">
        <v>0</v>
      </c>
      <c r="AD11" s="7">
        <v>0</v>
      </c>
      <c r="AE11" s="8">
        <v>271</v>
      </c>
      <c r="AF11" s="8">
        <v>1000</v>
      </c>
      <c r="AG11" s="7">
        <v>7</v>
      </c>
      <c r="AH11" s="7">
        <v>17</v>
      </c>
      <c r="AI11" s="7">
        <v>0</v>
      </c>
      <c r="AJ11" s="7">
        <v>0</v>
      </c>
      <c r="AK11" s="7">
        <v>35</v>
      </c>
      <c r="AL11" s="7">
        <v>35</v>
      </c>
      <c r="AM11" s="7">
        <v>83</v>
      </c>
      <c r="AN11" s="7">
        <v>500</v>
      </c>
      <c r="AO11" s="7">
        <v>11</v>
      </c>
      <c r="AP11" s="7">
        <v>40</v>
      </c>
      <c r="AQ11" s="7">
        <v>55</v>
      </c>
      <c r="AR11" s="7">
        <v>145</v>
      </c>
      <c r="AS11" s="7">
        <v>8</v>
      </c>
      <c r="AT11" s="7">
        <v>80</v>
      </c>
      <c r="AU11" s="7">
        <v>192</v>
      </c>
      <c r="AV11" s="7">
        <v>800</v>
      </c>
      <c r="AW11" s="7">
        <v>7</v>
      </c>
      <c r="AX11" s="7">
        <v>17</v>
      </c>
      <c r="AY11" s="9">
        <v>4164</v>
      </c>
      <c r="AZ11" s="9">
        <v>9450</v>
      </c>
      <c r="BA11" s="9"/>
      <c r="BB11" s="9"/>
      <c r="BC11" s="7">
        <v>0</v>
      </c>
      <c r="BD11" s="7">
        <v>0</v>
      </c>
      <c r="BE11" s="7">
        <v>2</v>
      </c>
      <c r="BF11" s="7">
        <v>65</v>
      </c>
      <c r="BG11" s="7">
        <v>16</v>
      </c>
      <c r="BH11" s="7">
        <v>64</v>
      </c>
      <c r="BI11" s="7">
        <v>97</v>
      </c>
      <c r="BJ11" s="7">
        <v>331</v>
      </c>
      <c r="BK11" s="8">
        <v>115</v>
      </c>
      <c r="BL11" s="8">
        <v>460</v>
      </c>
      <c r="BM11" s="8">
        <v>4279</v>
      </c>
      <c r="BN11" s="8">
        <v>9910</v>
      </c>
      <c r="BO11" s="7">
        <v>1350</v>
      </c>
      <c r="BP11" s="7">
        <v>3100</v>
      </c>
      <c r="BQ11" s="7">
        <v>296</v>
      </c>
      <c r="BR11" s="7">
        <v>296</v>
      </c>
    </row>
    <row r="12" spans="1:70" s="10" customFormat="1" ht="18" customHeight="1" x14ac:dyDescent="0.25">
      <c r="A12" s="37">
        <v>6</v>
      </c>
      <c r="B12" s="12" t="s">
        <v>13</v>
      </c>
      <c r="C12" s="7">
        <v>3647</v>
      </c>
      <c r="D12" s="7">
        <v>8000</v>
      </c>
      <c r="E12" s="7">
        <v>391</v>
      </c>
      <c r="F12" s="7">
        <v>1030</v>
      </c>
      <c r="G12" s="7">
        <v>30</v>
      </c>
      <c r="H12" s="7">
        <v>10</v>
      </c>
      <c r="I12" s="8">
        <v>4068</v>
      </c>
      <c r="J12" s="8">
        <v>9040</v>
      </c>
      <c r="K12" s="7">
        <v>5</v>
      </c>
      <c r="L12" s="7">
        <v>10</v>
      </c>
      <c r="M12" s="7">
        <v>30</v>
      </c>
      <c r="N12" s="7">
        <v>50</v>
      </c>
      <c r="O12" s="8">
        <v>4103</v>
      </c>
      <c r="P12" s="8">
        <v>9100</v>
      </c>
      <c r="Q12" s="7">
        <v>5</v>
      </c>
      <c r="R12" s="7">
        <v>10</v>
      </c>
      <c r="S12" s="7">
        <v>3489</v>
      </c>
      <c r="T12" s="7">
        <v>8192</v>
      </c>
      <c r="U12" s="7">
        <v>57</v>
      </c>
      <c r="V12" s="7">
        <v>340</v>
      </c>
      <c r="W12" s="7">
        <v>40</v>
      </c>
      <c r="X12" s="7">
        <v>100</v>
      </c>
      <c r="Y12" s="7">
        <v>20</v>
      </c>
      <c r="Z12" s="7">
        <v>50</v>
      </c>
      <c r="AA12" s="7">
        <v>5</v>
      </c>
      <c r="AB12" s="7">
        <v>10</v>
      </c>
      <c r="AC12" s="7">
        <v>0</v>
      </c>
      <c r="AD12" s="7">
        <v>0</v>
      </c>
      <c r="AE12" s="8">
        <v>122</v>
      </c>
      <c r="AF12" s="8">
        <v>500</v>
      </c>
      <c r="AG12" s="7">
        <v>4</v>
      </c>
      <c r="AH12" s="7">
        <v>9</v>
      </c>
      <c r="AI12" s="7">
        <v>0</v>
      </c>
      <c r="AJ12" s="7">
        <v>0</v>
      </c>
      <c r="AK12" s="7">
        <v>15</v>
      </c>
      <c r="AL12" s="7">
        <v>40</v>
      </c>
      <c r="AM12" s="7">
        <v>25</v>
      </c>
      <c r="AN12" s="7">
        <v>180</v>
      </c>
      <c r="AO12" s="7">
        <v>6</v>
      </c>
      <c r="AP12" s="7">
        <v>30</v>
      </c>
      <c r="AQ12" s="7">
        <v>65</v>
      </c>
      <c r="AR12" s="7">
        <v>100</v>
      </c>
      <c r="AS12" s="7">
        <v>5</v>
      </c>
      <c r="AT12" s="7">
        <v>50</v>
      </c>
      <c r="AU12" s="7">
        <v>116</v>
      </c>
      <c r="AV12" s="7">
        <v>400</v>
      </c>
      <c r="AW12" s="7">
        <v>4</v>
      </c>
      <c r="AX12" s="7">
        <v>12</v>
      </c>
      <c r="AY12" s="9">
        <v>4341</v>
      </c>
      <c r="AZ12" s="9">
        <v>10000</v>
      </c>
      <c r="BA12" s="9"/>
      <c r="BB12" s="9"/>
      <c r="BC12" s="7">
        <v>0</v>
      </c>
      <c r="BD12" s="7">
        <v>0</v>
      </c>
      <c r="BE12" s="7">
        <v>1</v>
      </c>
      <c r="BF12" s="7">
        <v>30</v>
      </c>
      <c r="BG12" s="7">
        <v>11</v>
      </c>
      <c r="BH12" s="7">
        <v>54</v>
      </c>
      <c r="BI12" s="7">
        <v>85</v>
      </c>
      <c r="BJ12" s="7">
        <v>226</v>
      </c>
      <c r="BK12" s="8">
        <v>97</v>
      </c>
      <c r="BL12" s="8">
        <v>310</v>
      </c>
      <c r="BM12" s="8">
        <v>4438</v>
      </c>
      <c r="BN12" s="8">
        <v>10310</v>
      </c>
      <c r="BO12" s="7">
        <v>1300</v>
      </c>
      <c r="BP12" s="7">
        <v>2700</v>
      </c>
      <c r="BQ12" s="7">
        <v>326</v>
      </c>
      <c r="BR12" s="7">
        <v>326</v>
      </c>
    </row>
    <row r="13" spans="1:70" s="10" customFormat="1" ht="18" customHeight="1" x14ac:dyDescent="0.25">
      <c r="A13" s="36">
        <v>7</v>
      </c>
      <c r="B13" s="12" t="s">
        <v>15</v>
      </c>
      <c r="C13" s="7">
        <v>515</v>
      </c>
      <c r="D13" s="7">
        <v>1230</v>
      </c>
      <c r="E13" s="7">
        <v>187</v>
      </c>
      <c r="F13" s="7">
        <v>310</v>
      </c>
      <c r="G13" s="7">
        <v>10</v>
      </c>
      <c r="H13" s="7">
        <v>10</v>
      </c>
      <c r="I13" s="8">
        <v>712</v>
      </c>
      <c r="J13" s="8">
        <v>1550</v>
      </c>
      <c r="K13" s="7">
        <v>10</v>
      </c>
      <c r="L13" s="7">
        <v>20</v>
      </c>
      <c r="M13" s="7">
        <v>20</v>
      </c>
      <c r="N13" s="7">
        <v>30</v>
      </c>
      <c r="O13" s="8">
        <v>742</v>
      </c>
      <c r="P13" s="8">
        <v>1600</v>
      </c>
      <c r="Q13" s="7">
        <v>5</v>
      </c>
      <c r="R13" s="7">
        <v>7</v>
      </c>
      <c r="S13" s="7">
        <v>633</v>
      </c>
      <c r="T13" s="7">
        <v>1442</v>
      </c>
      <c r="U13" s="7">
        <v>230</v>
      </c>
      <c r="V13" s="7">
        <v>727</v>
      </c>
      <c r="W13" s="7">
        <v>10</v>
      </c>
      <c r="X13" s="7">
        <v>20</v>
      </c>
      <c r="Y13" s="7">
        <v>20</v>
      </c>
      <c r="Z13" s="7">
        <v>50</v>
      </c>
      <c r="AA13" s="7">
        <v>3</v>
      </c>
      <c r="AB13" s="7">
        <v>3</v>
      </c>
      <c r="AC13" s="7">
        <v>0</v>
      </c>
      <c r="AD13" s="7">
        <v>0</v>
      </c>
      <c r="AE13" s="8">
        <v>263</v>
      </c>
      <c r="AF13" s="8">
        <v>800</v>
      </c>
      <c r="AG13" s="7">
        <v>4</v>
      </c>
      <c r="AH13" s="7">
        <v>9</v>
      </c>
      <c r="AI13" s="7">
        <v>0</v>
      </c>
      <c r="AJ13" s="7">
        <v>0</v>
      </c>
      <c r="AK13" s="7">
        <v>5</v>
      </c>
      <c r="AL13" s="7">
        <v>10</v>
      </c>
      <c r="AM13" s="7">
        <v>20</v>
      </c>
      <c r="AN13" s="7">
        <v>95</v>
      </c>
      <c r="AO13" s="7">
        <v>2</v>
      </c>
      <c r="AP13" s="7">
        <v>2</v>
      </c>
      <c r="AQ13" s="7">
        <v>26</v>
      </c>
      <c r="AR13" s="7">
        <v>83</v>
      </c>
      <c r="AS13" s="7">
        <v>2</v>
      </c>
      <c r="AT13" s="7">
        <v>10</v>
      </c>
      <c r="AU13" s="7">
        <v>55</v>
      </c>
      <c r="AV13" s="7">
        <v>200</v>
      </c>
      <c r="AW13" s="7">
        <v>4</v>
      </c>
      <c r="AX13" s="7">
        <v>9</v>
      </c>
      <c r="AY13" s="9">
        <v>1060</v>
      </c>
      <c r="AZ13" s="9">
        <v>2600</v>
      </c>
      <c r="BA13" s="9"/>
      <c r="BB13" s="9"/>
      <c r="BC13" s="7">
        <v>0</v>
      </c>
      <c r="BD13" s="7">
        <v>0</v>
      </c>
      <c r="BE13" s="7">
        <v>1</v>
      </c>
      <c r="BF13" s="7">
        <v>30</v>
      </c>
      <c r="BG13" s="7">
        <v>24</v>
      </c>
      <c r="BH13" s="7">
        <v>35</v>
      </c>
      <c r="BI13" s="7">
        <v>51</v>
      </c>
      <c r="BJ13" s="7">
        <v>165</v>
      </c>
      <c r="BK13" s="8">
        <v>76</v>
      </c>
      <c r="BL13" s="8">
        <v>230</v>
      </c>
      <c r="BM13" s="8">
        <v>1136</v>
      </c>
      <c r="BN13" s="8">
        <v>2830</v>
      </c>
      <c r="BO13" s="7">
        <v>220</v>
      </c>
      <c r="BP13" s="7">
        <v>600</v>
      </c>
      <c r="BQ13" s="7">
        <v>59</v>
      </c>
      <c r="BR13" s="7">
        <v>59</v>
      </c>
    </row>
    <row r="14" spans="1:70" s="10" customFormat="1" ht="18" customHeight="1" x14ac:dyDescent="0.25">
      <c r="A14" s="37">
        <v>8</v>
      </c>
      <c r="B14" s="12" t="s">
        <v>16</v>
      </c>
      <c r="C14" s="7">
        <v>1612</v>
      </c>
      <c r="D14" s="7">
        <v>2125</v>
      </c>
      <c r="E14" s="7">
        <v>82</v>
      </c>
      <c r="F14" s="7">
        <v>235</v>
      </c>
      <c r="G14" s="7">
        <v>10</v>
      </c>
      <c r="H14" s="7">
        <v>10</v>
      </c>
      <c r="I14" s="8">
        <v>1704</v>
      </c>
      <c r="J14" s="8">
        <v>2370</v>
      </c>
      <c r="K14" s="7">
        <v>5</v>
      </c>
      <c r="L14" s="7">
        <v>10</v>
      </c>
      <c r="M14" s="7">
        <v>10</v>
      </c>
      <c r="N14" s="7">
        <v>20</v>
      </c>
      <c r="O14" s="8">
        <v>1719</v>
      </c>
      <c r="P14" s="8">
        <v>2400</v>
      </c>
      <c r="Q14" s="7">
        <v>5</v>
      </c>
      <c r="R14" s="7">
        <v>5</v>
      </c>
      <c r="S14" s="7">
        <v>1464</v>
      </c>
      <c r="T14" s="7">
        <v>2162</v>
      </c>
      <c r="U14" s="7">
        <v>225</v>
      </c>
      <c r="V14" s="7">
        <v>888</v>
      </c>
      <c r="W14" s="7">
        <v>10</v>
      </c>
      <c r="X14" s="7">
        <v>60</v>
      </c>
      <c r="Y14" s="7">
        <v>20</v>
      </c>
      <c r="Z14" s="7">
        <v>50</v>
      </c>
      <c r="AA14" s="7">
        <v>2</v>
      </c>
      <c r="AB14" s="7">
        <v>2</v>
      </c>
      <c r="AC14" s="7">
        <v>0</v>
      </c>
      <c r="AD14" s="7">
        <v>0</v>
      </c>
      <c r="AE14" s="8">
        <v>257</v>
      </c>
      <c r="AF14" s="8">
        <v>1000</v>
      </c>
      <c r="AG14" s="7">
        <v>5</v>
      </c>
      <c r="AH14" s="7">
        <v>9</v>
      </c>
      <c r="AI14" s="7">
        <v>0</v>
      </c>
      <c r="AJ14" s="7">
        <v>0</v>
      </c>
      <c r="AK14" s="7">
        <v>10</v>
      </c>
      <c r="AL14" s="7">
        <v>10</v>
      </c>
      <c r="AM14" s="7">
        <v>40</v>
      </c>
      <c r="AN14" s="7">
        <v>280</v>
      </c>
      <c r="AO14" s="7">
        <v>2</v>
      </c>
      <c r="AP14" s="7">
        <v>2</v>
      </c>
      <c r="AQ14" s="7">
        <v>80</v>
      </c>
      <c r="AR14" s="7">
        <v>193</v>
      </c>
      <c r="AS14" s="7">
        <v>5</v>
      </c>
      <c r="AT14" s="7">
        <v>15</v>
      </c>
      <c r="AU14" s="7">
        <v>137</v>
      </c>
      <c r="AV14" s="7">
        <v>500</v>
      </c>
      <c r="AW14" s="7">
        <v>5</v>
      </c>
      <c r="AX14" s="7">
        <v>22</v>
      </c>
      <c r="AY14" s="9">
        <v>2113</v>
      </c>
      <c r="AZ14" s="9">
        <v>3900</v>
      </c>
      <c r="BA14" s="9"/>
      <c r="BB14" s="9"/>
      <c r="BC14" s="7">
        <v>0</v>
      </c>
      <c r="BD14" s="7">
        <v>0</v>
      </c>
      <c r="BE14" s="7">
        <v>0</v>
      </c>
      <c r="BF14" s="7">
        <v>0</v>
      </c>
      <c r="BG14" s="7">
        <v>18</v>
      </c>
      <c r="BH14" s="7">
        <v>35</v>
      </c>
      <c r="BI14" s="7">
        <v>79</v>
      </c>
      <c r="BJ14" s="7">
        <v>185</v>
      </c>
      <c r="BK14" s="8">
        <v>97</v>
      </c>
      <c r="BL14" s="8">
        <v>220</v>
      </c>
      <c r="BM14" s="8">
        <v>2210</v>
      </c>
      <c r="BN14" s="8">
        <v>4120</v>
      </c>
      <c r="BO14" s="7">
        <v>60</v>
      </c>
      <c r="BP14" s="7">
        <v>60</v>
      </c>
      <c r="BQ14" s="7">
        <v>18</v>
      </c>
      <c r="BR14" s="7">
        <v>18</v>
      </c>
    </row>
    <row r="15" spans="1:70" s="10" customFormat="1" ht="18" customHeight="1" x14ac:dyDescent="0.25">
      <c r="A15" s="36">
        <v>9</v>
      </c>
      <c r="B15" s="12" t="s">
        <v>17</v>
      </c>
      <c r="C15" s="7">
        <v>250</v>
      </c>
      <c r="D15" s="7">
        <v>500</v>
      </c>
      <c r="E15" s="7">
        <v>53</v>
      </c>
      <c r="F15" s="7">
        <v>160</v>
      </c>
      <c r="G15" s="7">
        <v>10</v>
      </c>
      <c r="H15" s="7">
        <v>10</v>
      </c>
      <c r="I15" s="8">
        <v>313</v>
      </c>
      <c r="J15" s="8">
        <v>670</v>
      </c>
      <c r="K15" s="7">
        <v>5</v>
      </c>
      <c r="L15" s="7">
        <v>10</v>
      </c>
      <c r="M15" s="7">
        <v>10</v>
      </c>
      <c r="N15" s="7">
        <v>20</v>
      </c>
      <c r="O15" s="8">
        <v>328</v>
      </c>
      <c r="P15" s="8">
        <v>700</v>
      </c>
      <c r="Q15" s="7">
        <v>3</v>
      </c>
      <c r="R15" s="7">
        <v>4</v>
      </c>
      <c r="S15" s="7">
        <v>280</v>
      </c>
      <c r="T15" s="7">
        <v>631</v>
      </c>
      <c r="U15" s="7">
        <v>54</v>
      </c>
      <c r="V15" s="7">
        <v>330</v>
      </c>
      <c r="W15" s="7">
        <v>10</v>
      </c>
      <c r="X15" s="7">
        <v>20</v>
      </c>
      <c r="Y15" s="7">
        <v>10</v>
      </c>
      <c r="Z15" s="7">
        <v>50</v>
      </c>
      <c r="AA15" s="7">
        <v>0</v>
      </c>
      <c r="AB15" s="7">
        <v>0</v>
      </c>
      <c r="AC15" s="7">
        <v>0</v>
      </c>
      <c r="AD15" s="7">
        <v>0</v>
      </c>
      <c r="AE15" s="8">
        <v>74</v>
      </c>
      <c r="AF15" s="8">
        <v>400</v>
      </c>
      <c r="AG15" s="7">
        <v>2</v>
      </c>
      <c r="AH15" s="7">
        <v>9</v>
      </c>
      <c r="AI15" s="7">
        <v>0</v>
      </c>
      <c r="AJ15" s="7">
        <v>0</v>
      </c>
      <c r="AK15" s="7">
        <v>8</v>
      </c>
      <c r="AL15" s="7">
        <v>25</v>
      </c>
      <c r="AM15" s="7">
        <v>17</v>
      </c>
      <c r="AN15" s="7">
        <v>144</v>
      </c>
      <c r="AO15" s="7">
        <v>4</v>
      </c>
      <c r="AP15" s="7">
        <v>4</v>
      </c>
      <c r="AQ15" s="7">
        <v>10</v>
      </c>
      <c r="AR15" s="7">
        <v>17</v>
      </c>
      <c r="AS15" s="7">
        <v>4</v>
      </c>
      <c r="AT15" s="7">
        <v>10</v>
      </c>
      <c r="AU15" s="7">
        <v>43</v>
      </c>
      <c r="AV15" s="7">
        <v>200</v>
      </c>
      <c r="AW15" s="7">
        <v>2</v>
      </c>
      <c r="AX15" s="7">
        <v>11</v>
      </c>
      <c r="AY15" s="9">
        <v>445</v>
      </c>
      <c r="AZ15" s="9">
        <v>1300</v>
      </c>
      <c r="BA15" s="9"/>
      <c r="BB15" s="9"/>
      <c r="BC15" s="7">
        <v>0</v>
      </c>
      <c r="BD15" s="7">
        <v>0</v>
      </c>
      <c r="BE15" s="7">
        <v>0</v>
      </c>
      <c r="BF15" s="7">
        <v>0</v>
      </c>
      <c r="BG15" s="7">
        <v>12</v>
      </c>
      <c r="BH15" s="7">
        <v>15</v>
      </c>
      <c r="BI15" s="7">
        <v>55</v>
      </c>
      <c r="BJ15" s="7">
        <v>95</v>
      </c>
      <c r="BK15" s="8">
        <v>67</v>
      </c>
      <c r="BL15" s="8">
        <v>110</v>
      </c>
      <c r="BM15" s="8">
        <v>512</v>
      </c>
      <c r="BN15" s="8">
        <v>1410</v>
      </c>
      <c r="BO15" s="7">
        <v>120</v>
      </c>
      <c r="BP15" s="7">
        <v>350</v>
      </c>
      <c r="BQ15" s="7">
        <v>24</v>
      </c>
      <c r="BR15" s="7">
        <v>24</v>
      </c>
    </row>
    <row r="16" spans="1:70" s="10" customFormat="1" ht="18" customHeight="1" x14ac:dyDescent="0.25">
      <c r="A16" s="37">
        <v>10</v>
      </c>
      <c r="B16" s="12" t="s">
        <v>18</v>
      </c>
      <c r="C16" s="7">
        <v>6876</v>
      </c>
      <c r="D16" s="7">
        <v>14300</v>
      </c>
      <c r="E16" s="7">
        <v>1222</v>
      </c>
      <c r="F16" s="7">
        <v>3000</v>
      </c>
      <c r="G16" s="7">
        <v>100</v>
      </c>
      <c r="H16" s="7">
        <v>100</v>
      </c>
      <c r="I16" s="8">
        <v>8198</v>
      </c>
      <c r="J16" s="8">
        <v>17400</v>
      </c>
      <c r="K16" s="7">
        <v>212</v>
      </c>
      <c r="L16" s="7">
        <v>1000</v>
      </c>
      <c r="M16" s="7">
        <v>453</v>
      </c>
      <c r="N16" s="7">
        <v>500</v>
      </c>
      <c r="O16" s="8">
        <v>8863</v>
      </c>
      <c r="P16" s="8">
        <v>18900</v>
      </c>
      <c r="Q16" s="7">
        <v>71</v>
      </c>
      <c r="R16" s="7">
        <v>100</v>
      </c>
      <c r="S16" s="7">
        <v>7538</v>
      </c>
      <c r="T16" s="7">
        <v>17016</v>
      </c>
      <c r="U16" s="7">
        <v>698</v>
      </c>
      <c r="V16" s="7">
        <v>1590</v>
      </c>
      <c r="W16" s="7">
        <v>40</v>
      </c>
      <c r="X16" s="7">
        <v>300</v>
      </c>
      <c r="Y16" s="7">
        <v>80</v>
      </c>
      <c r="Z16" s="7">
        <v>280</v>
      </c>
      <c r="AA16" s="7">
        <v>10</v>
      </c>
      <c r="AB16" s="7">
        <v>10</v>
      </c>
      <c r="AC16" s="7">
        <v>2</v>
      </c>
      <c r="AD16" s="7">
        <v>20</v>
      </c>
      <c r="AE16" s="8">
        <v>830</v>
      </c>
      <c r="AF16" s="8">
        <v>2200</v>
      </c>
      <c r="AG16" s="7">
        <v>13</v>
      </c>
      <c r="AH16" s="7">
        <v>46</v>
      </c>
      <c r="AI16" s="7">
        <v>4</v>
      </c>
      <c r="AJ16" s="7">
        <v>40</v>
      </c>
      <c r="AK16" s="7">
        <v>20</v>
      </c>
      <c r="AL16" s="7">
        <v>20</v>
      </c>
      <c r="AM16" s="7">
        <v>60</v>
      </c>
      <c r="AN16" s="7">
        <v>300</v>
      </c>
      <c r="AO16" s="7">
        <v>20</v>
      </c>
      <c r="AP16" s="7">
        <v>40</v>
      </c>
      <c r="AQ16" s="7">
        <v>16</v>
      </c>
      <c r="AR16" s="7">
        <v>85</v>
      </c>
      <c r="AS16" s="7">
        <v>5</v>
      </c>
      <c r="AT16" s="7">
        <v>15</v>
      </c>
      <c r="AU16" s="7">
        <v>125</v>
      </c>
      <c r="AV16" s="7">
        <v>500</v>
      </c>
      <c r="AW16" s="7">
        <v>11</v>
      </c>
      <c r="AX16" s="7">
        <v>14</v>
      </c>
      <c r="AY16" s="9">
        <v>9818</v>
      </c>
      <c r="AZ16" s="9">
        <v>21600</v>
      </c>
      <c r="BA16" s="9"/>
      <c r="BB16" s="9"/>
      <c r="BC16" s="7">
        <v>3</v>
      </c>
      <c r="BD16" s="7">
        <v>45</v>
      </c>
      <c r="BE16" s="7">
        <v>5</v>
      </c>
      <c r="BF16" s="7">
        <v>150</v>
      </c>
      <c r="BG16" s="7">
        <v>35</v>
      </c>
      <c r="BH16" s="7">
        <v>135</v>
      </c>
      <c r="BI16" s="7">
        <v>145</v>
      </c>
      <c r="BJ16" s="7">
        <v>390</v>
      </c>
      <c r="BK16" s="8">
        <v>188</v>
      </c>
      <c r="BL16" s="8">
        <v>720</v>
      </c>
      <c r="BM16" s="8">
        <v>10006</v>
      </c>
      <c r="BN16" s="8">
        <v>22320</v>
      </c>
      <c r="BO16" s="7">
        <v>2800</v>
      </c>
      <c r="BP16" s="7">
        <v>6600</v>
      </c>
      <c r="BQ16" s="7">
        <v>727</v>
      </c>
      <c r="BR16" s="7">
        <v>1093</v>
      </c>
    </row>
    <row r="17" spans="1:95" s="10" customFormat="1" ht="18" customHeight="1" x14ac:dyDescent="0.25">
      <c r="A17" s="36">
        <v>11</v>
      </c>
      <c r="B17" s="12" t="s">
        <v>19</v>
      </c>
      <c r="C17" s="7">
        <v>643</v>
      </c>
      <c r="D17" s="7">
        <v>1065</v>
      </c>
      <c r="E17" s="7">
        <v>188</v>
      </c>
      <c r="F17" s="7">
        <v>595</v>
      </c>
      <c r="G17" s="7">
        <v>10</v>
      </c>
      <c r="H17" s="7">
        <v>10</v>
      </c>
      <c r="I17" s="8">
        <v>841</v>
      </c>
      <c r="J17" s="8">
        <v>1670</v>
      </c>
      <c r="K17" s="7">
        <v>2</v>
      </c>
      <c r="L17" s="7">
        <v>10</v>
      </c>
      <c r="M17" s="7">
        <v>6</v>
      </c>
      <c r="N17" s="7">
        <v>20</v>
      </c>
      <c r="O17" s="8">
        <v>849</v>
      </c>
      <c r="P17" s="8">
        <v>1700</v>
      </c>
      <c r="Q17" s="7">
        <v>2</v>
      </c>
      <c r="R17" s="7">
        <v>4</v>
      </c>
      <c r="S17" s="7">
        <v>723</v>
      </c>
      <c r="T17" s="7">
        <v>1532</v>
      </c>
      <c r="U17" s="7">
        <v>35</v>
      </c>
      <c r="V17" s="7">
        <v>165</v>
      </c>
      <c r="W17" s="7">
        <v>10</v>
      </c>
      <c r="X17" s="7">
        <v>20</v>
      </c>
      <c r="Y17" s="7">
        <v>10</v>
      </c>
      <c r="Z17" s="7">
        <v>10</v>
      </c>
      <c r="AA17" s="7">
        <v>5</v>
      </c>
      <c r="AB17" s="7">
        <v>5</v>
      </c>
      <c r="AC17" s="7">
        <v>0</v>
      </c>
      <c r="AD17" s="7">
        <v>0</v>
      </c>
      <c r="AE17" s="8">
        <v>60</v>
      </c>
      <c r="AF17" s="8">
        <v>200</v>
      </c>
      <c r="AG17" s="7">
        <v>3</v>
      </c>
      <c r="AH17" s="7">
        <v>3</v>
      </c>
      <c r="AI17" s="7">
        <v>0</v>
      </c>
      <c r="AJ17" s="7">
        <v>0</v>
      </c>
      <c r="AK17" s="7">
        <v>10</v>
      </c>
      <c r="AL17" s="7">
        <v>10</v>
      </c>
      <c r="AM17" s="7">
        <v>20</v>
      </c>
      <c r="AN17" s="7">
        <v>150</v>
      </c>
      <c r="AO17" s="7">
        <v>5</v>
      </c>
      <c r="AP17" s="7">
        <v>5</v>
      </c>
      <c r="AQ17" s="7">
        <v>8</v>
      </c>
      <c r="AR17" s="7">
        <v>10</v>
      </c>
      <c r="AS17" s="7">
        <v>5</v>
      </c>
      <c r="AT17" s="7">
        <v>25</v>
      </c>
      <c r="AU17" s="7">
        <v>48</v>
      </c>
      <c r="AV17" s="7">
        <v>200</v>
      </c>
      <c r="AW17" s="7">
        <v>2</v>
      </c>
      <c r="AX17" s="7">
        <v>3</v>
      </c>
      <c r="AY17" s="9">
        <v>957</v>
      </c>
      <c r="AZ17" s="9">
        <v>2100</v>
      </c>
      <c r="BA17" s="9"/>
      <c r="BB17" s="9"/>
      <c r="BC17" s="7">
        <v>0</v>
      </c>
      <c r="BD17" s="7">
        <v>0</v>
      </c>
      <c r="BE17" s="7">
        <v>1</v>
      </c>
      <c r="BF17" s="7">
        <v>35</v>
      </c>
      <c r="BG17" s="7">
        <v>13</v>
      </c>
      <c r="BH17" s="7">
        <v>18</v>
      </c>
      <c r="BI17" s="7">
        <v>32</v>
      </c>
      <c r="BJ17" s="7">
        <v>107</v>
      </c>
      <c r="BK17" s="8">
        <v>46</v>
      </c>
      <c r="BL17" s="8">
        <v>160</v>
      </c>
      <c r="BM17" s="8">
        <v>1003</v>
      </c>
      <c r="BN17" s="8">
        <v>2260</v>
      </c>
      <c r="BO17" s="7">
        <v>55</v>
      </c>
      <c r="BP17" s="7">
        <v>55</v>
      </c>
      <c r="BQ17" s="7">
        <v>17</v>
      </c>
      <c r="BR17" s="7">
        <v>17</v>
      </c>
    </row>
    <row r="18" spans="1:95" s="10" customFormat="1" ht="18" customHeight="1" x14ac:dyDescent="0.25">
      <c r="A18" s="37">
        <v>12</v>
      </c>
      <c r="B18" s="12" t="s">
        <v>20</v>
      </c>
      <c r="C18" s="7">
        <v>4363</v>
      </c>
      <c r="D18" s="7">
        <v>9500</v>
      </c>
      <c r="E18" s="7">
        <v>565</v>
      </c>
      <c r="F18" s="7">
        <v>920</v>
      </c>
      <c r="G18" s="7">
        <v>10</v>
      </c>
      <c r="H18" s="7">
        <v>10</v>
      </c>
      <c r="I18" s="8">
        <v>4938</v>
      </c>
      <c r="J18" s="8">
        <v>10430</v>
      </c>
      <c r="K18" s="7">
        <v>15</v>
      </c>
      <c r="L18" s="7">
        <v>30</v>
      </c>
      <c r="M18" s="7">
        <v>23</v>
      </c>
      <c r="N18" s="7">
        <v>40</v>
      </c>
      <c r="O18" s="8">
        <v>4976</v>
      </c>
      <c r="P18" s="8">
        <v>10500</v>
      </c>
      <c r="Q18" s="7">
        <v>10</v>
      </c>
      <c r="R18" s="7">
        <v>13</v>
      </c>
      <c r="S18" s="7">
        <v>4235</v>
      </c>
      <c r="T18" s="7">
        <v>9454</v>
      </c>
      <c r="U18" s="7">
        <v>363</v>
      </c>
      <c r="V18" s="7">
        <v>1400</v>
      </c>
      <c r="W18" s="7">
        <v>25</v>
      </c>
      <c r="X18" s="7">
        <v>100</v>
      </c>
      <c r="Y18" s="7">
        <v>40</v>
      </c>
      <c r="Z18" s="7">
        <v>90</v>
      </c>
      <c r="AA18" s="7">
        <v>5</v>
      </c>
      <c r="AB18" s="7">
        <v>10</v>
      </c>
      <c r="AC18" s="7">
        <v>0</v>
      </c>
      <c r="AD18" s="7">
        <v>0</v>
      </c>
      <c r="AE18" s="8">
        <v>433</v>
      </c>
      <c r="AF18" s="8">
        <v>1600</v>
      </c>
      <c r="AG18" s="7">
        <v>10</v>
      </c>
      <c r="AH18" s="7">
        <v>17</v>
      </c>
      <c r="AI18" s="7">
        <v>0</v>
      </c>
      <c r="AJ18" s="7">
        <v>0</v>
      </c>
      <c r="AK18" s="7">
        <v>22</v>
      </c>
      <c r="AL18" s="7">
        <v>50</v>
      </c>
      <c r="AM18" s="7">
        <v>45</v>
      </c>
      <c r="AN18" s="7">
        <v>230</v>
      </c>
      <c r="AO18" s="7">
        <v>13</v>
      </c>
      <c r="AP18" s="7">
        <v>30</v>
      </c>
      <c r="AQ18" s="7">
        <v>25</v>
      </c>
      <c r="AR18" s="7">
        <v>40</v>
      </c>
      <c r="AS18" s="7">
        <v>12</v>
      </c>
      <c r="AT18" s="7">
        <v>50</v>
      </c>
      <c r="AU18" s="7">
        <v>117</v>
      </c>
      <c r="AV18" s="7">
        <v>400</v>
      </c>
      <c r="AW18" s="7">
        <v>3</v>
      </c>
      <c r="AX18" s="7">
        <v>5</v>
      </c>
      <c r="AY18" s="9">
        <v>5526</v>
      </c>
      <c r="AZ18" s="9">
        <v>12500</v>
      </c>
      <c r="BA18" s="9"/>
      <c r="BB18" s="9"/>
      <c r="BC18" s="7">
        <v>2</v>
      </c>
      <c r="BD18" s="7">
        <v>30</v>
      </c>
      <c r="BE18" s="7">
        <v>3</v>
      </c>
      <c r="BF18" s="7">
        <v>90</v>
      </c>
      <c r="BG18" s="7">
        <v>55</v>
      </c>
      <c r="BH18" s="7">
        <v>66</v>
      </c>
      <c r="BI18" s="7">
        <v>100</v>
      </c>
      <c r="BJ18" s="7">
        <v>414</v>
      </c>
      <c r="BK18" s="8">
        <v>160</v>
      </c>
      <c r="BL18" s="8">
        <v>600</v>
      </c>
      <c r="BM18" s="8">
        <v>5686</v>
      </c>
      <c r="BN18" s="8">
        <v>13100</v>
      </c>
      <c r="BO18" s="7">
        <v>1300</v>
      </c>
      <c r="BP18" s="7">
        <v>4200</v>
      </c>
      <c r="BQ18" s="7">
        <v>338</v>
      </c>
      <c r="BR18" s="7">
        <v>507</v>
      </c>
    </row>
    <row r="19" spans="1:95" s="16" customFormat="1" ht="18" customHeight="1" x14ac:dyDescent="0.25">
      <c r="A19" s="38"/>
      <c r="B19" s="13" t="s">
        <v>67</v>
      </c>
      <c r="C19" s="8">
        <v>73538</v>
      </c>
      <c r="D19" s="8">
        <v>172430</v>
      </c>
      <c r="E19" s="8">
        <v>13765</v>
      </c>
      <c r="F19" s="8">
        <v>28100</v>
      </c>
      <c r="G19" s="8">
        <v>2000</v>
      </c>
      <c r="H19" s="8">
        <v>1980</v>
      </c>
      <c r="I19" s="8">
        <v>89303</v>
      </c>
      <c r="J19" s="8">
        <v>202510</v>
      </c>
      <c r="K19" s="8">
        <v>925</v>
      </c>
      <c r="L19" s="8">
        <v>7995</v>
      </c>
      <c r="M19" s="8">
        <v>2503</v>
      </c>
      <c r="N19" s="8">
        <v>4805</v>
      </c>
      <c r="O19" s="8">
        <v>92731</v>
      </c>
      <c r="P19" s="8">
        <v>215310</v>
      </c>
      <c r="Q19" s="8">
        <v>412</v>
      </c>
      <c r="R19" s="8">
        <v>972</v>
      </c>
      <c r="S19" s="8">
        <v>78865</v>
      </c>
      <c r="T19" s="8">
        <v>193814</v>
      </c>
      <c r="U19" s="8">
        <v>5518</v>
      </c>
      <c r="V19" s="8">
        <v>23855</v>
      </c>
      <c r="W19" s="8">
        <v>719</v>
      </c>
      <c r="X19" s="8">
        <v>5455</v>
      </c>
      <c r="Y19" s="8">
        <v>1280</v>
      </c>
      <c r="Z19" s="8">
        <v>2580</v>
      </c>
      <c r="AA19" s="8">
        <v>207</v>
      </c>
      <c r="AB19" s="8">
        <v>1140</v>
      </c>
      <c r="AC19" s="8">
        <v>7</v>
      </c>
      <c r="AD19" s="8">
        <v>170</v>
      </c>
      <c r="AE19" s="8">
        <v>7731</v>
      </c>
      <c r="AF19" s="8">
        <v>33200</v>
      </c>
      <c r="AG19" s="8">
        <v>181</v>
      </c>
      <c r="AH19" s="8">
        <v>426</v>
      </c>
      <c r="AI19" s="8">
        <v>30</v>
      </c>
      <c r="AJ19" s="8">
        <v>500</v>
      </c>
      <c r="AK19" s="8">
        <v>461</v>
      </c>
      <c r="AL19" s="8">
        <v>1169</v>
      </c>
      <c r="AM19" s="8">
        <v>971</v>
      </c>
      <c r="AN19" s="8">
        <v>5174</v>
      </c>
      <c r="AO19" s="8">
        <v>219</v>
      </c>
      <c r="AP19" s="8">
        <v>615</v>
      </c>
      <c r="AQ19" s="8">
        <v>1148</v>
      </c>
      <c r="AR19" s="8">
        <v>1653</v>
      </c>
      <c r="AS19" s="8">
        <v>112</v>
      </c>
      <c r="AT19" s="8">
        <v>509</v>
      </c>
      <c r="AU19" s="8">
        <v>2941</v>
      </c>
      <c r="AV19" s="8">
        <v>9620</v>
      </c>
      <c r="AW19" s="8">
        <v>72</v>
      </c>
      <c r="AX19" s="8">
        <v>212</v>
      </c>
      <c r="AY19" s="9">
        <v>103403</v>
      </c>
      <c r="AZ19" s="9">
        <v>258130</v>
      </c>
      <c r="BA19" s="8">
        <v>0</v>
      </c>
      <c r="BB19" s="8">
        <v>0</v>
      </c>
      <c r="BC19" s="8">
        <v>14</v>
      </c>
      <c r="BD19" s="8">
        <v>240</v>
      </c>
      <c r="BE19" s="8">
        <v>25</v>
      </c>
      <c r="BF19" s="8">
        <v>772</v>
      </c>
      <c r="BG19" s="8">
        <v>415</v>
      </c>
      <c r="BH19" s="8">
        <v>2805</v>
      </c>
      <c r="BI19" s="8">
        <v>1529</v>
      </c>
      <c r="BJ19" s="8">
        <v>3466</v>
      </c>
      <c r="BK19" s="8">
        <v>1983</v>
      </c>
      <c r="BL19" s="8">
        <v>7283</v>
      </c>
      <c r="BM19" s="8">
        <v>105386</v>
      </c>
      <c r="BN19" s="8">
        <v>265413</v>
      </c>
      <c r="BO19" s="8">
        <v>28580</v>
      </c>
      <c r="BP19" s="8">
        <v>73445</v>
      </c>
      <c r="BQ19" s="8">
        <v>7117</v>
      </c>
      <c r="BR19" s="8">
        <v>10298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8"/>
      <c r="D20" s="8"/>
      <c r="E20" s="8"/>
      <c r="F20" s="8"/>
      <c r="G20" s="8"/>
      <c r="H20" s="8"/>
      <c r="I20" s="8">
        <v>0</v>
      </c>
      <c r="J20" s="8">
        <v>0</v>
      </c>
      <c r="K20" s="8"/>
      <c r="L20" s="8"/>
      <c r="M20" s="8"/>
      <c r="N20" s="8"/>
      <c r="O20" s="8">
        <v>0</v>
      </c>
      <c r="P20" s="8">
        <v>0</v>
      </c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>
        <v>0</v>
      </c>
      <c r="AF20" s="8">
        <v>0</v>
      </c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7">
        <v>0</v>
      </c>
      <c r="AV20" s="7">
        <v>0</v>
      </c>
      <c r="AW20" s="8"/>
      <c r="AX20" s="8"/>
      <c r="AY20" s="9">
        <v>0</v>
      </c>
      <c r="AZ20" s="9">
        <v>0</v>
      </c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>
        <v>0</v>
      </c>
      <c r="BL20" s="8">
        <v>0</v>
      </c>
      <c r="BM20" s="8">
        <v>0</v>
      </c>
      <c r="BN20" s="8">
        <v>0</v>
      </c>
      <c r="BO20" s="8"/>
      <c r="BP20" s="8"/>
      <c r="BQ20" s="8"/>
      <c r="BR20" s="8"/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8"/>
      <c r="D21" s="8"/>
      <c r="E21" s="8"/>
      <c r="F21" s="8"/>
      <c r="G21" s="8"/>
      <c r="H21" s="8"/>
      <c r="I21" s="8">
        <v>0</v>
      </c>
      <c r="J21" s="8">
        <v>0</v>
      </c>
      <c r="K21" s="8"/>
      <c r="L21" s="8"/>
      <c r="M21" s="8"/>
      <c r="N21" s="8"/>
      <c r="O21" s="8">
        <v>0</v>
      </c>
      <c r="P21" s="8">
        <v>0</v>
      </c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>
        <v>0</v>
      </c>
      <c r="AF21" s="8">
        <v>0</v>
      </c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7">
        <v>0</v>
      </c>
      <c r="AV21" s="7">
        <v>0</v>
      </c>
      <c r="AW21" s="8"/>
      <c r="AX21" s="8"/>
      <c r="AY21" s="9">
        <v>0</v>
      </c>
      <c r="AZ21" s="9">
        <v>0</v>
      </c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>
        <v>0</v>
      </c>
      <c r="BL21" s="8">
        <v>0</v>
      </c>
      <c r="BM21" s="8">
        <v>0</v>
      </c>
      <c r="BN21" s="8">
        <v>0</v>
      </c>
      <c r="BO21" s="8"/>
      <c r="BP21" s="8"/>
      <c r="BQ21" s="8"/>
      <c r="BR21" s="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8"/>
      <c r="D22" s="8"/>
      <c r="E22" s="8"/>
      <c r="F22" s="8"/>
      <c r="G22" s="8"/>
      <c r="H22" s="8"/>
      <c r="I22" s="8">
        <v>0</v>
      </c>
      <c r="J22" s="8">
        <v>0</v>
      </c>
      <c r="K22" s="8"/>
      <c r="L22" s="8"/>
      <c r="M22" s="8"/>
      <c r="N22" s="8"/>
      <c r="O22" s="8">
        <v>0</v>
      </c>
      <c r="P22" s="8">
        <v>0</v>
      </c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>
        <v>0</v>
      </c>
      <c r="AF22" s="8">
        <v>0</v>
      </c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7">
        <v>0</v>
      </c>
      <c r="AV22" s="7">
        <v>0</v>
      </c>
      <c r="AW22" s="8"/>
      <c r="AX22" s="8"/>
      <c r="AY22" s="9">
        <v>0</v>
      </c>
      <c r="AZ22" s="9">
        <v>0</v>
      </c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>
        <v>0</v>
      </c>
      <c r="BL22" s="8">
        <v>0</v>
      </c>
      <c r="BM22" s="8">
        <v>0</v>
      </c>
      <c r="BN22" s="8">
        <v>0</v>
      </c>
      <c r="BO22" s="8"/>
      <c r="BP22" s="8"/>
      <c r="BQ22" s="8"/>
      <c r="BR22" s="8"/>
    </row>
    <row r="23" spans="1:95" s="10" customFormat="1" ht="18" customHeight="1" x14ac:dyDescent="0.25">
      <c r="A23" s="37">
        <v>16</v>
      </c>
      <c r="B23" s="12" t="s">
        <v>24</v>
      </c>
      <c r="C23" s="8"/>
      <c r="D23" s="8"/>
      <c r="E23" s="8"/>
      <c r="F23" s="8"/>
      <c r="G23" s="8"/>
      <c r="H23" s="8"/>
      <c r="I23" s="8">
        <v>0</v>
      </c>
      <c r="J23" s="8">
        <v>0</v>
      </c>
      <c r="K23" s="8"/>
      <c r="L23" s="8"/>
      <c r="M23" s="8"/>
      <c r="N23" s="8"/>
      <c r="O23" s="8">
        <v>0</v>
      </c>
      <c r="P23" s="8">
        <v>0</v>
      </c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>
        <v>0</v>
      </c>
      <c r="AF23" s="8">
        <v>0</v>
      </c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7">
        <v>0</v>
      </c>
      <c r="AV23" s="7">
        <v>0</v>
      </c>
      <c r="AW23" s="8"/>
      <c r="AX23" s="8"/>
      <c r="AY23" s="9">
        <v>0</v>
      </c>
      <c r="AZ23" s="9">
        <v>0</v>
      </c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>
        <v>0</v>
      </c>
      <c r="BL23" s="8">
        <v>0</v>
      </c>
      <c r="BM23" s="8">
        <v>0</v>
      </c>
      <c r="BN23" s="8">
        <v>0</v>
      </c>
      <c r="BO23" s="8"/>
      <c r="BP23" s="8"/>
      <c r="BQ23" s="8"/>
      <c r="BR23" s="8"/>
    </row>
    <row r="24" spans="1:95" s="19" customFormat="1" ht="18" customHeight="1" x14ac:dyDescent="0.25">
      <c r="A24" s="37">
        <v>17</v>
      </c>
      <c r="B24" s="6" t="s">
        <v>97</v>
      </c>
      <c r="C24" s="8"/>
      <c r="D24" s="8"/>
      <c r="E24" s="8"/>
      <c r="F24" s="8"/>
      <c r="G24" s="8"/>
      <c r="H24" s="8"/>
      <c r="I24" s="8">
        <v>0</v>
      </c>
      <c r="J24" s="8">
        <v>0</v>
      </c>
      <c r="K24" s="8"/>
      <c r="L24" s="8"/>
      <c r="M24" s="8"/>
      <c r="N24" s="8"/>
      <c r="O24" s="8">
        <v>0</v>
      </c>
      <c r="P24" s="8">
        <v>0</v>
      </c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>
        <v>0</v>
      </c>
      <c r="AF24" s="8">
        <v>0</v>
      </c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7">
        <v>0</v>
      </c>
      <c r="AV24" s="7">
        <v>0</v>
      </c>
      <c r="AW24" s="8"/>
      <c r="AX24" s="8"/>
      <c r="AY24" s="9">
        <v>0</v>
      </c>
      <c r="AZ24" s="9">
        <v>0</v>
      </c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>
        <v>0</v>
      </c>
      <c r="BL24" s="8">
        <v>0</v>
      </c>
      <c r="BM24" s="8">
        <v>0</v>
      </c>
      <c r="BN24" s="8">
        <v>0</v>
      </c>
      <c r="BO24" s="8"/>
      <c r="BP24" s="8"/>
      <c r="BQ24" s="8"/>
      <c r="BR24" s="8"/>
    </row>
    <row r="25" spans="1:95" s="19" customFormat="1" ht="18" customHeight="1" x14ac:dyDescent="0.25">
      <c r="A25" s="37">
        <v>18</v>
      </c>
      <c r="B25" s="6" t="s">
        <v>25</v>
      </c>
      <c r="C25" s="8"/>
      <c r="D25" s="8"/>
      <c r="E25" s="8"/>
      <c r="F25" s="8"/>
      <c r="G25" s="8"/>
      <c r="H25" s="8"/>
      <c r="I25" s="8">
        <v>0</v>
      </c>
      <c r="J25" s="8">
        <v>0</v>
      </c>
      <c r="K25" s="8"/>
      <c r="L25" s="8"/>
      <c r="M25" s="8"/>
      <c r="N25" s="8"/>
      <c r="O25" s="8">
        <v>0</v>
      </c>
      <c r="P25" s="8">
        <v>0</v>
      </c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>
        <v>0</v>
      </c>
      <c r="AF25" s="8">
        <v>0</v>
      </c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7">
        <v>0</v>
      </c>
      <c r="AV25" s="7">
        <v>0</v>
      </c>
      <c r="AW25" s="8"/>
      <c r="AX25" s="8"/>
      <c r="AY25" s="9">
        <v>0</v>
      </c>
      <c r="AZ25" s="9">
        <v>0</v>
      </c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>
        <v>0</v>
      </c>
      <c r="BL25" s="8">
        <v>0</v>
      </c>
      <c r="BM25" s="8">
        <v>0</v>
      </c>
      <c r="BN25" s="8">
        <v>0</v>
      </c>
      <c r="BO25" s="8"/>
      <c r="BP25" s="8"/>
      <c r="BQ25" s="8"/>
      <c r="BR25" s="8"/>
    </row>
    <row r="26" spans="1:95" s="19" customFormat="1" ht="18" customHeight="1" x14ac:dyDescent="0.25">
      <c r="A26" s="37">
        <v>19</v>
      </c>
      <c r="B26" s="6" t="s">
        <v>26</v>
      </c>
      <c r="C26" s="8"/>
      <c r="D26" s="8"/>
      <c r="E26" s="8"/>
      <c r="F26" s="8"/>
      <c r="G26" s="8"/>
      <c r="H26" s="8"/>
      <c r="I26" s="8">
        <v>0</v>
      </c>
      <c r="J26" s="8">
        <v>0</v>
      </c>
      <c r="K26" s="8"/>
      <c r="L26" s="8"/>
      <c r="M26" s="8"/>
      <c r="N26" s="8"/>
      <c r="O26" s="8">
        <v>0</v>
      </c>
      <c r="P26" s="8">
        <v>0</v>
      </c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>
        <v>0</v>
      </c>
      <c r="AF26" s="8">
        <v>0</v>
      </c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7">
        <v>0</v>
      </c>
      <c r="AV26" s="7">
        <v>0</v>
      </c>
      <c r="AW26" s="8"/>
      <c r="AX26" s="8"/>
      <c r="AY26" s="9">
        <v>0</v>
      </c>
      <c r="AZ26" s="9">
        <v>0</v>
      </c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>
        <v>0</v>
      </c>
      <c r="BL26" s="8">
        <v>0</v>
      </c>
      <c r="BM26" s="8">
        <v>0</v>
      </c>
      <c r="BN26" s="8">
        <v>0</v>
      </c>
      <c r="BO26" s="8"/>
      <c r="BP26" s="8"/>
      <c r="BQ26" s="8"/>
      <c r="BR26" s="8"/>
    </row>
    <row r="27" spans="1:95" s="19" customFormat="1" ht="18" customHeight="1" x14ac:dyDescent="0.25">
      <c r="A27" s="37">
        <v>20</v>
      </c>
      <c r="B27" s="6" t="s">
        <v>27</v>
      </c>
      <c r="C27" s="8"/>
      <c r="D27" s="8"/>
      <c r="E27" s="8"/>
      <c r="F27" s="8"/>
      <c r="G27" s="8"/>
      <c r="H27" s="8"/>
      <c r="I27" s="8">
        <v>0</v>
      </c>
      <c r="J27" s="8">
        <v>0</v>
      </c>
      <c r="K27" s="8"/>
      <c r="L27" s="8"/>
      <c r="M27" s="8"/>
      <c r="N27" s="8"/>
      <c r="O27" s="8">
        <v>0</v>
      </c>
      <c r="P27" s="8">
        <v>0</v>
      </c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>
        <v>0</v>
      </c>
      <c r="AF27" s="8">
        <v>0</v>
      </c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7">
        <v>0</v>
      </c>
      <c r="AV27" s="7">
        <v>0</v>
      </c>
      <c r="AW27" s="8"/>
      <c r="AX27" s="8"/>
      <c r="AY27" s="9">
        <v>0</v>
      </c>
      <c r="AZ27" s="9">
        <v>0</v>
      </c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>
        <v>0</v>
      </c>
      <c r="BL27" s="8">
        <v>0</v>
      </c>
      <c r="BM27" s="8">
        <v>0</v>
      </c>
      <c r="BN27" s="8">
        <v>0</v>
      </c>
      <c r="BO27" s="8"/>
      <c r="BP27" s="8"/>
      <c r="BQ27" s="8"/>
      <c r="BR27" s="8"/>
    </row>
    <row r="28" spans="1:95" s="19" customFormat="1" ht="18" customHeight="1" x14ac:dyDescent="0.25">
      <c r="A28" s="37">
        <v>21</v>
      </c>
      <c r="B28" s="6" t="s">
        <v>59</v>
      </c>
      <c r="C28" s="8"/>
      <c r="D28" s="8"/>
      <c r="E28" s="8"/>
      <c r="F28" s="8"/>
      <c r="G28" s="8"/>
      <c r="H28" s="8"/>
      <c r="I28" s="8">
        <v>0</v>
      </c>
      <c r="J28" s="8">
        <v>0</v>
      </c>
      <c r="K28" s="8"/>
      <c r="L28" s="8"/>
      <c r="M28" s="8"/>
      <c r="N28" s="8"/>
      <c r="O28" s="8">
        <v>0</v>
      </c>
      <c r="P28" s="8">
        <v>0</v>
      </c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>
        <v>0</v>
      </c>
      <c r="AF28" s="8">
        <v>0</v>
      </c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7">
        <v>0</v>
      </c>
      <c r="AV28" s="7">
        <v>0</v>
      </c>
      <c r="AW28" s="8"/>
      <c r="AX28" s="8"/>
      <c r="AY28" s="9">
        <v>0</v>
      </c>
      <c r="AZ28" s="9">
        <v>0</v>
      </c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>
        <v>0</v>
      </c>
      <c r="BL28" s="8">
        <v>0</v>
      </c>
      <c r="BM28" s="8">
        <v>0</v>
      </c>
      <c r="BN28" s="8">
        <v>0</v>
      </c>
      <c r="BO28" s="8"/>
      <c r="BP28" s="8"/>
      <c r="BQ28" s="8"/>
      <c r="BR28" s="8"/>
    </row>
    <row r="29" spans="1:95" s="19" customFormat="1" ht="18" customHeight="1" x14ac:dyDescent="0.25">
      <c r="A29" s="37">
        <v>22</v>
      </c>
      <c r="B29" s="6" t="s">
        <v>28</v>
      </c>
      <c r="C29" s="8"/>
      <c r="D29" s="8"/>
      <c r="E29" s="8"/>
      <c r="F29" s="8"/>
      <c r="G29" s="8"/>
      <c r="H29" s="8"/>
      <c r="I29" s="8">
        <v>0</v>
      </c>
      <c r="J29" s="8">
        <v>0</v>
      </c>
      <c r="K29" s="8"/>
      <c r="L29" s="8"/>
      <c r="M29" s="8"/>
      <c r="N29" s="8"/>
      <c r="O29" s="8">
        <v>0</v>
      </c>
      <c r="P29" s="8">
        <v>0</v>
      </c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>
        <v>0</v>
      </c>
      <c r="AF29" s="8">
        <v>0</v>
      </c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7">
        <v>0</v>
      </c>
      <c r="AV29" s="7">
        <v>0</v>
      </c>
      <c r="AW29" s="8"/>
      <c r="AX29" s="8"/>
      <c r="AY29" s="9">
        <v>0</v>
      </c>
      <c r="AZ29" s="9">
        <v>0</v>
      </c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>
        <v>0</v>
      </c>
      <c r="BL29" s="8">
        <v>0</v>
      </c>
      <c r="BM29" s="8">
        <v>0</v>
      </c>
      <c r="BN29" s="8">
        <v>0</v>
      </c>
      <c r="BO29" s="8"/>
      <c r="BP29" s="8"/>
      <c r="BQ29" s="8"/>
      <c r="BR29" s="8"/>
    </row>
    <row r="30" spans="1:95" s="19" customFormat="1" ht="18" customHeight="1" x14ac:dyDescent="0.25">
      <c r="A30" s="37">
        <v>23</v>
      </c>
      <c r="B30" s="6" t="s">
        <v>98</v>
      </c>
      <c r="C30" s="8"/>
      <c r="D30" s="8"/>
      <c r="E30" s="8"/>
      <c r="F30" s="8"/>
      <c r="G30" s="8"/>
      <c r="H30" s="8"/>
      <c r="I30" s="8">
        <v>0</v>
      </c>
      <c r="J30" s="8">
        <v>0</v>
      </c>
      <c r="K30" s="8"/>
      <c r="L30" s="8"/>
      <c r="M30" s="8"/>
      <c r="N30" s="8"/>
      <c r="O30" s="8">
        <v>0</v>
      </c>
      <c r="P30" s="8">
        <v>0</v>
      </c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>
        <v>0</v>
      </c>
      <c r="AF30" s="8">
        <v>0</v>
      </c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7">
        <v>0</v>
      </c>
      <c r="AV30" s="7">
        <v>0</v>
      </c>
      <c r="AW30" s="8"/>
      <c r="AX30" s="8"/>
      <c r="AY30" s="9">
        <v>0</v>
      </c>
      <c r="AZ30" s="9">
        <v>0</v>
      </c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>
        <v>0</v>
      </c>
      <c r="BL30" s="8">
        <v>0</v>
      </c>
      <c r="BM30" s="8">
        <v>0</v>
      </c>
      <c r="BN30" s="8">
        <v>0</v>
      </c>
      <c r="BO30" s="8"/>
      <c r="BP30" s="8"/>
      <c r="BQ30" s="8"/>
      <c r="BR30" s="8"/>
    </row>
    <row r="31" spans="1:95" s="19" customFormat="1" ht="18" customHeight="1" x14ac:dyDescent="0.25">
      <c r="A31" s="37">
        <v>24</v>
      </c>
      <c r="B31" s="6" t="s">
        <v>29</v>
      </c>
      <c r="C31" s="8"/>
      <c r="D31" s="8"/>
      <c r="E31" s="8"/>
      <c r="F31" s="8"/>
      <c r="G31" s="8"/>
      <c r="H31" s="8"/>
      <c r="I31" s="8">
        <v>0</v>
      </c>
      <c r="J31" s="8">
        <v>0</v>
      </c>
      <c r="K31" s="8"/>
      <c r="L31" s="8"/>
      <c r="M31" s="8"/>
      <c r="N31" s="8"/>
      <c r="O31" s="8">
        <v>0</v>
      </c>
      <c r="P31" s="8">
        <v>0</v>
      </c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>
        <v>0</v>
      </c>
      <c r="AF31" s="8">
        <v>0</v>
      </c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7">
        <v>0</v>
      </c>
      <c r="AV31" s="7">
        <v>0</v>
      </c>
      <c r="AW31" s="8"/>
      <c r="AX31" s="8"/>
      <c r="AY31" s="9">
        <v>0</v>
      </c>
      <c r="AZ31" s="9">
        <v>0</v>
      </c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>
        <v>0</v>
      </c>
      <c r="BL31" s="8">
        <v>0</v>
      </c>
      <c r="BM31" s="8">
        <v>0</v>
      </c>
      <c r="BN31" s="8">
        <v>0</v>
      </c>
      <c r="BO31" s="8"/>
      <c r="BP31" s="8"/>
      <c r="BQ31" s="8"/>
      <c r="BR31" s="8"/>
    </row>
    <row r="32" spans="1:95" s="16" customFormat="1" ht="18" customHeight="1" x14ac:dyDescent="0.25">
      <c r="A32" s="38"/>
      <c r="B32" s="13" t="s">
        <v>30</v>
      </c>
      <c r="C32" s="8">
        <v>0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0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0</v>
      </c>
      <c r="AY32" s="9">
        <v>0</v>
      </c>
      <c r="AZ32" s="9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0</v>
      </c>
      <c r="BM32" s="8">
        <v>0</v>
      </c>
      <c r="BN32" s="8">
        <v>0</v>
      </c>
      <c r="BO32" s="8">
        <v>0</v>
      </c>
      <c r="BP32" s="8">
        <v>0</v>
      </c>
      <c r="BQ32" s="8">
        <v>0</v>
      </c>
      <c r="BR32" s="8">
        <v>0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7">
        <v>50</v>
      </c>
      <c r="D33" s="7">
        <v>50</v>
      </c>
      <c r="E33" s="7">
        <v>58</v>
      </c>
      <c r="F33" s="7">
        <v>120</v>
      </c>
      <c r="G33" s="7">
        <v>10</v>
      </c>
      <c r="H33" s="7">
        <v>10</v>
      </c>
      <c r="I33" s="8">
        <v>118</v>
      </c>
      <c r="J33" s="8">
        <v>180</v>
      </c>
      <c r="K33" s="7">
        <v>8</v>
      </c>
      <c r="L33" s="7">
        <v>20</v>
      </c>
      <c r="M33" s="7">
        <v>0</v>
      </c>
      <c r="N33" s="7">
        <v>0</v>
      </c>
      <c r="O33" s="8">
        <v>126</v>
      </c>
      <c r="P33" s="8">
        <v>200</v>
      </c>
      <c r="Q33" s="7">
        <v>0</v>
      </c>
      <c r="R33" s="7">
        <v>0</v>
      </c>
      <c r="S33" s="7">
        <v>108</v>
      </c>
      <c r="T33" s="7">
        <v>180</v>
      </c>
      <c r="U33" s="7">
        <v>10</v>
      </c>
      <c r="V33" s="7">
        <v>50</v>
      </c>
      <c r="W33" s="7">
        <v>10</v>
      </c>
      <c r="X33" s="7">
        <v>50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  <c r="AD33" s="7">
        <v>0</v>
      </c>
      <c r="AE33" s="8">
        <v>20</v>
      </c>
      <c r="AF33" s="8">
        <v>100</v>
      </c>
      <c r="AG33" s="7">
        <v>0</v>
      </c>
      <c r="AH33" s="7">
        <v>0</v>
      </c>
      <c r="AI33" s="7">
        <v>0</v>
      </c>
      <c r="AJ33" s="7">
        <v>0</v>
      </c>
      <c r="AK33" s="7">
        <v>0</v>
      </c>
      <c r="AL33" s="7">
        <v>0</v>
      </c>
      <c r="AM33" s="7">
        <v>5</v>
      </c>
      <c r="AN33" s="7">
        <v>40</v>
      </c>
      <c r="AO33" s="7">
        <v>0</v>
      </c>
      <c r="AP33" s="7">
        <v>0</v>
      </c>
      <c r="AQ33" s="7">
        <v>15</v>
      </c>
      <c r="AR33" s="7">
        <v>20</v>
      </c>
      <c r="AS33" s="7">
        <v>0</v>
      </c>
      <c r="AT33" s="7">
        <v>0</v>
      </c>
      <c r="AU33" s="7">
        <v>20</v>
      </c>
      <c r="AV33" s="7">
        <v>60</v>
      </c>
      <c r="AW33" s="7">
        <v>1</v>
      </c>
      <c r="AX33" s="7">
        <v>2</v>
      </c>
      <c r="AY33" s="9">
        <v>166</v>
      </c>
      <c r="AZ33" s="9">
        <v>360</v>
      </c>
      <c r="BA33" s="7"/>
      <c r="BB33" s="7"/>
      <c r="BC33" s="7">
        <v>0</v>
      </c>
      <c r="BD33" s="7">
        <v>0</v>
      </c>
      <c r="BE33" s="7">
        <v>0</v>
      </c>
      <c r="BF33" s="7">
        <v>0</v>
      </c>
      <c r="BG33" s="7">
        <v>5</v>
      </c>
      <c r="BH33" s="7">
        <v>10</v>
      </c>
      <c r="BI33" s="7">
        <v>15</v>
      </c>
      <c r="BJ33" s="7">
        <v>30</v>
      </c>
      <c r="BK33" s="8">
        <v>20</v>
      </c>
      <c r="BL33" s="8">
        <v>40</v>
      </c>
      <c r="BM33" s="8">
        <v>186</v>
      </c>
      <c r="BN33" s="8">
        <v>400</v>
      </c>
      <c r="BO33" s="7">
        <v>10</v>
      </c>
      <c r="BP33" s="7">
        <v>20</v>
      </c>
      <c r="BQ33" s="7">
        <v>4</v>
      </c>
      <c r="BR33" s="7">
        <v>4</v>
      </c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7">
        <v>4715</v>
      </c>
      <c r="D34" s="7">
        <v>3500</v>
      </c>
      <c r="E34" s="7">
        <v>855</v>
      </c>
      <c r="F34" s="7">
        <v>2650</v>
      </c>
      <c r="G34" s="7">
        <v>50</v>
      </c>
      <c r="H34" s="7">
        <v>50</v>
      </c>
      <c r="I34" s="8">
        <v>5620</v>
      </c>
      <c r="J34" s="8">
        <v>6200</v>
      </c>
      <c r="K34" s="7">
        <v>100</v>
      </c>
      <c r="L34" s="7">
        <v>7500</v>
      </c>
      <c r="M34" s="7">
        <v>1215</v>
      </c>
      <c r="N34" s="7">
        <v>6500</v>
      </c>
      <c r="O34" s="8">
        <v>6935</v>
      </c>
      <c r="P34" s="8">
        <v>20200</v>
      </c>
      <c r="Q34" s="7">
        <v>183</v>
      </c>
      <c r="R34" s="7">
        <v>1300</v>
      </c>
      <c r="S34" s="7">
        <v>5896</v>
      </c>
      <c r="T34" s="7">
        <v>18181</v>
      </c>
      <c r="U34" s="7">
        <v>516</v>
      </c>
      <c r="V34" s="7">
        <v>7850</v>
      </c>
      <c r="W34" s="7">
        <v>450</v>
      </c>
      <c r="X34" s="7">
        <v>4850</v>
      </c>
      <c r="Y34" s="7">
        <v>220</v>
      </c>
      <c r="Z34" s="7">
        <v>800</v>
      </c>
      <c r="AA34" s="7">
        <v>0</v>
      </c>
      <c r="AB34" s="7">
        <v>0</v>
      </c>
      <c r="AC34" s="7">
        <v>14</v>
      </c>
      <c r="AD34" s="7">
        <v>1500</v>
      </c>
      <c r="AE34" s="8">
        <v>1200</v>
      </c>
      <c r="AF34" s="8">
        <v>15000</v>
      </c>
      <c r="AG34" s="7">
        <v>22</v>
      </c>
      <c r="AH34" s="7">
        <v>120</v>
      </c>
      <c r="AI34" s="7">
        <v>0</v>
      </c>
      <c r="AJ34" s="7">
        <v>0</v>
      </c>
      <c r="AK34" s="7">
        <v>10</v>
      </c>
      <c r="AL34" s="7">
        <v>20</v>
      </c>
      <c r="AM34" s="7">
        <v>65</v>
      </c>
      <c r="AN34" s="7">
        <v>605</v>
      </c>
      <c r="AO34" s="7">
        <v>15</v>
      </c>
      <c r="AP34" s="7">
        <v>67</v>
      </c>
      <c r="AQ34" s="7">
        <v>158</v>
      </c>
      <c r="AR34" s="7">
        <v>398</v>
      </c>
      <c r="AS34" s="7">
        <v>2</v>
      </c>
      <c r="AT34" s="7">
        <v>10</v>
      </c>
      <c r="AU34" s="7">
        <v>250</v>
      </c>
      <c r="AV34" s="7">
        <v>1100</v>
      </c>
      <c r="AW34" s="7">
        <v>5</v>
      </c>
      <c r="AX34" s="7">
        <v>80</v>
      </c>
      <c r="AY34" s="9">
        <v>8385</v>
      </c>
      <c r="AZ34" s="9">
        <v>36300</v>
      </c>
      <c r="BA34" s="9"/>
      <c r="BB34" s="9"/>
      <c r="BC34" s="7">
        <v>0</v>
      </c>
      <c r="BD34" s="7">
        <v>0</v>
      </c>
      <c r="BE34" s="7">
        <v>8</v>
      </c>
      <c r="BF34" s="7">
        <v>250</v>
      </c>
      <c r="BG34" s="7">
        <v>120</v>
      </c>
      <c r="BH34" s="7">
        <v>120</v>
      </c>
      <c r="BI34" s="7">
        <v>162</v>
      </c>
      <c r="BJ34" s="7">
        <v>350</v>
      </c>
      <c r="BK34" s="8">
        <v>290</v>
      </c>
      <c r="BL34" s="8">
        <v>720</v>
      </c>
      <c r="BM34" s="8">
        <v>8675</v>
      </c>
      <c r="BN34" s="8">
        <v>37020</v>
      </c>
      <c r="BO34" s="7">
        <v>1950</v>
      </c>
      <c r="BP34" s="7">
        <v>5200</v>
      </c>
      <c r="BQ34" s="7">
        <v>510</v>
      </c>
      <c r="BR34" s="7">
        <v>1020</v>
      </c>
    </row>
    <row r="35" spans="1:95" s="10" customFormat="1" ht="18" customHeight="1" x14ac:dyDescent="0.25">
      <c r="A35" s="39">
        <v>27</v>
      </c>
      <c r="B35" s="12" t="s">
        <v>14</v>
      </c>
      <c r="C35" s="7">
        <v>1312</v>
      </c>
      <c r="D35" s="7">
        <v>2300</v>
      </c>
      <c r="E35" s="7">
        <v>222</v>
      </c>
      <c r="F35" s="7">
        <v>790</v>
      </c>
      <c r="G35" s="7">
        <v>10</v>
      </c>
      <c r="H35" s="7">
        <v>10</v>
      </c>
      <c r="I35" s="8">
        <v>1544</v>
      </c>
      <c r="J35" s="8">
        <v>3100</v>
      </c>
      <c r="K35" s="7">
        <v>25</v>
      </c>
      <c r="L35" s="7">
        <v>100</v>
      </c>
      <c r="M35" s="7">
        <v>38</v>
      </c>
      <c r="N35" s="7">
        <v>300</v>
      </c>
      <c r="O35" s="8">
        <v>1607</v>
      </c>
      <c r="P35" s="8">
        <v>3500</v>
      </c>
      <c r="Q35" s="7">
        <v>6</v>
      </c>
      <c r="R35" s="7">
        <v>60</v>
      </c>
      <c r="S35" s="7">
        <v>1367</v>
      </c>
      <c r="T35" s="7">
        <v>3150</v>
      </c>
      <c r="U35" s="7">
        <v>235</v>
      </c>
      <c r="V35" s="7">
        <v>1880</v>
      </c>
      <c r="W35" s="7">
        <v>20</v>
      </c>
      <c r="X35" s="7">
        <v>60</v>
      </c>
      <c r="Y35" s="7">
        <v>25</v>
      </c>
      <c r="Z35" s="7">
        <v>60</v>
      </c>
      <c r="AA35" s="7">
        <v>0</v>
      </c>
      <c r="AB35" s="7">
        <v>0</v>
      </c>
      <c r="AC35" s="7">
        <v>0</v>
      </c>
      <c r="AD35" s="7">
        <v>0</v>
      </c>
      <c r="AE35" s="8">
        <v>280</v>
      </c>
      <c r="AF35" s="8">
        <v>2000</v>
      </c>
      <c r="AG35" s="7">
        <v>3</v>
      </c>
      <c r="AH35" s="7">
        <v>10</v>
      </c>
      <c r="AI35" s="7">
        <v>0</v>
      </c>
      <c r="AJ35" s="7">
        <v>0</v>
      </c>
      <c r="AK35" s="7">
        <v>5</v>
      </c>
      <c r="AL35" s="7">
        <v>10</v>
      </c>
      <c r="AM35" s="7">
        <v>10</v>
      </c>
      <c r="AN35" s="7">
        <v>95</v>
      </c>
      <c r="AO35" s="7">
        <v>5</v>
      </c>
      <c r="AP35" s="7">
        <v>5</v>
      </c>
      <c r="AQ35" s="7">
        <v>35</v>
      </c>
      <c r="AR35" s="7">
        <v>90</v>
      </c>
      <c r="AS35" s="7">
        <v>10</v>
      </c>
      <c r="AT35" s="7">
        <v>100</v>
      </c>
      <c r="AU35" s="7">
        <v>65</v>
      </c>
      <c r="AV35" s="7">
        <v>300</v>
      </c>
      <c r="AW35" s="7">
        <v>2</v>
      </c>
      <c r="AX35" s="7">
        <v>18</v>
      </c>
      <c r="AY35" s="9">
        <v>1952</v>
      </c>
      <c r="AZ35" s="9">
        <v>5800</v>
      </c>
      <c r="BA35" s="9"/>
      <c r="BB35" s="9"/>
      <c r="BC35" s="7">
        <v>1</v>
      </c>
      <c r="BD35" s="7">
        <v>15</v>
      </c>
      <c r="BE35" s="7">
        <v>2</v>
      </c>
      <c r="BF35" s="7">
        <v>60</v>
      </c>
      <c r="BG35" s="7">
        <v>20</v>
      </c>
      <c r="BH35" s="7">
        <v>25</v>
      </c>
      <c r="BI35" s="7">
        <v>59</v>
      </c>
      <c r="BJ35" s="7">
        <v>120</v>
      </c>
      <c r="BK35" s="8">
        <v>82</v>
      </c>
      <c r="BL35" s="8">
        <v>220</v>
      </c>
      <c r="BM35" s="8">
        <v>2034</v>
      </c>
      <c r="BN35" s="8">
        <v>6020</v>
      </c>
      <c r="BO35" s="7">
        <v>25</v>
      </c>
      <c r="BP35" s="7">
        <v>25</v>
      </c>
      <c r="BQ35" s="7">
        <v>8</v>
      </c>
      <c r="BR35" s="7">
        <v>8</v>
      </c>
    </row>
    <row r="36" spans="1:95" s="10" customFormat="1" ht="18" customHeight="1" x14ac:dyDescent="0.25">
      <c r="A36" s="37">
        <v>28</v>
      </c>
      <c r="B36" s="6" t="s">
        <v>54</v>
      </c>
      <c r="C36" s="7">
        <v>0</v>
      </c>
      <c r="D36" s="7">
        <v>0</v>
      </c>
      <c r="E36" s="7">
        <v>180</v>
      </c>
      <c r="F36" s="7">
        <v>150</v>
      </c>
      <c r="G36" s="7">
        <v>0</v>
      </c>
      <c r="H36" s="7">
        <v>0</v>
      </c>
      <c r="I36" s="8">
        <v>180</v>
      </c>
      <c r="J36" s="8">
        <v>150</v>
      </c>
      <c r="K36" s="7">
        <v>20</v>
      </c>
      <c r="L36" s="7">
        <v>20</v>
      </c>
      <c r="M36" s="7">
        <v>230</v>
      </c>
      <c r="N36" s="7">
        <v>330</v>
      </c>
      <c r="O36" s="8">
        <v>430</v>
      </c>
      <c r="P36" s="8">
        <v>500</v>
      </c>
      <c r="Q36" s="7">
        <v>35</v>
      </c>
      <c r="R36" s="7">
        <v>66</v>
      </c>
      <c r="S36" s="7">
        <v>366</v>
      </c>
      <c r="T36" s="7">
        <v>450</v>
      </c>
      <c r="U36" s="7">
        <v>205</v>
      </c>
      <c r="V36" s="7">
        <v>930</v>
      </c>
      <c r="W36" s="7">
        <v>10</v>
      </c>
      <c r="X36" s="7">
        <v>50</v>
      </c>
      <c r="Y36" s="7">
        <v>10</v>
      </c>
      <c r="Z36" s="7">
        <v>20</v>
      </c>
      <c r="AA36" s="7">
        <v>0</v>
      </c>
      <c r="AB36" s="7">
        <v>0</v>
      </c>
      <c r="AC36" s="7">
        <v>0</v>
      </c>
      <c r="AD36" s="7">
        <v>0</v>
      </c>
      <c r="AE36" s="8">
        <v>225</v>
      </c>
      <c r="AF36" s="8">
        <v>1000</v>
      </c>
      <c r="AG36" s="7">
        <v>1</v>
      </c>
      <c r="AH36" s="7">
        <v>3</v>
      </c>
      <c r="AI36" s="7">
        <v>0</v>
      </c>
      <c r="AJ36" s="7">
        <v>0</v>
      </c>
      <c r="AK36" s="7">
        <v>0</v>
      </c>
      <c r="AL36" s="7">
        <v>0</v>
      </c>
      <c r="AM36" s="7">
        <v>30</v>
      </c>
      <c r="AN36" s="7">
        <v>220</v>
      </c>
      <c r="AO36" s="7">
        <v>30</v>
      </c>
      <c r="AP36" s="7">
        <v>100</v>
      </c>
      <c r="AQ36" s="7">
        <v>1714</v>
      </c>
      <c r="AR36" s="7">
        <v>2230</v>
      </c>
      <c r="AS36" s="7">
        <v>25</v>
      </c>
      <c r="AT36" s="7">
        <v>150</v>
      </c>
      <c r="AU36" s="7">
        <v>1799</v>
      </c>
      <c r="AV36" s="7">
        <v>2700</v>
      </c>
      <c r="AW36" s="7">
        <v>9</v>
      </c>
      <c r="AX36" s="7">
        <v>90</v>
      </c>
      <c r="AY36" s="9">
        <v>2454</v>
      </c>
      <c r="AZ36" s="9">
        <v>4200</v>
      </c>
      <c r="BA36" s="9"/>
      <c r="BB36" s="9"/>
      <c r="BC36" s="7">
        <v>0</v>
      </c>
      <c r="BD36" s="7">
        <v>0</v>
      </c>
      <c r="BE36" s="7">
        <v>1</v>
      </c>
      <c r="BF36" s="7">
        <v>30</v>
      </c>
      <c r="BG36" s="7">
        <v>40</v>
      </c>
      <c r="BH36" s="7">
        <v>170</v>
      </c>
      <c r="BI36" s="7">
        <v>121</v>
      </c>
      <c r="BJ36" s="7">
        <v>350</v>
      </c>
      <c r="BK36" s="8">
        <v>162</v>
      </c>
      <c r="BL36" s="8">
        <v>550</v>
      </c>
      <c r="BM36" s="8">
        <v>2616</v>
      </c>
      <c r="BN36" s="8">
        <v>4750</v>
      </c>
      <c r="BO36" s="7">
        <v>1200</v>
      </c>
      <c r="BP36" s="7">
        <v>2300</v>
      </c>
      <c r="BQ36" s="7">
        <v>420</v>
      </c>
      <c r="BR36" s="7">
        <v>640</v>
      </c>
    </row>
    <row r="37" spans="1:95" s="10" customFormat="1" ht="18" customHeight="1" x14ac:dyDescent="0.25">
      <c r="A37" s="39">
        <v>29</v>
      </c>
      <c r="B37" s="12" t="s">
        <v>32</v>
      </c>
      <c r="C37" s="7">
        <v>2353</v>
      </c>
      <c r="D37" s="7">
        <v>6200</v>
      </c>
      <c r="E37" s="7">
        <v>1892</v>
      </c>
      <c r="F37" s="7">
        <v>4850</v>
      </c>
      <c r="G37" s="7">
        <v>50</v>
      </c>
      <c r="H37" s="7">
        <v>50</v>
      </c>
      <c r="I37" s="8">
        <v>4295</v>
      </c>
      <c r="J37" s="8">
        <v>11100</v>
      </c>
      <c r="K37" s="7">
        <v>200</v>
      </c>
      <c r="L37" s="7">
        <v>3000</v>
      </c>
      <c r="M37" s="7">
        <v>1703</v>
      </c>
      <c r="N37" s="7">
        <v>3000</v>
      </c>
      <c r="O37" s="8">
        <v>6198</v>
      </c>
      <c r="P37" s="8">
        <v>17100</v>
      </c>
      <c r="Q37" s="7">
        <v>257</v>
      </c>
      <c r="R37" s="7">
        <v>600</v>
      </c>
      <c r="S37" s="7">
        <v>5271</v>
      </c>
      <c r="T37" s="7">
        <v>15391</v>
      </c>
      <c r="U37" s="7">
        <v>539</v>
      </c>
      <c r="V37" s="7">
        <v>3400</v>
      </c>
      <c r="W37" s="7">
        <v>200</v>
      </c>
      <c r="X37" s="7">
        <v>1200</v>
      </c>
      <c r="Y37" s="7">
        <v>200</v>
      </c>
      <c r="Z37" s="7">
        <v>500</v>
      </c>
      <c r="AA37" s="7">
        <v>0</v>
      </c>
      <c r="AB37" s="7">
        <v>0</v>
      </c>
      <c r="AC37" s="7">
        <v>8</v>
      </c>
      <c r="AD37" s="7">
        <v>500</v>
      </c>
      <c r="AE37" s="8">
        <v>947</v>
      </c>
      <c r="AF37" s="8">
        <v>5600</v>
      </c>
      <c r="AG37" s="7">
        <v>21</v>
      </c>
      <c r="AH37" s="7">
        <v>76</v>
      </c>
      <c r="AI37" s="7">
        <v>0</v>
      </c>
      <c r="AJ37" s="7">
        <v>0</v>
      </c>
      <c r="AK37" s="7">
        <v>10</v>
      </c>
      <c r="AL37" s="7">
        <v>20</v>
      </c>
      <c r="AM37" s="7">
        <v>58</v>
      </c>
      <c r="AN37" s="7">
        <v>230</v>
      </c>
      <c r="AO37" s="7">
        <v>5</v>
      </c>
      <c r="AP37" s="7">
        <v>10</v>
      </c>
      <c r="AQ37" s="7">
        <v>14</v>
      </c>
      <c r="AR37" s="7">
        <v>30</v>
      </c>
      <c r="AS37" s="7">
        <v>2</v>
      </c>
      <c r="AT37" s="7">
        <v>10</v>
      </c>
      <c r="AU37" s="7">
        <v>89</v>
      </c>
      <c r="AV37" s="7">
        <v>300</v>
      </c>
      <c r="AW37" s="7">
        <v>4</v>
      </c>
      <c r="AX37" s="7">
        <v>4</v>
      </c>
      <c r="AY37" s="9">
        <v>7234</v>
      </c>
      <c r="AZ37" s="9">
        <v>23000</v>
      </c>
      <c r="BA37" s="9"/>
      <c r="BB37" s="9"/>
      <c r="BC37" s="7">
        <v>0</v>
      </c>
      <c r="BD37" s="7">
        <v>0</v>
      </c>
      <c r="BE37" s="7">
        <v>7</v>
      </c>
      <c r="BF37" s="7">
        <v>215</v>
      </c>
      <c r="BG37" s="7">
        <v>65</v>
      </c>
      <c r="BH37" s="7">
        <v>625</v>
      </c>
      <c r="BI37" s="7">
        <v>163</v>
      </c>
      <c r="BJ37" s="7">
        <v>560</v>
      </c>
      <c r="BK37" s="8">
        <v>235</v>
      </c>
      <c r="BL37" s="8">
        <v>1400</v>
      </c>
      <c r="BM37" s="8">
        <v>7469</v>
      </c>
      <c r="BN37" s="8">
        <v>24400</v>
      </c>
      <c r="BO37" s="7">
        <v>1600</v>
      </c>
      <c r="BP37" s="7">
        <v>3700</v>
      </c>
      <c r="BQ37" s="7">
        <v>421</v>
      </c>
      <c r="BR37" s="7">
        <v>841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7">
        <v>300</v>
      </c>
      <c r="D38" s="7">
        <v>500</v>
      </c>
      <c r="E38" s="7">
        <v>745</v>
      </c>
      <c r="F38" s="7">
        <v>1280</v>
      </c>
      <c r="G38" s="7">
        <v>10</v>
      </c>
      <c r="H38" s="7">
        <v>10</v>
      </c>
      <c r="I38" s="8">
        <v>1055</v>
      </c>
      <c r="J38" s="8">
        <v>1790</v>
      </c>
      <c r="K38" s="7">
        <v>5</v>
      </c>
      <c r="L38" s="7">
        <v>10</v>
      </c>
      <c r="M38" s="7">
        <v>140</v>
      </c>
      <c r="N38" s="7">
        <v>200</v>
      </c>
      <c r="O38" s="8">
        <v>1200</v>
      </c>
      <c r="P38" s="8">
        <v>2000</v>
      </c>
      <c r="Q38" s="7">
        <v>21</v>
      </c>
      <c r="R38" s="7">
        <v>40</v>
      </c>
      <c r="S38" s="7">
        <v>1021</v>
      </c>
      <c r="T38" s="7">
        <v>1801</v>
      </c>
      <c r="U38" s="7">
        <v>1102</v>
      </c>
      <c r="V38" s="7">
        <v>3200</v>
      </c>
      <c r="W38" s="7">
        <v>100</v>
      </c>
      <c r="X38" s="7">
        <v>1500</v>
      </c>
      <c r="Y38" s="7">
        <v>50</v>
      </c>
      <c r="Z38" s="7">
        <v>300</v>
      </c>
      <c r="AA38" s="7">
        <v>0</v>
      </c>
      <c r="AB38" s="7">
        <v>0</v>
      </c>
      <c r="AC38" s="7">
        <v>0</v>
      </c>
      <c r="AD38" s="7">
        <v>0</v>
      </c>
      <c r="AE38" s="8">
        <v>1252</v>
      </c>
      <c r="AF38" s="8">
        <v>5000</v>
      </c>
      <c r="AG38" s="7">
        <v>6</v>
      </c>
      <c r="AH38" s="7">
        <v>46</v>
      </c>
      <c r="AI38" s="7">
        <v>0</v>
      </c>
      <c r="AJ38" s="7">
        <v>0</v>
      </c>
      <c r="AK38" s="7">
        <v>2</v>
      </c>
      <c r="AL38" s="7">
        <v>6</v>
      </c>
      <c r="AM38" s="7">
        <v>5</v>
      </c>
      <c r="AN38" s="7">
        <v>27</v>
      </c>
      <c r="AO38" s="7">
        <v>5</v>
      </c>
      <c r="AP38" s="7">
        <v>20</v>
      </c>
      <c r="AQ38" s="7">
        <v>18</v>
      </c>
      <c r="AR38" s="7">
        <v>42</v>
      </c>
      <c r="AS38" s="7">
        <v>2</v>
      </c>
      <c r="AT38" s="7">
        <v>5</v>
      </c>
      <c r="AU38" s="7">
        <v>32</v>
      </c>
      <c r="AV38" s="7">
        <v>100</v>
      </c>
      <c r="AW38" s="7">
        <v>2</v>
      </c>
      <c r="AX38" s="7">
        <v>14</v>
      </c>
      <c r="AY38" s="9">
        <v>2484</v>
      </c>
      <c r="AZ38" s="9">
        <v>7100</v>
      </c>
      <c r="BA38" s="9"/>
      <c r="BB38" s="9"/>
      <c r="BC38" s="7">
        <v>0</v>
      </c>
      <c r="BD38" s="7">
        <v>0</v>
      </c>
      <c r="BE38" s="7">
        <v>2</v>
      </c>
      <c r="BF38" s="7">
        <v>60</v>
      </c>
      <c r="BG38" s="7">
        <v>15</v>
      </c>
      <c r="BH38" s="7">
        <v>110</v>
      </c>
      <c r="BI38" s="7">
        <v>83</v>
      </c>
      <c r="BJ38" s="7">
        <v>120</v>
      </c>
      <c r="BK38" s="8">
        <v>100</v>
      </c>
      <c r="BL38" s="8">
        <v>290</v>
      </c>
      <c r="BM38" s="8">
        <v>2584</v>
      </c>
      <c r="BN38" s="8">
        <v>7390</v>
      </c>
      <c r="BO38" s="7">
        <v>60</v>
      </c>
      <c r="BP38" s="7">
        <v>60</v>
      </c>
      <c r="BQ38" s="7">
        <v>18</v>
      </c>
      <c r="BR38" s="7">
        <v>18</v>
      </c>
    </row>
    <row r="39" spans="1:95" s="10" customFormat="1" ht="18" customHeight="1" x14ac:dyDescent="0.25">
      <c r="A39" s="39">
        <v>31</v>
      </c>
      <c r="B39" s="12" t="s">
        <v>34</v>
      </c>
      <c r="C39" s="7">
        <v>0</v>
      </c>
      <c r="D39" s="7">
        <v>0</v>
      </c>
      <c r="E39" s="7">
        <v>110</v>
      </c>
      <c r="F39" s="7">
        <v>170</v>
      </c>
      <c r="G39" s="7">
        <v>0</v>
      </c>
      <c r="H39" s="7">
        <v>0</v>
      </c>
      <c r="I39" s="8">
        <v>110</v>
      </c>
      <c r="J39" s="8">
        <v>170</v>
      </c>
      <c r="K39" s="7">
        <v>70</v>
      </c>
      <c r="L39" s="7">
        <v>430</v>
      </c>
      <c r="M39" s="7">
        <v>1645</v>
      </c>
      <c r="N39" s="7">
        <v>5830</v>
      </c>
      <c r="O39" s="8">
        <v>1825</v>
      </c>
      <c r="P39" s="8">
        <v>6430</v>
      </c>
      <c r="Q39" s="7">
        <v>247</v>
      </c>
      <c r="R39" s="7">
        <v>1166</v>
      </c>
      <c r="S39" s="7">
        <v>1552</v>
      </c>
      <c r="T39" s="7">
        <v>5787</v>
      </c>
      <c r="U39" s="7">
        <v>67</v>
      </c>
      <c r="V39" s="7">
        <v>1020</v>
      </c>
      <c r="W39" s="7">
        <v>30</v>
      </c>
      <c r="X39" s="7">
        <v>500</v>
      </c>
      <c r="Y39" s="7">
        <v>30</v>
      </c>
      <c r="Z39" s="7">
        <v>400</v>
      </c>
      <c r="AA39" s="7">
        <v>0</v>
      </c>
      <c r="AB39" s="7">
        <v>0</v>
      </c>
      <c r="AC39" s="7">
        <v>1</v>
      </c>
      <c r="AD39" s="7">
        <v>100</v>
      </c>
      <c r="AE39" s="8">
        <v>128</v>
      </c>
      <c r="AF39" s="8">
        <v>2020</v>
      </c>
      <c r="AG39" s="7">
        <v>3</v>
      </c>
      <c r="AH39" s="7">
        <v>60</v>
      </c>
      <c r="AI39" s="7">
        <v>0</v>
      </c>
      <c r="AJ39" s="7">
        <v>0</v>
      </c>
      <c r="AK39" s="7">
        <v>2</v>
      </c>
      <c r="AL39" s="7">
        <v>5</v>
      </c>
      <c r="AM39" s="7">
        <v>5</v>
      </c>
      <c r="AN39" s="7">
        <v>34</v>
      </c>
      <c r="AO39" s="7">
        <v>0</v>
      </c>
      <c r="AP39" s="7">
        <v>0</v>
      </c>
      <c r="AQ39" s="7">
        <v>7</v>
      </c>
      <c r="AR39" s="7">
        <v>7</v>
      </c>
      <c r="AS39" s="7">
        <v>2</v>
      </c>
      <c r="AT39" s="7">
        <v>4</v>
      </c>
      <c r="AU39" s="7">
        <v>16</v>
      </c>
      <c r="AV39" s="7">
        <v>50</v>
      </c>
      <c r="AW39" s="7">
        <v>1</v>
      </c>
      <c r="AX39" s="7">
        <v>3</v>
      </c>
      <c r="AY39" s="9">
        <v>1969</v>
      </c>
      <c r="AZ39" s="9">
        <v>8500</v>
      </c>
      <c r="BA39" s="9"/>
      <c r="BB39" s="9"/>
      <c r="BC39" s="7">
        <v>0</v>
      </c>
      <c r="BD39" s="7">
        <v>0</v>
      </c>
      <c r="BE39" s="7">
        <v>1</v>
      </c>
      <c r="BF39" s="7">
        <v>30</v>
      </c>
      <c r="BG39" s="7">
        <v>25</v>
      </c>
      <c r="BH39" s="7">
        <v>100</v>
      </c>
      <c r="BI39" s="7">
        <v>92</v>
      </c>
      <c r="BJ39" s="7">
        <v>135</v>
      </c>
      <c r="BK39" s="8">
        <v>118</v>
      </c>
      <c r="BL39" s="8">
        <v>265</v>
      </c>
      <c r="BM39" s="8">
        <v>2087</v>
      </c>
      <c r="BN39" s="8">
        <v>8765</v>
      </c>
      <c r="BO39" s="7">
        <v>30</v>
      </c>
      <c r="BP39" s="7">
        <v>30</v>
      </c>
      <c r="BQ39" s="7">
        <v>9</v>
      </c>
      <c r="BR39" s="7">
        <v>9</v>
      </c>
    </row>
    <row r="40" spans="1:95" s="10" customFormat="1" ht="18" customHeight="1" x14ac:dyDescent="0.25">
      <c r="A40" s="37">
        <v>32</v>
      </c>
      <c r="B40" s="12" t="s">
        <v>35</v>
      </c>
      <c r="C40" s="7">
        <v>1878</v>
      </c>
      <c r="D40" s="7">
        <v>3500</v>
      </c>
      <c r="E40" s="7">
        <v>148</v>
      </c>
      <c r="F40" s="7">
        <v>400</v>
      </c>
      <c r="G40" s="7">
        <v>30</v>
      </c>
      <c r="H40" s="7">
        <v>70</v>
      </c>
      <c r="I40" s="8">
        <v>2056</v>
      </c>
      <c r="J40" s="8">
        <v>3970</v>
      </c>
      <c r="K40" s="7">
        <v>10</v>
      </c>
      <c r="L40" s="7">
        <v>50</v>
      </c>
      <c r="M40" s="7">
        <v>59</v>
      </c>
      <c r="N40" s="7">
        <v>380</v>
      </c>
      <c r="O40" s="8">
        <v>2125</v>
      </c>
      <c r="P40" s="8">
        <v>4400</v>
      </c>
      <c r="Q40" s="7">
        <v>10</v>
      </c>
      <c r="R40" s="7">
        <v>76</v>
      </c>
      <c r="S40" s="7">
        <v>1808</v>
      </c>
      <c r="T40" s="7">
        <v>3960</v>
      </c>
      <c r="U40" s="7">
        <v>120</v>
      </c>
      <c r="V40" s="7">
        <v>800</v>
      </c>
      <c r="W40" s="7">
        <v>70</v>
      </c>
      <c r="X40" s="7">
        <v>350</v>
      </c>
      <c r="Y40" s="7">
        <v>280</v>
      </c>
      <c r="Z40" s="7">
        <v>650</v>
      </c>
      <c r="AA40" s="7">
        <v>0</v>
      </c>
      <c r="AB40" s="7">
        <v>0</v>
      </c>
      <c r="AC40" s="7">
        <v>0</v>
      </c>
      <c r="AD40" s="7">
        <v>0</v>
      </c>
      <c r="AE40" s="8">
        <v>470</v>
      </c>
      <c r="AF40" s="8">
        <v>1800</v>
      </c>
      <c r="AG40" s="7">
        <v>29</v>
      </c>
      <c r="AH40" s="7">
        <v>99</v>
      </c>
      <c r="AI40" s="7">
        <v>0</v>
      </c>
      <c r="AJ40" s="7">
        <v>0</v>
      </c>
      <c r="AK40" s="7">
        <v>5</v>
      </c>
      <c r="AL40" s="7">
        <v>10</v>
      </c>
      <c r="AM40" s="7">
        <v>10</v>
      </c>
      <c r="AN40" s="7">
        <v>75</v>
      </c>
      <c r="AO40" s="7">
        <v>10</v>
      </c>
      <c r="AP40" s="7">
        <v>25</v>
      </c>
      <c r="AQ40" s="7">
        <v>17</v>
      </c>
      <c r="AR40" s="7">
        <v>60</v>
      </c>
      <c r="AS40" s="7">
        <v>5</v>
      </c>
      <c r="AT40" s="7">
        <v>30</v>
      </c>
      <c r="AU40" s="7">
        <v>47</v>
      </c>
      <c r="AV40" s="7">
        <v>200</v>
      </c>
      <c r="AW40" s="7">
        <v>3</v>
      </c>
      <c r="AX40" s="7">
        <v>23</v>
      </c>
      <c r="AY40" s="9">
        <v>2642</v>
      </c>
      <c r="AZ40" s="9">
        <v>6400</v>
      </c>
      <c r="BA40" s="9"/>
      <c r="BB40" s="9"/>
      <c r="BC40" s="7">
        <v>0</v>
      </c>
      <c r="BD40" s="7">
        <v>0</v>
      </c>
      <c r="BE40" s="7">
        <v>2</v>
      </c>
      <c r="BF40" s="7">
        <v>60</v>
      </c>
      <c r="BG40" s="7">
        <v>20</v>
      </c>
      <c r="BH40" s="7">
        <v>90</v>
      </c>
      <c r="BI40" s="7">
        <v>113</v>
      </c>
      <c r="BJ40" s="7">
        <v>330</v>
      </c>
      <c r="BK40" s="8">
        <v>135</v>
      </c>
      <c r="BL40" s="8">
        <v>480</v>
      </c>
      <c r="BM40" s="8">
        <v>2777</v>
      </c>
      <c r="BN40" s="8">
        <v>6880</v>
      </c>
      <c r="BO40" s="7">
        <v>600</v>
      </c>
      <c r="BP40" s="7">
        <v>2200</v>
      </c>
      <c r="BQ40" s="7">
        <v>151</v>
      </c>
      <c r="BR40" s="7">
        <v>302</v>
      </c>
    </row>
    <row r="41" spans="1:95" s="10" customFormat="1" ht="18" customHeight="1" x14ac:dyDescent="0.25">
      <c r="A41" s="39">
        <v>33</v>
      </c>
      <c r="B41" s="12" t="s">
        <v>36</v>
      </c>
      <c r="C41" s="7">
        <v>402</v>
      </c>
      <c r="D41" s="7">
        <v>790</v>
      </c>
      <c r="E41" s="7">
        <v>8</v>
      </c>
      <c r="F41" s="7">
        <v>30</v>
      </c>
      <c r="G41" s="7">
        <v>10</v>
      </c>
      <c r="H41" s="7">
        <v>10</v>
      </c>
      <c r="I41" s="8">
        <v>420</v>
      </c>
      <c r="J41" s="8">
        <v>830</v>
      </c>
      <c r="K41" s="7">
        <v>5</v>
      </c>
      <c r="L41" s="7">
        <v>20</v>
      </c>
      <c r="M41" s="7">
        <v>40</v>
      </c>
      <c r="N41" s="7">
        <v>100</v>
      </c>
      <c r="O41" s="8">
        <v>465</v>
      </c>
      <c r="P41" s="8">
        <v>950</v>
      </c>
      <c r="Q41" s="7">
        <v>7</v>
      </c>
      <c r="R41" s="7">
        <v>20</v>
      </c>
      <c r="S41" s="7">
        <v>397</v>
      </c>
      <c r="T41" s="7">
        <v>856</v>
      </c>
      <c r="U41" s="7">
        <v>280</v>
      </c>
      <c r="V41" s="7">
        <v>1380</v>
      </c>
      <c r="W41" s="7">
        <v>91</v>
      </c>
      <c r="X41" s="7">
        <v>500</v>
      </c>
      <c r="Y41" s="7">
        <v>60</v>
      </c>
      <c r="Z41" s="7">
        <v>120</v>
      </c>
      <c r="AA41" s="7">
        <v>0</v>
      </c>
      <c r="AB41" s="7">
        <v>0</v>
      </c>
      <c r="AC41" s="7">
        <v>0</v>
      </c>
      <c r="AD41" s="7">
        <v>0</v>
      </c>
      <c r="AE41" s="8">
        <v>431</v>
      </c>
      <c r="AF41" s="8">
        <v>2000</v>
      </c>
      <c r="AG41" s="7">
        <v>6</v>
      </c>
      <c r="AH41" s="7">
        <v>18</v>
      </c>
      <c r="AI41" s="7">
        <v>0</v>
      </c>
      <c r="AJ41" s="7">
        <v>0</v>
      </c>
      <c r="AK41" s="7">
        <v>0</v>
      </c>
      <c r="AL41" s="7">
        <v>0</v>
      </c>
      <c r="AM41" s="7">
        <v>15</v>
      </c>
      <c r="AN41" s="7">
        <v>45</v>
      </c>
      <c r="AO41" s="7">
        <v>0</v>
      </c>
      <c r="AP41" s="7">
        <v>0</v>
      </c>
      <c r="AQ41" s="7">
        <v>2</v>
      </c>
      <c r="AR41" s="7">
        <v>5</v>
      </c>
      <c r="AS41" s="7">
        <v>0</v>
      </c>
      <c r="AT41" s="7">
        <v>0</v>
      </c>
      <c r="AU41" s="7">
        <v>17</v>
      </c>
      <c r="AV41" s="7">
        <v>50</v>
      </c>
      <c r="AW41" s="7">
        <v>2</v>
      </c>
      <c r="AX41" s="7">
        <v>2</v>
      </c>
      <c r="AY41" s="9">
        <v>913</v>
      </c>
      <c r="AZ41" s="9">
        <v>3000</v>
      </c>
      <c r="BA41" s="9"/>
      <c r="BB41" s="9"/>
      <c r="BC41" s="7">
        <v>0</v>
      </c>
      <c r="BD41" s="7">
        <v>0</v>
      </c>
      <c r="BE41" s="7">
        <v>0</v>
      </c>
      <c r="BF41" s="7">
        <v>0</v>
      </c>
      <c r="BG41" s="7">
        <v>20</v>
      </c>
      <c r="BH41" s="7">
        <v>65</v>
      </c>
      <c r="BI41" s="7">
        <v>42</v>
      </c>
      <c r="BJ41" s="7">
        <v>77</v>
      </c>
      <c r="BK41" s="8">
        <v>62</v>
      </c>
      <c r="BL41" s="8">
        <v>142</v>
      </c>
      <c r="BM41" s="8">
        <v>975</v>
      </c>
      <c r="BN41" s="8">
        <v>3142</v>
      </c>
      <c r="BO41" s="7">
        <v>25</v>
      </c>
      <c r="BP41" s="7">
        <v>60</v>
      </c>
      <c r="BQ41" s="7">
        <v>9</v>
      </c>
      <c r="BR41" s="7">
        <v>9</v>
      </c>
    </row>
    <row r="42" spans="1:95" s="19" customFormat="1" ht="18" customHeight="1" x14ac:dyDescent="0.25">
      <c r="A42" s="37">
        <v>34</v>
      </c>
      <c r="B42" s="6" t="s">
        <v>82</v>
      </c>
      <c r="C42" s="8"/>
      <c r="D42" s="8"/>
      <c r="E42" s="8"/>
      <c r="F42" s="8"/>
      <c r="G42" s="8"/>
      <c r="H42" s="8"/>
      <c r="I42" s="8">
        <v>0</v>
      </c>
      <c r="J42" s="8">
        <v>0</v>
      </c>
      <c r="K42" s="8"/>
      <c r="L42" s="8"/>
      <c r="M42" s="8"/>
      <c r="N42" s="8"/>
      <c r="O42" s="8">
        <v>0</v>
      </c>
      <c r="P42" s="8">
        <v>0</v>
      </c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>
        <v>0</v>
      </c>
      <c r="AF42" s="8">
        <v>0</v>
      </c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7">
        <v>0</v>
      </c>
      <c r="AV42" s="7">
        <v>0</v>
      </c>
      <c r="AW42" s="8"/>
      <c r="AX42" s="8"/>
      <c r="AY42" s="9">
        <v>0</v>
      </c>
      <c r="AZ42" s="9">
        <v>0</v>
      </c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>
        <v>0</v>
      </c>
      <c r="BL42" s="8">
        <v>0</v>
      </c>
      <c r="BM42" s="8">
        <v>0</v>
      </c>
      <c r="BN42" s="8">
        <v>0</v>
      </c>
      <c r="BO42" s="8"/>
      <c r="BP42" s="8"/>
      <c r="BQ42" s="8"/>
      <c r="BR42" s="8"/>
    </row>
    <row r="43" spans="1:95" s="16" customFormat="1" ht="18" customHeight="1" x14ac:dyDescent="0.25">
      <c r="A43" s="38" t="s">
        <v>37</v>
      </c>
      <c r="B43" s="13" t="s">
        <v>38</v>
      </c>
      <c r="C43" s="8">
        <v>11010</v>
      </c>
      <c r="D43" s="8">
        <v>16840</v>
      </c>
      <c r="E43" s="8">
        <v>4218</v>
      </c>
      <c r="F43" s="8">
        <v>10440</v>
      </c>
      <c r="G43" s="8">
        <v>170</v>
      </c>
      <c r="H43" s="8">
        <v>210</v>
      </c>
      <c r="I43" s="8">
        <v>15398</v>
      </c>
      <c r="J43" s="8">
        <v>27490</v>
      </c>
      <c r="K43" s="8">
        <v>443</v>
      </c>
      <c r="L43" s="8">
        <v>11150</v>
      </c>
      <c r="M43" s="8">
        <v>5070</v>
      </c>
      <c r="N43" s="8">
        <v>16640</v>
      </c>
      <c r="O43" s="8">
        <v>20911</v>
      </c>
      <c r="P43" s="8">
        <v>55280</v>
      </c>
      <c r="Q43" s="8">
        <v>766</v>
      </c>
      <c r="R43" s="8">
        <v>3328</v>
      </c>
      <c r="S43" s="8">
        <v>17786</v>
      </c>
      <c r="T43" s="8">
        <v>49756</v>
      </c>
      <c r="U43" s="8">
        <v>3074</v>
      </c>
      <c r="V43" s="8">
        <v>20510</v>
      </c>
      <c r="W43" s="8">
        <v>981</v>
      </c>
      <c r="X43" s="8">
        <v>9060</v>
      </c>
      <c r="Y43" s="8">
        <v>875</v>
      </c>
      <c r="Z43" s="8">
        <v>2850</v>
      </c>
      <c r="AA43" s="8">
        <v>0</v>
      </c>
      <c r="AB43" s="8">
        <v>0</v>
      </c>
      <c r="AC43" s="8">
        <v>23</v>
      </c>
      <c r="AD43" s="8">
        <v>2100</v>
      </c>
      <c r="AE43" s="8">
        <v>4953</v>
      </c>
      <c r="AF43" s="8">
        <v>34520</v>
      </c>
      <c r="AG43" s="8">
        <v>91</v>
      </c>
      <c r="AH43" s="8">
        <v>432</v>
      </c>
      <c r="AI43" s="8">
        <v>0</v>
      </c>
      <c r="AJ43" s="8">
        <v>0</v>
      </c>
      <c r="AK43" s="8">
        <v>34</v>
      </c>
      <c r="AL43" s="8">
        <v>71</v>
      </c>
      <c r="AM43" s="8">
        <v>203</v>
      </c>
      <c r="AN43" s="8">
        <v>1371</v>
      </c>
      <c r="AO43" s="8">
        <v>70</v>
      </c>
      <c r="AP43" s="8">
        <v>227</v>
      </c>
      <c r="AQ43" s="8">
        <v>1980</v>
      </c>
      <c r="AR43" s="8">
        <v>2882</v>
      </c>
      <c r="AS43" s="8">
        <v>48</v>
      </c>
      <c r="AT43" s="8">
        <v>309</v>
      </c>
      <c r="AU43" s="8">
        <v>2335</v>
      </c>
      <c r="AV43" s="8">
        <v>4860</v>
      </c>
      <c r="AW43" s="8">
        <v>29</v>
      </c>
      <c r="AX43" s="8">
        <v>236</v>
      </c>
      <c r="AY43" s="9">
        <v>28199</v>
      </c>
      <c r="AZ43" s="9">
        <v>94660</v>
      </c>
      <c r="BA43" s="8">
        <v>0</v>
      </c>
      <c r="BB43" s="8">
        <v>0</v>
      </c>
      <c r="BC43" s="8">
        <v>1</v>
      </c>
      <c r="BD43" s="8">
        <v>15</v>
      </c>
      <c r="BE43" s="8">
        <v>23</v>
      </c>
      <c r="BF43" s="8">
        <v>705</v>
      </c>
      <c r="BG43" s="8">
        <v>330</v>
      </c>
      <c r="BH43" s="8">
        <v>1315</v>
      </c>
      <c r="BI43" s="8">
        <v>850</v>
      </c>
      <c r="BJ43" s="8">
        <v>2072</v>
      </c>
      <c r="BK43" s="8">
        <v>1204</v>
      </c>
      <c r="BL43" s="8">
        <v>4107</v>
      </c>
      <c r="BM43" s="8">
        <v>29403</v>
      </c>
      <c r="BN43" s="8">
        <v>98767</v>
      </c>
      <c r="BO43" s="8">
        <v>5500</v>
      </c>
      <c r="BP43" s="8">
        <v>13595</v>
      </c>
      <c r="BQ43" s="8">
        <v>1550</v>
      </c>
      <c r="BR43" s="8">
        <v>2851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8">
        <v>84548</v>
      </c>
      <c r="D44" s="8">
        <v>189270</v>
      </c>
      <c r="E44" s="8">
        <v>17983</v>
      </c>
      <c r="F44" s="8">
        <v>38540</v>
      </c>
      <c r="G44" s="8">
        <v>2170</v>
      </c>
      <c r="H44" s="8">
        <v>2190</v>
      </c>
      <c r="I44" s="8">
        <v>104701</v>
      </c>
      <c r="J44" s="8">
        <v>230000</v>
      </c>
      <c r="K44" s="8">
        <v>1368</v>
      </c>
      <c r="L44" s="8">
        <v>19145</v>
      </c>
      <c r="M44" s="8">
        <v>7573</v>
      </c>
      <c r="N44" s="8">
        <v>21445</v>
      </c>
      <c r="O44" s="8">
        <v>113642</v>
      </c>
      <c r="P44" s="8">
        <v>270590</v>
      </c>
      <c r="Q44" s="8">
        <v>1178</v>
      </c>
      <c r="R44" s="8">
        <v>4300</v>
      </c>
      <c r="S44" s="8">
        <v>96651</v>
      </c>
      <c r="T44" s="8">
        <v>243570</v>
      </c>
      <c r="U44" s="8">
        <v>8592</v>
      </c>
      <c r="V44" s="8">
        <v>44365</v>
      </c>
      <c r="W44" s="8">
        <v>1700</v>
      </c>
      <c r="X44" s="8">
        <v>14515</v>
      </c>
      <c r="Y44" s="8">
        <v>2155</v>
      </c>
      <c r="Z44" s="8">
        <v>5430</v>
      </c>
      <c r="AA44" s="8">
        <v>207</v>
      </c>
      <c r="AB44" s="8">
        <v>1140</v>
      </c>
      <c r="AC44" s="8">
        <v>30</v>
      </c>
      <c r="AD44" s="8">
        <v>2270</v>
      </c>
      <c r="AE44" s="8">
        <v>12684</v>
      </c>
      <c r="AF44" s="8">
        <v>67720</v>
      </c>
      <c r="AG44" s="8">
        <v>272</v>
      </c>
      <c r="AH44" s="8">
        <v>858</v>
      </c>
      <c r="AI44" s="8">
        <v>30</v>
      </c>
      <c r="AJ44" s="8">
        <v>500</v>
      </c>
      <c r="AK44" s="8">
        <v>495</v>
      </c>
      <c r="AL44" s="8">
        <v>1240</v>
      </c>
      <c r="AM44" s="8">
        <v>1174</v>
      </c>
      <c r="AN44" s="8">
        <v>6545</v>
      </c>
      <c r="AO44" s="8">
        <v>289</v>
      </c>
      <c r="AP44" s="8">
        <v>842</v>
      </c>
      <c r="AQ44" s="8">
        <v>3128</v>
      </c>
      <c r="AR44" s="8">
        <v>4535</v>
      </c>
      <c r="AS44" s="8">
        <v>160</v>
      </c>
      <c r="AT44" s="8">
        <v>818</v>
      </c>
      <c r="AU44" s="8">
        <v>5276</v>
      </c>
      <c r="AV44" s="8">
        <v>14480</v>
      </c>
      <c r="AW44" s="8">
        <v>101</v>
      </c>
      <c r="AX44" s="8">
        <v>448</v>
      </c>
      <c r="AY44" s="8">
        <v>131602</v>
      </c>
      <c r="AZ44" s="8">
        <v>352790</v>
      </c>
      <c r="BA44" s="8">
        <v>0</v>
      </c>
      <c r="BB44" s="8">
        <v>0</v>
      </c>
      <c r="BC44" s="8">
        <v>15</v>
      </c>
      <c r="BD44" s="8">
        <v>255</v>
      </c>
      <c r="BE44" s="8">
        <v>48</v>
      </c>
      <c r="BF44" s="8">
        <v>1477</v>
      </c>
      <c r="BG44" s="8">
        <v>745</v>
      </c>
      <c r="BH44" s="8">
        <v>4120</v>
      </c>
      <c r="BI44" s="8">
        <v>2379</v>
      </c>
      <c r="BJ44" s="8">
        <v>5538</v>
      </c>
      <c r="BK44" s="8">
        <v>3187</v>
      </c>
      <c r="BL44" s="8">
        <v>11390</v>
      </c>
      <c r="BM44" s="8">
        <v>134789</v>
      </c>
      <c r="BN44" s="8">
        <v>364180</v>
      </c>
      <c r="BO44" s="8">
        <v>34080</v>
      </c>
      <c r="BP44" s="8">
        <v>87040</v>
      </c>
      <c r="BQ44" s="8">
        <v>8667</v>
      </c>
      <c r="BR44" s="8">
        <v>13149</v>
      </c>
    </row>
    <row r="45" spans="1:95" s="10" customFormat="1" ht="18" customHeight="1" x14ac:dyDescent="0.25">
      <c r="A45" s="37">
        <v>35</v>
      </c>
      <c r="B45" s="12" t="s">
        <v>90</v>
      </c>
      <c r="C45" s="7">
        <v>36795</v>
      </c>
      <c r="D45" s="7">
        <v>77500</v>
      </c>
      <c r="E45" s="7">
        <v>5590</v>
      </c>
      <c r="F45" s="7">
        <v>6755</v>
      </c>
      <c r="G45" s="7">
        <v>2010</v>
      </c>
      <c r="H45" s="7">
        <v>1060</v>
      </c>
      <c r="I45" s="8">
        <v>44395</v>
      </c>
      <c r="J45" s="8">
        <v>85315</v>
      </c>
      <c r="K45" s="7">
        <v>190</v>
      </c>
      <c r="L45" s="7">
        <v>1980</v>
      </c>
      <c r="M45" s="7">
        <v>1910</v>
      </c>
      <c r="N45" s="7">
        <v>2305</v>
      </c>
      <c r="O45" s="8">
        <v>46495</v>
      </c>
      <c r="P45" s="8">
        <v>89600</v>
      </c>
      <c r="Q45" s="7">
        <v>301</v>
      </c>
      <c r="R45" s="7">
        <v>464</v>
      </c>
      <c r="S45" s="7">
        <v>39544</v>
      </c>
      <c r="T45" s="7">
        <v>80657</v>
      </c>
      <c r="U45" s="7">
        <v>763</v>
      </c>
      <c r="V45" s="7">
        <v>2950</v>
      </c>
      <c r="W45" s="7">
        <v>25</v>
      </c>
      <c r="X45" s="7">
        <v>100</v>
      </c>
      <c r="Y45" s="7">
        <v>1600</v>
      </c>
      <c r="Z45" s="7">
        <v>1600</v>
      </c>
      <c r="AA45" s="7">
        <v>40</v>
      </c>
      <c r="AB45" s="7">
        <v>50</v>
      </c>
      <c r="AC45" s="7">
        <v>0</v>
      </c>
      <c r="AD45" s="7">
        <v>0</v>
      </c>
      <c r="AE45" s="8">
        <v>2428</v>
      </c>
      <c r="AF45" s="8">
        <v>4700</v>
      </c>
      <c r="AG45" s="7">
        <v>176</v>
      </c>
      <c r="AH45" s="7">
        <v>262</v>
      </c>
      <c r="AI45" s="7">
        <v>0</v>
      </c>
      <c r="AJ45" s="7">
        <v>0</v>
      </c>
      <c r="AK45" s="7">
        <v>100</v>
      </c>
      <c r="AL45" s="7">
        <v>100</v>
      </c>
      <c r="AM45" s="7">
        <v>85</v>
      </c>
      <c r="AN45" s="7">
        <v>450</v>
      </c>
      <c r="AO45" s="7">
        <v>87</v>
      </c>
      <c r="AP45" s="7">
        <v>270</v>
      </c>
      <c r="AQ45" s="7">
        <v>200</v>
      </c>
      <c r="AR45" s="7">
        <v>200</v>
      </c>
      <c r="AS45" s="7">
        <v>26</v>
      </c>
      <c r="AT45" s="7">
        <v>80</v>
      </c>
      <c r="AU45" s="7">
        <v>498</v>
      </c>
      <c r="AV45" s="7">
        <v>1100</v>
      </c>
      <c r="AW45" s="7">
        <v>23</v>
      </c>
      <c r="AX45" s="7">
        <v>25</v>
      </c>
      <c r="AY45" s="9">
        <v>49421</v>
      </c>
      <c r="AZ45" s="9">
        <v>95400</v>
      </c>
      <c r="BA45" s="9"/>
      <c r="BB45" s="9"/>
      <c r="BC45" s="7">
        <v>1</v>
      </c>
      <c r="BD45" s="7">
        <v>15</v>
      </c>
      <c r="BE45" s="7">
        <v>2</v>
      </c>
      <c r="BF45" s="7">
        <v>60</v>
      </c>
      <c r="BG45" s="7">
        <v>78</v>
      </c>
      <c r="BH45" s="7">
        <v>150</v>
      </c>
      <c r="BI45" s="7">
        <v>209</v>
      </c>
      <c r="BJ45" s="7">
        <v>725</v>
      </c>
      <c r="BK45" s="8">
        <v>290</v>
      </c>
      <c r="BL45" s="8">
        <v>950</v>
      </c>
      <c r="BM45" s="8">
        <v>49711</v>
      </c>
      <c r="BN45" s="8">
        <v>96350</v>
      </c>
      <c r="BO45" s="7">
        <v>18200</v>
      </c>
      <c r="BP45" s="7">
        <v>24710</v>
      </c>
      <c r="BQ45" s="7">
        <v>3786</v>
      </c>
      <c r="BR45" s="7">
        <v>4955</v>
      </c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7"/>
      <c r="D46" s="7"/>
      <c r="E46" s="7"/>
      <c r="F46" s="7"/>
      <c r="G46" s="7"/>
      <c r="H46" s="7"/>
      <c r="I46" s="8">
        <v>0</v>
      </c>
      <c r="J46" s="8">
        <v>0</v>
      </c>
      <c r="K46" s="7"/>
      <c r="L46" s="7"/>
      <c r="M46" s="7"/>
      <c r="N46" s="7"/>
      <c r="O46" s="8">
        <v>0</v>
      </c>
      <c r="P46" s="8">
        <v>0</v>
      </c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8">
        <v>0</v>
      </c>
      <c r="AF46" s="8">
        <v>0</v>
      </c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>
        <v>0</v>
      </c>
      <c r="AV46" s="7">
        <v>0</v>
      </c>
      <c r="AW46" s="7"/>
      <c r="AX46" s="7"/>
      <c r="AY46" s="9">
        <v>0</v>
      </c>
      <c r="AZ46" s="9">
        <v>0</v>
      </c>
      <c r="BA46" s="9"/>
      <c r="BB46" s="9"/>
      <c r="BC46" s="7"/>
      <c r="BD46" s="7"/>
      <c r="BE46" s="7"/>
      <c r="BF46" s="7"/>
      <c r="BG46" s="7"/>
      <c r="BH46" s="7"/>
      <c r="BI46" s="7"/>
      <c r="BJ46" s="7"/>
      <c r="BK46" s="8">
        <v>0</v>
      </c>
      <c r="BL46" s="8">
        <v>0</v>
      </c>
      <c r="BM46" s="8">
        <v>0</v>
      </c>
      <c r="BN46" s="8">
        <v>0</v>
      </c>
      <c r="BO46" s="7"/>
      <c r="BP46" s="7"/>
      <c r="BQ46" s="7"/>
      <c r="BR46" s="7"/>
    </row>
    <row r="47" spans="1:95" s="16" customFormat="1" ht="18" customHeight="1" x14ac:dyDescent="0.25">
      <c r="A47" s="38"/>
      <c r="B47" s="13" t="s">
        <v>40</v>
      </c>
      <c r="C47" s="8">
        <v>36795</v>
      </c>
      <c r="D47" s="8">
        <v>77500</v>
      </c>
      <c r="E47" s="8">
        <v>5590</v>
      </c>
      <c r="F47" s="8">
        <v>6755</v>
      </c>
      <c r="G47" s="8">
        <v>2010</v>
      </c>
      <c r="H47" s="8">
        <v>1060</v>
      </c>
      <c r="I47" s="8">
        <v>44395</v>
      </c>
      <c r="J47" s="8">
        <v>85315</v>
      </c>
      <c r="K47" s="8">
        <v>190</v>
      </c>
      <c r="L47" s="8">
        <v>1980</v>
      </c>
      <c r="M47" s="8">
        <v>1910</v>
      </c>
      <c r="N47" s="8">
        <v>2305</v>
      </c>
      <c r="O47" s="8">
        <v>46495</v>
      </c>
      <c r="P47" s="8">
        <v>89600</v>
      </c>
      <c r="Q47" s="8">
        <v>301</v>
      </c>
      <c r="R47" s="8">
        <v>464</v>
      </c>
      <c r="S47" s="8">
        <v>39544</v>
      </c>
      <c r="T47" s="8">
        <v>80657</v>
      </c>
      <c r="U47" s="8">
        <v>763</v>
      </c>
      <c r="V47" s="8">
        <v>2950</v>
      </c>
      <c r="W47" s="8">
        <v>25</v>
      </c>
      <c r="X47" s="8">
        <v>100</v>
      </c>
      <c r="Y47" s="8">
        <v>1600</v>
      </c>
      <c r="Z47" s="8">
        <v>1600</v>
      </c>
      <c r="AA47" s="8">
        <v>40</v>
      </c>
      <c r="AB47" s="8">
        <v>50</v>
      </c>
      <c r="AC47" s="8">
        <v>0</v>
      </c>
      <c r="AD47" s="8">
        <v>0</v>
      </c>
      <c r="AE47" s="8">
        <v>2428</v>
      </c>
      <c r="AF47" s="8">
        <v>4700</v>
      </c>
      <c r="AG47" s="8">
        <v>176</v>
      </c>
      <c r="AH47" s="8">
        <v>262</v>
      </c>
      <c r="AI47" s="8">
        <v>0</v>
      </c>
      <c r="AJ47" s="8">
        <v>0</v>
      </c>
      <c r="AK47" s="8">
        <v>100</v>
      </c>
      <c r="AL47" s="8">
        <v>100</v>
      </c>
      <c r="AM47" s="8">
        <v>85</v>
      </c>
      <c r="AN47" s="8">
        <v>450</v>
      </c>
      <c r="AO47" s="8">
        <v>87</v>
      </c>
      <c r="AP47" s="8">
        <v>270</v>
      </c>
      <c r="AQ47" s="8">
        <v>200</v>
      </c>
      <c r="AR47" s="8">
        <v>200</v>
      </c>
      <c r="AS47" s="8">
        <v>26</v>
      </c>
      <c r="AT47" s="8">
        <v>80</v>
      </c>
      <c r="AU47" s="8">
        <v>498</v>
      </c>
      <c r="AV47" s="8">
        <v>1100</v>
      </c>
      <c r="AW47" s="8">
        <v>23</v>
      </c>
      <c r="AX47" s="8">
        <v>25</v>
      </c>
      <c r="AY47" s="9">
        <v>49421</v>
      </c>
      <c r="AZ47" s="9">
        <v>95400</v>
      </c>
      <c r="BA47" s="8">
        <v>0</v>
      </c>
      <c r="BB47" s="8">
        <v>0</v>
      </c>
      <c r="BC47" s="8">
        <v>1</v>
      </c>
      <c r="BD47" s="8">
        <v>15</v>
      </c>
      <c r="BE47" s="8">
        <v>2</v>
      </c>
      <c r="BF47" s="8">
        <v>60</v>
      </c>
      <c r="BG47" s="8">
        <v>78</v>
      </c>
      <c r="BH47" s="8">
        <v>150</v>
      </c>
      <c r="BI47" s="8">
        <v>209</v>
      </c>
      <c r="BJ47" s="8">
        <v>725</v>
      </c>
      <c r="BK47" s="8">
        <v>290</v>
      </c>
      <c r="BL47" s="8">
        <v>950</v>
      </c>
      <c r="BM47" s="8">
        <v>49711</v>
      </c>
      <c r="BN47" s="8">
        <v>96350</v>
      </c>
      <c r="BO47" s="8">
        <v>18200</v>
      </c>
      <c r="BP47" s="8">
        <v>24710</v>
      </c>
      <c r="BQ47" s="8">
        <v>3786</v>
      </c>
      <c r="BR47" s="8">
        <v>4955</v>
      </c>
    </row>
    <row r="48" spans="1:95" s="10" customFormat="1" ht="18" customHeight="1" x14ac:dyDescent="0.25">
      <c r="A48" s="37">
        <v>37</v>
      </c>
      <c r="B48" s="12" t="s">
        <v>80</v>
      </c>
      <c r="C48" s="7">
        <v>72392</v>
      </c>
      <c r="D48" s="7">
        <v>35345</v>
      </c>
      <c r="E48" s="7">
        <v>14</v>
      </c>
      <c r="F48" s="7">
        <v>125</v>
      </c>
      <c r="G48" s="7">
        <v>664</v>
      </c>
      <c r="H48" s="7">
        <v>540</v>
      </c>
      <c r="I48" s="8">
        <v>73070</v>
      </c>
      <c r="J48" s="8">
        <v>36010</v>
      </c>
      <c r="K48" s="7">
        <v>0</v>
      </c>
      <c r="L48" s="7">
        <v>0</v>
      </c>
      <c r="M48" s="7">
        <v>0</v>
      </c>
      <c r="N48" s="7">
        <v>0</v>
      </c>
      <c r="O48" s="8">
        <v>73070</v>
      </c>
      <c r="P48" s="8">
        <v>36010</v>
      </c>
      <c r="Q48" s="7">
        <v>0</v>
      </c>
      <c r="R48" s="7">
        <v>0</v>
      </c>
      <c r="S48" s="7">
        <v>62115</v>
      </c>
      <c r="T48" s="7">
        <v>32413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8">
        <v>0</v>
      </c>
      <c r="AF48" s="8">
        <v>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9">
        <v>73070</v>
      </c>
      <c r="AZ48" s="9">
        <v>36010</v>
      </c>
      <c r="BA48" s="9"/>
      <c r="BB48" s="9"/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8">
        <v>0</v>
      </c>
      <c r="BL48" s="8">
        <v>0</v>
      </c>
      <c r="BM48" s="8">
        <v>73070</v>
      </c>
      <c r="BN48" s="8">
        <v>36010</v>
      </c>
      <c r="BO48" s="7">
        <v>19810</v>
      </c>
      <c r="BP48" s="7">
        <v>9850</v>
      </c>
      <c r="BQ48" s="7">
        <v>1091</v>
      </c>
      <c r="BR48" s="7">
        <v>1091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7"/>
      <c r="D49" s="7"/>
      <c r="E49" s="7"/>
      <c r="F49" s="7"/>
      <c r="G49" s="7"/>
      <c r="H49" s="7"/>
      <c r="I49" s="8">
        <v>0</v>
      </c>
      <c r="J49" s="8">
        <v>0</v>
      </c>
      <c r="K49" s="7"/>
      <c r="L49" s="7"/>
      <c r="M49" s="7"/>
      <c r="N49" s="7"/>
      <c r="O49" s="8">
        <v>0</v>
      </c>
      <c r="P49" s="8">
        <v>0</v>
      </c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8">
        <v>0</v>
      </c>
      <c r="AF49" s="8">
        <v>0</v>
      </c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>
        <v>0</v>
      </c>
      <c r="AV49" s="7">
        <v>0</v>
      </c>
      <c r="AW49" s="7"/>
      <c r="AX49" s="7"/>
      <c r="AY49" s="9">
        <v>0</v>
      </c>
      <c r="AZ49" s="9">
        <v>0</v>
      </c>
      <c r="BA49" s="9"/>
      <c r="BB49" s="9"/>
      <c r="BC49" s="7"/>
      <c r="BD49" s="7"/>
      <c r="BE49" s="7"/>
      <c r="BF49" s="7"/>
      <c r="BG49" s="7"/>
      <c r="BH49" s="7"/>
      <c r="BI49" s="7"/>
      <c r="BJ49" s="7"/>
      <c r="BK49" s="8">
        <v>0</v>
      </c>
      <c r="BL49" s="8">
        <v>0</v>
      </c>
      <c r="BM49" s="8">
        <v>0</v>
      </c>
      <c r="BN49" s="8">
        <v>0</v>
      </c>
      <c r="BO49" s="7"/>
      <c r="BP49" s="7"/>
      <c r="BQ49" s="7"/>
      <c r="BR49" s="7"/>
    </row>
    <row r="50" spans="1:94" s="16" customFormat="1" ht="18" customHeight="1" x14ac:dyDescent="0.25">
      <c r="A50" s="38"/>
      <c r="B50" s="13" t="s">
        <v>42</v>
      </c>
      <c r="C50" s="8">
        <v>72392</v>
      </c>
      <c r="D50" s="8">
        <v>35345</v>
      </c>
      <c r="E50" s="8">
        <v>14</v>
      </c>
      <c r="F50" s="8">
        <v>125</v>
      </c>
      <c r="G50" s="8">
        <v>664</v>
      </c>
      <c r="H50" s="8">
        <v>540</v>
      </c>
      <c r="I50" s="8">
        <v>73070</v>
      </c>
      <c r="J50" s="8">
        <v>36010</v>
      </c>
      <c r="K50" s="8">
        <v>0</v>
      </c>
      <c r="L50" s="8">
        <v>0</v>
      </c>
      <c r="M50" s="8">
        <v>0</v>
      </c>
      <c r="N50" s="8">
        <v>0</v>
      </c>
      <c r="O50" s="8">
        <v>73070</v>
      </c>
      <c r="P50" s="8">
        <v>36010</v>
      </c>
      <c r="Q50" s="8">
        <v>0</v>
      </c>
      <c r="R50" s="8">
        <v>0</v>
      </c>
      <c r="S50" s="8">
        <v>62115</v>
      </c>
      <c r="T50" s="8">
        <v>32413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8">
        <v>0</v>
      </c>
      <c r="AU50" s="8">
        <v>0</v>
      </c>
      <c r="AV50" s="8">
        <v>0</v>
      </c>
      <c r="AW50" s="8">
        <v>0</v>
      </c>
      <c r="AX50" s="8">
        <v>0</v>
      </c>
      <c r="AY50" s="9">
        <v>73070</v>
      </c>
      <c r="AZ50" s="9">
        <v>36010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0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8">
        <v>73070</v>
      </c>
      <c r="BN50" s="8">
        <v>36010</v>
      </c>
      <c r="BO50" s="8">
        <v>19810</v>
      </c>
      <c r="BP50" s="8">
        <v>9850</v>
      </c>
      <c r="BQ50" s="8">
        <v>1091</v>
      </c>
      <c r="BR50" s="8">
        <v>1091</v>
      </c>
    </row>
    <row r="51" spans="1:94" s="22" customFormat="1" ht="18" customHeight="1" x14ac:dyDescent="0.25">
      <c r="A51" s="39">
        <v>39</v>
      </c>
      <c r="B51" s="20" t="s">
        <v>68</v>
      </c>
      <c r="C51" s="7">
        <v>0</v>
      </c>
      <c r="D51" s="7">
        <v>0</v>
      </c>
      <c r="E51" s="7">
        <v>245</v>
      </c>
      <c r="F51" s="7">
        <v>205</v>
      </c>
      <c r="G51" s="7">
        <v>0</v>
      </c>
      <c r="H51" s="7">
        <v>0</v>
      </c>
      <c r="I51" s="8">
        <v>245</v>
      </c>
      <c r="J51" s="8">
        <v>205</v>
      </c>
      <c r="K51" s="7">
        <v>236</v>
      </c>
      <c r="L51" s="7">
        <v>795</v>
      </c>
      <c r="M51" s="7">
        <v>500</v>
      </c>
      <c r="N51" s="7">
        <v>500</v>
      </c>
      <c r="O51" s="8">
        <v>981</v>
      </c>
      <c r="P51" s="8">
        <v>1500</v>
      </c>
      <c r="Q51" s="7">
        <v>76</v>
      </c>
      <c r="R51" s="7">
        <v>100</v>
      </c>
      <c r="S51" s="7">
        <v>835</v>
      </c>
      <c r="T51" s="7">
        <v>1351</v>
      </c>
      <c r="U51" s="7">
        <v>417</v>
      </c>
      <c r="V51" s="7">
        <v>3910</v>
      </c>
      <c r="W51" s="7">
        <v>200</v>
      </c>
      <c r="X51" s="7">
        <v>1550</v>
      </c>
      <c r="Y51" s="7">
        <v>50</v>
      </c>
      <c r="Z51" s="7">
        <v>120</v>
      </c>
      <c r="AA51" s="7">
        <v>0</v>
      </c>
      <c r="AB51" s="7">
        <v>0</v>
      </c>
      <c r="AC51" s="7">
        <v>0</v>
      </c>
      <c r="AD51" s="7">
        <v>0</v>
      </c>
      <c r="AE51" s="8">
        <v>667</v>
      </c>
      <c r="AF51" s="8">
        <v>5580</v>
      </c>
      <c r="AG51" s="7">
        <v>5</v>
      </c>
      <c r="AH51" s="7">
        <v>19</v>
      </c>
      <c r="AI51" s="7">
        <v>0</v>
      </c>
      <c r="AJ51" s="7">
        <v>0</v>
      </c>
      <c r="AK51" s="7">
        <v>5</v>
      </c>
      <c r="AL51" s="7">
        <v>10</v>
      </c>
      <c r="AM51" s="7">
        <v>30</v>
      </c>
      <c r="AN51" s="7">
        <v>225</v>
      </c>
      <c r="AO51" s="7">
        <v>10</v>
      </c>
      <c r="AP51" s="7">
        <v>25</v>
      </c>
      <c r="AQ51" s="7">
        <v>31</v>
      </c>
      <c r="AR51" s="7">
        <v>80</v>
      </c>
      <c r="AS51" s="7">
        <v>10</v>
      </c>
      <c r="AT51" s="7">
        <v>60</v>
      </c>
      <c r="AU51" s="7">
        <v>86</v>
      </c>
      <c r="AV51" s="7">
        <v>400</v>
      </c>
      <c r="AW51" s="7">
        <v>2</v>
      </c>
      <c r="AX51" s="7">
        <v>13</v>
      </c>
      <c r="AY51" s="9">
        <v>1734</v>
      </c>
      <c r="AZ51" s="9">
        <v>7480</v>
      </c>
      <c r="BA51" s="7"/>
      <c r="BB51" s="7"/>
      <c r="BC51" s="7">
        <v>0</v>
      </c>
      <c r="BD51" s="7">
        <v>0</v>
      </c>
      <c r="BE51" s="7">
        <v>0</v>
      </c>
      <c r="BF51" s="7">
        <v>0</v>
      </c>
      <c r="BG51" s="7">
        <v>20</v>
      </c>
      <c r="BH51" s="7">
        <v>40</v>
      </c>
      <c r="BI51" s="7">
        <v>183</v>
      </c>
      <c r="BJ51" s="7">
        <v>850</v>
      </c>
      <c r="BK51" s="8">
        <v>203</v>
      </c>
      <c r="BL51" s="8">
        <v>890</v>
      </c>
      <c r="BM51" s="8">
        <v>1937</v>
      </c>
      <c r="BN51" s="8">
        <v>8370</v>
      </c>
      <c r="BO51" s="7">
        <v>650</v>
      </c>
      <c r="BP51" s="7">
        <v>2900</v>
      </c>
      <c r="BQ51" s="7">
        <v>190</v>
      </c>
      <c r="BR51" s="7">
        <v>190</v>
      </c>
    </row>
    <row r="52" spans="1:94" s="16" customFormat="1" ht="18" customHeight="1" x14ac:dyDescent="0.25">
      <c r="A52" s="39">
        <v>40</v>
      </c>
      <c r="B52" s="20" t="s">
        <v>73</v>
      </c>
      <c r="C52" s="7">
        <v>0</v>
      </c>
      <c r="D52" s="7">
        <v>0</v>
      </c>
      <c r="E52" s="7">
        <v>260</v>
      </c>
      <c r="F52" s="7">
        <v>520</v>
      </c>
      <c r="G52" s="7">
        <v>10</v>
      </c>
      <c r="H52" s="7">
        <v>10</v>
      </c>
      <c r="I52" s="8">
        <v>270</v>
      </c>
      <c r="J52" s="8">
        <v>530</v>
      </c>
      <c r="K52" s="7">
        <v>20</v>
      </c>
      <c r="L52" s="7">
        <v>50</v>
      </c>
      <c r="M52" s="7">
        <v>103</v>
      </c>
      <c r="N52" s="7">
        <v>220</v>
      </c>
      <c r="O52" s="8">
        <v>393</v>
      </c>
      <c r="P52" s="8">
        <v>800</v>
      </c>
      <c r="Q52" s="7">
        <v>17</v>
      </c>
      <c r="R52" s="7">
        <v>44</v>
      </c>
      <c r="S52" s="7">
        <v>335</v>
      </c>
      <c r="T52" s="7">
        <v>720</v>
      </c>
      <c r="U52" s="7">
        <v>138</v>
      </c>
      <c r="V52" s="7">
        <v>1020</v>
      </c>
      <c r="W52" s="7">
        <v>22</v>
      </c>
      <c r="X52" s="7">
        <v>80</v>
      </c>
      <c r="Y52" s="7">
        <v>180</v>
      </c>
      <c r="Z52" s="7">
        <v>400</v>
      </c>
      <c r="AA52" s="7">
        <v>0</v>
      </c>
      <c r="AB52" s="7">
        <v>0</v>
      </c>
      <c r="AC52" s="7">
        <v>0</v>
      </c>
      <c r="AD52" s="7">
        <v>0</v>
      </c>
      <c r="AE52" s="8">
        <v>340</v>
      </c>
      <c r="AF52" s="8">
        <v>1500</v>
      </c>
      <c r="AG52" s="7">
        <v>19</v>
      </c>
      <c r="AH52" s="7">
        <v>61</v>
      </c>
      <c r="AI52" s="7">
        <v>0</v>
      </c>
      <c r="AJ52" s="7">
        <v>0</v>
      </c>
      <c r="AK52" s="7">
        <v>0</v>
      </c>
      <c r="AL52" s="7">
        <v>0</v>
      </c>
      <c r="AM52" s="7">
        <v>25</v>
      </c>
      <c r="AN52" s="7">
        <v>120</v>
      </c>
      <c r="AO52" s="7">
        <v>4</v>
      </c>
      <c r="AP52" s="7">
        <v>10</v>
      </c>
      <c r="AQ52" s="7">
        <v>32</v>
      </c>
      <c r="AR52" s="7">
        <v>80</v>
      </c>
      <c r="AS52" s="7">
        <v>2</v>
      </c>
      <c r="AT52" s="7">
        <v>10</v>
      </c>
      <c r="AU52" s="7">
        <v>63</v>
      </c>
      <c r="AV52" s="7">
        <v>220</v>
      </c>
      <c r="AW52" s="7">
        <v>3</v>
      </c>
      <c r="AX52" s="7">
        <v>9</v>
      </c>
      <c r="AY52" s="9">
        <v>796</v>
      </c>
      <c r="AZ52" s="9">
        <v>2520</v>
      </c>
      <c r="BA52" s="8"/>
      <c r="BB52" s="8"/>
      <c r="BC52" s="7">
        <v>0</v>
      </c>
      <c r="BD52" s="7">
        <v>0</v>
      </c>
      <c r="BE52" s="7">
        <v>0</v>
      </c>
      <c r="BF52" s="7">
        <v>0</v>
      </c>
      <c r="BG52" s="7">
        <v>25</v>
      </c>
      <c r="BH52" s="7">
        <v>60</v>
      </c>
      <c r="BI52" s="7">
        <v>68</v>
      </c>
      <c r="BJ52" s="7">
        <v>220</v>
      </c>
      <c r="BK52" s="8">
        <v>93</v>
      </c>
      <c r="BL52" s="8">
        <v>280</v>
      </c>
      <c r="BM52" s="8">
        <v>889</v>
      </c>
      <c r="BN52" s="8">
        <v>2800</v>
      </c>
      <c r="BO52" s="7">
        <v>100</v>
      </c>
      <c r="BP52" s="7">
        <v>500</v>
      </c>
      <c r="BQ52" s="7">
        <v>28</v>
      </c>
      <c r="BR52" s="7">
        <v>28</v>
      </c>
    </row>
    <row r="53" spans="1:94" s="16" customFormat="1" ht="18" customHeight="1" x14ac:dyDescent="0.25">
      <c r="A53" s="39">
        <v>41</v>
      </c>
      <c r="B53" s="20" t="s">
        <v>74</v>
      </c>
      <c r="C53" s="7">
        <v>0</v>
      </c>
      <c r="D53" s="7">
        <v>0</v>
      </c>
      <c r="E53" s="7">
        <v>820</v>
      </c>
      <c r="F53" s="7">
        <v>1030</v>
      </c>
      <c r="G53" s="7">
        <v>10</v>
      </c>
      <c r="H53" s="7">
        <v>10</v>
      </c>
      <c r="I53" s="8">
        <v>830</v>
      </c>
      <c r="J53" s="8">
        <v>1040</v>
      </c>
      <c r="K53" s="7">
        <v>150</v>
      </c>
      <c r="L53" s="7">
        <v>150</v>
      </c>
      <c r="M53" s="7">
        <v>10</v>
      </c>
      <c r="N53" s="7">
        <v>10</v>
      </c>
      <c r="O53" s="8">
        <v>990</v>
      </c>
      <c r="P53" s="8">
        <v>1200</v>
      </c>
      <c r="Q53" s="7">
        <v>2</v>
      </c>
      <c r="R53" s="7">
        <v>2</v>
      </c>
      <c r="S53" s="7">
        <v>842</v>
      </c>
      <c r="T53" s="7">
        <v>1080</v>
      </c>
      <c r="U53" s="7">
        <v>10</v>
      </c>
      <c r="V53" s="7">
        <v>10</v>
      </c>
      <c r="W53" s="7">
        <v>20</v>
      </c>
      <c r="X53" s="7">
        <v>80</v>
      </c>
      <c r="Y53" s="7">
        <v>10</v>
      </c>
      <c r="Z53" s="7">
        <v>10</v>
      </c>
      <c r="AA53" s="7">
        <v>0</v>
      </c>
      <c r="AB53" s="7">
        <v>0</v>
      </c>
      <c r="AC53" s="7">
        <v>0</v>
      </c>
      <c r="AD53" s="7">
        <v>0</v>
      </c>
      <c r="AE53" s="8">
        <v>40</v>
      </c>
      <c r="AF53" s="8">
        <v>100</v>
      </c>
      <c r="AG53" s="7">
        <v>1</v>
      </c>
      <c r="AH53" s="7">
        <v>2</v>
      </c>
      <c r="AI53" s="7">
        <v>0</v>
      </c>
      <c r="AJ53" s="7">
        <v>0</v>
      </c>
      <c r="AK53" s="7">
        <v>0</v>
      </c>
      <c r="AL53" s="7">
        <v>0</v>
      </c>
      <c r="AM53" s="7">
        <v>20</v>
      </c>
      <c r="AN53" s="7">
        <v>80</v>
      </c>
      <c r="AO53" s="7">
        <v>10</v>
      </c>
      <c r="AP53" s="7">
        <v>20</v>
      </c>
      <c r="AQ53" s="7">
        <v>388</v>
      </c>
      <c r="AR53" s="7">
        <v>388</v>
      </c>
      <c r="AS53" s="7">
        <v>2</v>
      </c>
      <c r="AT53" s="7">
        <v>12</v>
      </c>
      <c r="AU53" s="7">
        <v>420</v>
      </c>
      <c r="AV53" s="7">
        <v>500</v>
      </c>
      <c r="AW53" s="7">
        <v>4</v>
      </c>
      <c r="AX53" s="7">
        <v>39</v>
      </c>
      <c r="AY53" s="9">
        <v>1450</v>
      </c>
      <c r="AZ53" s="9">
        <v>1800</v>
      </c>
      <c r="BA53" s="8"/>
      <c r="BB53" s="8"/>
      <c r="BC53" s="7">
        <v>0</v>
      </c>
      <c r="BD53" s="7">
        <v>0</v>
      </c>
      <c r="BE53" s="7">
        <v>0</v>
      </c>
      <c r="BF53" s="7">
        <v>0</v>
      </c>
      <c r="BG53" s="7">
        <v>40</v>
      </c>
      <c r="BH53" s="7">
        <v>95</v>
      </c>
      <c r="BI53" s="7">
        <v>70</v>
      </c>
      <c r="BJ53" s="7">
        <v>135</v>
      </c>
      <c r="BK53" s="8">
        <v>110</v>
      </c>
      <c r="BL53" s="8">
        <v>230</v>
      </c>
      <c r="BM53" s="8">
        <v>1560</v>
      </c>
      <c r="BN53" s="8">
        <v>2030</v>
      </c>
      <c r="BO53" s="7">
        <v>520</v>
      </c>
      <c r="BP53" s="7">
        <v>520</v>
      </c>
      <c r="BQ53" s="7">
        <v>146</v>
      </c>
      <c r="BR53" s="7">
        <v>146</v>
      </c>
    </row>
    <row r="54" spans="1:94" s="16" customFormat="1" ht="18" customHeight="1" x14ac:dyDescent="0.25">
      <c r="A54" s="39">
        <v>42</v>
      </c>
      <c r="B54" s="20" t="s">
        <v>75</v>
      </c>
      <c r="C54" s="8"/>
      <c r="D54" s="8"/>
      <c r="E54" s="8"/>
      <c r="F54" s="8"/>
      <c r="G54" s="8"/>
      <c r="H54" s="8"/>
      <c r="I54" s="8">
        <v>0</v>
      </c>
      <c r="J54" s="8">
        <v>0</v>
      </c>
      <c r="K54" s="8"/>
      <c r="L54" s="8"/>
      <c r="M54" s="8"/>
      <c r="N54" s="8"/>
      <c r="O54" s="8">
        <v>0</v>
      </c>
      <c r="P54" s="8">
        <v>0</v>
      </c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>
        <v>0</v>
      </c>
      <c r="AF54" s="8">
        <v>0</v>
      </c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7">
        <v>0</v>
      </c>
      <c r="AV54" s="7">
        <v>0</v>
      </c>
      <c r="AW54" s="8"/>
      <c r="AX54" s="8"/>
      <c r="AY54" s="9">
        <v>0</v>
      </c>
      <c r="AZ54" s="9">
        <v>0</v>
      </c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>
        <v>0</v>
      </c>
      <c r="BL54" s="8">
        <v>0</v>
      </c>
      <c r="BM54" s="8">
        <v>0</v>
      </c>
      <c r="BN54" s="8">
        <v>0</v>
      </c>
      <c r="BO54" s="8"/>
      <c r="BP54" s="8"/>
      <c r="BQ54" s="8"/>
      <c r="BR54" s="8"/>
    </row>
    <row r="55" spans="1:94" s="16" customFormat="1" ht="18" customHeight="1" x14ac:dyDescent="0.25">
      <c r="A55" s="38"/>
      <c r="B55" s="13" t="s">
        <v>69</v>
      </c>
      <c r="C55" s="8">
        <v>0</v>
      </c>
      <c r="D55" s="8">
        <v>0</v>
      </c>
      <c r="E55" s="8">
        <v>1325</v>
      </c>
      <c r="F55" s="8">
        <v>1755</v>
      </c>
      <c r="G55" s="8">
        <v>20</v>
      </c>
      <c r="H55" s="8">
        <v>20</v>
      </c>
      <c r="I55" s="8">
        <v>1345</v>
      </c>
      <c r="J55" s="8">
        <v>1775</v>
      </c>
      <c r="K55" s="8">
        <v>406</v>
      </c>
      <c r="L55" s="8">
        <v>995</v>
      </c>
      <c r="M55" s="8">
        <v>613</v>
      </c>
      <c r="N55" s="8">
        <v>730</v>
      </c>
      <c r="O55" s="8">
        <v>2364</v>
      </c>
      <c r="P55" s="8">
        <v>3500</v>
      </c>
      <c r="Q55" s="8">
        <v>95</v>
      </c>
      <c r="R55" s="8">
        <v>146</v>
      </c>
      <c r="S55" s="8">
        <v>2012</v>
      </c>
      <c r="T55" s="8">
        <v>3151</v>
      </c>
      <c r="U55" s="8">
        <v>565</v>
      </c>
      <c r="V55" s="8">
        <v>4940</v>
      </c>
      <c r="W55" s="8">
        <v>242</v>
      </c>
      <c r="X55" s="8">
        <v>1710</v>
      </c>
      <c r="Y55" s="8">
        <v>240</v>
      </c>
      <c r="Z55" s="8">
        <v>530</v>
      </c>
      <c r="AA55" s="8">
        <v>0</v>
      </c>
      <c r="AB55" s="8">
        <v>0</v>
      </c>
      <c r="AC55" s="8">
        <v>0</v>
      </c>
      <c r="AD55" s="8">
        <v>0</v>
      </c>
      <c r="AE55" s="8">
        <v>1047</v>
      </c>
      <c r="AF55" s="8">
        <v>7180</v>
      </c>
      <c r="AG55" s="8">
        <v>25</v>
      </c>
      <c r="AH55" s="8">
        <v>82</v>
      </c>
      <c r="AI55" s="8">
        <v>0</v>
      </c>
      <c r="AJ55" s="8">
        <v>0</v>
      </c>
      <c r="AK55" s="8">
        <v>5</v>
      </c>
      <c r="AL55" s="8">
        <v>10</v>
      </c>
      <c r="AM55" s="8">
        <v>75</v>
      </c>
      <c r="AN55" s="8">
        <v>425</v>
      </c>
      <c r="AO55" s="8">
        <v>24</v>
      </c>
      <c r="AP55" s="8">
        <v>55</v>
      </c>
      <c r="AQ55" s="8">
        <v>451</v>
      </c>
      <c r="AR55" s="8">
        <v>548</v>
      </c>
      <c r="AS55" s="8">
        <v>14</v>
      </c>
      <c r="AT55" s="8">
        <v>82</v>
      </c>
      <c r="AU55" s="8">
        <v>569</v>
      </c>
      <c r="AV55" s="8">
        <v>1120</v>
      </c>
      <c r="AW55" s="8">
        <v>9</v>
      </c>
      <c r="AX55" s="8">
        <v>61</v>
      </c>
      <c r="AY55" s="9">
        <v>3980</v>
      </c>
      <c r="AZ55" s="9">
        <v>11800</v>
      </c>
      <c r="BA55" s="8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85</v>
      </c>
      <c r="BH55" s="8">
        <v>195</v>
      </c>
      <c r="BI55" s="8">
        <v>321</v>
      </c>
      <c r="BJ55" s="8">
        <v>1205</v>
      </c>
      <c r="BK55" s="8">
        <v>406</v>
      </c>
      <c r="BL55" s="8">
        <v>1400</v>
      </c>
      <c r="BM55" s="8">
        <v>4386</v>
      </c>
      <c r="BN55" s="8">
        <v>13200</v>
      </c>
      <c r="BO55" s="8">
        <v>1270</v>
      </c>
      <c r="BP55" s="8">
        <v>3920</v>
      </c>
      <c r="BQ55" s="8">
        <v>364</v>
      </c>
      <c r="BR55" s="8">
        <v>364</v>
      </c>
    </row>
    <row r="56" spans="1:94" s="10" customFormat="1" ht="18" customHeight="1" x14ac:dyDescent="0.25">
      <c r="A56" s="37">
        <v>43</v>
      </c>
      <c r="B56" s="12" t="s">
        <v>92</v>
      </c>
      <c r="C56" s="7"/>
      <c r="D56" s="7"/>
      <c r="E56" s="7"/>
      <c r="F56" s="7"/>
      <c r="G56" s="7"/>
      <c r="H56" s="7"/>
      <c r="I56" s="8">
        <v>0</v>
      </c>
      <c r="J56" s="8">
        <v>0</v>
      </c>
      <c r="K56" s="7"/>
      <c r="L56" s="7"/>
      <c r="M56" s="7"/>
      <c r="N56" s="7"/>
      <c r="O56" s="8">
        <v>0</v>
      </c>
      <c r="P56" s="8">
        <v>0</v>
      </c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8">
        <v>0</v>
      </c>
      <c r="AF56" s="8">
        <v>0</v>
      </c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>
        <v>0</v>
      </c>
      <c r="AV56" s="7">
        <v>0</v>
      </c>
      <c r="AW56" s="7"/>
      <c r="AX56" s="7"/>
      <c r="AY56" s="9">
        <v>0</v>
      </c>
      <c r="AZ56" s="9">
        <v>0</v>
      </c>
      <c r="BA56" s="9"/>
      <c r="BB56" s="9"/>
      <c r="BC56" s="7"/>
      <c r="BD56" s="7"/>
      <c r="BE56" s="7"/>
      <c r="BF56" s="7"/>
      <c r="BG56" s="7"/>
      <c r="BH56" s="7"/>
      <c r="BI56" s="7"/>
      <c r="BJ56" s="7"/>
      <c r="BK56" s="8">
        <v>0</v>
      </c>
      <c r="BL56" s="8">
        <v>0</v>
      </c>
      <c r="BM56" s="8">
        <v>0</v>
      </c>
      <c r="BN56" s="8">
        <v>0</v>
      </c>
      <c r="BO56" s="7"/>
      <c r="BP56" s="7"/>
      <c r="BQ56" s="7"/>
      <c r="BR56" s="7"/>
    </row>
    <row r="57" spans="1:94" s="16" customFormat="1" ht="18" customHeight="1" x14ac:dyDescent="0.25">
      <c r="A57" s="38"/>
      <c r="B57" s="13" t="s">
        <v>43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9">
        <v>0</v>
      </c>
      <c r="AZ57" s="9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</row>
    <row r="58" spans="1:94" s="16" customFormat="1" ht="18" customHeight="1" x14ac:dyDescent="0.25">
      <c r="A58" s="38"/>
      <c r="B58" s="13" t="s">
        <v>44</v>
      </c>
      <c r="C58" s="8">
        <v>193735</v>
      </c>
      <c r="D58" s="8">
        <v>302115</v>
      </c>
      <c r="E58" s="8">
        <v>24912</v>
      </c>
      <c r="F58" s="8">
        <v>47175</v>
      </c>
      <c r="G58" s="8">
        <v>4864</v>
      </c>
      <c r="H58" s="8">
        <v>3810</v>
      </c>
      <c r="I58" s="8">
        <v>223511</v>
      </c>
      <c r="J58" s="8">
        <v>353100</v>
      </c>
      <c r="K58" s="8">
        <v>1964</v>
      </c>
      <c r="L58" s="8">
        <v>22120</v>
      </c>
      <c r="M58" s="8">
        <v>10096</v>
      </c>
      <c r="N58" s="8">
        <v>24480</v>
      </c>
      <c r="O58" s="8">
        <v>235571</v>
      </c>
      <c r="P58" s="8">
        <v>399700</v>
      </c>
      <c r="Q58" s="8">
        <v>1574</v>
      </c>
      <c r="R58" s="8">
        <v>4910</v>
      </c>
      <c r="S58" s="8">
        <v>200322</v>
      </c>
      <c r="T58" s="8">
        <v>359791</v>
      </c>
      <c r="U58" s="8">
        <v>9920</v>
      </c>
      <c r="V58" s="8">
        <v>52255</v>
      </c>
      <c r="W58" s="8">
        <v>1967</v>
      </c>
      <c r="X58" s="8">
        <v>16325</v>
      </c>
      <c r="Y58" s="8">
        <v>3995</v>
      </c>
      <c r="Z58" s="8">
        <v>7560</v>
      </c>
      <c r="AA58" s="8">
        <v>247</v>
      </c>
      <c r="AB58" s="8">
        <v>1190</v>
      </c>
      <c r="AC58" s="8">
        <v>30</v>
      </c>
      <c r="AD58" s="8">
        <v>2270</v>
      </c>
      <c r="AE58" s="8">
        <v>16159</v>
      </c>
      <c r="AF58" s="8">
        <v>79600</v>
      </c>
      <c r="AG58" s="8">
        <v>473</v>
      </c>
      <c r="AH58" s="8">
        <v>1202</v>
      </c>
      <c r="AI58" s="8">
        <v>30</v>
      </c>
      <c r="AJ58" s="8">
        <v>500</v>
      </c>
      <c r="AK58" s="8">
        <v>600</v>
      </c>
      <c r="AL58" s="8">
        <v>1350</v>
      </c>
      <c r="AM58" s="8">
        <v>1334</v>
      </c>
      <c r="AN58" s="8">
        <v>7420</v>
      </c>
      <c r="AO58" s="8">
        <v>400</v>
      </c>
      <c r="AP58" s="8">
        <v>1167</v>
      </c>
      <c r="AQ58" s="8">
        <v>3779</v>
      </c>
      <c r="AR58" s="8">
        <v>5283</v>
      </c>
      <c r="AS58" s="8">
        <v>200</v>
      </c>
      <c r="AT58" s="8">
        <v>980</v>
      </c>
      <c r="AU58" s="8">
        <v>6343</v>
      </c>
      <c r="AV58" s="8">
        <v>16700</v>
      </c>
      <c r="AW58" s="8">
        <v>133</v>
      </c>
      <c r="AX58" s="8">
        <v>534</v>
      </c>
      <c r="AY58" s="9">
        <v>258073</v>
      </c>
      <c r="AZ58" s="9">
        <v>496000</v>
      </c>
      <c r="BA58" s="8">
        <v>0</v>
      </c>
      <c r="BB58" s="8">
        <v>0</v>
      </c>
      <c r="BC58" s="8">
        <v>16</v>
      </c>
      <c r="BD58" s="8">
        <v>270</v>
      </c>
      <c r="BE58" s="8">
        <v>50</v>
      </c>
      <c r="BF58" s="8">
        <v>1537</v>
      </c>
      <c r="BG58" s="8">
        <v>908</v>
      </c>
      <c r="BH58" s="8">
        <v>4465</v>
      </c>
      <c r="BI58" s="8">
        <v>2909</v>
      </c>
      <c r="BJ58" s="8">
        <v>7468</v>
      </c>
      <c r="BK58" s="8">
        <v>3883</v>
      </c>
      <c r="BL58" s="8">
        <v>13740</v>
      </c>
      <c r="BM58" s="8">
        <v>261956</v>
      </c>
      <c r="BN58" s="8">
        <v>509740</v>
      </c>
      <c r="BO58" s="8">
        <v>73360</v>
      </c>
      <c r="BP58" s="8">
        <v>125520</v>
      </c>
      <c r="BQ58" s="8">
        <v>13908</v>
      </c>
      <c r="BR58" s="8">
        <v>19559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63" spans="1:94" x14ac:dyDescent="0.25"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7"/>
      <c r="AZ63" s="27"/>
      <c r="BA63" s="27"/>
      <c r="BB63" s="27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7"/>
      <c r="BN63" s="27"/>
      <c r="BO63" s="26"/>
    </row>
  </sheetData>
  <protectedRanges>
    <protectedRange sqref="B48:B49" name="Range7_2"/>
    <protectedRange sqref="B56" name="Range8_1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Q68"/>
  <sheetViews>
    <sheetView view="pageBreakPreview" zoomScale="85" zoomScaleNormal="85" zoomScaleSheetLayoutView="85" workbookViewId="0">
      <pane xSplit="2" ySplit="6" topLeftCell="C55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RowHeight="16.5" x14ac:dyDescent="0.25"/>
  <cols>
    <col min="1" max="1" width="5.42578125" style="40" customWidth="1"/>
    <col min="2" max="2" width="38.140625" style="23" customWidth="1"/>
    <col min="3" max="14" width="12.42578125" style="24" customWidth="1"/>
    <col min="15" max="30" width="12.42578125" style="25" customWidth="1"/>
    <col min="31" max="50" width="12.42578125" style="24" customWidth="1"/>
    <col min="51" max="54" width="12.42578125" style="25" customWidth="1"/>
    <col min="55" max="64" width="12.42578125" style="24" customWidth="1"/>
    <col min="65" max="66" width="12.42578125" style="25" customWidth="1"/>
    <col min="67" max="70" width="12.42578125" style="24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86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57" t="s">
        <v>5</v>
      </c>
      <c r="P4" s="257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58" t="s">
        <v>84</v>
      </c>
      <c r="AV4" s="258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51.75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155">
        <v>10500</v>
      </c>
      <c r="D7" s="155">
        <v>21200</v>
      </c>
      <c r="E7" s="155">
        <v>800</v>
      </c>
      <c r="F7" s="155">
        <v>2800</v>
      </c>
      <c r="G7" s="155">
        <v>0</v>
      </c>
      <c r="H7" s="155">
        <v>0</v>
      </c>
      <c r="I7" s="156">
        <f>C7+E7+G7</f>
        <v>11300</v>
      </c>
      <c r="J7" s="156">
        <f>D7+F7+H7</f>
        <v>24000</v>
      </c>
      <c r="K7" s="155">
        <v>0</v>
      </c>
      <c r="L7" s="155">
        <v>0</v>
      </c>
      <c r="M7" s="155">
        <v>0</v>
      </c>
      <c r="N7" s="155">
        <v>0</v>
      </c>
      <c r="O7" s="156">
        <f>I7+K7+M7</f>
        <v>11300</v>
      </c>
      <c r="P7" s="156">
        <f>J7+L7+N7</f>
        <v>24000</v>
      </c>
      <c r="Q7" s="156">
        <v>0</v>
      </c>
      <c r="R7" s="156">
        <v>0</v>
      </c>
      <c r="S7" s="156">
        <v>0</v>
      </c>
      <c r="T7" s="156">
        <v>0</v>
      </c>
      <c r="U7" s="155">
        <v>1680</v>
      </c>
      <c r="V7" s="155">
        <v>18550</v>
      </c>
      <c r="W7" s="155">
        <v>920</v>
      </c>
      <c r="X7" s="155">
        <v>25550</v>
      </c>
      <c r="Y7" s="155">
        <v>0</v>
      </c>
      <c r="Z7" s="155">
        <v>0</v>
      </c>
      <c r="AA7" s="155">
        <v>60</v>
      </c>
      <c r="AB7" s="155">
        <v>1200</v>
      </c>
      <c r="AC7" s="155">
        <v>140</v>
      </c>
      <c r="AD7" s="155">
        <v>27500</v>
      </c>
      <c r="AE7" s="156">
        <f>U7+W7+Y7+AA7+AC7</f>
        <v>2800</v>
      </c>
      <c r="AF7" s="156">
        <f>V7+X7+Z7+AB7+AD7</f>
        <v>72800</v>
      </c>
      <c r="AG7" s="156">
        <v>0</v>
      </c>
      <c r="AH7" s="156">
        <v>0</v>
      </c>
      <c r="AI7" s="155">
        <v>0</v>
      </c>
      <c r="AJ7" s="155">
        <v>0</v>
      </c>
      <c r="AK7" s="155">
        <v>310</v>
      </c>
      <c r="AL7" s="155">
        <v>2100</v>
      </c>
      <c r="AM7" s="155">
        <v>820</v>
      </c>
      <c r="AN7" s="155">
        <v>8725</v>
      </c>
      <c r="AO7" s="155">
        <v>0</v>
      </c>
      <c r="AP7" s="155">
        <v>0</v>
      </c>
      <c r="AQ7" s="155">
        <v>720</v>
      </c>
      <c r="AR7" s="155">
        <v>6608</v>
      </c>
      <c r="AS7" s="155">
        <v>0</v>
      </c>
      <c r="AT7" s="155">
        <v>0</v>
      </c>
      <c r="AU7" s="156">
        <f>AI7+AK7+AM7+AO7+AQ7+AS7</f>
        <v>1850</v>
      </c>
      <c r="AV7" s="156">
        <f>AJ7+AL7+AN7+AP7+AR7+AT7</f>
        <v>17433</v>
      </c>
      <c r="AW7" s="155">
        <v>0</v>
      </c>
      <c r="AX7" s="155">
        <v>0</v>
      </c>
      <c r="AY7" s="157">
        <f>O7+AE7+AU7</f>
        <v>15950</v>
      </c>
      <c r="AZ7" s="157">
        <f>P7+AF7+AV7</f>
        <v>114233</v>
      </c>
      <c r="BA7" s="157">
        <v>0</v>
      </c>
      <c r="BB7" s="157">
        <v>0</v>
      </c>
      <c r="BC7" s="155">
        <v>0</v>
      </c>
      <c r="BD7" s="155">
        <v>0</v>
      </c>
      <c r="BE7" s="155">
        <v>310</v>
      </c>
      <c r="BF7" s="155">
        <v>3100</v>
      </c>
      <c r="BG7" s="155">
        <v>1380</v>
      </c>
      <c r="BH7" s="155">
        <v>17500</v>
      </c>
      <c r="BI7" s="155">
        <v>1380</v>
      </c>
      <c r="BJ7" s="155">
        <v>17900</v>
      </c>
      <c r="BK7" s="156">
        <f>BA7+BC7+BE7+BG7+BI7</f>
        <v>3070</v>
      </c>
      <c r="BL7" s="156">
        <f>BB7+BD7+BF7+BH7+BJ7</f>
        <v>38500</v>
      </c>
      <c r="BM7" s="156">
        <f>AY7+BK7</f>
        <v>19020</v>
      </c>
      <c r="BN7" s="156">
        <f>AZ7+BL7</f>
        <v>152733</v>
      </c>
      <c r="BO7" s="155">
        <v>1380</v>
      </c>
      <c r="BP7" s="155">
        <v>6900</v>
      </c>
      <c r="BQ7" s="158">
        <v>345</v>
      </c>
      <c r="BR7" s="158">
        <v>1380</v>
      </c>
    </row>
    <row r="8" spans="1:70" s="10" customFormat="1" ht="18" customHeight="1" x14ac:dyDescent="0.25">
      <c r="A8" s="37">
        <v>2</v>
      </c>
      <c r="B8" s="12" t="s">
        <v>9</v>
      </c>
      <c r="C8" s="155">
        <v>3050</v>
      </c>
      <c r="D8" s="155">
        <v>10500</v>
      </c>
      <c r="E8" s="155">
        <v>2100</v>
      </c>
      <c r="F8" s="155">
        <v>9000</v>
      </c>
      <c r="G8" s="155">
        <v>110</v>
      </c>
      <c r="H8" s="155">
        <v>2000</v>
      </c>
      <c r="I8" s="156">
        <f t="shared" ref="I8:J23" si="0">C8+E8+G8</f>
        <v>5260</v>
      </c>
      <c r="J8" s="156">
        <f t="shared" si="0"/>
        <v>21500</v>
      </c>
      <c r="K8" s="155">
        <v>70</v>
      </c>
      <c r="L8" s="155">
        <v>170</v>
      </c>
      <c r="M8" s="155">
        <v>90</v>
      </c>
      <c r="N8" s="155">
        <v>2500</v>
      </c>
      <c r="O8" s="156">
        <f t="shared" ref="O8:P58" si="1">I8+K8+M8</f>
        <v>5420</v>
      </c>
      <c r="P8" s="156">
        <f t="shared" si="1"/>
        <v>24170</v>
      </c>
      <c r="Q8" s="156">
        <v>0</v>
      </c>
      <c r="R8" s="156">
        <v>0</v>
      </c>
      <c r="S8" s="156">
        <v>0</v>
      </c>
      <c r="T8" s="156">
        <v>0</v>
      </c>
      <c r="U8" s="155">
        <v>1750</v>
      </c>
      <c r="V8" s="155">
        <v>23500</v>
      </c>
      <c r="W8" s="155">
        <v>255</v>
      </c>
      <c r="X8" s="155">
        <v>14300</v>
      </c>
      <c r="Y8" s="155">
        <v>10</v>
      </c>
      <c r="Z8" s="155">
        <v>300</v>
      </c>
      <c r="AA8" s="155">
        <v>10</v>
      </c>
      <c r="AB8" s="155">
        <v>200</v>
      </c>
      <c r="AC8" s="155">
        <v>150</v>
      </c>
      <c r="AD8" s="155">
        <v>4300</v>
      </c>
      <c r="AE8" s="156">
        <f t="shared" ref="AE8:AF58" si="2">U8+W8+Y8+AA8+AC8</f>
        <v>2175</v>
      </c>
      <c r="AF8" s="156">
        <f t="shared" si="2"/>
        <v>42600</v>
      </c>
      <c r="AG8" s="156">
        <v>0</v>
      </c>
      <c r="AH8" s="156">
        <v>0</v>
      </c>
      <c r="AI8" s="155">
        <v>20</v>
      </c>
      <c r="AJ8" s="155">
        <v>500</v>
      </c>
      <c r="AK8" s="155">
        <v>140</v>
      </c>
      <c r="AL8" s="155">
        <v>550</v>
      </c>
      <c r="AM8" s="155">
        <v>300</v>
      </c>
      <c r="AN8" s="155">
        <v>3000</v>
      </c>
      <c r="AO8" s="155">
        <v>25</v>
      </c>
      <c r="AP8" s="155">
        <v>210</v>
      </c>
      <c r="AQ8" s="155">
        <v>600</v>
      </c>
      <c r="AR8" s="155">
        <v>4400</v>
      </c>
      <c r="AS8" s="155">
        <v>0</v>
      </c>
      <c r="AT8" s="155">
        <v>0</v>
      </c>
      <c r="AU8" s="156">
        <f t="shared" ref="AU8:AV58" si="3">AI8+AK8+AM8+AO8+AQ8+AS8</f>
        <v>1085</v>
      </c>
      <c r="AV8" s="156">
        <f t="shared" si="3"/>
        <v>8660</v>
      </c>
      <c r="AW8" s="155">
        <v>0</v>
      </c>
      <c r="AX8" s="155">
        <v>0</v>
      </c>
      <c r="AY8" s="157">
        <f t="shared" ref="AY8:AZ58" si="4">O8+AE8+AU8</f>
        <v>8680</v>
      </c>
      <c r="AZ8" s="157">
        <f t="shared" si="4"/>
        <v>75430</v>
      </c>
      <c r="BA8" s="157">
        <v>0</v>
      </c>
      <c r="BB8" s="157">
        <v>0</v>
      </c>
      <c r="BC8" s="155">
        <v>0</v>
      </c>
      <c r="BD8" s="155">
        <v>0</v>
      </c>
      <c r="BE8" s="155">
        <v>51</v>
      </c>
      <c r="BF8" s="155">
        <v>1200</v>
      </c>
      <c r="BG8" s="155">
        <v>320</v>
      </c>
      <c r="BH8" s="155">
        <v>6200</v>
      </c>
      <c r="BI8" s="155">
        <v>130</v>
      </c>
      <c r="BJ8" s="155">
        <v>5400</v>
      </c>
      <c r="BK8" s="156">
        <f t="shared" ref="BK8:BL58" si="5">BA8+BC8+BE8+BG8+BI8</f>
        <v>501</v>
      </c>
      <c r="BL8" s="156">
        <f t="shared" si="5"/>
        <v>12800</v>
      </c>
      <c r="BM8" s="156">
        <f t="shared" ref="BM8:BN58" si="6">AY8+BK8</f>
        <v>9181</v>
      </c>
      <c r="BN8" s="156">
        <f t="shared" si="6"/>
        <v>88230</v>
      </c>
      <c r="BO8" s="155">
        <v>115</v>
      </c>
      <c r="BP8" s="155">
        <v>1310</v>
      </c>
      <c r="BQ8" s="159">
        <v>26</v>
      </c>
      <c r="BR8" s="159">
        <v>293</v>
      </c>
    </row>
    <row r="9" spans="1:70" s="10" customFormat="1" ht="18" customHeight="1" x14ac:dyDescent="0.25">
      <c r="A9" s="36">
        <v>3</v>
      </c>
      <c r="B9" s="12" t="s">
        <v>10</v>
      </c>
      <c r="C9" s="155">
        <v>250</v>
      </c>
      <c r="D9" s="155">
        <v>500</v>
      </c>
      <c r="E9" s="155">
        <v>825</v>
      </c>
      <c r="F9" s="155">
        <v>3200</v>
      </c>
      <c r="G9" s="155">
        <v>0</v>
      </c>
      <c r="H9" s="155">
        <v>0</v>
      </c>
      <c r="I9" s="156">
        <f t="shared" si="0"/>
        <v>1075</v>
      </c>
      <c r="J9" s="156">
        <f t="shared" si="0"/>
        <v>3700</v>
      </c>
      <c r="K9" s="155">
        <v>20</v>
      </c>
      <c r="L9" s="155">
        <v>0</v>
      </c>
      <c r="M9" s="155">
        <v>20</v>
      </c>
      <c r="N9" s="155">
        <v>500</v>
      </c>
      <c r="O9" s="156">
        <f t="shared" si="1"/>
        <v>1115</v>
      </c>
      <c r="P9" s="156">
        <f t="shared" si="1"/>
        <v>4200</v>
      </c>
      <c r="Q9" s="156">
        <v>0</v>
      </c>
      <c r="R9" s="156">
        <v>0</v>
      </c>
      <c r="S9" s="156">
        <v>0</v>
      </c>
      <c r="T9" s="156">
        <v>0</v>
      </c>
      <c r="U9" s="155">
        <v>500</v>
      </c>
      <c r="V9" s="155">
        <v>2300</v>
      </c>
      <c r="W9" s="155">
        <v>80</v>
      </c>
      <c r="X9" s="155">
        <v>800</v>
      </c>
      <c r="Y9" s="155">
        <v>0</v>
      </c>
      <c r="Z9" s="155">
        <v>0</v>
      </c>
      <c r="AA9" s="155">
        <v>0</v>
      </c>
      <c r="AB9" s="155">
        <v>0</v>
      </c>
      <c r="AC9" s="155">
        <v>0</v>
      </c>
      <c r="AD9" s="155">
        <v>0</v>
      </c>
      <c r="AE9" s="156">
        <f t="shared" si="2"/>
        <v>580</v>
      </c>
      <c r="AF9" s="156">
        <f t="shared" si="2"/>
        <v>3100</v>
      </c>
      <c r="AG9" s="156">
        <v>0</v>
      </c>
      <c r="AH9" s="156">
        <v>0</v>
      </c>
      <c r="AI9" s="155">
        <v>0</v>
      </c>
      <c r="AJ9" s="155">
        <v>0</v>
      </c>
      <c r="AK9" s="155">
        <v>60</v>
      </c>
      <c r="AL9" s="155">
        <v>300</v>
      </c>
      <c r="AM9" s="155">
        <v>105</v>
      </c>
      <c r="AN9" s="155">
        <v>1100</v>
      </c>
      <c r="AO9" s="155">
        <v>0</v>
      </c>
      <c r="AP9" s="155">
        <v>0</v>
      </c>
      <c r="AQ9" s="155">
        <v>190</v>
      </c>
      <c r="AR9" s="155">
        <v>900</v>
      </c>
      <c r="AS9" s="155">
        <v>0</v>
      </c>
      <c r="AT9" s="155">
        <v>0</v>
      </c>
      <c r="AU9" s="156">
        <f t="shared" si="3"/>
        <v>355</v>
      </c>
      <c r="AV9" s="156">
        <f t="shared" si="3"/>
        <v>2300</v>
      </c>
      <c r="AW9" s="155">
        <v>0</v>
      </c>
      <c r="AX9" s="155">
        <v>0</v>
      </c>
      <c r="AY9" s="157">
        <f t="shared" si="4"/>
        <v>2050</v>
      </c>
      <c r="AZ9" s="157">
        <f t="shared" si="4"/>
        <v>9600</v>
      </c>
      <c r="BA9" s="157">
        <v>0</v>
      </c>
      <c r="BB9" s="157">
        <v>0</v>
      </c>
      <c r="BC9" s="155">
        <v>0</v>
      </c>
      <c r="BD9" s="155">
        <v>0</v>
      </c>
      <c r="BE9" s="155">
        <v>0</v>
      </c>
      <c r="BF9" s="155">
        <v>0</v>
      </c>
      <c r="BG9" s="155">
        <v>60</v>
      </c>
      <c r="BH9" s="155">
        <v>1200</v>
      </c>
      <c r="BI9" s="155">
        <v>60</v>
      </c>
      <c r="BJ9" s="155">
        <v>1200</v>
      </c>
      <c r="BK9" s="156">
        <f t="shared" si="5"/>
        <v>120</v>
      </c>
      <c r="BL9" s="156">
        <f t="shared" si="5"/>
        <v>2400</v>
      </c>
      <c r="BM9" s="156">
        <f t="shared" si="6"/>
        <v>2170</v>
      </c>
      <c r="BN9" s="156">
        <f t="shared" si="6"/>
        <v>12000</v>
      </c>
      <c r="BO9" s="155">
        <v>30</v>
      </c>
      <c r="BP9" s="155">
        <v>60</v>
      </c>
      <c r="BQ9" s="159">
        <v>6</v>
      </c>
      <c r="BR9" s="159">
        <v>17</v>
      </c>
    </row>
    <row r="10" spans="1:70" s="10" customFormat="1" ht="18" customHeight="1" x14ac:dyDescent="0.25">
      <c r="A10" s="37">
        <v>4</v>
      </c>
      <c r="B10" s="12" t="s">
        <v>11</v>
      </c>
      <c r="C10" s="155">
        <v>4</v>
      </c>
      <c r="D10" s="155">
        <v>30</v>
      </c>
      <c r="E10" s="155">
        <v>0</v>
      </c>
      <c r="F10" s="155">
        <v>0</v>
      </c>
      <c r="G10" s="155">
        <v>0</v>
      </c>
      <c r="H10" s="155">
        <v>0</v>
      </c>
      <c r="I10" s="156">
        <f t="shared" si="0"/>
        <v>4</v>
      </c>
      <c r="J10" s="156">
        <f t="shared" si="0"/>
        <v>30</v>
      </c>
      <c r="K10" s="155">
        <v>0</v>
      </c>
      <c r="L10" s="155">
        <v>0</v>
      </c>
      <c r="M10" s="155">
        <v>0</v>
      </c>
      <c r="N10" s="155">
        <v>0</v>
      </c>
      <c r="O10" s="156">
        <f t="shared" si="1"/>
        <v>4</v>
      </c>
      <c r="P10" s="156">
        <f t="shared" si="1"/>
        <v>30</v>
      </c>
      <c r="Q10" s="156">
        <v>0</v>
      </c>
      <c r="R10" s="156">
        <v>0</v>
      </c>
      <c r="S10" s="156">
        <v>0</v>
      </c>
      <c r="T10" s="156">
        <v>0</v>
      </c>
      <c r="U10" s="155">
        <v>130</v>
      </c>
      <c r="V10" s="155">
        <v>600</v>
      </c>
      <c r="W10" s="155">
        <v>20</v>
      </c>
      <c r="X10" s="155">
        <v>300</v>
      </c>
      <c r="Y10" s="155">
        <v>0</v>
      </c>
      <c r="Z10" s="155">
        <v>0</v>
      </c>
      <c r="AA10" s="155">
        <v>0</v>
      </c>
      <c r="AB10" s="155">
        <v>0</v>
      </c>
      <c r="AC10" s="155">
        <v>0</v>
      </c>
      <c r="AD10" s="155">
        <v>0</v>
      </c>
      <c r="AE10" s="156">
        <f t="shared" si="2"/>
        <v>150</v>
      </c>
      <c r="AF10" s="156">
        <f t="shared" si="2"/>
        <v>900</v>
      </c>
      <c r="AG10" s="156">
        <v>0</v>
      </c>
      <c r="AH10" s="156">
        <v>0</v>
      </c>
      <c r="AI10" s="155">
        <v>0</v>
      </c>
      <c r="AJ10" s="155">
        <v>0</v>
      </c>
      <c r="AK10" s="155">
        <v>15</v>
      </c>
      <c r="AL10" s="155">
        <v>25</v>
      </c>
      <c r="AM10" s="155">
        <v>100</v>
      </c>
      <c r="AN10" s="155">
        <v>200</v>
      </c>
      <c r="AO10" s="155">
        <v>2</v>
      </c>
      <c r="AP10" s="155">
        <v>20</v>
      </c>
      <c r="AQ10" s="155">
        <v>10</v>
      </c>
      <c r="AR10" s="155">
        <v>200</v>
      </c>
      <c r="AS10" s="155">
        <v>0</v>
      </c>
      <c r="AT10" s="155">
        <v>0</v>
      </c>
      <c r="AU10" s="156">
        <f t="shared" si="3"/>
        <v>127</v>
      </c>
      <c r="AV10" s="156">
        <f t="shared" si="3"/>
        <v>445</v>
      </c>
      <c r="AW10" s="155">
        <v>0</v>
      </c>
      <c r="AX10" s="155">
        <v>0</v>
      </c>
      <c r="AY10" s="157">
        <f t="shared" si="4"/>
        <v>281</v>
      </c>
      <c r="AZ10" s="157">
        <f t="shared" si="4"/>
        <v>1375</v>
      </c>
      <c r="BA10" s="157">
        <v>0</v>
      </c>
      <c r="BB10" s="157">
        <v>0</v>
      </c>
      <c r="BC10" s="155">
        <v>0</v>
      </c>
      <c r="BD10" s="155">
        <v>0</v>
      </c>
      <c r="BE10" s="155">
        <v>0</v>
      </c>
      <c r="BF10" s="155">
        <v>0</v>
      </c>
      <c r="BG10" s="155">
        <v>10</v>
      </c>
      <c r="BH10" s="155">
        <v>200</v>
      </c>
      <c r="BI10" s="155">
        <v>0</v>
      </c>
      <c r="BJ10" s="155">
        <v>0</v>
      </c>
      <c r="BK10" s="156">
        <f t="shared" si="5"/>
        <v>10</v>
      </c>
      <c r="BL10" s="156">
        <f t="shared" si="5"/>
        <v>200</v>
      </c>
      <c r="BM10" s="156">
        <f t="shared" si="6"/>
        <v>291</v>
      </c>
      <c r="BN10" s="156">
        <f t="shared" si="6"/>
        <v>1575</v>
      </c>
      <c r="BO10" s="155">
        <v>2</v>
      </c>
      <c r="BP10" s="155">
        <v>10</v>
      </c>
      <c r="BQ10" s="159">
        <v>1</v>
      </c>
      <c r="BR10" s="159">
        <v>5</v>
      </c>
    </row>
    <row r="11" spans="1:70" s="10" customFormat="1" ht="18" customHeight="1" x14ac:dyDescent="0.25">
      <c r="A11" s="36">
        <v>5</v>
      </c>
      <c r="B11" s="12" t="s">
        <v>12</v>
      </c>
      <c r="C11" s="155">
        <v>1300</v>
      </c>
      <c r="D11" s="155">
        <v>3500</v>
      </c>
      <c r="E11" s="155">
        <v>1050</v>
      </c>
      <c r="F11" s="155">
        <v>2500</v>
      </c>
      <c r="G11" s="155">
        <v>40</v>
      </c>
      <c r="H11" s="155">
        <v>100</v>
      </c>
      <c r="I11" s="156">
        <f t="shared" si="0"/>
        <v>2390</v>
      </c>
      <c r="J11" s="156">
        <f t="shared" si="0"/>
        <v>6100</v>
      </c>
      <c r="K11" s="155">
        <v>20</v>
      </c>
      <c r="L11" s="155">
        <v>500</v>
      </c>
      <c r="M11" s="155">
        <v>110</v>
      </c>
      <c r="N11" s="155">
        <v>300</v>
      </c>
      <c r="O11" s="156">
        <f t="shared" si="1"/>
        <v>2520</v>
      </c>
      <c r="P11" s="156">
        <f t="shared" si="1"/>
        <v>6900</v>
      </c>
      <c r="Q11" s="156">
        <v>0</v>
      </c>
      <c r="R11" s="156">
        <v>0</v>
      </c>
      <c r="S11" s="156">
        <v>0</v>
      </c>
      <c r="T11" s="156">
        <v>0</v>
      </c>
      <c r="U11" s="155">
        <v>715</v>
      </c>
      <c r="V11" s="155">
        <v>3550</v>
      </c>
      <c r="W11" s="155">
        <v>150</v>
      </c>
      <c r="X11" s="155">
        <v>1100</v>
      </c>
      <c r="Y11" s="155">
        <v>15</v>
      </c>
      <c r="Z11" s="155">
        <v>1100</v>
      </c>
      <c r="AA11" s="155">
        <v>10</v>
      </c>
      <c r="AB11" s="155">
        <v>100</v>
      </c>
      <c r="AC11" s="155">
        <v>0</v>
      </c>
      <c r="AD11" s="155">
        <v>0</v>
      </c>
      <c r="AE11" s="156">
        <f t="shared" si="2"/>
        <v>890</v>
      </c>
      <c r="AF11" s="156">
        <f t="shared" si="2"/>
        <v>5850</v>
      </c>
      <c r="AG11" s="156">
        <v>0</v>
      </c>
      <c r="AH11" s="156">
        <v>0</v>
      </c>
      <c r="AI11" s="155">
        <v>0</v>
      </c>
      <c r="AJ11" s="155">
        <v>0</v>
      </c>
      <c r="AK11" s="155">
        <v>80</v>
      </c>
      <c r="AL11" s="155">
        <v>450</v>
      </c>
      <c r="AM11" s="155">
        <v>160</v>
      </c>
      <c r="AN11" s="155">
        <v>1900</v>
      </c>
      <c r="AO11" s="155">
        <v>0</v>
      </c>
      <c r="AP11" s="155">
        <v>0</v>
      </c>
      <c r="AQ11" s="155">
        <v>320</v>
      </c>
      <c r="AR11" s="155">
        <v>2200</v>
      </c>
      <c r="AS11" s="155">
        <v>10</v>
      </c>
      <c r="AT11" s="155">
        <v>50</v>
      </c>
      <c r="AU11" s="156">
        <f t="shared" si="3"/>
        <v>570</v>
      </c>
      <c r="AV11" s="156">
        <f t="shared" si="3"/>
        <v>4600</v>
      </c>
      <c r="AW11" s="155">
        <v>0</v>
      </c>
      <c r="AX11" s="155">
        <v>0</v>
      </c>
      <c r="AY11" s="157">
        <f t="shared" si="4"/>
        <v>3980</v>
      </c>
      <c r="AZ11" s="157">
        <f t="shared" si="4"/>
        <v>17350</v>
      </c>
      <c r="BA11" s="157">
        <v>0</v>
      </c>
      <c r="BB11" s="157">
        <v>0</v>
      </c>
      <c r="BC11" s="155">
        <v>0</v>
      </c>
      <c r="BD11" s="155">
        <v>0</v>
      </c>
      <c r="BE11" s="155">
        <v>0</v>
      </c>
      <c r="BF11" s="155">
        <v>0</v>
      </c>
      <c r="BG11" s="155">
        <v>120</v>
      </c>
      <c r="BH11" s="155">
        <v>2200</v>
      </c>
      <c r="BI11" s="155">
        <v>160</v>
      </c>
      <c r="BJ11" s="155">
        <v>4900</v>
      </c>
      <c r="BK11" s="156">
        <f t="shared" si="5"/>
        <v>280</v>
      </c>
      <c r="BL11" s="156">
        <f t="shared" si="5"/>
        <v>7100</v>
      </c>
      <c r="BM11" s="156">
        <f t="shared" si="6"/>
        <v>4260</v>
      </c>
      <c r="BN11" s="156">
        <f t="shared" si="6"/>
        <v>24450</v>
      </c>
      <c r="BO11" s="155">
        <v>100</v>
      </c>
      <c r="BP11" s="155">
        <v>1000</v>
      </c>
      <c r="BQ11" s="159">
        <v>25</v>
      </c>
      <c r="BR11" s="159">
        <v>250</v>
      </c>
    </row>
    <row r="12" spans="1:70" s="10" customFormat="1" ht="18" customHeight="1" x14ac:dyDescent="0.25">
      <c r="A12" s="37">
        <v>6</v>
      </c>
      <c r="B12" s="12" t="s">
        <v>13</v>
      </c>
      <c r="C12" s="155">
        <v>600</v>
      </c>
      <c r="D12" s="155">
        <v>1100</v>
      </c>
      <c r="E12" s="155">
        <v>400</v>
      </c>
      <c r="F12" s="155">
        <v>1000</v>
      </c>
      <c r="G12" s="155">
        <v>0</v>
      </c>
      <c r="H12" s="155">
        <v>0</v>
      </c>
      <c r="I12" s="156">
        <f t="shared" si="0"/>
        <v>1000</v>
      </c>
      <c r="J12" s="156">
        <f t="shared" si="0"/>
        <v>2100</v>
      </c>
      <c r="K12" s="155">
        <v>0</v>
      </c>
      <c r="L12" s="155">
        <v>0</v>
      </c>
      <c r="M12" s="155">
        <v>0</v>
      </c>
      <c r="N12" s="155">
        <v>0</v>
      </c>
      <c r="O12" s="156">
        <f t="shared" si="1"/>
        <v>1000</v>
      </c>
      <c r="P12" s="156">
        <f t="shared" si="1"/>
        <v>2100</v>
      </c>
      <c r="Q12" s="156">
        <v>0</v>
      </c>
      <c r="R12" s="156">
        <v>0</v>
      </c>
      <c r="S12" s="156">
        <v>0</v>
      </c>
      <c r="T12" s="156">
        <v>0</v>
      </c>
      <c r="U12" s="155">
        <v>250</v>
      </c>
      <c r="V12" s="155">
        <v>2800</v>
      </c>
      <c r="W12" s="155">
        <v>60</v>
      </c>
      <c r="X12" s="155">
        <v>2200</v>
      </c>
      <c r="Y12" s="155">
        <v>0</v>
      </c>
      <c r="Z12" s="155">
        <v>0</v>
      </c>
      <c r="AA12" s="155">
        <v>20</v>
      </c>
      <c r="AB12" s="155">
        <v>50</v>
      </c>
      <c r="AC12" s="155">
        <v>2</v>
      </c>
      <c r="AD12" s="155">
        <v>500</v>
      </c>
      <c r="AE12" s="156">
        <f t="shared" si="2"/>
        <v>332</v>
      </c>
      <c r="AF12" s="156">
        <f t="shared" si="2"/>
        <v>5550</v>
      </c>
      <c r="AG12" s="156">
        <v>0</v>
      </c>
      <c r="AH12" s="156">
        <v>0</v>
      </c>
      <c r="AI12" s="155">
        <v>0</v>
      </c>
      <c r="AJ12" s="155">
        <v>0</v>
      </c>
      <c r="AK12" s="155">
        <v>30</v>
      </c>
      <c r="AL12" s="155">
        <v>150</v>
      </c>
      <c r="AM12" s="155">
        <v>50</v>
      </c>
      <c r="AN12" s="155">
        <v>750</v>
      </c>
      <c r="AO12" s="155">
        <v>0</v>
      </c>
      <c r="AP12" s="155">
        <v>0</v>
      </c>
      <c r="AQ12" s="155">
        <v>50</v>
      </c>
      <c r="AR12" s="155">
        <v>800</v>
      </c>
      <c r="AS12" s="155">
        <v>0</v>
      </c>
      <c r="AT12" s="155">
        <v>0</v>
      </c>
      <c r="AU12" s="156">
        <f t="shared" si="3"/>
        <v>130</v>
      </c>
      <c r="AV12" s="156">
        <f t="shared" si="3"/>
        <v>1700</v>
      </c>
      <c r="AW12" s="155">
        <v>0</v>
      </c>
      <c r="AX12" s="155">
        <v>0</v>
      </c>
      <c r="AY12" s="157">
        <f t="shared" si="4"/>
        <v>1462</v>
      </c>
      <c r="AZ12" s="157">
        <f t="shared" si="4"/>
        <v>9350</v>
      </c>
      <c r="BA12" s="157">
        <v>0</v>
      </c>
      <c r="BB12" s="157">
        <v>0</v>
      </c>
      <c r="BC12" s="155">
        <v>0</v>
      </c>
      <c r="BD12" s="155">
        <v>0</v>
      </c>
      <c r="BE12" s="155">
        <v>0</v>
      </c>
      <c r="BF12" s="155">
        <v>0</v>
      </c>
      <c r="BG12" s="155">
        <v>50</v>
      </c>
      <c r="BH12" s="155">
        <v>1000</v>
      </c>
      <c r="BI12" s="155">
        <v>50</v>
      </c>
      <c r="BJ12" s="155">
        <v>1000</v>
      </c>
      <c r="BK12" s="156">
        <f t="shared" si="5"/>
        <v>100</v>
      </c>
      <c r="BL12" s="156">
        <f t="shared" si="5"/>
        <v>2000</v>
      </c>
      <c r="BM12" s="156">
        <f t="shared" si="6"/>
        <v>1562</v>
      </c>
      <c r="BN12" s="156">
        <f t="shared" si="6"/>
        <v>11350</v>
      </c>
      <c r="BO12" s="155">
        <v>25</v>
      </c>
      <c r="BP12" s="155">
        <v>100</v>
      </c>
      <c r="BQ12" s="159">
        <v>10</v>
      </c>
      <c r="BR12" s="159">
        <v>50</v>
      </c>
    </row>
    <row r="13" spans="1:70" s="10" customFormat="1" ht="18" customHeight="1" x14ac:dyDescent="0.25">
      <c r="A13" s="36">
        <v>7</v>
      </c>
      <c r="B13" s="12" t="s">
        <v>15</v>
      </c>
      <c r="C13" s="155">
        <v>900</v>
      </c>
      <c r="D13" s="155">
        <v>1700</v>
      </c>
      <c r="E13" s="155">
        <v>50</v>
      </c>
      <c r="F13" s="155">
        <v>400</v>
      </c>
      <c r="G13" s="155">
        <v>0</v>
      </c>
      <c r="H13" s="155">
        <v>0</v>
      </c>
      <c r="I13" s="156">
        <f t="shared" si="0"/>
        <v>950</v>
      </c>
      <c r="J13" s="156">
        <f t="shared" si="0"/>
        <v>2100</v>
      </c>
      <c r="K13" s="155">
        <v>0</v>
      </c>
      <c r="L13" s="155">
        <v>0</v>
      </c>
      <c r="M13" s="155">
        <v>0</v>
      </c>
      <c r="N13" s="155">
        <v>0</v>
      </c>
      <c r="O13" s="156">
        <f t="shared" si="1"/>
        <v>950</v>
      </c>
      <c r="P13" s="156">
        <f t="shared" si="1"/>
        <v>2100</v>
      </c>
      <c r="Q13" s="156">
        <v>0</v>
      </c>
      <c r="R13" s="156">
        <v>0</v>
      </c>
      <c r="S13" s="156">
        <v>0</v>
      </c>
      <c r="T13" s="156">
        <v>0</v>
      </c>
      <c r="U13" s="155">
        <v>900</v>
      </c>
      <c r="V13" s="155">
        <v>13300</v>
      </c>
      <c r="W13" s="155">
        <v>220</v>
      </c>
      <c r="X13" s="155">
        <v>6300</v>
      </c>
      <c r="Y13" s="155">
        <v>50</v>
      </c>
      <c r="Z13" s="155">
        <v>250</v>
      </c>
      <c r="AA13" s="155">
        <v>20</v>
      </c>
      <c r="AB13" s="155">
        <v>100</v>
      </c>
      <c r="AC13" s="155">
        <v>7</v>
      </c>
      <c r="AD13" s="155">
        <v>1500</v>
      </c>
      <c r="AE13" s="156">
        <f t="shared" si="2"/>
        <v>1197</v>
      </c>
      <c r="AF13" s="156">
        <f t="shared" si="2"/>
        <v>21450</v>
      </c>
      <c r="AG13" s="156">
        <v>0</v>
      </c>
      <c r="AH13" s="156">
        <v>0</v>
      </c>
      <c r="AI13" s="155">
        <v>0</v>
      </c>
      <c r="AJ13" s="155">
        <v>0</v>
      </c>
      <c r="AK13" s="155">
        <v>20</v>
      </c>
      <c r="AL13" s="155">
        <v>100</v>
      </c>
      <c r="AM13" s="155">
        <v>50</v>
      </c>
      <c r="AN13" s="155">
        <v>1000</v>
      </c>
      <c r="AO13" s="155">
        <v>0</v>
      </c>
      <c r="AP13" s="155">
        <v>0</v>
      </c>
      <c r="AQ13" s="155">
        <v>100</v>
      </c>
      <c r="AR13" s="155">
        <v>1000</v>
      </c>
      <c r="AS13" s="155">
        <v>0</v>
      </c>
      <c r="AT13" s="155">
        <v>0</v>
      </c>
      <c r="AU13" s="156">
        <f t="shared" si="3"/>
        <v>170</v>
      </c>
      <c r="AV13" s="156">
        <f t="shared" si="3"/>
        <v>2100</v>
      </c>
      <c r="AW13" s="155">
        <v>0</v>
      </c>
      <c r="AX13" s="155">
        <v>0</v>
      </c>
      <c r="AY13" s="157">
        <f t="shared" si="4"/>
        <v>2317</v>
      </c>
      <c r="AZ13" s="157">
        <f t="shared" si="4"/>
        <v>25650</v>
      </c>
      <c r="BA13" s="157">
        <v>0</v>
      </c>
      <c r="BB13" s="157">
        <v>0</v>
      </c>
      <c r="BC13" s="155">
        <v>0</v>
      </c>
      <c r="BD13" s="155">
        <v>0</v>
      </c>
      <c r="BE13" s="155">
        <v>0</v>
      </c>
      <c r="BF13" s="155">
        <v>0</v>
      </c>
      <c r="BG13" s="155">
        <v>130</v>
      </c>
      <c r="BH13" s="155">
        <v>3900</v>
      </c>
      <c r="BI13" s="155">
        <v>130</v>
      </c>
      <c r="BJ13" s="155">
        <v>2600</v>
      </c>
      <c r="BK13" s="156">
        <f t="shared" si="5"/>
        <v>260</v>
      </c>
      <c r="BL13" s="156">
        <f t="shared" si="5"/>
        <v>6500</v>
      </c>
      <c r="BM13" s="156">
        <f t="shared" si="6"/>
        <v>2577</v>
      </c>
      <c r="BN13" s="156">
        <f t="shared" si="6"/>
        <v>32150</v>
      </c>
      <c r="BO13" s="155">
        <v>130</v>
      </c>
      <c r="BP13" s="155">
        <v>650</v>
      </c>
      <c r="BQ13" s="159">
        <v>26</v>
      </c>
      <c r="BR13" s="159">
        <v>130</v>
      </c>
    </row>
    <row r="14" spans="1:70" s="10" customFormat="1" ht="18" customHeight="1" x14ac:dyDescent="0.25">
      <c r="A14" s="37">
        <v>8</v>
      </c>
      <c r="B14" s="12" t="s">
        <v>16</v>
      </c>
      <c r="C14" s="155">
        <v>0</v>
      </c>
      <c r="D14" s="155">
        <v>0</v>
      </c>
      <c r="E14" s="155">
        <v>100</v>
      </c>
      <c r="F14" s="155">
        <v>300</v>
      </c>
      <c r="G14" s="155">
        <v>0</v>
      </c>
      <c r="H14" s="155">
        <v>0</v>
      </c>
      <c r="I14" s="156">
        <f t="shared" si="0"/>
        <v>100</v>
      </c>
      <c r="J14" s="156">
        <f t="shared" si="0"/>
        <v>300</v>
      </c>
      <c r="K14" s="155">
        <v>0</v>
      </c>
      <c r="L14" s="155">
        <v>0</v>
      </c>
      <c r="M14" s="155">
        <v>0</v>
      </c>
      <c r="N14" s="155">
        <v>0</v>
      </c>
      <c r="O14" s="156">
        <f t="shared" si="1"/>
        <v>100</v>
      </c>
      <c r="P14" s="156">
        <f t="shared" si="1"/>
        <v>300</v>
      </c>
      <c r="Q14" s="156">
        <v>0</v>
      </c>
      <c r="R14" s="156">
        <v>0</v>
      </c>
      <c r="S14" s="156">
        <v>0</v>
      </c>
      <c r="T14" s="156">
        <v>0</v>
      </c>
      <c r="U14" s="155">
        <v>50</v>
      </c>
      <c r="V14" s="155">
        <v>2900</v>
      </c>
      <c r="W14" s="155">
        <v>15</v>
      </c>
      <c r="X14" s="155">
        <v>2200</v>
      </c>
      <c r="Y14" s="155">
        <v>0</v>
      </c>
      <c r="Z14" s="155">
        <v>0</v>
      </c>
      <c r="AA14" s="155">
        <v>0</v>
      </c>
      <c r="AB14" s="155">
        <v>0</v>
      </c>
      <c r="AC14" s="155">
        <v>0</v>
      </c>
      <c r="AD14" s="155">
        <v>0</v>
      </c>
      <c r="AE14" s="156">
        <f t="shared" si="2"/>
        <v>65</v>
      </c>
      <c r="AF14" s="156">
        <f t="shared" si="2"/>
        <v>5100</v>
      </c>
      <c r="AG14" s="156">
        <v>0</v>
      </c>
      <c r="AH14" s="156">
        <v>0</v>
      </c>
      <c r="AI14" s="155">
        <v>0</v>
      </c>
      <c r="AJ14" s="155">
        <v>0</v>
      </c>
      <c r="AK14" s="155">
        <v>20</v>
      </c>
      <c r="AL14" s="155">
        <v>100</v>
      </c>
      <c r="AM14" s="155">
        <v>30</v>
      </c>
      <c r="AN14" s="155">
        <v>300</v>
      </c>
      <c r="AO14" s="155">
        <v>0</v>
      </c>
      <c r="AP14" s="155">
        <v>0</v>
      </c>
      <c r="AQ14" s="155">
        <v>50</v>
      </c>
      <c r="AR14" s="155">
        <v>100</v>
      </c>
      <c r="AS14" s="155">
        <v>0</v>
      </c>
      <c r="AT14" s="155">
        <v>0</v>
      </c>
      <c r="AU14" s="156">
        <f t="shared" si="3"/>
        <v>100</v>
      </c>
      <c r="AV14" s="156">
        <f t="shared" si="3"/>
        <v>500</v>
      </c>
      <c r="AW14" s="155">
        <v>0</v>
      </c>
      <c r="AX14" s="155">
        <v>0</v>
      </c>
      <c r="AY14" s="157">
        <f t="shared" si="4"/>
        <v>265</v>
      </c>
      <c r="AZ14" s="157">
        <f t="shared" si="4"/>
        <v>5900</v>
      </c>
      <c r="BA14" s="157">
        <v>0</v>
      </c>
      <c r="BB14" s="157">
        <v>0</v>
      </c>
      <c r="BC14" s="155">
        <v>0</v>
      </c>
      <c r="BD14" s="155">
        <v>0</v>
      </c>
      <c r="BE14" s="155">
        <v>0</v>
      </c>
      <c r="BF14" s="155">
        <v>0</v>
      </c>
      <c r="BG14" s="155">
        <v>0</v>
      </c>
      <c r="BH14" s="155">
        <v>0</v>
      </c>
      <c r="BI14" s="155">
        <v>10</v>
      </c>
      <c r="BJ14" s="155">
        <v>200</v>
      </c>
      <c r="BK14" s="156">
        <f t="shared" si="5"/>
        <v>10</v>
      </c>
      <c r="BL14" s="156">
        <f t="shared" si="5"/>
        <v>200</v>
      </c>
      <c r="BM14" s="156">
        <f t="shared" si="6"/>
        <v>275</v>
      </c>
      <c r="BN14" s="156">
        <f t="shared" si="6"/>
        <v>6100</v>
      </c>
      <c r="BO14" s="155">
        <v>10</v>
      </c>
      <c r="BP14" s="155">
        <v>50</v>
      </c>
      <c r="BQ14" s="159">
        <v>2</v>
      </c>
      <c r="BR14" s="159">
        <v>20</v>
      </c>
    </row>
    <row r="15" spans="1:70" s="10" customFormat="1" ht="18" customHeight="1" x14ac:dyDescent="0.25">
      <c r="A15" s="36">
        <v>9</v>
      </c>
      <c r="B15" s="12" t="s">
        <v>17</v>
      </c>
      <c r="C15" s="155">
        <v>50</v>
      </c>
      <c r="D15" s="155">
        <v>200</v>
      </c>
      <c r="E15" s="155">
        <v>0</v>
      </c>
      <c r="F15" s="155">
        <v>0</v>
      </c>
      <c r="G15" s="155">
        <v>0</v>
      </c>
      <c r="H15" s="155">
        <v>0</v>
      </c>
      <c r="I15" s="156">
        <f t="shared" si="0"/>
        <v>50</v>
      </c>
      <c r="J15" s="156">
        <f t="shared" si="0"/>
        <v>200</v>
      </c>
      <c r="K15" s="155">
        <v>0</v>
      </c>
      <c r="L15" s="155">
        <v>0</v>
      </c>
      <c r="M15" s="155">
        <v>0</v>
      </c>
      <c r="N15" s="155">
        <v>0</v>
      </c>
      <c r="O15" s="156">
        <f t="shared" si="1"/>
        <v>50</v>
      </c>
      <c r="P15" s="156">
        <f t="shared" si="1"/>
        <v>200</v>
      </c>
      <c r="Q15" s="156">
        <v>0</v>
      </c>
      <c r="R15" s="156">
        <v>0</v>
      </c>
      <c r="S15" s="156">
        <v>0</v>
      </c>
      <c r="T15" s="156">
        <v>0</v>
      </c>
      <c r="U15" s="155">
        <v>60</v>
      </c>
      <c r="V15" s="155">
        <v>600</v>
      </c>
      <c r="W15" s="155">
        <v>30</v>
      </c>
      <c r="X15" s="155">
        <v>400</v>
      </c>
      <c r="Y15" s="155">
        <v>0</v>
      </c>
      <c r="Z15" s="155">
        <v>0</v>
      </c>
      <c r="AA15" s="155">
        <v>0</v>
      </c>
      <c r="AB15" s="155">
        <v>0</v>
      </c>
      <c r="AC15" s="155">
        <v>0</v>
      </c>
      <c r="AD15" s="155">
        <v>0</v>
      </c>
      <c r="AE15" s="156">
        <f t="shared" si="2"/>
        <v>90</v>
      </c>
      <c r="AF15" s="156">
        <f t="shared" si="2"/>
        <v>1000</v>
      </c>
      <c r="AG15" s="156">
        <v>0</v>
      </c>
      <c r="AH15" s="156">
        <v>0</v>
      </c>
      <c r="AI15" s="155">
        <v>0</v>
      </c>
      <c r="AJ15" s="155">
        <v>0</v>
      </c>
      <c r="AK15" s="155">
        <v>10</v>
      </c>
      <c r="AL15" s="155">
        <v>50</v>
      </c>
      <c r="AM15" s="155">
        <v>30</v>
      </c>
      <c r="AN15" s="155">
        <v>450</v>
      </c>
      <c r="AO15" s="155">
        <v>0</v>
      </c>
      <c r="AP15" s="155">
        <v>0</v>
      </c>
      <c r="AQ15" s="155">
        <v>40</v>
      </c>
      <c r="AR15" s="155">
        <v>200</v>
      </c>
      <c r="AS15" s="155">
        <v>0</v>
      </c>
      <c r="AT15" s="155">
        <v>0</v>
      </c>
      <c r="AU15" s="156">
        <f t="shared" si="3"/>
        <v>80</v>
      </c>
      <c r="AV15" s="156">
        <f t="shared" si="3"/>
        <v>700</v>
      </c>
      <c r="AW15" s="155">
        <v>0</v>
      </c>
      <c r="AX15" s="155">
        <v>0</v>
      </c>
      <c r="AY15" s="157">
        <f t="shared" si="4"/>
        <v>220</v>
      </c>
      <c r="AZ15" s="157">
        <f t="shared" si="4"/>
        <v>1900</v>
      </c>
      <c r="BA15" s="157">
        <v>0</v>
      </c>
      <c r="BB15" s="157">
        <v>0</v>
      </c>
      <c r="BC15" s="155">
        <v>0</v>
      </c>
      <c r="BD15" s="155">
        <v>0</v>
      </c>
      <c r="BE15" s="155">
        <v>0</v>
      </c>
      <c r="BF15" s="155">
        <v>0</v>
      </c>
      <c r="BG15" s="155">
        <v>30</v>
      </c>
      <c r="BH15" s="155">
        <v>600</v>
      </c>
      <c r="BI15" s="155">
        <v>30</v>
      </c>
      <c r="BJ15" s="155">
        <v>300</v>
      </c>
      <c r="BK15" s="156">
        <f t="shared" si="5"/>
        <v>60</v>
      </c>
      <c r="BL15" s="156">
        <f t="shared" si="5"/>
        <v>900</v>
      </c>
      <c r="BM15" s="156">
        <f t="shared" si="6"/>
        <v>280</v>
      </c>
      <c r="BN15" s="156">
        <f t="shared" si="6"/>
        <v>2800</v>
      </c>
      <c r="BO15" s="155">
        <v>30</v>
      </c>
      <c r="BP15" s="155">
        <v>150</v>
      </c>
      <c r="BQ15" s="159">
        <v>9</v>
      </c>
      <c r="BR15" s="159">
        <v>90</v>
      </c>
    </row>
    <row r="16" spans="1:70" s="10" customFormat="1" ht="18" customHeight="1" x14ac:dyDescent="0.25">
      <c r="A16" s="37">
        <v>10</v>
      </c>
      <c r="B16" s="12" t="s">
        <v>18</v>
      </c>
      <c r="C16" s="155">
        <v>1200</v>
      </c>
      <c r="D16" s="155">
        <v>3400</v>
      </c>
      <c r="E16" s="155">
        <v>140</v>
      </c>
      <c r="F16" s="155">
        <v>1350</v>
      </c>
      <c r="G16" s="155">
        <v>0</v>
      </c>
      <c r="H16" s="155">
        <v>0</v>
      </c>
      <c r="I16" s="156">
        <f t="shared" si="0"/>
        <v>1340</v>
      </c>
      <c r="J16" s="156">
        <f t="shared" si="0"/>
        <v>4750</v>
      </c>
      <c r="K16" s="155">
        <v>100</v>
      </c>
      <c r="L16" s="155">
        <v>1500</v>
      </c>
      <c r="M16" s="155">
        <v>0</v>
      </c>
      <c r="N16" s="155">
        <v>0</v>
      </c>
      <c r="O16" s="156">
        <f t="shared" si="1"/>
        <v>1440</v>
      </c>
      <c r="P16" s="156">
        <f t="shared" si="1"/>
        <v>6250</v>
      </c>
      <c r="Q16" s="156">
        <v>0</v>
      </c>
      <c r="R16" s="156">
        <v>0</v>
      </c>
      <c r="S16" s="156">
        <v>0</v>
      </c>
      <c r="T16" s="156">
        <v>0</v>
      </c>
      <c r="U16" s="155">
        <v>275</v>
      </c>
      <c r="V16" s="155">
        <v>8000</v>
      </c>
      <c r="W16" s="155">
        <v>800</v>
      </c>
      <c r="X16" s="155">
        <v>17400</v>
      </c>
      <c r="Y16" s="155">
        <v>0</v>
      </c>
      <c r="Z16" s="155">
        <v>0</v>
      </c>
      <c r="AA16" s="155">
        <v>0</v>
      </c>
      <c r="AB16" s="155">
        <v>0</v>
      </c>
      <c r="AC16" s="155">
        <v>150</v>
      </c>
      <c r="AD16" s="155">
        <v>5300</v>
      </c>
      <c r="AE16" s="156">
        <f t="shared" si="2"/>
        <v>1225</v>
      </c>
      <c r="AF16" s="156">
        <f t="shared" si="2"/>
        <v>30700</v>
      </c>
      <c r="AG16" s="156">
        <v>0</v>
      </c>
      <c r="AH16" s="156">
        <v>0</v>
      </c>
      <c r="AI16" s="155">
        <v>0</v>
      </c>
      <c r="AJ16" s="155">
        <v>0</v>
      </c>
      <c r="AK16" s="155">
        <v>120</v>
      </c>
      <c r="AL16" s="155">
        <v>750</v>
      </c>
      <c r="AM16" s="155">
        <v>160</v>
      </c>
      <c r="AN16" s="155">
        <v>3350</v>
      </c>
      <c r="AO16" s="155">
        <v>0</v>
      </c>
      <c r="AP16" s="155">
        <v>0</v>
      </c>
      <c r="AQ16" s="155">
        <v>290</v>
      </c>
      <c r="AR16" s="155">
        <v>2600</v>
      </c>
      <c r="AS16" s="155">
        <v>0</v>
      </c>
      <c r="AT16" s="155">
        <v>0</v>
      </c>
      <c r="AU16" s="156">
        <f t="shared" si="3"/>
        <v>570</v>
      </c>
      <c r="AV16" s="156">
        <f t="shared" si="3"/>
        <v>6700</v>
      </c>
      <c r="AW16" s="155">
        <v>0</v>
      </c>
      <c r="AX16" s="155">
        <v>0</v>
      </c>
      <c r="AY16" s="157">
        <f t="shared" si="4"/>
        <v>3235</v>
      </c>
      <c r="AZ16" s="157">
        <f t="shared" si="4"/>
        <v>43650</v>
      </c>
      <c r="BA16" s="157">
        <v>0</v>
      </c>
      <c r="BB16" s="157">
        <v>0</v>
      </c>
      <c r="BC16" s="155">
        <v>0</v>
      </c>
      <c r="BD16" s="155">
        <v>0</v>
      </c>
      <c r="BE16" s="155">
        <v>0</v>
      </c>
      <c r="BF16" s="155">
        <v>0</v>
      </c>
      <c r="BG16" s="155">
        <v>380</v>
      </c>
      <c r="BH16" s="155">
        <v>4300</v>
      </c>
      <c r="BI16" s="155">
        <v>380</v>
      </c>
      <c r="BJ16" s="155">
        <v>6400</v>
      </c>
      <c r="BK16" s="156">
        <f t="shared" si="5"/>
        <v>760</v>
      </c>
      <c r="BL16" s="156">
        <f t="shared" si="5"/>
        <v>10700</v>
      </c>
      <c r="BM16" s="156">
        <f t="shared" si="6"/>
        <v>3995</v>
      </c>
      <c r="BN16" s="156">
        <f t="shared" si="6"/>
        <v>54350</v>
      </c>
      <c r="BO16" s="155">
        <v>380</v>
      </c>
      <c r="BP16" s="155">
        <v>1900</v>
      </c>
      <c r="BQ16" s="159">
        <v>95</v>
      </c>
      <c r="BR16" s="159">
        <v>380</v>
      </c>
    </row>
    <row r="17" spans="1:95" s="10" customFormat="1" ht="18" customHeight="1" x14ac:dyDescent="0.25">
      <c r="A17" s="36">
        <v>11</v>
      </c>
      <c r="B17" s="12" t="s">
        <v>19</v>
      </c>
      <c r="C17" s="155">
        <v>400</v>
      </c>
      <c r="D17" s="155">
        <v>1000</v>
      </c>
      <c r="E17" s="155">
        <v>0</v>
      </c>
      <c r="F17" s="155">
        <v>0</v>
      </c>
      <c r="G17" s="155">
        <v>0</v>
      </c>
      <c r="H17" s="155">
        <v>0</v>
      </c>
      <c r="I17" s="156">
        <f t="shared" si="0"/>
        <v>400</v>
      </c>
      <c r="J17" s="156">
        <f t="shared" si="0"/>
        <v>1000</v>
      </c>
      <c r="K17" s="155">
        <v>0</v>
      </c>
      <c r="L17" s="155">
        <v>0</v>
      </c>
      <c r="M17" s="155">
        <v>0</v>
      </c>
      <c r="N17" s="155">
        <v>0</v>
      </c>
      <c r="O17" s="156">
        <f t="shared" si="1"/>
        <v>400</v>
      </c>
      <c r="P17" s="156">
        <f t="shared" si="1"/>
        <v>1000</v>
      </c>
      <c r="Q17" s="156">
        <v>0</v>
      </c>
      <c r="R17" s="156">
        <v>0</v>
      </c>
      <c r="S17" s="156">
        <v>0</v>
      </c>
      <c r="T17" s="156">
        <v>0</v>
      </c>
      <c r="U17" s="155">
        <v>80</v>
      </c>
      <c r="V17" s="155">
        <v>1200</v>
      </c>
      <c r="W17" s="155">
        <v>85</v>
      </c>
      <c r="X17" s="155">
        <v>7600</v>
      </c>
      <c r="Y17" s="155">
        <v>0</v>
      </c>
      <c r="Z17" s="155">
        <v>0</v>
      </c>
      <c r="AA17" s="155">
        <v>0</v>
      </c>
      <c r="AB17" s="155">
        <v>0</v>
      </c>
      <c r="AC17" s="155">
        <v>60</v>
      </c>
      <c r="AD17" s="155">
        <v>700</v>
      </c>
      <c r="AE17" s="156">
        <f t="shared" si="2"/>
        <v>225</v>
      </c>
      <c r="AF17" s="156">
        <f t="shared" si="2"/>
        <v>9500</v>
      </c>
      <c r="AG17" s="156">
        <v>0</v>
      </c>
      <c r="AH17" s="156">
        <v>0</v>
      </c>
      <c r="AI17" s="155">
        <v>0</v>
      </c>
      <c r="AJ17" s="155">
        <v>0</v>
      </c>
      <c r="AK17" s="155">
        <v>0</v>
      </c>
      <c r="AL17" s="155">
        <v>0</v>
      </c>
      <c r="AM17" s="155">
        <v>0</v>
      </c>
      <c r="AN17" s="155">
        <v>0</v>
      </c>
      <c r="AO17" s="155">
        <v>0</v>
      </c>
      <c r="AP17" s="155">
        <v>0</v>
      </c>
      <c r="AQ17" s="155">
        <v>100</v>
      </c>
      <c r="AR17" s="155">
        <v>1000</v>
      </c>
      <c r="AS17" s="155">
        <v>0</v>
      </c>
      <c r="AT17" s="155">
        <v>0</v>
      </c>
      <c r="AU17" s="156">
        <f t="shared" si="3"/>
        <v>100</v>
      </c>
      <c r="AV17" s="156">
        <f t="shared" si="3"/>
        <v>1000</v>
      </c>
      <c r="AW17" s="155">
        <v>0</v>
      </c>
      <c r="AX17" s="155">
        <v>0</v>
      </c>
      <c r="AY17" s="157">
        <f t="shared" si="4"/>
        <v>725</v>
      </c>
      <c r="AZ17" s="157">
        <f t="shared" si="4"/>
        <v>11500</v>
      </c>
      <c r="BA17" s="157">
        <v>0</v>
      </c>
      <c r="BB17" s="157">
        <v>0</v>
      </c>
      <c r="BC17" s="155">
        <v>0</v>
      </c>
      <c r="BD17" s="155">
        <v>0</v>
      </c>
      <c r="BE17" s="155">
        <v>0</v>
      </c>
      <c r="BF17" s="155">
        <v>0</v>
      </c>
      <c r="BG17" s="155">
        <v>160</v>
      </c>
      <c r="BH17" s="155">
        <v>1600</v>
      </c>
      <c r="BI17" s="155">
        <v>160</v>
      </c>
      <c r="BJ17" s="155">
        <v>2200</v>
      </c>
      <c r="BK17" s="156">
        <f t="shared" si="5"/>
        <v>320</v>
      </c>
      <c r="BL17" s="156">
        <f t="shared" si="5"/>
        <v>3800</v>
      </c>
      <c r="BM17" s="156">
        <f t="shared" si="6"/>
        <v>1045</v>
      </c>
      <c r="BN17" s="156">
        <f t="shared" si="6"/>
        <v>15300</v>
      </c>
      <c r="BO17" s="155">
        <v>160</v>
      </c>
      <c r="BP17" s="155">
        <v>800</v>
      </c>
      <c r="BQ17" s="159">
        <v>40</v>
      </c>
      <c r="BR17" s="159">
        <v>160</v>
      </c>
    </row>
    <row r="18" spans="1:95" s="10" customFormat="1" ht="18" customHeight="1" x14ac:dyDescent="0.25">
      <c r="A18" s="37">
        <v>12</v>
      </c>
      <c r="B18" s="12" t="s">
        <v>20</v>
      </c>
      <c r="C18" s="155">
        <v>2400</v>
      </c>
      <c r="D18" s="155">
        <v>6200</v>
      </c>
      <c r="E18" s="155">
        <v>160</v>
      </c>
      <c r="F18" s="155">
        <v>2600</v>
      </c>
      <c r="G18" s="155">
        <v>0</v>
      </c>
      <c r="H18" s="155">
        <v>0</v>
      </c>
      <c r="I18" s="156">
        <f t="shared" si="0"/>
        <v>2560</v>
      </c>
      <c r="J18" s="156">
        <f t="shared" si="0"/>
        <v>8800</v>
      </c>
      <c r="K18" s="155">
        <v>0</v>
      </c>
      <c r="L18" s="155">
        <v>0</v>
      </c>
      <c r="M18" s="155">
        <v>0</v>
      </c>
      <c r="N18" s="155">
        <v>0</v>
      </c>
      <c r="O18" s="156">
        <f t="shared" si="1"/>
        <v>2560</v>
      </c>
      <c r="P18" s="156">
        <f t="shared" si="1"/>
        <v>8800</v>
      </c>
      <c r="Q18" s="156">
        <v>0</v>
      </c>
      <c r="R18" s="156">
        <v>0</v>
      </c>
      <c r="S18" s="156">
        <v>0</v>
      </c>
      <c r="T18" s="156">
        <v>0</v>
      </c>
      <c r="U18" s="155">
        <v>1200</v>
      </c>
      <c r="V18" s="155">
        <v>13000</v>
      </c>
      <c r="W18" s="155">
        <v>670</v>
      </c>
      <c r="X18" s="155">
        <v>10000</v>
      </c>
      <c r="Y18" s="155">
        <v>0</v>
      </c>
      <c r="Z18" s="155">
        <v>0</v>
      </c>
      <c r="AA18" s="155">
        <v>60</v>
      </c>
      <c r="AB18" s="155">
        <v>300</v>
      </c>
      <c r="AC18" s="155">
        <v>0</v>
      </c>
      <c r="AD18" s="155">
        <v>0</v>
      </c>
      <c r="AE18" s="156">
        <f t="shared" si="2"/>
        <v>1930</v>
      </c>
      <c r="AF18" s="156">
        <f t="shared" si="2"/>
        <v>23300</v>
      </c>
      <c r="AG18" s="156">
        <v>0</v>
      </c>
      <c r="AH18" s="156">
        <v>0</v>
      </c>
      <c r="AI18" s="155">
        <v>0</v>
      </c>
      <c r="AJ18" s="155">
        <v>0</v>
      </c>
      <c r="AK18" s="155">
        <v>130</v>
      </c>
      <c r="AL18" s="155">
        <v>600</v>
      </c>
      <c r="AM18" s="155">
        <v>425</v>
      </c>
      <c r="AN18" s="155">
        <v>3650</v>
      </c>
      <c r="AO18" s="155">
        <v>0</v>
      </c>
      <c r="AP18" s="155">
        <v>0</v>
      </c>
      <c r="AQ18" s="155">
        <v>160</v>
      </c>
      <c r="AR18" s="155">
        <v>1200</v>
      </c>
      <c r="AS18" s="155">
        <v>0</v>
      </c>
      <c r="AT18" s="155">
        <v>0</v>
      </c>
      <c r="AU18" s="156">
        <f t="shared" si="3"/>
        <v>715</v>
      </c>
      <c r="AV18" s="156">
        <f t="shared" si="3"/>
        <v>5450</v>
      </c>
      <c r="AW18" s="155">
        <v>0</v>
      </c>
      <c r="AX18" s="155">
        <v>0</v>
      </c>
      <c r="AY18" s="157">
        <f t="shared" si="4"/>
        <v>5205</v>
      </c>
      <c r="AZ18" s="157">
        <f t="shared" si="4"/>
        <v>37550</v>
      </c>
      <c r="BA18" s="157">
        <v>0</v>
      </c>
      <c r="BB18" s="157">
        <v>0</v>
      </c>
      <c r="BC18" s="155">
        <v>0</v>
      </c>
      <c r="BD18" s="155">
        <v>0</v>
      </c>
      <c r="BE18" s="155">
        <v>70</v>
      </c>
      <c r="BF18" s="155">
        <v>1400</v>
      </c>
      <c r="BG18" s="155">
        <v>300</v>
      </c>
      <c r="BH18" s="155">
        <v>2400</v>
      </c>
      <c r="BI18" s="155">
        <v>300</v>
      </c>
      <c r="BJ18" s="155">
        <v>4800</v>
      </c>
      <c r="BK18" s="156">
        <f t="shared" si="5"/>
        <v>670</v>
      </c>
      <c r="BL18" s="156">
        <f t="shared" si="5"/>
        <v>8600</v>
      </c>
      <c r="BM18" s="156">
        <f t="shared" si="6"/>
        <v>5875</v>
      </c>
      <c r="BN18" s="156">
        <f t="shared" si="6"/>
        <v>46150</v>
      </c>
      <c r="BO18" s="155">
        <v>140</v>
      </c>
      <c r="BP18" s="155">
        <v>1400</v>
      </c>
      <c r="BQ18" s="159">
        <v>28</v>
      </c>
      <c r="BR18" s="159">
        <v>280</v>
      </c>
    </row>
    <row r="19" spans="1:95" s="16" customFormat="1" ht="18" customHeight="1" x14ac:dyDescent="0.25">
      <c r="A19" s="38"/>
      <c r="B19" s="13" t="s">
        <v>67</v>
      </c>
      <c r="C19" s="156">
        <f t="shared" ref="C19:H19" si="7">SUM(C7:C18)</f>
        <v>20654</v>
      </c>
      <c r="D19" s="156">
        <f t="shared" si="7"/>
        <v>49330</v>
      </c>
      <c r="E19" s="156">
        <f t="shared" si="7"/>
        <v>5625</v>
      </c>
      <c r="F19" s="156">
        <f t="shared" si="7"/>
        <v>23150</v>
      </c>
      <c r="G19" s="156">
        <f t="shared" si="7"/>
        <v>150</v>
      </c>
      <c r="H19" s="156">
        <f t="shared" si="7"/>
        <v>2100</v>
      </c>
      <c r="I19" s="156">
        <f t="shared" si="0"/>
        <v>26429</v>
      </c>
      <c r="J19" s="156">
        <f t="shared" si="0"/>
        <v>74580</v>
      </c>
      <c r="K19" s="156">
        <f>SUM(K7:K18)</f>
        <v>210</v>
      </c>
      <c r="L19" s="156">
        <f>SUM(L7:L18)</f>
        <v>2170</v>
      </c>
      <c r="M19" s="156">
        <f>SUM(M7:M18)</f>
        <v>220</v>
      </c>
      <c r="N19" s="156">
        <f>SUM(N7:N18)</f>
        <v>3300</v>
      </c>
      <c r="O19" s="156">
        <f t="shared" si="1"/>
        <v>26859</v>
      </c>
      <c r="P19" s="156">
        <f t="shared" si="1"/>
        <v>80050</v>
      </c>
      <c r="Q19" s="156">
        <f t="shared" ref="Q19:AD19" si="8">SUM(Q7:Q18)</f>
        <v>0</v>
      </c>
      <c r="R19" s="156">
        <f t="shared" si="8"/>
        <v>0</v>
      </c>
      <c r="S19" s="156">
        <f t="shared" si="8"/>
        <v>0</v>
      </c>
      <c r="T19" s="156">
        <f t="shared" si="8"/>
        <v>0</v>
      </c>
      <c r="U19" s="156">
        <f t="shared" si="8"/>
        <v>7590</v>
      </c>
      <c r="V19" s="156">
        <f t="shared" si="8"/>
        <v>90300</v>
      </c>
      <c r="W19" s="156">
        <f t="shared" si="8"/>
        <v>3305</v>
      </c>
      <c r="X19" s="156">
        <f t="shared" si="8"/>
        <v>88150</v>
      </c>
      <c r="Y19" s="156">
        <f t="shared" si="8"/>
        <v>75</v>
      </c>
      <c r="Z19" s="156">
        <f t="shared" si="8"/>
        <v>1650</v>
      </c>
      <c r="AA19" s="156">
        <f t="shared" si="8"/>
        <v>180</v>
      </c>
      <c r="AB19" s="156">
        <f t="shared" si="8"/>
        <v>1950</v>
      </c>
      <c r="AC19" s="156">
        <f t="shared" si="8"/>
        <v>509</v>
      </c>
      <c r="AD19" s="156">
        <f t="shared" si="8"/>
        <v>39800</v>
      </c>
      <c r="AE19" s="156">
        <f t="shared" si="2"/>
        <v>11659</v>
      </c>
      <c r="AF19" s="156">
        <f t="shared" si="2"/>
        <v>221850</v>
      </c>
      <c r="AG19" s="156">
        <f t="shared" ref="AG19:AX19" si="9">SUM(AG7:AG18)</f>
        <v>0</v>
      </c>
      <c r="AH19" s="156">
        <f t="shared" si="9"/>
        <v>0</v>
      </c>
      <c r="AI19" s="156">
        <f t="shared" si="9"/>
        <v>20</v>
      </c>
      <c r="AJ19" s="156">
        <f t="shared" si="9"/>
        <v>500</v>
      </c>
      <c r="AK19" s="156">
        <f t="shared" si="9"/>
        <v>935</v>
      </c>
      <c r="AL19" s="156">
        <f t="shared" si="9"/>
        <v>5175</v>
      </c>
      <c r="AM19" s="156">
        <f t="shared" si="9"/>
        <v>2230</v>
      </c>
      <c r="AN19" s="156">
        <f t="shared" si="9"/>
        <v>24425</v>
      </c>
      <c r="AO19" s="156">
        <f t="shared" si="9"/>
        <v>27</v>
      </c>
      <c r="AP19" s="156">
        <f t="shared" si="9"/>
        <v>230</v>
      </c>
      <c r="AQ19" s="156">
        <f t="shared" si="9"/>
        <v>2630</v>
      </c>
      <c r="AR19" s="156">
        <f t="shared" si="9"/>
        <v>21208</v>
      </c>
      <c r="AS19" s="156">
        <f t="shared" si="9"/>
        <v>10</v>
      </c>
      <c r="AT19" s="156">
        <f t="shared" si="9"/>
        <v>50</v>
      </c>
      <c r="AU19" s="156">
        <f t="shared" si="3"/>
        <v>5852</v>
      </c>
      <c r="AV19" s="156">
        <f t="shared" si="3"/>
        <v>51588</v>
      </c>
      <c r="AW19" s="156">
        <f t="shared" si="9"/>
        <v>0</v>
      </c>
      <c r="AX19" s="156">
        <f t="shared" si="9"/>
        <v>0</v>
      </c>
      <c r="AY19" s="157">
        <f t="shared" si="4"/>
        <v>44370</v>
      </c>
      <c r="AZ19" s="157">
        <f t="shared" si="4"/>
        <v>353488</v>
      </c>
      <c r="BA19" s="156">
        <f t="shared" ref="BA19:BJ19" si="10">SUM(BA7:BA18)</f>
        <v>0</v>
      </c>
      <c r="BB19" s="156">
        <f t="shared" si="10"/>
        <v>0</v>
      </c>
      <c r="BC19" s="156">
        <f t="shared" si="10"/>
        <v>0</v>
      </c>
      <c r="BD19" s="156">
        <f t="shared" si="10"/>
        <v>0</v>
      </c>
      <c r="BE19" s="156">
        <f t="shared" si="10"/>
        <v>431</v>
      </c>
      <c r="BF19" s="156">
        <f t="shared" si="10"/>
        <v>5700</v>
      </c>
      <c r="BG19" s="156">
        <f t="shared" si="10"/>
        <v>2940</v>
      </c>
      <c r="BH19" s="156">
        <f t="shared" si="10"/>
        <v>41100</v>
      </c>
      <c r="BI19" s="156">
        <f t="shared" si="10"/>
        <v>2790</v>
      </c>
      <c r="BJ19" s="156">
        <f t="shared" si="10"/>
        <v>46900</v>
      </c>
      <c r="BK19" s="156">
        <f t="shared" si="5"/>
        <v>6161</v>
      </c>
      <c r="BL19" s="156">
        <f t="shared" si="5"/>
        <v>93700</v>
      </c>
      <c r="BM19" s="156">
        <f t="shared" si="6"/>
        <v>50531</v>
      </c>
      <c r="BN19" s="156">
        <f t="shared" si="6"/>
        <v>447188</v>
      </c>
      <c r="BO19" s="156">
        <f>SUM(BO7:BO18)</f>
        <v>2502</v>
      </c>
      <c r="BP19" s="156">
        <f>SUM(BP7:BP18)</f>
        <v>14330</v>
      </c>
      <c r="BQ19" s="156">
        <f>SUM(BQ7:BQ18)</f>
        <v>613</v>
      </c>
      <c r="BR19" s="156">
        <f>SUM(BR7:BR18)</f>
        <v>3055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155">
        <v>0</v>
      </c>
      <c r="D20" s="155">
        <v>0</v>
      </c>
      <c r="E20" s="155">
        <v>100</v>
      </c>
      <c r="F20" s="155">
        <v>1200</v>
      </c>
      <c r="G20" s="155">
        <v>0</v>
      </c>
      <c r="H20" s="155">
        <v>0</v>
      </c>
      <c r="I20" s="156">
        <f t="shared" si="0"/>
        <v>100</v>
      </c>
      <c r="J20" s="156">
        <f t="shared" si="0"/>
        <v>1200</v>
      </c>
      <c r="K20" s="155">
        <v>0</v>
      </c>
      <c r="L20" s="155">
        <v>0</v>
      </c>
      <c r="M20" s="155">
        <v>0</v>
      </c>
      <c r="N20" s="155">
        <v>0</v>
      </c>
      <c r="O20" s="156">
        <f t="shared" si="1"/>
        <v>100</v>
      </c>
      <c r="P20" s="156">
        <f t="shared" si="1"/>
        <v>1200</v>
      </c>
      <c r="Q20" s="156">
        <v>0</v>
      </c>
      <c r="R20" s="156">
        <v>0</v>
      </c>
      <c r="S20" s="156">
        <v>0</v>
      </c>
      <c r="T20" s="156">
        <v>0</v>
      </c>
      <c r="U20" s="155">
        <v>0</v>
      </c>
      <c r="V20" s="155">
        <v>0</v>
      </c>
      <c r="W20" s="155">
        <v>0</v>
      </c>
      <c r="X20" s="155">
        <v>0</v>
      </c>
      <c r="Y20" s="155">
        <v>0</v>
      </c>
      <c r="Z20" s="155">
        <v>0</v>
      </c>
      <c r="AA20" s="155">
        <v>0</v>
      </c>
      <c r="AB20" s="155">
        <v>0</v>
      </c>
      <c r="AC20" s="155">
        <v>0</v>
      </c>
      <c r="AD20" s="155">
        <v>0</v>
      </c>
      <c r="AE20" s="156">
        <f t="shared" si="2"/>
        <v>0</v>
      </c>
      <c r="AF20" s="156">
        <f t="shared" si="2"/>
        <v>0</v>
      </c>
      <c r="AG20" s="156">
        <v>0</v>
      </c>
      <c r="AH20" s="156">
        <v>0</v>
      </c>
      <c r="AI20" s="155">
        <v>0</v>
      </c>
      <c r="AJ20" s="155">
        <v>0</v>
      </c>
      <c r="AK20" s="155">
        <v>0</v>
      </c>
      <c r="AL20" s="155">
        <v>0</v>
      </c>
      <c r="AM20" s="155">
        <v>0</v>
      </c>
      <c r="AN20" s="155">
        <v>0</v>
      </c>
      <c r="AO20" s="155">
        <v>0</v>
      </c>
      <c r="AP20" s="155">
        <v>0</v>
      </c>
      <c r="AQ20" s="155">
        <v>0</v>
      </c>
      <c r="AR20" s="155">
        <v>0</v>
      </c>
      <c r="AS20" s="155">
        <v>0</v>
      </c>
      <c r="AT20" s="155">
        <v>0</v>
      </c>
      <c r="AU20" s="156">
        <f t="shared" si="3"/>
        <v>0</v>
      </c>
      <c r="AV20" s="156">
        <f t="shared" si="3"/>
        <v>0</v>
      </c>
      <c r="AW20" s="155">
        <v>0</v>
      </c>
      <c r="AX20" s="155">
        <v>0</v>
      </c>
      <c r="AY20" s="157">
        <f t="shared" si="4"/>
        <v>100</v>
      </c>
      <c r="AZ20" s="157">
        <f t="shared" si="4"/>
        <v>1200</v>
      </c>
      <c r="BA20" s="157">
        <v>0</v>
      </c>
      <c r="BB20" s="157">
        <v>0</v>
      </c>
      <c r="BC20" s="155">
        <v>0</v>
      </c>
      <c r="BD20" s="155">
        <v>0</v>
      </c>
      <c r="BE20" s="155">
        <v>0</v>
      </c>
      <c r="BF20" s="155">
        <v>0</v>
      </c>
      <c r="BG20" s="155">
        <v>0</v>
      </c>
      <c r="BH20" s="155">
        <v>0</v>
      </c>
      <c r="BI20" s="155">
        <v>10</v>
      </c>
      <c r="BJ20" s="155">
        <v>100</v>
      </c>
      <c r="BK20" s="156">
        <f t="shared" si="5"/>
        <v>10</v>
      </c>
      <c r="BL20" s="156">
        <f t="shared" si="5"/>
        <v>100</v>
      </c>
      <c r="BM20" s="156">
        <f t="shared" si="6"/>
        <v>110</v>
      </c>
      <c r="BN20" s="156">
        <f t="shared" si="6"/>
        <v>1300</v>
      </c>
      <c r="BO20" s="155">
        <v>10</v>
      </c>
      <c r="BP20" s="155">
        <v>50</v>
      </c>
      <c r="BQ20" s="159">
        <v>2</v>
      </c>
      <c r="BR20" s="159">
        <v>20</v>
      </c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155">
        <v>0</v>
      </c>
      <c r="D21" s="155">
        <v>0</v>
      </c>
      <c r="E21" s="155">
        <v>0</v>
      </c>
      <c r="F21" s="155">
        <v>0</v>
      </c>
      <c r="G21" s="155">
        <v>0</v>
      </c>
      <c r="H21" s="155">
        <v>0</v>
      </c>
      <c r="I21" s="156">
        <f t="shared" si="0"/>
        <v>0</v>
      </c>
      <c r="J21" s="156">
        <f t="shared" si="0"/>
        <v>0</v>
      </c>
      <c r="K21" s="155">
        <v>0</v>
      </c>
      <c r="L21" s="155">
        <v>0</v>
      </c>
      <c r="M21" s="155">
        <v>0</v>
      </c>
      <c r="N21" s="155">
        <v>0</v>
      </c>
      <c r="O21" s="156">
        <f t="shared" si="1"/>
        <v>0</v>
      </c>
      <c r="P21" s="156">
        <f t="shared" si="1"/>
        <v>0</v>
      </c>
      <c r="Q21" s="156">
        <v>0</v>
      </c>
      <c r="R21" s="156">
        <v>0</v>
      </c>
      <c r="S21" s="156">
        <v>0</v>
      </c>
      <c r="T21" s="156">
        <v>0</v>
      </c>
      <c r="U21" s="155">
        <v>20</v>
      </c>
      <c r="V21" s="155">
        <v>50</v>
      </c>
      <c r="W21" s="155">
        <v>20</v>
      </c>
      <c r="X21" s="155">
        <v>50</v>
      </c>
      <c r="Y21" s="155">
        <v>0</v>
      </c>
      <c r="Z21" s="155">
        <v>0</v>
      </c>
      <c r="AA21" s="155">
        <v>0</v>
      </c>
      <c r="AB21" s="155">
        <v>0</v>
      </c>
      <c r="AC21" s="155">
        <v>0</v>
      </c>
      <c r="AD21" s="155">
        <v>0</v>
      </c>
      <c r="AE21" s="156">
        <f t="shared" si="2"/>
        <v>40</v>
      </c>
      <c r="AF21" s="156">
        <f t="shared" si="2"/>
        <v>100</v>
      </c>
      <c r="AG21" s="156">
        <v>0</v>
      </c>
      <c r="AH21" s="156">
        <v>0</v>
      </c>
      <c r="AI21" s="155">
        <v>0</v>
      </c>
      <c r="AJ21" s="155">
        <v>0</v>
      </c>
      <c r="AK21" s="155">
        <v>0</v>
      </c>
      <c r="AL21" s="155">
        <v>0</v>
      </c>
      <c r="AM21" s="155">
        <v>0</v>
      </c>
      <c r="AN21" s="155">
        <v>0</v>
      </c>
      <c r="AO21" s="155">
        <v>0</v>
      </c>
      <c r="AP21" s="155">
        <v>0</v>
      </c>
      <c r="AQ21" s="155">
        <v>30</v>
      </c>
      <c r="AR21" s="155">
        <v>400</v>
      </c>
      <c r="AS21" s="155">
        <v>0</v>
      </c>
      <c r="AT21" s="155">
        <v>0</v>
      </c>
      <c r="AU21" s="156">
        <f t="shared" si="3"/>
        <v>30</v>
      </c>
      <c r="AV21" s="156">
        <f t="shared" si="3"/>
        <v>400</v>
      </c>
      <c r="AW21" s="155">
        <v>0</v>
      </c>
      <c r="AX21" s="155">
        <v>0</v>
      </c>
      <c r="AY21" s="157">
        <f t="shared" si="4"/>
        <v>70</v>
      </c>
      <c r="AZ21" s="157">
        <f t="shared" si="4"/>
        <v>500</v>
      </c>
      <c r="BA21" s="157">
        <v>0</v>
      </c>
      <c r="BB21" s="157">
        <v>0</v>
      </c>
      <c r="BC21" s="155">
        <v>0</v>
      </c>
      <c r="BD21" s="155">
        <v>0</v>
      </c>
      <c r="BE21" s="155">
        <v>0</v>
      </c>
      <c r="BF21" s="155">
        <v>0</v>
      </c>
      <c r="BG21" s="155">
        <v>20</v>
      </c>
      <c r="BH21" s="155">
        <v>400</v>
      </c>
      <c r="BI21" s="155">
        <v>40</v>
      </c>
      <c r="BJ21" s="155">
        <v>1000</v>
      </c>
      <c r="BK21" s="156">
        <f t="shared" si="5"/>
        <v>60</v>
      </c>
      <c r="BL21" s="156">
        <f t="shared" si="5"/>
        <v>1400</v>
      </c>
      <c r="BM21" s="156">
        <f t="shared" si="6"/>
        <v>130</v>
      </c>
      <c r="BN21" s="156">
        <f t="shared" si="6"/>
        <v>1900</v>
      </c>
      <c r="BO21" s="155">
        <v>10</v>
      </c>
      <c r="BP21" s="155">
        <v>40</v>
      </c>
      <c r="BQ21" s="160">
        <v>4</v>
      </c>
      <c r="BR21" s="160">
        <v>10</v>
      </c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155"/>
      <c r="D22" s="155"/>
      <c r="E22" s="155"/>
      <c r="F22" s="155"/>
      <c r="G22" s="155"/>
      <c r="H22" s="155"/>
      <c r="I22" s="156">
        <f t="shared" si="0"/>
        <v>0</v>
      </c>
      <c r="J22" s="156">
        <f t="shared" si="0"/>
        <v>0</v>
      </c>
      <c r="K22" s="155"/>
      <c r="L22" s="155"/>
      <c r="M22" s="155"/>
      <c r="N22" s="155"/>
      <c r="O22" s="156">
        <f t="shared" si="1"/>
        <v>0</v>
      </c>
      <c r="P22" s="156">
        <f t="shared" si="1"/>
        <v>0</v>
      </c>
      <c r="Q22" s="156"/>
      <c r="R22" s="156"/>
      <c r="S22" s="156"/>
      <c r="T22" s="156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6">
        <f t="shared" si="2"/>
        <v>0</v>
      </c>
      <c r="AF22" s="156">
        <f t="shared" si="2"/>
        <v>0</v>
      </c>
      <c r="AG22" s="156"/>
      <c r="AH22" s="156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6">
        <f t="shared" si="3"/>
        <v>0</v>
      </c>
      <c r="AV22" s="156">
        <f t="shared" si="3"/>
        <v>0</v>
      </c>
      <c r="AW22" s="155"/>
      <c r="AX22" s="155"/>
      <c r="AY22" s="157">
        <f t="shared" si="4"/>
        <v>0</v>
      </c>
      <c r="AZ22" s="157">
        <f t="shared" si="4"/>
        <v>0</v>
      </c>
      <c r="BA22" s="157"/>
      <c r="BB22" s="157"/>
      <c r="BC22" s="155"/>
      <c r="BD22" s="155"/>
      <c r="BE22" s="155"/>
      <c r="BF22" s="155"/>
      <c r="BG22" s="155"/>
      <c r="BH22" s="155"/>
      <c r="BI22" s="155"/>
      <c r="BJ22" s="155"/>
      <c r="BK22" s="156">
        <f t="shared" si="5"/>
        <v>0</v>
      </c>
      <c r="BL22" s="156">
        <f t="shared" si="5"/>
        <v>0</v>
      </c>
      <c r="BM22" s="156">
        <f t="shared" si="6"/>
        <v>0</v>
      </c>
      <c r="BN22" s="156">
        <f t="shared" si="6"/>
        <v>0</v>
      </c>
      <c r="BO22" s="155"/>
      <c r="BP22" s="155"/>
      <c r="BQ22" s="159"/>
      <c r="BR22" s="159"/>
    </row>
    <row r="23" spans="1:95" s="10" customFormat="1" ht="18" customHeight="1" x14ac:dyDescent="0.25">
      <c r="A23" s="37">
        <v>16</v>
      </c>
      <c r="B23" s="12" t="s">
        <v>24</v>
      </c>
      <c r="C23" s="155">
        <v>200</v>
      </c>
      <c r="D23" s="155">
        <v>400</v>
      </c>
      <c r="E23" s="155">
        <v>0</v>
      </c>
      <c r="F23" s="155">
        <v>0</v>
      </c>
      <c r="G23" s="155">
        <v>0</v>
      </c>
      <c r="H23" s="155">
        <v>0</v>
      </c>
      <c r="I23" s="156">
        <f t="shared" si="0"/>
        <v>200</v>
      </c>
      <c r="J23" s="156">
        <f t="shared" si="0"/>
        <v>400</v>
      </c>
      <c r="K23" s="155">
        <v>0</v>
      </c>
      <c r="L23" s="155">
        <v>0</v>
      </c>
      <c r="M23" s="155">
        <v>0</v>
      </c>
      <c r="N23" s="155">
        <v>0</v>
      </c>
      <c r="O23" s="156">
        <f t="shared" si="1"/>
        <v>200</v>
      </c>
      <c r="P23" s="156">
        <f t="shared" si="1"/>
        <v>400</v>
      </c>
      <c r="Q23" s="156">
        <v>0</v>
      </c>
      <c r="R23" s="156">
        <v>0</v>
      </c>
      <c r="S23" s="156">
        <v>0</v>
      </c>
      <c r="T23" s="156">
        <v>0</v>
      </c>
      <c r="U23" s="155">
        <v>0</v>
      </c>
      <c r="V23" s="155">
        <v>0</v>
      </c>
      <c r="W23" s="155">
        <v>0</v>
      </c>
      <c r="X23" s="155">
        <v>0</v>
      </c>
      <c r="Y23" s="155">
        <v>0</v>
      </c>
      <c r="Z23" s="155">
        <v>0</v>
      </c>
      <c r="AA23" s="155">
        <v>0</v>
      </c>
      <c r="AB23" s="155">
        <v>0</v>
      </c>
      <c r="AC23" s="155">
        <v>0</v>
      </c>
      <c r="AD23" s="155">
        <v>0</v>
      </c>
      <c r="AE23" s="156">
        <f t="shared" si="2"/>
        <v>0</v>
      </c>
      <c r="AF23" s="156">
        <f t="shared" si="2"/>
        <v>0</v>
      </c>
      <c r="AG23" s="156">
        <v>0</v>
      </c>
      <c r="AH23" s="156">
        <v>0</v>
      </c>
      <c r="AI23" s="155">
        <v>0</v>
      </c>
      <c r="AJ23" s="155">
        <v>0</v>
      </c>
      <c r="AK23" s="155">
        <v>0</v>
      </c>
      <c r="AL23" s="155">
        <v>0</v>
      </c>
      <c r="AM23" s="155">
        <v>0</v>
      </c>
      <c r="AN23" s="155">
        <v>0</v>
      </c>
      <c r="AO23" s="155">
        <v>0</v>
      </c>
      <c r="AP23" s="155">
        <v>0</v>
      </c>
      <c r="AQ23" s="155">
        <v>20</v>
      </c>
      <c r="AR23" s="155">
        <v>200</v>
      </c>
      <c r="AS23" s="155">
        <v>0</v>
      </c>
      <c r="AT23" s="155">
        <v>0</v>
      </c>
      <c r="AU23" s="156">
        <f t="shared" si="3"/>
        <v>20</v>
      </c>
      <c r="AV23" s="156">
        <f t="shared" si="3"/>
        <v>200</v>
      </c>
      <c r="AW23" s="155">
        <v>0</v>
      </c>
      <c r="AX23" s="155">
        <v>0</v>
      </c>
      <c r="AY23" s="157">
        <f t="shared" si="4"/>
        <v>220</v>
      </c>
      <c r="AZ23" s="157">
        <f t="shared" si="4"/>
        <v>600</v>
      </c>
      <c r="BA23" s="157">
        <v>0</v>
      </c>
      <c r="BB23" s="157">
        <v>0</v>
      </c>
      <c r="BC23" s="155">
        <v>0</v>
      </c>
      <c r="BD23" s="155">
        <v>0</v>
      </c>
      <c r="BE23" s="155">
        <v>0</v>
      </c>
      <c r="BF23" s="155">
        <v>0</v>
      </c>
      <c r="BG23" s="155">
        <v>10</v>
      </c>
      <c r="BH23" s="155">
        <v>200</v>
      </c>
      <c r="BI23" s="155">
        <v>0</v>
      </c>
      <c r="BJ23" s="155">
        <v>0</v>
      </c>
      <c r="BK23" s="156">
        <f t="shared" si="5"/>
        <v>10</v>
      </c>
      <c r="BL23" s="156">
        <f t="shared" si="5"/>
        <v>200</v>
      </c>
      <c r="BM23" s="156">
        <f t="shared" si="6"/>
        <v>230</v>
      </c>
      <c r="BN23" s="156">
        <f t="shared" si="6"/>
        <v>800</v>
      </c>
      <c r="BO23" s="155">
        <v>10</v>
      </c>
      <c r="BP23" s="155">
        <v>50</v>
      </c>
      <c r="BQ23" s="159">
        <v>2</v>
      </c>
      <c r="BR23" s="159">
        <v>10</v>
      </c>
    </row>
    <row r="24" spans="1:95" s="19" customFormat="1" ht="18" customHeight="1" x14ac:dyDescent="0.25">
      <c r="A24" s="37">
        <v>17</v>
      </c>
      <c r="B24" s="6" t="s">
        <v>97</v>
      </c>
      <c r="C24" s="155">
        <v>0</v>
      </c>
      <c r="D24" s="155">
        <v>0</v>
      </c>
      <c r="E24" s="155">
        <v>0</v>
      </c>
      <c r="F24" s="155">
        <v>0</v>
      </c>
      <c r="G24" s="155">
        <v>0</v>
      </c>
      <c r="H24" s="155">
        <v>0</v>
      </c>
      <c r="I24" s="156">
        <f t="shared" ref="I24:J39" si="11">C24+E24+G24</f>
        <v>0</v>
      </c>
      <c r="J24" s="156">
        <f t="shared" si="11"/>
        <v>0</v>
      </c>
      <c r="K24" s="155">
        <v>0</v>
      </c>
      <c r="L24" s="155">
        <v>0</v>
      </c>
      <c r="M24" s="155">
        <v>0</v>
      </c>
      <c r="N24" s="155">
        <v>0</v>
      </c>
      <c r="O24" s="156">
        <f t="shared" si="1"/>
        <v>0</v>
      </c>
      <c r="P24" s="156">
        <f t="shared" si="1"/>
        <v>0</v>
      </c>
      <c r="Q24" s="156">
        <v>0</v>
      </c>
      <c r="R24" s="156">
        <v>0</v>
      </c>
      <c r="S24" s="156">
        <v>0</v>
      </c>
      <c r="T24" s="156">
        <v>0</v>
      </c>
      <c r="U24" s="155">
        <v>35</v>
      </c>
      <c r="V24" s="155">
        <v>400</v>
      </c>
      <c r="W24" s="155">
        <v>20</v>
      </c>
      <c r="X24" s="155">
        <v>200</v>
      </c>
      <c r="Y24" s="155">
        <v>0</v>
      </c>
      <c r="Z24" s="155">
        <v>0</v>
      </c>
      <c r="AA24" s="155">
        <v>0</v>
      </c>
      <c r="AB24" s="155">
        <v>0</v>
      </c>
      <c r="AC24" s="155">
        <v>0</v>
      </c>
      <c r="AD24" s="155">
        <v>0</v>
      </c>
      <c r="AE24" s="156">
        <f t="shared" si="2"/>
        <v>55</v>
      </c>
      <c r="AF24" s="156">
        <f t="shared" si="2"/>
        <v>600</v>
      </c>
      <c r="AG24" s="156">
        <v>0</v>
      </c>
      <c r="AH24" s="156">
        <v>0</v>
      </c>
      <c r="AI24" s="155">
        <v>0</v>
      </c>
      <c r="AJ24" s="155">
        <v>0</v>
      </c>
      <c r="AK24" s="155">
        <v>0</v>
      </c>
      <c r="AL24" s="155">
        <v>0</v>
      </c>
      <c r="AM24" s="155">
        <v>10</v>
      </c>
      <c r="AN24" s="155">
        <v>200</v>
      </c>
      <c r="AO24" s="155">
        <v>0</v>
      </c>
      <c r="AP24" s="155">
        <v>0</v>
      </c>
      <c r="AQ24" s="155">
        <v>10</v>
      </c>
      <c r="AR24" s="155">
        <v>100</v>
      </c>
      <c r="AS24" s="155">
        <v>0</v>
      </c>
      <c r="AT24" s="155">
        <v>0</v>
      </c>
      <c r="AU24" s="156">
        <f t="shared" si="3"/>
        <v>20</v>
      </c>
      <c r="AV24" s="156">
        <f t="shared" si="3"/>
        <v>300</v>
      </c>
      <c r="AW24" s="155">
        <v>0</v>
      </c>
      <c r="AX24" s="155">
        <v>0</v>
      </c>
      <c r="AY24" s="157">
        <f t="shared" si="4"/>
        <v>75</v>
      </c>
      <c r="AZ24" s="157">
        <f t="shared" si="4"/>
        <v>900</v>
      </c>
      <c r="BA24" s="157">
        <v>0</v>
      </c>
      <c r="BB24" s="157">
        <v>0</v>
      </c>
      <c r="BC24" s="155">
        <v>0</v>
      </c>
      <c r="BD24" s="155">
        <v>0</v>
      </c>
      <c r="BE24" s="155">
        <v>0</v>
      </c>
      <c r="BF24" s="155">
        <v>0</v>
      </c>
      <c r="BG24" s="155">
        <v>0</v>
      </c>
      <c r="BH24" s="155">
        <v>0</v>
      </c>
      <c r="BI24" s="155">
        <v>10</v>
      </c>
      <c r="BJ24" s="155">
        <v>150</v>
      </c>
      <c r="BK24" s="156">
        <f t="shared" si="5"/>
        <v>10</v>
      </c>
      <c r="BL24" s="156">
        <f t="shared" si="5"/>
        <v>150</v>
      </c>
      <c r="BM24" s="156">
        <f t="shared" si="6"/>
        <v>85</v>
      </c>
      <c r="BN24" s="156">
        <f t="shared" si="6"/>
        <v>1050</v>
      </c>
      <c r="BO24" s="155">
        <v>0</v>
      </c>
      <c r="BP24" s="155">
        <v>0</v>
      </c>
      <c r="BQ24" s="161">
        <v>0</v>
      </c>
      <c r="BR24" s="161">
        <v>0</v>
      </c>
    </row>
    <row r="25" spans="1:95" s="19" customFormat="1" ht="18" customHeight="1" x14ac:dyDescent="0.25">
      <c r="A25" s="37">
        <v>18</v>
      </c>
      <c r="B25" s="6" t="s">
        <v>25</v>
      </c>
      <c r="C25" s="155"/>
      <c r="D25" s="155"/>
      <c r="E25" s="155"/>
      <c r="F25" s="155"/>
      <c r="G25" s="155"/>
      <c r="H25" s="155"/>
      <c r="I25" s="156">
        <f t="shared" si="11"/>
        <v>0</v>
      </c>
      <c r="J25" s="156">
        <f t="shared" si="11"/>
        <v>0</v>
      </c>
      <c r="K25" s="155"/>
      <c r="L25" s="155"/>
      <c r="M25" s="155"/>
      <c r="N25" s="155"/>
      <c r="O25" s="156">
        <f t="shared" si="1"/>
        <v>0</v>
      </c>
      <c r="P25" s="156">
        <f t="shared" si="1"/>
        <v>0</v>
      </c>
      <c r="Q25" s="156"/>
      <c r="R25" s="156"/>
      <c r="S25" s="156"/>
      <c r="T25" s="156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6">
        <f t="shared" si="2"/>
        <v>0</v>
      </c>
      <c r="AF25" s="156">
        <f t="shared" si="2"/>
        <v>0</v>
      </c>
      <c r="AG25" s="156"/>
      <c r="AH25" s="156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  <c r="AS25" s="155"/>
      <c r="AT25" s="155"/>
      <c r="AU25" s="156">
        <f t="shared" si="3"/>
        <v>0</v>
      </c>
      <c r="AV25" s="156">
        <f t="shared" si="3"/>
        <v>0</v>
      </c>
      <c r="AW25" s="155"/>
      <c r="AX25" s="155"/>
      <c r="AY25" s="157">
        <f t="shared" si="4"/>
        <v>0</v>
      </c>
      <c r="AZ25" s="157">
        <f t="shared" si="4"/>
        <v>0</v>
      </c>
      <c r="BA25" s="157"/>
      <c r="BB25" s="157"/>
      <c r="BC25" s="155"/>
      <c r="BD25" s="155"/>
      <c r="BE25" s="155"/>
      <c r="BF25" s="155"/>
      <c r="BG25" s="155"/>
      <c r="BH25" s="155"/>
      <c r="BI25" s="155"/>
      <c r="BJ25" s="155"/>
      <c r="BK25" s="156">
        <f t="shared" si="5"/>
        <v>0</v>
      </c>
      <c r="BL25" s="156">
        <f t="shared" si="5"/>
        <v>0</v>
      </c>
      <c r="BM25" s="156">
        <f t="shared" si="6"/>
        <v>0</v>
      </c>
      <c r="BN25" s="156">
        <f t="shared" si="6"/>
        <v>0</v>
      </c>
      <c r="BO25" s="155"/>
      <c r="BP25" s="155"/>
      <c r="BQ25" s="161"/>
      <c r="BR25" s="161"/>
    </row>
    <row r="26" spans="1:95" s="19" customFormat="1" ht="18" customHeight="1" x14ac:dyDescent="0.25">
      <c r="A26" s="37">
        <v>19</v>
      </c>
      <c r="B26" s="6" t="s">
        <v>26</v>
      </c>
      <c r="C26" s="155">
        <v>0</v>
      </c>
      <c r="D26" s="155">
        <v>0</v>
      </c>
      <c r="E26" s="155">
        <v>20</v>
      </c>
      <c r="F26" s="155">
        <v>600</v>
      </c>
      <c r="G26" s="155">
        <v>0</v>
      </c>
      <c r="H26" s="155">
        <v>0</v>
      </c>
      <c r="I26" s="156">
        <f t="shared" si="11"/>
        <v>20</v>
      </c>
      <c r="J26" s="156">
        <f t="shared" si="11"/>
        <v>600</v>
      </c>
      <c r="K26" s="155">
        <v>0</v>
      </c>
      <c r="L26" s="155">
        <v>0</v>
      </c>
      <c r="M26" s="155">
        <v>10</v>
      </c>
      <c r="N26" s="155">
        <v>200</v>
      </c>
      <c r="O26" s="156">
        <f t="shared" si="1"/>
        <v>30</v>
      </c>
      <c r="P26" s="156">
        <f t="shared" si="1"/>
        <v>800</v>
      </c>
      <c r="Q26" s="156">
        <v>0</v>
      </c>
      <c r="R26" s="156">
        <v>0</v>
      </c>
      <c r="S26" s="156">
        <v>0</v>
      </c>
      <c r="T26" s="156">
        <v>0</v>
      </c>
      <c r="U26" s="155">
        <v>20</v>
      </c>
      <c r="V26" s="155">
        <v>1000</v>
      </c>
      <c r="W26" s="155">
        <v>45</v>
      </c>
      <c r="X26" s="155">
        <v>4700</v>
      </c>
      <c r="Y26" s="155">
        <v>0</v>
      </c>
      <c r="Z26" s="155">
        <v>0</v>
      </c>
      <c r="AA26" s="155">
        <v>10</v>
      </c>
      <c r="AB26" s="155">
        <v>800</v>
      </c>
      <c r="AC26" s="155">
        <v>0</v>
      </c>
      <c r="AD26" s="155">
        <v>0</v>
      </c>
      <c r="AE26" s="156">
        <f t="shared" si="2"/>
        <v>75</v>
      </c>
      <c r="AF26" s="156">
        <f t="shared" si="2"/>
        <v>6500</v>
      </c>
      <c r="AG26" s="156">
        <v>0</v>
      </c>
      <c r="AH26" s="156">
        <v>0</v>
      </c>
      <c r="AI26" s="155">
        <v>0</v>
      </c>
      <c r="AJ26" s="155">
        <v>0</v>
      </c>
      <c r="AK26" s="155">
        <v>0</v>
      </c>
      <c r="AL26" s="155">
        <v>0</v>
      </c>
      <c r="AM26" s="155">
        <v>0</v>
      </c>
      <c r="AN26" s="155">
        <v>0</v>
      </c>
      <c r="AO26" s="155">
        <v>0</v>
      </c>
      <c r="AP26" s="155">
        <v>0</v>
      </c>
      <c r="AQ26" s="155">
        <v>0</v>
      </c>
      <c r="AR26" s="155">
        <v>0</v>
      </c>
      <c r="AS26" s="155">
        <v>0</v>
      </c>
      <c r="AT26" s="155">
        <v>0</v>
      </c>
      <c r="AU26" s="156">
        <f t="shared" si="3"/>
        <v>0</v>
      </c>
      <c r="AV26" s="156">
        <f t="shared" si="3"/>
        <v>0</v>
      </c>
      <c r="AW26" s="155">
        <v>0</v>
      </c>
      <c r="AX26" s="155">
        <v>0</v>
      </c>
      <c r="AY26" s="157">
        <f t="shared" si="4"/>
        <v>105</v>
      </c>
      <c r="AZ26" s="157">
        <f t="shared" si="4"/>
        <v>7300</v>
      </c>
      <c r="BA26" s="157">
        <v>0</v>
      </c>
      <c r="BB26" s="157">
        <v>0</v>
      </c>
      <c r="BC26" s="155">
        <v>0</v>
      </c>
      <c r="BD26" s="155">
        <v>0</v>
      </c>
      <c r="BE26" s="155">
        <v>0</v>
      </c>
      <c r="BF26" s="155">
        <v>0</v>
      </c>
      <c r="BG26" s="155">
        <v>20</v>
      </c>
      <c r="BH26" s="155">
        <v>400</v>
      </c>
      <c r="BI26" s="155">
        <v>40</v>
      </c>
      <c r="BJ26" s="155">
        <v>1000</v>
      </c>
      <c r="BK26" s="156">
        <f t="shared" si="5"/>
        <v>60</v>
      </c>
      <c r="BL26" s="156">
        <f t="shared" si="5"/>
        <v>1400</v>
      </c>
      <c r="BM26" s="156">
        <f t="shared" si="6"/>
        <v>165</v>
      </c>
      <c r="BN26" s="156">
        <f t="shared" si="6"/>
        <v>8700</v>
      </c>
      <c r="BO26" s="155">
        <v>20</v>
      </c>
      <c r="BP26" s="155">
        <v>100</v>
      </c>
      <c r="BQ26" s="161">
        <v>4</v>
      </c>
      <c r="BR26" s="161">
        <v>40</v>
      </c>
    </row>
    <row r="27" spans="1:95" s="19" customFormat="1" ht="18" customHeight="1" x14ac:dyDescent="0.25">
      <c r="A27" s="37">
        <v>20</v>
      </c>
      <c r="B27" s="6" t="s">
        <v>27</v>
      </c>
      <c r="C27" s="155"/>
      <c r="D27" s="155"/>
      <c r="E27" s="155"/>
      <c r="F27" s="155"/>
      <c r="G27" s="155"/>
      <c r="H27" s="155"/>
      <c r="I27" s="156">
        <f t="shared" si="11"/>
        <v>0</v>
      </c>
      <c r="J27" s="156">
        <f t="shared" si="11"/>
        <v>0</v>
      </c>
      <c r="K27" s="155"/>
      <c r="L27" s="155"/>
      <c r="M27" s="155"/>
      <c r="N27" s="155"/>
      <c r="O27" s="156">
        <f t="shared" si="1"/>
        <v>0</v>
      </c>
      <c r="P27" s="156">
        <f t="shared" si="1"/>
        <v>0</v>
      </c>
      <c r="Q27" s="156"/>
      <c r="R27" s="156"/>
      <c r="S27" s="156"/>
      <c r="T27" s="156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6">
        <f t="shared" si="2"/>
        <v>0</v>
      </c>
      <c r="AF27" s="156">
        <f t="shared" si="2"/>
        <v>0</v>
      </c>
      <c r="AG27" s="156"/>
      <c r="AH27" s="156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6">
        <f t="shared" si="3"/>
        <v>0</v>
      </c>
      <c r="AV27" s="156">
        <f t="shared" si="3"/>
        <v>0</v>
      </c>
      <c r="AW27" s="155"/>
      <c r="AX27" s="155"/>
      <c r="AY27" s="157">
        <f t="shared" si="4"/>
        <v>0</v>
      </c>
      <c r="AZ27" s="157">
        <f t="shared" si="4"/>
        <v>0</v>
      </c>
      <c r="BA27" s="157"/>
      <c r="BB27" s="157"/>
      <c r="BC27" s="155"/>
      <c r="BD27" s="155"/>
      <c r="BE27" s="155"/>
      <c r="BF27" s="155"/>
      <c r="BG27" s="155"/>
      <c r="BH27" s="155"/>
      <c r="BI27" s="155"/>
      <c r="BJ27" s="155"/>
      <c r="BK27" s="156">
        <f t="shared" si="5"/>
        <v>0</v>
      </c>
      <c r="BL27" s="156">
        <f t="shared" si="5"/>
        <v>0</v>
      </c>
      <c r="BM27" s="156">
        <f t="shared" si="6"/>
        <v>0</v>
      </c>
      <c r="BN27" s="156">
        <f t="shared" si="6"/>
        <v>0</v>
      </c>
      <c r="BO27" s="155"/>
      <c r="BP27" s="155"/>
      <c r="BQ27" s="161"/>
      <c r="BR27" s="161"/>
    </row>
    <row r="28" spans="1:95" s="19" customFormat="1" ht="18" customHeight="1" x14ac:dyDescent="0.25">
      <c r="A28" s="37">
        <v>21</v>
      </c>
      <c r="B28" s="6" t="s">
        <v>59</v>
      </c>
      <c r="C28" s="155"/>
      <c r="D28" s="155"/>
      <c r="E28" s="155"/>
      <c r="F28" s="155"/>
      <c r="G28" s="155"/>
      <c r="H28" s="155"/>
      <c r="I28" s="156">
        <f t="shared" si="11"/>
        <v>0</v>
      </c>
      <c r="J28" s="156">
        <f t="shared" si="11"/>
        <v>0</v>
      </c>
      <c r="K28" s="155"/>
      <c r="L28" s="155"/>
      <c r="M28" s="155"/>
      <c r="N28" s="155"/>
      <c r="O28" s="156">
        <f t="shared" si="1"/>
        <v>0</v>
      </c>
      <c r="P28" s="156">
        <f t="shared" si="1"/>
        <v>0</v>
      </c>
      <c r="Q28" s="156"/>
      <c r="R28" s="156"/>
      <c r="S28" s="156"/>
      <c r="T28" s="156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6">
        <f t="shared" si="2"/>
        <v>0</v>
      </c>
      <c r="AF28" s="156">
        <f t="shared" si="2"/>
        <v>0</v>
      </c>
      <c r="AG28" s="156"/>
      <c r="AH28" s="156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6">
        <f t="shared" si="3"/>
        <v>0</v>
      </c>
      <c r="AV28" s="156">
        <f t="shared" si="3"/>
        <v>0</v>
      </c>
      <c r="AW28" s="155"/>
      <c r="AX28" s="155"/>
      <c r="AY28" s="157">
        <f t="shared" si="4"/>
        <v>0</v>
      </c>
      <c r="AZ28" s="157">
        <f t="shared" si="4"/>
        <v>0</v>
      </c>
      <c r="BA28" s="157"/>
      <c r="BB28" s="157"/>
      <c r="BC28" s="155"/>
      <c r="BD28" s="155"/>
      <c r="BE28" s="155"/>
      <c r="BF28" s="155"/>
      <c r="BG28" s="155"/>
      <c r="BH28" s="155"/>
      <c r="BI28" s="155"/>
      <c r="BJ28" s="155"/>
      <c r="BK28" s="156">
        <f t="shared" si="5"/>
        <v>0</v>
      </c>
      <c r="BL28" s="156">
        <f t="shared" si="5"/>
        <v>0</v>
      </c>
      <c r="BM28" s="156">
        <f t="shared" si="6"/>
        <v>0</v>
      </c>
      <c r="BN28" s="156">
        <f t="shared" si="6"/>
        <v>0</v>
      </c>
      <c r="BO28" s="155"/>
      <c r="BP28" s="155"/>
      <c r="BQ28" s="161"/>
      <c r="BR28" s="161"/>
    </row>
    <row r="29" spans="1:95" s="19" customFormat="1" ht="18" customHeight="1" x14ac:dyDescent="0.25">
      <c r="A29" s="37">
        <v>22</v>
      </c>
      <c r="B29" s="6" t="s">
        <v>28</v>
      </c>
      <c r="C29" s="155"/>
      <c r="D29" s="155"/>
      <c r="E29" s="155"/>
      <c r="F29" s="155"/>
      <c r="G29" s="155"/>
      <c r="H29" s="155"/>
      <c r="I29" s="156">
        <f t="shared" si="11"/>
        <v>0</v>
      </c>
      <c r="J29" s="156">
        <f t="shared" si="11"/>
        <v>0</v>
      </c>
      <c r="K29" s="155"/>
      <c r="L29" s="155"/>
      <c r="M29" s="155"/>
      <c r="N29" s="155"/>
      <c r="O29" s="156">
        <f t="shared" si="1"/>
        <v>0</v>
      </c>
      <c r="P29" s="156">
        <f t="shared" si="1"/>
        <v>0</v>
      </c>
      <c r="Q29" s="156"/>
      <c r="R29" s="156"/>
      <c r="S29" s="156"/>
      <c r="T29" s="156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6">
        <f t="shared" si="2"/>
        <v>0</v>
      </c>
      <c r="AF29" s="156">
        <f t="shared" si="2"/>
        <v>0</v>
      </c>
      <c r="AG29" s="156"/>
      <c r="AH29" s="156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6">
        <f t="shared" si="3"/>
        <v>0</v>
      </c>
      <c r="AV29" s="156">
        <f t="shared" si="3"/>
        <v>0</v>
      </c>
      <c r="AW29" s="155"/>
      <c r="AX29" s="155"/>
      <c r="AY29" s="157">
        <f t="shared" si="4"/>
        <v>0</v>
      </c>
      <c r="AZ29" s="157">
        <f t="shared" si="4"/>
        <v>0</v>
      </c>
      <c r="BA29" s="157"/>
      <c r="BB29" s="157"/>
      <c r="BC29" s="155"/>
      <c r="BD29" s="155"/>
      <c r="BE29" s="155"/>
      <c r="BF29" s="155"/>
      <c r="BG29" s="155"/>
      <c r="BH29" s="155"/>
      <c r="BI29" s="155"/>
      <c r="BJ29" s="155"/>
      <c r="BK29" s="156">
        <f t="shared" si="5"/>
        <v>0</v>
      </c>
      <c r="BL29" s="156">
        <f t="shared" si="5"/>
        <v>0</v>
      </c>
      <c r="BM29" s="156">
        <f t="shared" si="6"/>
        <v>0</v>
      </c>
      <c r="BN29" s="156">
        <f t="shared" si="6"/>
        <v>0</v>
      </c>
      <c r="BO29" s="155"/>
      <c r="BP29" s="155"/>
      <c r="BQ29" s="161"/>
      <c r="BR29" s="161"/>
    </row>
    <row r="30" spans="1:95" s="19" customFormat="1" ht="18" customHeight="1" x14ac:dyDescent="0.25">
      <c r="A30" s="37">
        <v>23</v>
      </c>
      <c r="B30" s="6" t="s">
        <v>98</v>
      </c>
      <c r="C30" s="155">
        <v>200</v>
      </c>
      <c r="D30" s="155">
        <v>300</v>
      </c>
      <c r="E30" s="155">
        <v>8000</v>
      </c>
      <c r="F30" s="155">
        <v>9900</v>
      </c>
      <c r="G30" s="155">
        <v>0</v>
      </c>
      <c r="H30" s="155">
        <v>0</v>
      </c>
      <c r="I30" s="156">
        <f t="shared" si="11"/>
        <v>8200</v>
      </c>
      <c r="J30" s="156">
        <f t="shared" si="11"/>
        <v>10200</v>
      </c>
      <c r="K30" s="155">
        <v>0</v>
      </c>
      <c r="L30" s="155">
        <v>0</v>
      </c>
      <c r="M30" s="155">
        <v>0</v>
      </c>
      <c r="N30" s="155">
        <v>0</v>
      </c>
      <c r="O30" s="156">
        <f t="shared" si="1"/>
        <v>8200</v>
      </c>
      <c r="P30" s="156">
        <f t="shared" si="1"/>
        <v>10200</v>
      </c>
      <c r="Q30" s="156">
        <v>0</v>
      </c>
      <c r="R30" s="156">
        <v>0</v>
      </c>
      <c r="S30" s="156">
        <v>0</v>
      </c>
      <c r="T30" s="156">
        <v>0</v>
      </c>
      <c r="U30" s="155">
        <v>10</v>
      </c>
      <c r="V30" s="155">
        <v>100</v>
      </c>
      <c r="W30" s="155">
        <v>5</v>
      </c>
      <c r="X30" s="155">
        <v>200</v>
      </c>
      <c r="Y30" s="155">
        <v>0</v>
      </c>
      <c r="Z30" s="155">
        <v>0</v>
      </c>
      <c r="AA30" s="155">
        <v>0</v>
      </c>
      <c r="AB30" s="155">
        <v>0</v>
      </c>
      <c r="AC30" s="155">
        <v>0</v>
      </c>
      <c r="AD30" s="155">
        <v>0</v>
      </c>
      <c r="AE30" s="156">
        <f t="shared" si="2"/>
        <v>15</v>
      </c>
      <c r="AF30" s="156">
        <f t="shared" si="2"/>
        <v>300</v>
      </c>
      <c r="AG30" s="156">
        <v>0</v>
      </c>
      <c r="AH30" s="156">
        <v>0</v>
      </c>
      <c r="AI30" s="155">
        <v>0</v>
      </c>
      <c r="AJ30" s="155">
        <v>0</v>
      </c>
      <c r="AK30" s="155">
        <v>0</v>
      </c>
      <c r="AL30" s="155">
        <v>0</v>
      </c>
      <c r="AM30" s="155">
        <v>0</v>
      </c>
      <c r="AN30" s="155">
        <v>0</v>
      </c>
      <c r="AO30" s="155">
        <v>0</v>
      </c>
      <c r="AP30" s="155">
        <v>0</v>
      </c>
      <c r="AQ30" s="155">
        <v>50</v>
      </c>
      <c r="AR30" s="155">
        <v>100</v>
      </c>
      <c r="AS30" s="155">
        <v>0</v>
      </c>
      <c r="AT30" s="155">
        <v>0</v>
      </c>
      <c r="AU30" s="156">
        <f t="shared" si="3"/>
        <v>50</v>
      </c>
      <c r="AV30" s="156">
        <f t="shared" si="3"/>
        <v>100</v>
      </c>
      <c r="AW30" s="155">
        <v>0</v>
      </c>
      <c r="AX30" s="155">
        <v>0</v>
      </c>
      <c r="AY30" s="157">
        <f t="shared" si="4"/>
        <v>8265</v>
      </c>
      <c r="AZ30" s="157">
        <f t="shared" si="4"/>
        <v>10600</v>
      </c>
      <c r="BA30" s="157">
        <v>0</v>
      </c>
      <c r="BB30" s="157">
        <v>0</v>
      </c>
      <c r="BC30" s="155">
        <v>0</v>
      </c>
      <c r="BD30" s="155">
        <v>0</v>
      </c>
      <c r="BE30" s="155">
        <v>0</v>
      </c>
      <c r="BF30" s="155">
        <v>0</v>
      </c>
      <c r="BG30" s="155">
        <v>10</v>
      </c>
      <c r="BH30" s="155">
        <v>100</v>
      </c>
      <c r="BI30" s="155">
        <v>10</v>
      </c>
      <c r="BJ30" s="155">
        <v>100</v>
      </c>
      <c r="BK30" s="156">
        <f t="shared" si="5"/>
        <v>20</v>
      </c>
      <c r="BL30" s="156">
        <f t="shared" si="5"/>
        <v>200</v>
      </c>
      <c r="BM30" s="156">
        <f t="shared" si="6"/>
        <v>8285</v>
      </c>
      <c r="BN30" s="156">
        <f t="shared" si="6"/>
        <v>10800</v>
      </c>
      <c r="BO30" s="155">
        <v>0</v>
      </c>
      <c r="BP30" s="155">
        <v>0</v>
      </c>
      <c r="BQ30" s="161">
        <v>0</v>
      </c>
      <c r="BR30" s="161">
        <v>0</v>
      </c>
    </row>
    <row r="31" spans="1:95" s="19" customFormat="1" ht="18" customHeight="1" x14ac:dyDescent="0.25">
      <c r="A31" s="37">
        <v>24</v>
      </c>
      <c r="B31" s="6" t="s">
        <v>29</v>
      </c>
      <c r="C31" s="155"/>
      <c r="D31" s="155"/>
      <c r="E31" s="155"/>
      <c r="F31" s="155"/>
      <c r="G31" s="155"/>
      <c r="H31" s="155"/>
      <c r="I31" s="156">
        <f t="shared" si="11"/>
        <v>0</v>
      </c>
      <c r="J31" s="156">
        <f t="shared" si="11"/>
        <v>0</v>
      </c>
      <c r="K31" s="155"/>
      <c r="L31" s="155"/>
      <c r="M31" s="155"/>
      <c r="N31" s="155"/>
      <c r="O31" s="156">
        <f t="shared" si="1"/>
        <v>0</v>
      </c>
      <c r="P31" s="156">
        <f t="shared" si="1"/>
        <v>0</v>
      </c>
      <c r="Q31" s="156"/>
      <c r="R31" s="156"/>
      <c r="S31" s="156"/>
      <c r="T31" s="156"/>
      <c r="U31" s="155"/>
      <c r="V31" s="155"/>
      <c r="W31" s="155"/>
      <c r="X31" s="155"/>
      <c r="Y31" s="155"/>
      <c r="Z31" s="155"/>
      <c r="AA31" s="155"/>
      <c r="AB31" s="155"/>
      <c r="AC31" s="155"/>
      <c r="AD31" s="155"/>
      <c r="AE31" s="156">
        <f t="shared" si="2"/>
        <v>0</v>
      </c>
      <c r="AF31" s="156">
        <f t="shared" si="2"/>
        <v>0</v>
      </c>
      <c r="AG31" s="156"/>
      <c r="AH31" s="156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  <c r="AS31" s="155"/>
      <c r="AT31" s="155"/>
      <c r="AU31" s="156">
        <f t="shared" si="3"/>
        <v>0</v>
      </c>
      <c r="AV31" s="156">
        <f t="shared" si="3"/>
        <v>0</v>
      </c>
      <c r="AW31" s="155"/>
      <c r="AX31" s="155"/>
      <c r="AY31" s="157">
        <f t="shared" si="4"/>
        <v>0</v>
      </c>
      <c r="AZ31" s="157">
        <f t="shared" si="4"/>
        <v>0</v>
      </c>
      <c r="BA31" s="157"/>
      <c r="BB31" s="157"/>
      <c r="BC31" s="155"/>
      <c r="BD31" s="155"/>
      <c r="BE31" s="155"/>
      <c r="BF31" s="155"/>
      <c r="BG31" s="155"/>
      <c r="BH31" s="155"/>
      <c r="BI31" s="155"/>
      <c r="BJ31" s="155"/>
      <c r="BK31" s="156">
        <f t="shared" si="5"/>
        <v>0</v>
      </c>
      <c r="BL31" s="156">
        <f t="shared" si="5"/>
        <v>0</v>
      </c>
      <c r="BM31" s="156">
        <f t="shared" si="6"/>
        <v>0</v>
      </c>
      <c r="BN31" s="156">
        <f t="shared" si="6"/>
        <v>0</v>
      </c>
      <c r="BO31" s="155"/>
      <c r="BP31" s="155"/>
      <c r="BQ31" s="161"/>
      <c r="BR31" s="161"/>
    </row>
    <row r="32" spans="1:95" s="16" customFormat="1" ht="18" customHeight="1" x14ac:dyDescent="0.25">
      <c r="A32" s="38"/>
      <c r="B32" s="13" t="s">
        <v>30</v>
      </c>
      <c r="C32" s="156">
        <f>SUM(C20:C31)</f>
        <v>400</v>
      </c>
      <c r="D32" s="156">
        <f t="shared" ref="D32:BQ32" si="12">SUM(D20:D31)</f>
        <v>700</v>
      </c>
      <c r="E32" s="156">
        <f t="shared" si="12"/>
        <v>8120</v>
      </c>
      <c r="F32" s="156">
        <f t="shared" si="12"/>
        <v>11700</v>
      </c>
      <c r="G32" s="156">
        <f t="shared" si="12"/>
        <v>0</v>
      </c>
      <c r="H32" s="156">
        <f t="shared" si="12"/>
        <v>0</v>
      </c>
      <c r="I32" s="156">
        <f t="shared" si="11"/>
        <v>8520</v>
      </c>
      <c r="J32" s="156">
        <f t="shared" si="11"/>
        <v>12400</v>
      </c>
      <c r="K32" s="156">
        <f t="shared" si="12"/>
        <v>0</v>
      </c>
      <c r="L32" s="156">
        <f t="shared" si="12"/>
        <v>0</v>
      </c>
      <c r="M32" s="156">
        <f t="shared" si="12"/>
        <v>10</v>
      </c>
      <c r="N32" s="156">
        <f t="shared" si="12"/>
        <v>200</v>
      </c>
      <c r="O32" s="156">
        <f t="shared" si="1"/>
        <v>8530</v>
      </c>
      <c r="P32" s="156">
        <f t="shared" si="1"/>
        <v>12600</v>
      </c>
      <c r="Q32" s="156">
        <f t="shared" si="12"/>
        <v>0</v>
      </c>
      <c r="R32" s="156">
        <f t="shared" si="12"/>
        <v>0</v>
      </c>
      <c r="S32" s="156">
        <f t="shared" si="12"/>
        <v>0</v>
      </c>
      <c r="T32" s="156">
        <f t="shared" si="12"/>
        <v>0</v>
      </c>
      <c r="U32" s="156">
        <f t="shared" si="12"/>
        <v>85</v>
      </c>
      <c r="V32" s="156">
        <f t="shared" si="12"/>
        <v>1550</v>
      </c>
      <c r="W32" s="156">
        <f t="shared" si="12"/>
        <v>90</v>
      </c>
      <c r="X32" s="156">
        <f t="shared" si="12"/>
        <v>5150</v>
      </c>
      <c r="Y32" s="156">
        <f t="shared" si="12"/>
        <v>0</v>
      </c>
      <c r="Z32" s="156">
        <f t="shared" si="12"/>
        <v>0</v>
      </c>
      <c r="AA32" s="156">
        <f t="shared" si="12"/>
        <v>10</v>
      </c>
      <c r="AB32" s="156">
        <f t="shared" si="12"/>
        <v>800</v>
      </c>
      <c r="AC32" s="156">
        <f t="shared" si="12"/>
        <v>0</v>
      </c>
      <c r="AD32" s="156">
        <f t="shared" si="12"/>
        <v>0</v>
      </c>
      <c r="AE32" s="156">
        <f t="shared" si="2"/>
        <v>185</v>
      </c>
      <c r="AF32" s="156">
        <f t="shared" si="2"/>
        <v>7500</v>
      </c>
      <c r="AG32" s="156">
        <f t="shared" si="12"/>
        <v>0</v>
      </c>
      <c r="AH32" s="156">
        <f t="shared" si="12"/>
        <v>0</v>
      </c>
      <c r="AI32" s="156">
        <f t="shared" si="12"/>
        <v>0</v>
      </c>
      <c r="AJ32" s="156">
        <f t="shared" si="12"/>
        <v>0</v>
      </c>
      <c r="AK32" s="156">
        <f t="shared" si="12"/>
        <v>0</v>
      </c>
      <c r="AL32" s="156">
        <f t="shared" si="12"/>
        <v>0</v>
      </c>
      <c r="AM32" s="156">
        <f t="shared" si="12"/>
        <v>10</v>
      </c>
      <c r="AN32" s="156">
        <f t="shared" si="12"/>
        <v>200</v>
      </c>
      <c r="AO32" s="156">
        <f t="shared" si="12"/>
        <v>0</v>
      </c>
      <c r="AP32" s="156">
        <f t="shared" si="12"/>
        <v>0</v>
      </c>
      <c r="AQ32" s="156">
        <f t="shared" si="12"/>
        <v>110</v>
      </c>
      <c r="AR32" s="156">
        <f t="shared" si="12"/>
        <v>800</v>
      </c>
      <c r="AS32" s="156">
        <f t="shared" si="12"/>
        <v>0</v>
      </c>
      <c r="AT32" s="156">
        <f t="shared" si="12"/>
        <v>0</v>
      </c>
      <c r="AU32" s="156">
        <f t="shared" si="3"/>
        <v>120</v>
      </c>
      <c r="AV32" s="156">
        <f t="shared" si="3"/>
        <v>1000</v>
      </c>
      <c r="AW32" s="156">
        <f t="shared" si="12"/>
        <v>0</v>
      </c>
      <c r="AX32" s="156">
        <f t="shared" si="12"/>
        <v>0</v>
      </c>
      <c r="AY32" s="157">
        <f t="shared" si="4"/>
        <v>8835</v>
      </c>
      <c r="AZ32" s="157">
        <f t="shared" si="4"/>
        <v>21100</v>
      </c>
      <c r="BA32" s="156">
        <f t="shared" si="12"/>
        <v>0</v>
      </c>
      <c r="BB32" s="156">
        <f t="shared" si="12"/>
        <v>0</v>
      </c>
      <c r="BC32" s="156">
        <f t="shared" si="12"/>
        <v>0</v>
      </c>
      <c r="BD32" s="156">
        <f t="shared" si="12"/>
        <v>0</v>
      </c>
      <c r="BE32" s="156">
        <f t="shared" si="12"/>
        <v>0</v>
      </c>
      <c r="BF32" s="156">
        <f t="shared" si="12"/>
        <v>0</v>
      </c>
      <c r="BG32" s="156">
        <f t="shared" si="12"/>
        <v>60</v>
      </c>
      <c r="BH32" s="156">
        <f t="shared" si="12"/>
        <v>1100</v>
      </c>
      <c r="BI32" s="156">
        <f t="shared" si="12"/>
        <v>110</v>
      </c>
      <c r="BJ32" s="156">
        <f t="shared" si="12"/>
        <v>2350</v>
      </c>
      <c r="BK32" s="156">
        <f t="shared" si="5"/>
        <v>170</v>
      </c>
      <c r="BL32" s="156">
        <f t="shared" si="5"/>
        <v>3450</v>
      </c>
      <c r="BM32" s="156">
        <f t="shared" si="6"/>
        <v>9005</v>
      </c>
      <c r="BN32" s="156">
        <f t="shared" si="6"/>
        <v>24550</v>
      </c>
      <c r="BO32" s="156">
        <f t="shared" si="12"/>
        <v>50</v>
      </c>
      <c r="BP32" s="156">
        <f t="shared" si="12"/>
        <v>240</v>
      </c>
      <c r="BQ32" s="156">
        <f t="shared" si="12"/>
        <v>12</v>
      </c>
      <c r="BR32" s="156">
        <f t="shared" ref="BR32" si="13">SUM(BR20:BR31)</f>
        <v>80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155">
        <v>40</v>
      </c>
      <c r="D33" s="155">
        <v>300</v>
      </c>
      <c r="E33" s="155">
        <v>2500</v>
      </c>
      <c r="F33" s="155">
        <v>1800</v>
      </c>
      <c r="G33" s="155">
        <v>0</v>
      </c>
      <c r="H33" s="155">
        <v>0</v>
      </c>
      <c r="I33" s="156">
        <f t="shared" si="11"/>
        <v>2540</v>
      </c>
      <c r="J33" s="156">
        <f t="shared" si="11"/>
        <v>2100</v>
      </c>
      <c r="K33" s="155">
        <v>0</v>
      </c>
      <c r="L33" s="155">
        <v>0</v>
      </c>
      <c r="M33" s="155">
        <v>0</v>
      </c>
      <c r="N33" s="155">
        <v>0</v>
      </c>
      <c r="O33" s="156">
        <f t="shared" si="1"/>
        <v>2540</v>
      </c>
      <c r="P33" s="156">
        <f t="shared" si="1"/>
        <v>2100</v>
      </c>
      <c r="Q33" s="156">
        <v>0</v>
      </c>
      <c r="R33" s="156">
        <v>0</v>
      </c>
      <c r="S33" s="156">
        <v>0</v>
      </c>
      <c r="T33" s="156">
        <v>0</v>
      </c>
      <c r="U33" s="155">
        <v>70</v>
      </c>
      <c r="V33" s="155">
        <v>3500</v>
      </c>
      <c r="W33" s="155">
        <v>60</v>
      </c>
      <c r="X33" s="155">
        <v>1600</v>
      </c>
      <c r="Y33" s="155">
        <v>0</v>
      </c>
      <c r="Z33" s="155">
        <v>0</v>
      </c>
      <c r="AA33" s="155">
        <v>0</v>
      </c>
      <c r="AB33" s="155">
        <v>0</v>
      </c>
      <c r="AC33" s="155">
        <v>5</v>
      </c>
      <c r="AD33" s="155">
        <v>100</v>
      </c>
      <c r="AE33" s="156">
        <f t="shared" si="2"/>
        <v>135</v>
      </c>
      <c r="AF33" s="156">
        <f t="shared" si="2"/>
        <v>5200</v>
      </c>
      <c r="AG33" s="156">
        <v>0</v>
      </c>
      <c r="AH33" s="156">
        <v>0</v>
      </c>
      <c r="AI33" s="155">
        <v>0</v>
      </c>
      <c r="AJ33" s="155">
        <v>0</v>
      </c>
      <c r="AK33" s="155">
        <v>0</v>
      </c>
      <c r="AL33" s="155">
        <v>0</v>
      </c>
      <c r="AM33" s="155">
        <v>50</v>
      </c>
      <c r="AN33" s="155">
        <v>500</v>
      </c>
      <c r="AO33" s="155">
        <v>0</v>
      </c>
      <c r="AP33" s="155">
        <v>0</v>
      </c>
      <c r="AQ33" s="155">
        <v>60</v>
      </c>
      <c r="AR33" s="155">
        <v>300</v>
      </c>
      <c r="AS33" s="155">
        <v>30</v>
      </c>
      <c r="AT33" s="155">
        <v>50</v>
      </c>
      <c r="AU33" s="156">
        <f t="shared" si="3"/>
        <v>140</v>
      </c>
      <c r="AV33" s="156">
        <f t="shared" si="3"/>
        <v>850</v>
      </c>
      <c r="AW33" s="155">
        <v>0</v>
      </c>
      <c r="AX33" s="155">
        <v>0</v>
      </c>
      <c r="AY33" s="157">
        <f t="shared" si="4"/>
        <v>2815</v>
      </c>
      <c r="AZ33" s="157">
        <f t="shared" si="4"/>
        <v>8150</v>
      </c>
      <c r="BA33" s="155">
        <v>0</v>
      </c>
      <c r="BB33" s="155">
        <v>0</v>
      </c>
      <c r="BC33" s="155">
        <v>0</v>
      </c>
      <c r="BD33" s="155">
        <v>0</v>
      </c>
      <c r="BE33" s="155">
        <v>0</v>
      </c>
      <c r="BF33" s="155">
        <v>0</v>
      </c>
      <c r="BG33" s="155">
        <v>0</v>
      </c>
      <c r="BH33" s="155">
        <v>0</v>
      </c>
      <c r="BI33" s="155">
        <v>30</v>
      </c>
      <c r="BJ33" s="155">
        <v>600</v>
      </c>
      <c r="BK33" s="156">
        <f t="shared" si="5"/>
        <v>30</v>
      </c>
      <c r="BL33" s="156">
        <f t="shared" si="5"/>
        <v>600</v>
      </c>
      <c r="BM33" s="156">
        <f t="shared" si="6"/>
        <v>2845</v>
      </c>
      <c r="BN33" s="156">
        <f t="shared" si="6"/>
        <v>8750</v>
      </c>
      <c r="BO33" s="155">
        <v>30</v>
      </c>
      <c r="BP33" s="155">
        <v>150</v>
      </c>
      <c r="BQ33" s="162">
        <v>6</v>
      </c>
      <c r="BR33" s="162">
        <v>30</v>
      </c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155">
        <v>9200</v>
      </c>
      <c r="D34" s="155">
        <v>14300</v>
      </c>
      <c r="E34" s="155">
        <v>2430</v>
      </c>
      <c r="F34" s="155">
        <v>11800</v>
      </c>
      <c r="G34" s="155">
        <v>0</v>
      </c>
      <c r="H34" s="155">
        <v>0</v>
      </c>
      <c r="I34" s="156">
        <f t="shared" si="11"/>
        <v>11630</v>
      </c>
      <c r="J34" s="156">
        <f t="shared" si="11"/>
        <v>26100</v>
      </c>
      <c r="K34" s="155">
        <v>0</v>
      </c>
      <c r="L34" s="155">
        <v>0</v>
      </c>
      <c r="M34" s="155">
        <v>50</v>
      </c>
      <c r="N34" s="155">
        <v>1400</v>
      </c>
      <c r="O34" s="156">
        <f t="shared" si="1"/>
        <v>11680</v>
      </c>
      <c r="P34" s="156">
        <f t="shared" si="1"/>
        <v>27500</v>
      </c>
      <c r="Q34" s="156">
        <v>0</v>
      </c>
      <c r="R34" s="156">
        <v>0</v>
      </c>
      <c r="S34" s="156">
        <v>0</v>
      </c>
      <c r="T34" s="156">
        <v>0</v>
      </c>
      <c r="U34" s="155">
        <v>700</v>
      </c>
      <c r="V34" s="155">
        <v>41000</v>
      </c>
      <c r="W34" s="155">
        <v>520</v>
      </c>
      <c r="X34" s="155">
        <v>34400</v>
      </c>
      <c r="Y34" s="155">
        <v>0</v>
      </c>
      <c r="Z34" s="155">
        <v>0</v>
      </c>
      <c r="AA34" s="155">
        <v>0</v>
      </c>
      <c r="AB34" s="155">
        <v>0</v>
      </c>
      <c r="AC34" s="155">
        <v>160</v>
      </c>
      <c r="AD34" s="155">
        <v>14500</v>
      </c>
      <c r="AE34" s="156">
        <f t="shared" si="2"/>
        <v>1380</v>
      </c>
      <c r="AF34" s="156">
        <f t="shared" si="2"/>
        <v>89900</v>
      </c>
      <c r="AG34" s="156">
        <v>0</v>
      </c>
      <c r="AH34" s="156">
        <v>0</v>
      </c>
      <c r="AI34" s="155">
        <v>0</v>
      </c>
      <c r="AJ34" s="155">
        <v>0</v>
      </c>
      <c r="AK34" s="155">
        <v>10</v>
      </c>
      <c r="AL34" s="155">
        <v>150</v>
      </c>
      <c r="AM34" s="155">
        <v>140</v>
      </c>
      <c r="AN34" s="155">
        <v>2400</v>
      </c>
      <c r="AO34" s="155">
        <v>0</v>
      </c>
      <c r="AP34" s="155">
        <v>0</v>
      </c>
      <c r="AQ34" s="155">
        <v>870</v>
      </c>
      <c r="AR34" s="155">
        <v>4400</v>
      </c>
      <c r="AS34" s="155">
        <v>0</v>
      </c>
      <c r="AT34" s="155">
        <v>0</v>
      </c>
      <c r="AU34" s="156">
        <f t="shared" si="3"/>
        <v>1020</v>
      </c>
      <c r="AV34" s="156">
        <f t="shared" si="3"/>
        <v>6950</v>
      </c>
      <c r="AW34" s="155">
        <v>0</v>
      </c>
      <c r="AX34" s="155">
        <v>0</v>
      </c>
      <c r="AY34" s="157">
        <f t="shared" si="4"/>
        <v>14080</v>
      </c>
      <c r="AZ34" s="157">
        <f t="shared" si="4"/>
        <v>124350</v>
      </c>
      <c r="BA34" s="157">
        <v>0</v>
      </c>
      <c r="BB34" s="157">
        <v>0</v>
      </c>
      <c r="BC34" s="155">
        <v>0</v>
      </c>
      <c r="BD34" s="155">
        <v>0</v>
      </c>
      <c r="BE34" s="155">
        <v>0</v>
      </c>
      <c r="BF34" s="155">
        <v>0</v>
      </c>
      <c r="BG34" s="155">
        <v>430</v>
      </c>
      <c r="BH34" s="155">
        <v>12000</v>
      </c>
      <c r="BI34" s="155">
        <v>430</v>
      </c>
      <c r="BJ34" s="155">
        <v>6450</v>
      </c>
      <c r="BK34" s="156">
        <f t="shared" si="5"/>
        <v>860</v>
      </c>
      <c r="BL34" s="156">
        <f t="shared" si="5"/>
        <v>18450</v>
      </c>
      <c r="BM34" s="156">
        <f t="shared" si="6"/>
        <v>14940</v>
      </c>
      <c r="BN34" s="156">
        <f t="shared" si="6"/>
        <v>142800</v>
      </c>
      <c r="BO34" s="155">
        <v>430</v>
      </c>
      <c r="BP34" s="155">
        <v>2150</v>
      </c>
      <c r="BQ34" s="159">
        <v>86</v>
      </c>
      <c r="BR34" s="159">
        <v>430</v>
      </c>
    </row>
    <row r="35" spans="1:95" s="10" customFormat="1" ht="18" customHeight="1" x14ac:dyDescent="0.25">
      <c r="A35" s="39">
        <v>27</v>
      </c>
      <c r="B35" s="12" t="s">
        <v>14</v>
      </c>
      <c r="C35" s="155">
        <v>750</v>
      </c>
      <c r="D35" s="155">
        <v>900</v>
      </c>
      <c r="E35" s="155">
        <v>20</v>
      </c>
      <c r="F35" s="155">
        <v>300</v>
      </c>
      <c r="G35" s="155">
        <v>0</v>
      </c>
      <c r="H35" s="155">
        <v>0</v>
      </c>
      <c r="I35" s="156">
        <f t="shared" si="11"/>
        <v>770</v>
      </c>
      <c r="J35" s="156">
        <f t="shared" si="11"/>
        <v>1200</v>
      </c>
      <c r="K35" s="155">
        <v>0</v>
      </c>
      <c r="L35" s="155">
        <v>0</v>
      </c>
      <c r="M35" s="155">
        <v>0</v>
      </c>
      <c r="N35" s="155">
        <v>0</v>
      </c>
      <c r="O35" s="156">
        <f t="shared" si="1"/>
        <v>770</v>
      </c>
      <c r="P35" s="156">
        <f t="shared" si="1"/>
        <v>1200</v>
      </c>
      <c r="Q35" s="156">
        <v>0</v>
      </c>
      <c r="R35" s="156">
        <v>0</v>
      </c>
      <c r="S35" s="156">
        <v>0</v>
      </c>
      <c r="T35" s="156">
        <v>0</v>
      </c>
      <c r="U35" s="155">
        <v>150</v>
      </c>
      <c r="V35" s="155">
        <v>1500</v>
      </c>
      <c r="W35" s="155">
        <v>20</v>
      </c>
      <c r="X35" s="155">
        <v>1000</v>
      </c>
      <c r="Y35" s="155">
        <v>0</v>
      </c>
      <c r="Z35" s="155">
        <v>0</v>
      </c>
      <c r="AA35" s="155">
        <v>0</v>
      </c>
      <c r="AB35" s="155">
        <v>0</v>
      </c>
      <c r="AC35" s="155">
        <v>20</v>
      </c>
      <c r="AD35" s="155">
        <v>500</v>
      </c>
      <c r="AE35" s="156">
        <f t="shared" si="2"/>
        <v>190</v>
      </c>
      <c r="AF35" s="156">
        <f t="shared" si="2"/>
        <v>3000</v>
      </c>
      <c r="AG35" s="156">
        <v>0</v>
      </c>
      <c r="AH35" s="156">
        <v>0</v>
      </c>
      <c r="AI35" s="155">
        <v>0</v>
      </c>
      <c r="AJ35" s="155">
        <v>0</v>
      </c>
      <c r="AK35" s="155">
        <v>20</v>
      </c>
      <c r="AL35" s="155">
        <v>100</v>
      </c>
      <c r="AM35" s="155">
        <v>20</v>
      </c>
      <c r="AN35" s="155">
        <v>600</v>
      </c>
      <c r="AO35" s="155">
        <v>0</v>
      </c>
      <c r="AP35" s="155">
        <v>0</v>
      </c>
      <c r="AQ35" s="155">
        <v>50</v>
      </c>
      <c r="AR35" s="155">
        <v>300</v>
      </c>
      <c r="AS35" s="155">
        <v>0</v>
      </c>
      <c r="AT35" s="155">
        <v>0</v>
      </c>
      <c r="AU35" s="156">
        <f t="shared" si="3"/>
        <v>90</v>
      </c>
      <c r="AV35" s="156">
        <f t="shared" si="3"/>
        <v>1000</v>
      </c>
      <c r="AW35" s="155">
        <v>0</v>
      </c>
      <c r="AX35" s="155">
        <v>0</v>
      </c>
      <c r="AY35" s="157">
        <f t="shared" si="4"/>
        <v>1050</v>
      </c>
      <c r="AZ35" s="157">
        <f t="shared" si="4"/>
        <v>5200</v>
      </c>
      <c r="BA35" s="157">
        <v>0</v>
      </c>
      <c r="BB35" s="157">
        <v>0</v>
      </c>
      <c r="BC35" s="155">
        <v>0</v>
      </c>
      <c r="BD35" s="155">
        <v>0</v>
      </c>
      <c r="BE35" s="155">
        <v>0</v>
      </c>
      <c r="BF35" s="155">
        <v>0</v>
      </c>
      <c r="BG35" s="155">
        <v>50</v>
      </c>
      <c r="BH35" s="155">
        <v>1400</v>
      </c>
      <c r="BI35" s="155">
        <v>50</v>
      </c>
      <c r="BJ35" s="155">
        <v>1000</v>
      </c>
      <c r="BK35" s="156">
        <f t="shared" si="5"/>
        <v>100</v>
      </c>
      <c r="BL35" s="156">
        <f t="shared" si="5"/>
        <v>2400</v>
      </c>
      <c r="BM35" s="156">
        <f t="shared" si="6"/>
        <v>1150</v>
      </c>
      <c r="BN35" s="156">
        <f t="shared" si="6"/>
        <v>7600</v>
      </c>
      <c r="BO35" s="155">
        <v>50</v>
      </c>
      <c r="BP35" s="155">
        <v>500</v>
      </c>
      <c r="BQ35" s="159">
        <v>10</v>
      </c>
      <c r="BR35" s="159">
        <v>100</v>
      </c>
    </row>
    <row r="36" spans="1:95" s="10" customFormat="1" ht="18" customHeight="1" x14ac:dyDescent="0.25">
      <c r="A36" s="37">
        <v>28</v>
      </c>
      <c r="B36" s="6" t="s">
        <v>54</v>
      </c>
      <c r="C36" s="155">
        <v>0</v>
      </c>
      <c r="D36" s="155">
        <v>0</v>
      </c>
      <c r="E36" s="155">
        <v>10</v>
      </c>
      <c r="F36" s="155">
        <v>50</v>
      </c>
      <c r="G36" s="155">
        <v>0</v>
      </c>
      <c r="H36" s="155">
        <v>0</v>
      </c>
      <c r="I36" s="156">
        <f t="shared" si="11"/>
        <v>10</v>
      </c>
      <c r="J36" s="156">
        <f t="shared" si="11"/>
        <v>50</v>
      </c>
      <c r="K36" s="155">
        <v>10</v>
      </c>
      <c r="L36" s="155">
        <v>10</v>
      </c>
      <c r="M36" s="155">
        <v>150</v>
      </c>
      <c r="N36" s="155">
        <v>110</v>
      </c>
      <c r="O36" s="156">
        <f t="shared" si="1"/>
        <v>170</v>
      </c>
      <c r="P36" s="156">
        <f t="shared" si="1"/>
        <v>170</v>
      </c>
      <c r="Q36" s="156">
        <v>0</v>
      </c>
      <c r="R36" s="156">
        <v>0</v>
      </c>
      <c r="S36" s="156">
        <v>0</v>
      </c>
      <c r="T36" s="156">
        <v>0</v>
      </c>
      <c r="U36" s="155">
        <v>0</v>
      </c>
      <c r="V36" s="155">
        <v>0</v>
      </c>
      <c r="W36" s="155">
        <v>0</v>
      </c>
      <c r="X36" s="155">
        <v>0</v>
      </c>
      <c r="Y36" s="155">
        <v>0</v>
      </c>
      <c r="Z36" s="155">
        <v>0</v>
      </c>
      <c r="AA36" s="155">
        <v>0</v>
      </c>
      <c r="AB36" s="155">
        <v>0</v>
      </c>
      <c r="AC36" s="155">
        <v>0</v>
      </c>
      <c r="AD36" s="155">
        <v>0</v>
      </c>
      <c r="AE36" s="156">
        <f t="shared" si="2"/>
        <v>0</v>
      </c>
      <c r="AF36" s="156">
        <f t="shared" si="2"/>
        <v>0</v>
      </c>
      <c r="AG36" s="156">
        <v>0</v>
      </c>
      <c r="AH36" s="156">
        <v>0</v>
      </c>
      <c r="AI36" s="155">
        <v>0</v>
      </c>
      <c r="AJ36" s="155">
        <v>0</v>
      </c>
      <c r="AK36" s="155">
        <v>0</v>
      </c>
      <c r="AL36" s="155">
        <v>0</v>
      </c>
      <c r="AM36" s="155">
        <v>20</v>
      </c>
      <c r="AN36" s="155">
        <v>100</v>
      </c>
      <c r="AO36" s="155">
        <v>0</v>
      </c>
      <c r="AP36" s="155">
        <v>0</v>
      </c>
      <c r="AQ36" s="155">
        <v>100</v>
      </c>
      <c r="AR36" s="155">
        <v>200</v>
      </c>
      <c r="AS36" s="155">
        <v>0</v>
      </c>
      <c r="AT36" s="155">
        <v>0</v>
      </c>
      <c r="AU36" s="156">
        <f t="shared" si="3"/>
        <v>120</v>
      </c>
      <c r="AV36" s="156">
        <f t="shared" si="3"/>
        <v>300</v>
      </c>
      <c r="AW36" s="155">
        <v>0</v>
      </c>
      <c r="AX36" s="155">
        <v>0</v>
      </c>
      <c r="AY36" s="157">
        <f t="shared" si="4"/>
        <v>290</v>
      </c>
      <c r="AZ36" s="157">
        <f t="shared" si="4"/>
        <v>470</v>
      </c>
      <c r="BA36" s="157">
        <v>0</v>
      </c>
      <c r="BB36" s="157">
        <v>0</v>
      </c>
      <c r="BC36" s="155">
        <v>0</v>
      </c>
      <c r="BD36" s="155">
        <v>0</v>
      </c>
      <c r="BE36" s="155">
        <v>0</v>
      </c>
      <c r="BF36" s="155">
        <v>0</v>
      </c>
      <c r="BG36" s="155">
        <v>20</v>
      </c>
      <c r="BH36" s="155">
        <v>200</v>
      </c>
      <c r="BI36" s="155">
        <v>0</v>
      </c>
      <c r="BJ36" s="155">
        <v>0</v>
      </c>
      <c r="BK36" s="156">
        <f t="shared" si="5"/>
        <v>20</v>
      </c>
      <c r="BL36" s="156">
        <f t="shared" si="5"/>
        <v>200</v>
      </c>
      <c r="BM36" s="156">
        <f t="shared" si="6"/>
        <v>310</v>
      </c>
      <c r="BN36" s="156">
        <f t="shared" si="6"/>
        <v>670</v>
      </c>
      <c r="BO36" s="155">
        <v>5</v>
      </c>
      <c r="BP36" s="155">
        <v>20</v>
      </c>
      <c r="BQ36" s="159">
        <v>2</v>
      </c>
      <c r="BR36" s="159">
        <v>5</v>
      </c>
    </row>
    <row r="37" spans="1:95" s="10" customFormat="1" ht="18" customHeight="1" x14ac:dyDescent="0.25">
      <c r="A37" s="39">
        <v>29</v>
      </c>
      <c r="B37" s="12" t="s">
        <v>32</v>
      </c>
      <c r="C37" s="155">
        <v>110</v>
      </c>
      <c r="D37" s="155">
        <v>220</v>
      </c>
      <c r="E37" s="155">
        <v>4000</v>
      </c>
      <c r="F37" s="155">
        <v>9050</v>
      </c>
      <c r="G37" s="155">
        <v>100</v>
      </c>
      <c r="H37" s="155">
        <v>200</v>
      </c>
      <c r="I37" s="156">
        <f t="shared" si="11"/>
        <v>4210</v>
      </c>
      <c r="J37" s="156">
        <f t="shared" si="11"/>
        <v>9470</v>
      </c>
      <c r="K37" s="155">
        <v>110</v>
      </c>
      <c r="L37" s="155">
        <v>550</v>
      </c>
      <c r="M37" s="155">
        <v>325</v>
      </c>
      <c r="N37" s="155">
        <v>1327</v>
      </c>
      <c r="O37" s="156">
        <f t="shared" si="1"/>
        <v>4645</v>
      </c>
      <c r="P37" s="156">
        <f t="shared" si="1"/>
        <v>11347</v>
      </c>
      <c r="Q37" s="156">
        <v>0</v>
      </c>
      <c r="R37" s="156">
        <v>0</v>
      </c>
      <c r="S37" s="156">
        <v>0</v>
      </c>
      <c r="T37" s="156">
        <v>0</v>
      </c>
      <c r="U37" s="155">
        <v>1150</v>
      </c>
      <c r="V37" s="155">
        <v>37000</v>
      </c>
      <c r="W37" s="155">
        <v>595</v>
      </c>
      <c r="X37" s="155">
        <v>29200</v>
      </c>
      <c r="Y37" s="155">
        <v>0</v>
      </c>
      <c r="Z37" s="155">
        <v>0</v>
      </c>
      <c r="AA37" s="155">
        <v>60</v>
      </c>
      <c r="AB37" s="155">
        <v>5060</v>
      </c>
      <c r="AC37" s="155">
        <v>760</v>
      </c>
      <c r="AD37" s="155">
        <v>41000</v>
      </c>
      <c r="AE37" s="156">
        <f t="shared" si="2"/>
        <v>2565</v>
      </c>
      <c r="AF37" s="156">
        <f t="shared" si="2"/>
        <v>112260</v>
      </c>
      <c r="AG37" s="156">
        <v>0</v>
      </c>
      <c r="AH37" s="156">
        <v>0</v>
      </c>
      <c r="AI37" s="155">
        <v>0</v>
      </c>
      <c r="AJ37" s="155">
        <v>0</v>
      </c>
      <c r="AK37" s="155">
        <v>0</v>
      </c>
      <c r="AL37" s="155">
        <v>0</v>
      </c>
      <c r="AM37" s="155">
        <v>125</v>
      </c>
      <c r="AN37" s="155">
        <v>1000</v>
      </c>
      <c r="AO37" s="155">
        <v>0</v>
      </c>
      <c r="AP37" s="155">
        <v>0</v>
      </c>
      <c r="AQ37" s="155">
        <v>410</v>
      </c>
      <c r="AR37" s="155">
        <v>4100</v>
      </c>
      <c r="AS37" s="155">
        <v>0</v>
      </c>
      <c r="AT37" s="155">
        <v>0</v>
      </c>
      <c r="AU37" s="156">
        <f t="shared" si="3"/>
        <v>535</v>
      </c>
      <c r="AV37" s="156">
        <f t="shared" si="3"/>
        <v>5100</v>
      </c>
      <c r="AW37" s="155">
        <v>0</v>
      </c>
      <c r="AX37" s="155">
        <v>0</v>
      </c>
      <c r="AY37" s="157">
        <f t="shared" si="4"/>
        <v>7745</v>
      </c>
      <c r="AZ37" s="157">
        <f t="shared" si="4"/>
        <v>128707</v>
      </c>
      <c r="BA37" s="157">
        <v>0</v>
      </c>
      <c r="BB37" s="157">
        <v>0</v>
      </c>
      <c r="BC37" s="155">
        <v>0</v>
      </c>
      <c r="BD37" s="155">
        <v>0</v>
      </c>
      <c r="BE37" s="155">
        <v>130</v>
      </c>
      <c r="BF37" s="155">
        <v>4000</v>
      </c>
      <c r="BG37" s="155">
        <v>250</v>
      </c>
      <c r="BH37" s="155">
        <v>9200</v>
      </c>
      <c r="BI37" s="155">
        <v>400</v>
      </c>
      <c r="BJ37" s="155">
        <v>10050</v>
      </c>
      <c r="BK37" s="156">
        <f t="shared" si="5"/>
        <v>780</v>
      </c>
      <c r="BL37" s="156">
        <f t="shared" si="5"/>
        <v>23250</v>
      </c>
      <c r="BM37" s="156">
        <f t="shared" si="6"/>
        <v>8525</v>
      </c>
      <c r="BN37" s="156">
        <f t="shared" si="6"/>
        <v>151957</v>
      </c>
      <c r="BO37" s="155">
        <v>250</v>
      </c>
      <c r="BP37" s="155">
        <v>2500</v>
      </c>
      <c r="BQ37" s="160">
        <v>50</v>
      </c>
      <c r="BR37" s="160">
        <v>500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155">
        <v>1000</v>
      </c>
      <c r="D38" s="155">
        <v>2000</v>
      </c>
      <c r="E38" s="155">
        <v>1000</v>
      </c>
      <c r="F38" s="155">
        <v>2000</v>
      </c>
      <c r="G38" s="155">
        <v>0</v>
      </c>
      <c r="H38" s="155">
        <v>0</v>
      </c>
      <c r="I38" s="156">
        <f t="shared" si="11"/>
        <v>2000</v>
      </c>
      <c r="J38" s="156">
        <f t="shared" si="11"/>
        <v>4000</v>
      </c>
      <c r="K38" s="155">
        <v>0</v>
      </c>
      <c r="L38" s="155">
        <v>0</v>
      </c>
      <c r="M38" s="155">
        <v>0</v>
      </c>
      <c r="N38" s="155">
        <v>0</v>
      </c>
      <c r="O38" s="156">
        <f t="shared" si="1"/>
        <v>2000</v>
      </c>
      <c r="P38" s="156">
        <f t="shared" si="1"/>
        <v>4000</v>
      </c>
      <c r="Q38" s="156">
        <v>0</v>
      </c>
      <c r="R38" s="156">
        <v>0</v>
      </c>
      <c r="S38" s="156">
        <v>0</v>
      </c>
      <c r="T38" s="156">
        <v>0</v>
      </c>
      <c r="U38" s="155">
        <v>2500</v>
      </c>
      <c r="V38" s="155">
        <v>5000</v>
      </c>
      <c r="W38" s="155">
        <v>150</v>
      </c>
      <c r="X38" s="155">
        <v>4000</v>
      </c>
      <c r="Y38" s="155">
        <v>0</v>
      </c>
      <c r="Z38" s="155">
        <v>0</v>
      </c>
      <c r="AA38" s="155">
        <v>0</v>
      </c>
      <c r="AB38" s="155">
        <v>0</v>
      </c>
      <c r="AC38" s="155">
        <v>0</v>
      </c>
      <c r="AD38" s="155">
        <v>0</v>
      </c>
      <c r="AE38" s="156">
        <f t="shared" si="2"/>
        <v>2650</v>
      </c>
      <c r="AF38" s="156">
        <f t="shared" si="2"/>
        <v>9000</v>
      </c>
      <c r="AG38" s="156">
        <v>0</v>
      </c>
      <c r="AH38" s="156">
        <v>0</v>
      </c>
      <c r="AI38" s="155">
        <v>0</v>
      </c>
      <c r="AJ38" s="155">
        <v>0</v>
      </c>
      <c r="AK38" s="155">
        <v>0</v>
      </c>
      <c r="AL38" s="155">
        <v>0</v>
      </c>
      <c r="AM38" s="155">
        <v>0</v>
      </c>
      <c r="AN38" s="155">
        <v>0</v>
      </c>
      <c r="AO38" s="155">
        <v>0</v>
      </c>
      <c r="AP38" s="155">
        <v>0</v>
      </c>
      <c r="AQ38" s="155">
        <v>50</v>
      </c>
      <c r="AR38" s="155">
        <v>200</v>
      </c>
      <c r="AS38" s="155">
        <v>0</v>
      </c>
      <c r="AT38" s="155">
        <v>0</v>
      </c>
      <c r="AU38" s="156">
        <f t="shared" si="3"/>
        <v>50</v>
      </c>
      <c r="AV38" s="156">
        <f t="shared" si="3"/>
        <v>200</v>
      </c>
      <c r="AW38" s="155">
        <v>0</v>
      </c>
      <c r="AX38" s="155">
        <v>0</v>
      </c>
      <c r="AY38" s="157">
        <f t="shared" si="4"/>
        <v>4700</v>
      </c>
      <c r="AZ38" s="157">
        <f t="shared" si="4"/>
        <v>13200</v>
      </c>
      <c r="BA38" s="157">
        <v>0</v>
      </c>
      <c r="BB38" s="157">
        <v>0</v>
      </c>
      <c r="BC38" s="155">
        <v>0</v>
      </c>
      <c r="BD38" s="155">
        <v>0</v>
      </c>
      <c r="BE38" s="155">
        <v>0</v>
      </c>
      <c r="BF38" s="155">
        <v>0</v>
      </c>
      <c r="BG38" s="155">
        <v>50</v>
      </c>
      <c r="BH38" s="155">
        <v>500</v>
      </c>
      <c r="BI38" s="155">
        <v>50</v>
      </c>
      <c r="BJ38" s="155">
        <v>1000</v>
      </c>
      <c r="BK38" s="156">
        <f t="shared" si="5"/>
        <v>100</v>
      </c>
      <c r="BL38" s="156">
        <f t="shared" si="5"/>
        <v>1500</v>
      </c>
      <c r="BM38" s="156">
        <f t="shared" si="6"/>
        <v>4800</v>
      </c>
      <c r="BN38" s="156">
        <f t="shared" si="6"/>
        <v>14700</v>
      </c>
      <c r="BO38" s="155">
        <v>20</v>
      </c>
      <c r="BP38" s="155">
        <v>100</v>
      </c>
      <c r="BQ38" s="159">
        <v>5</v>
      </c>
      <c r="BR38" s="159">
        <v>40</v>
      </c>
    </row>
    <row r="39" spans="1:95" s="10" customFormat="1" ht="18" customHeight="1" x14ac:dyDescent="0.25">
      <c r="A39" s="39">
        <v>31</v>
      </c>
      <c r="B39" s="12" t="s">
        <v>34</v>
      </c>
      <c r="C39" s="155">
        <v>20</v>
      </c>
      <c r="D39" s="155">
        <v>150</v>
      </c>
      <c r="E39" s="155">
        <v>5000</v>
      </c>
      <c r="F39" s="155">
        <v>11000</v>
      </c>
      <c r="G39" s="155">
        <v>20</v>
      </c>
      <c r="H39" s="155">
        <v>300</v>
      </c>
      <c r="I39" s="156">
        <f t="shared" si="11"/>
        <v>5040</v>
      </c>
      <c r="J39" s="156">
        <f t="shared" si="11"/>
        <v>11450</v>
      </c>
      <c r="K39" s="155">
        <v>20</v>
      </c>
      <c r="L39" s="155">
        <v>100</v>
      </c>
      <c r="M39" s="155">
        <v>0</v>
      </c>
      <c r="N39" s="155">
        <v>0</v>
      </c>
      <c r="O39" s="156">
        <f t="shared" si="1"/>
        <v>5060</v>
      </c>
      <c r="P39" s="156">
        <f t="shared" si="1"/>
        <v>11550</v>
      </c>
      <c r="Q39" s="156">
        <v>0</v>
      </c>
      <c r="R39" s="156">
        <v>0</v>
      </c>
      <c r="S39" s="156">
        <v>0</v>
      </c>
      <c r="T39" s="156">
        <v>0</v>
      </c>
      <c r="U39" s="155">
        <v>550</v>
      </c>
      <c r="V39" s="155">
        <v>9500</v>
      </c>
      <c r="W39" s="155">
        <v>150</v>
      </c>
      <c r="X39" s="155">
        <v>17500</v>
      </c>
      <c r="Y39" s="155">
        <v>50</v>
      </c>
      <c r="Z39" s="155">
        <v>500</v>
      </c>
      <c r="AA39" s="155">
        <v>0</v>
      </c>
      <c r="AB39" s="155">
        <v>0</v>
      </c>
      <c r="AC39" s="155">
        <v>120</v>
      </c>
      <c r="AD39" s="155">
        <v>10000</v>
      </c>
      <c r="AE39" s="156">
        <f t="shared" si="2"/>
        <v>870</v>
      </c>
      <c r="AF39" s="156">
        <f t="shared" si="2"/>
        <v>37500</v>
      </c>
      <c r="AG39" s="156">
        <v>0</v>
      </c>
      <c r="AH39" s="156">
        <v>0</v>
      </c>
      <c r="AI39" s="155">
        <v>20</v>
      </c>
      <c r="AJ39" s="155">
        <v>600</v>
      </c>
      <c r="AK39" s="155">
        <v>0</v>
      </c>
      <c r="AL39" s="155">
        <v>0</v>
      </c>
      <c r="AM39" s="155">
        <v>100</v>
      </c>
      <c r="AN39" s="155">
        <v>1000</v>
      </c>
      <c r="AO39" s="155">
        <v>0</v>
      </c>
      <c r="AP39" s="155">
        <v>0</v>
      </c>
      <c r="AQ39" s="155">
        <v>150</v>
      </c>
      <c r="AR39" s="155">
        <v>500</v>
      </c>
      <c r="AS39" s="155">
        <v>0</v>
      </c>
      <c r="AT39" s="155">
        <v>0</v>
      </c>
      <c r="AU39" s="156">
        <f t="shared" si="3"/>
        <v>270</v>
      </c>
      <c r="AV39" s="156">
        <f t="shared" si="3"/>
        <v>2100</v>
      </c>
      <c r="AW39" s="155">
        <v>0</v>
      </c>
      <c r="AX39" s="155">
        <v>0</v>
      </c>
      <c r="AY39" s="157">
        <f t="shared" si="4"/>
        <v>6200</v>
      </c>
      <c r="AZ39" s="157">
        <f t="shared" si="4"/>
        <v>51150</v>
      </c>
      <c r="BA39" s="157">
        <v>0</v>
      </c>
      <c r="BB39" s="157">
        <v>0</v>
      </c>
      <c r="BC39" s="155">
        <v>0</v>
      </c>
      <c r="BD39" s="155">
        <v>0</v>
      </c>
      <c r="BE39" s="155">
        <v>0</v>
      </c>
      <c r="BF39" s="155">
        <v>0</v>
      </c>
      <c r="BG39" s="155">
        <v>100</v>
      </c>
      <c r="BH39" s="155">
        <v>1000</v>
      </c>
      <c r="BI39" s="155">
        <v>100</v>
      </c>
      <c r="BJ39" s="155">
        <v>1000</v>
      </c>
      <c r="BK39" s="156">
        <f t="shared" si="5"/>
        <v>200</v>
      </c>
      <c r="BL39" s="156">
        <f t="shared" si="5"/>
        <v>2000</v>
      </c>
      <c r="BM39" s="156">
        <f t="shared" si="6"/>
        <v>6400</v>
      </c>
      <c r="BN39" s="156">
        <f t="shared" si="6"/>
        <v>53150</v>
      </c>
      <c r="BO39" s="155">
        <v>50</v>
      </c>
      <c r="BP39" s="155">
        <v>250</v>
      </c>
      <c r="BQ39" s="159">
        <v>10</v>
      </c>
      <c r="BR39" s="159">
        <v>100</v>
      </c>
    </row>
    <row r="40" spans="1:95" s="10" customFormat="1" ht="18" customHeight="1" x14ac:dyDescent="0.25">
      <c r="A40" s="37">
        <v>32</v>
      </c>
      <c r="B40" s="12" t="s">
        <v>35</v>
      </c>
      <c r="C40" s="155">
        <v>400</v>
      </c>
      <c r="D40" s="155">
        <v>1000</v>
      </c>
      <c r="E40" s="155">
        <v>500</v>
      </c>
      <c r="F40" s="155">
        <v>1400</v>
      </c>
      <c r="G40" s="155">
        <v>50</v>
      </c>
      <c r="H40" s="155">
        <v>250</v>
      </c>
      <c r="I40" s="156">
        <f t="shared" ref="I40:J58" si="14">C40+E40+G40</f>
        <v>950</v>
      </c>
      <c r="J40" s="156">
        <f t="shared" si="14"/>
        <v>2650</v>
      </c>
      <c r="K40" s="155">
        <v>10</v>
      </c>
      <c r="L40" s="155">
        <v>250</v>
      </c>
      <c r="M40" s="155">
        <v>100</v>
      </c>
      <c r="N40" s="155">
        <v>300</v>
      </c>
      <c r="O40" s="156">
        <f t="shared" si="1"/>
        <v>1060</v>
      </c>
      <c r="P40" s="156">
        <f t="shared" si="1"/>
        <v>3200</v>
      </c>
      <c r="Q40" s="156">
        <v>0</v>
      </c>
      <c r="R40" s="156">
        <v>0</v>
      </c>
      <c r="S40" s="156">
        <v>0</v>
      </c>
      <c r="T40" s="156">
        <v>0</v>
      </c>
      <c r="U40" s="155">
        <v>375</v>
      </c>
      <c r="V40" s="155">
        <v>5400</v>
      </c>
      <c r="W40" s="155">
        <v>70</v>
      </c>
      <c r="X40" s="155">
        <v>2500</v>
      </c>
      <c r="Y40" s="155">
        <v>0</v>
      </c>
      <c r="Z40" s="155">
        <v>0</v>
      </c>
      <c r="AA40" s="155">
        <v>0</v>
      </c>
      <c r="AB40" s="155">
        <v>0</v>
      </c>
      <c r="AC40" s="155">
        <v>145</v>
      </c>
      <c r="AD40" s="155">
        <v>3700</v>
      </c>
      <c r="AE40" s="156">
        <f t="shared" si="2"/>
        <v>590</v>
      </c>
      <c r="AF40" s="156">
        <f t="shared" si="2"/>
        <v>11600</v>
      </c>
      <c r="AG40" s="156">
        <v>0</v>
      </c>
      <c r="AH40" s="156">
        <v>0</v>
      </c>
      <c r="AI40" s="155">
        <v>0</v>
      </c>
      <c r="AJ40" s="155">
        <v>0</v>
      </c>
      <c r="AK40" s="155">
        <v>10</v>
      </c>
      <c r="AL40" s="155">
        <v>80</v>
      </c>
      <c r="AM40" s="155">
        <v>110</v>
      </c>
      <c r="AN40" s="155">
        <v>1000</v>
      </c>
      <c r="AO40" s="155">
        <v>0</v>
      </c>
      <c r="AP40" s="155">
        <v>0</v>
      </c>
      <c r="AQ40" s="155">
        <v>130</v>
      </c>
      <c r="AR40" s="155">
        <v>1000</v>
      </c>
      <c r="AS40" s="155">
        <v>0</v>
      </c>
      <c r="AT40" s="155">
        <v>0</v>
      </c>
      <c r="AU40" s="156">
        <f t="shared" si="3"/>
        <v>250</v>
      </c>
      <c r="AV40" s="156">
        <f t="shared" si="3"/>
        <v>2080</v>
      </c>
      <c r="AW40" s="155">
        <v>0</v>
      </c>
      <c r="AX40" s="155">
        <v>0</v>
      </c>
      <c r="AY40" s="157">
        <f t="shared" si="4"/>
        <v>1900</v>
      </c>
      <c r="AZ40" s="157">
        <f t="shared" si="4"/>
        <v>16880</v>
      </c>
      <c r="BA40" s="157">
        <v>0</v>
      </c>
      <c r="BB40" s="157">
        <v>0</v>
      </c>
      <c r="BC40" s="155">
        <v>0</v>
      </c>
      <c r="BD40" s="155">
        <v>0</v>
      </c>
      <c r="BE40" s="155">
        <v>0</v>
      </c>
      <c r="BF40" s="155">
        <v>0</v>
      </c>
      <c r="BG40" s="155">
        <v>100</v>
      </c>
      <c r="BH40" s="155">
        <v>1000</v>
      </c>
      <c r="BI40" s="155">
        <v>0</v>
      </c>
      <c r="BJ40" s="155">
        <v>0</v>
      </c>
      <c r="BK40" s="156">
        <f t="shared" si="5"/>
        <v>100</v>
      </c>
      <c r="BL40" s="156">
        <f t="shared" si="5"/>
        <v>1000</v>
      </c>
      <c r="BM40" s="156">
        <f t="shared" si="6"/>
        <v>2000</v>
      </c>
      <c r="BN40" s="156">
        <f t="shared" si="6"/>
        <v>17880</v>
      </c>
      <c r="BO40" s="155">
        <v>25</v>
      </c>
      <c r="BP40" s="155">
        <v>100</v>
      </c>
      <c r="BQ40" s="159">
        <v>10</v>
      </c>
      <c r="BR40" s="159">
        <v>25</v>
      </c>
    </row>
    <row r="41" spans="1:95" s="10" customFormat="1" ht="18" customHeight="1" x14ac:dyDescent="0.25">
      <c r="A41" s="39">
        <v>33</v>
      </c>
      <c r="B41" s="12" t="s">
        <v>36</v>
      </c>
      <c r="C41" s="155">
        <v>100</v>
      </c>
      <c r="D41" s="155">
        <v>200</v>
      </c>
      <c r="E41" s="155">
        <v>20</v>
      </c>
      <c r="F41" s="155">
        <v>100</v>
      </c>
      <c r="G41" s="155">
        <v>0</v>
      </c>
      <c r="H41" s="155">
        <v>0</v>
      </c>
      <c r="I41" s="156">
        <f t="shared" si="14"/>
        <v>120</v>
      </c>
      <c r="J41" s="156">
        <f t="shared" si="14"/>
        <v>300</v>
      </c>
      <c r="K41" s="155">
        <v>0</v>
      </c>
      <c r="L41" s="155">
        <v>0</v>
      </c>
      <c r="M41" s="155">
        <v>0</v>
      </c>
      <c r="N41" s="155">
        <v>0</v>
      </c>
      <c r="O41" s="156">
        <f t="shared" si="1"/>
        <v>120</v>
      </c>
      <c r="P41" s="156">
        <f t="shared" si="1"/>
        <v>300</v>
      </c>
      <c r="Q41" s="156">
        <v>0</v>
      </c>
      <c r="R41" s="156">
        <v>0</v>
      </c>
      <c r="S41" s="156">
        <v>0</v>
      </c>
      <c r="T41" s="156">
        <v>0</v>
      </c>
      <c r="U41" s="155">
        <v>300</v>
      </c>
      <c r="V41" s="155">
        <v>17700</v>
      </c>
      <c r="W41" s="155">
        <v>60</v>
      </c>
      <c r="X41" s="155">
        <v>5200</v>
      </c>
      <c r="Y41" s="155">
        <v>0</v>
      </c>
      <c r="Z41" s="155">
        <v>0</v>
      </c>
      <c r="AA41" s="155">
        <v>0</v>
      </c>
      <c r="AB41" s="155">
        <v>0</v>
      </c>
      <c r="AC41" s="155">
        <v>30</v>
      </c>
      <c r="AD41" s="155">
        <v>1100</v>
      </c>
      <c r="AE41" s="156">
        <f t="shared" si="2"/>
        <v>390</v>
      </c>
      <c r="AF41" s="156">
        <f t="shared" si="2"/>
        <v>24000</v>
      </c>
      <c r="AG41" s="156">
        <v>0</v>
      </c>
      <c r="AH41" s="156">
        <v>0</v>
      </c>
      <c r="AI41" s="155">
        <v>0</v>
      </c>
      <c r="AJ41" s="155">
        <v>0</v>
      </c>
      <c r="AK41" s="155">
        <v>0</v>
      </c>
      <c r="AL41" s="155">
        <v>0</v>
      </c>
      <c r="AM41" s="155">
        <v>0</v>
      </c>
      <c r="AN41" s="155">
        <v>0</v>
      </c>
      <c r="AO41" s="155">
        <v>0</v>
      </c>
      <c r="AP41" s="155">
        <v>0</v>
      </c>
      <c r="AQ41" s="155">
        <v>40</v>
      </c>
      <c r="AR41" s="155">
        <v>400</v>
      </c>
      <c r="AS41" s="155">
        <v>0</v>
      </c>
      <c r="AT41" s="155">
        <v>0</v>
      </c>
      <c r="AU41" s="156">
        <f t="shared" si="3"/>
        <v>40</v>
      </c>
      <c r="AV41" s="156">
        <f t="shared" si="3"/>
        <v>400</v>
      </c>
      <c r="AW41" s="155">
        <v>0</v>
      </c>
      <c r="AX41" s="155">
        <v>0</v>
      </c>
      <c r="AY41" s="157">
        <f t="shared" si="4"/>
        <v>550</v>
      </c>
      <c r="AZ41" s="157">
        <f t="shared" si="4"/>
        <v>24700</v>
      </c>
      <c r="BA41" s="157">
        <v>0</v>
      </c>
      <c r="BB41" s="157">
        <v>0</v>
      </c>
      <c r="BC41" s="155">
        <v>0</v>
      </c>
      <c r="BD41" s="155">
        <v>0</v>
      </c>
      <c r="BE41" s="155">
        <v>0</v>
      </c>
      <c r="BF41" s="155">
        <v>0</v>
      </c>
      <c r="BG41" s="155">
        <v>60</v>
      </c>
      <c r="BH41" s="155">
        <v>600</v>
      </c>
      <c r="BI41" s="155">
        <v>0</v>
      </c>
      <c r="BJ41" s="155">
        <v>0</v>
      </c>
      <c r="BK41" s="156">
        <f t="shared" si="5"/>
        <v>60</v>
      </c>
      <c r="BL41" s="156">
        <f t="shared" si="5"/>
        <v>600</v>
      </c>
      <c r="BM41" s="156">
        <f t="shared" si="6"/>
        <v>610</v>
      </c>
      <c r="BN41" s="156">
        <f t="shared" si="6"/>
        <v>25300</v>
      </c>
      <c r="BO41" s="155">
        <v>30</v>
      </c>
      <c r="BP41" s="155">
        <v>150</v>
      </c>
      <c r="BQ41" s="159">
        <v>6</v>
      </c>
      <c r="BR41" s="159">
        <v>60</v>
      </c>
    </row>
    <row r="42" spans="1:95" s="19" customFormat="1" ht="18" customHeight="1" x14ac:dyDescent="0.25">
      <c r="A42" s="37">
        <v>34</v>
      </c>
      <c r="B42" s="6" t="s">
        <v>82</v>
      </c>
      <c r="C42" s="155">
        <v>200</v>
      </c>
      <c r="D42" s="155">
        <v>400</v>
      </c>
      <c r="E42" s="155">
        <v>20</v>
      </c>
      <c r="F42" s="155">
        <v>500</v>
      </c>
      <c r="G42" s="155">
        <v>0</v>
      </c>
      <c r="H42" s="155">
        <v>0</v>
      </c>
      <c r="I42" s="156">
        <f t="shared" si="14"/>
        <v>220</v>
      </c>
      <c r="J42" s="156">
        <f t="shared" si="14"/>
        <v>900</v>
      </c>
      <c r="K42" s="155">
        <v>0</v>
      </c>
      <c r="L42" s="155">
        <v>0</v>
      </c>
      <c r="M42" s="155">
        <v>0</v>
      </c>
      <c r="N42" s="155">
        <v>0</v>
      </c>
      <c r="O42" s="156">
        <f t="shared" si="1"/>
        <v>220</v>
      </c>
      <c r="P42" s="156">
        <f t="shared" si="1"/>
        <v>900</v>
      </c>
      <c r="Q42" s="156">
        <v>0</v>
      </c>
      <c r="R42" s="156">
        <v>0</v>
      </c>
      <c r="S42" s="156">
        <v>0</v>
      </c>
      <c r="T42" s="156">
        <v>0</v>
      </c>
      <c r="U42" s="155">
        <v>60</v>
      </c>
      <c r="V42" s="155">
        <v>800</v>
      </c>
      <c r="W42" s="155">
        <v>50</v>
      </c>
      <c r="X42" s="155">
        <v>400</v>
      </c>
      <c r="Y42" s="155">
        <v>50</v>
      </c>
      <c r="Z42" s="155">
        <v>400</v>
      </c>
      <c r="AA42" s="155">
        <v>0</v>
      </c>
      <c r="AB42" s="155">
        <v>0</v>
      </c>
      <c r="AC42" s="155">
        <v>1</v>
      </c>
      <c r="AD42" s="155">
        <v>400</v>
      </c>
      <c r="AE42" s="156">
        <f t="shared" si="2"/>
        <v>161</v>
      </c>
      <c r="AF42" s="156">
        <f t="shared" si="2"/>
        <v>2000</v>
      </c>
      <c r="AG42" s="156">
        <v>0</v>
      </c>
      <c r="AH42" s="156">
        <v>0</v>
      </c>
      <c r="AI42" s="155">
        <v>0</v>
      </c>
      <c r="AJ42" s="155">
        <v>0</v>
      </c>
      <c r="AK42" s="155">
        <v>0</v>
      </c>
      <c r="AL42" s="155">
        <v>0</v>
      </c>
      <c r="AM42" s="155">
        <v>90</v>
      </c>
      <c r="AN42" s="155">
        <v>200</v>
      </c>
      <c r="AO42" s="155">
        <v>0</v>
      </c>
      <c r="AP42" s="155">
        <v>0</v>
      </c>
      <c r="AQ42" s="155">
        <v>10</v>
      </c>
      <c r="AR42" s="155">
        <v>200</v>
      </c>
      <c r="AS42" s="155">
        <v>0</v>
      </c>
      <c r="AT42" s="155">
        <v>0</v>
      </c>
      <c r="AU42" s="156">
        <f t="shared" si="3"/>
        <v>100</v>
      </c>
      <c r="AV42" s="156">
        <f t="shared" si="3"/>
        <v>400</v>
      </c>
      <c r="AW42" s="155">
        <v>0</v>
      </c>
      <c r="AX42" s="155">
        <v>0</v>
      </c>
      <c r="AY42" s="157">
        <f t="shared" si="4"/>
        <v>481</v>
      </c>
      <c r="AZ42" s="157">
        <f t="shared" si="4"/>
        <v>3300</v>
      </c>
      <c r="BA42" s="157">
        <v>0</v>
      </c>
      <c r="BB42" s="157">
        <v>0</v>
      </c>
      <c r="BC42" s="155">
        <v>0</v>
      </c>
      <c r="BD42" s="155">
        <v>0</v>
      </c>
      <c r="BE42" s="155">
        <v>0</v>
      </c>
      <c r="BF42" s="155">
        <v>0</v>
      </c>
      <c r="BG42" s="155">
        <v>0</v>
      </c>
      <c r="BH42" s="155">
        <v>0</v>
      </c>
      <c r="BI42" s="155">
        <v>10</v>
      </c>
      <c r="BJ42" s="155">
        <v>200</v>
      </c>
      <c r="BK42" s="156">
        <f t="shared" si="5"/>
        <v>10</v>
      </c>
      <c r="BL42" s="156">
        <f t="shared" si="5"/>
        <v>200</v>
      </c>
      <c r="BM42" s="156">
        <f t="shared" si="6"/>
        <v>491</v>
      </c>
      <c r="BN42" s="156">
        <f t="shared" si="6"/>
        <v>3500</v>
      </c>
      <c r="BO42" s="155">
        <v>0</v>
      </c>
      <c r="BP42" s="155">
        <v>0</v>
      </c>
      <c r="BQ42" s="161">
        <v>0</v>
      </c>
      <c r="BR42" s="161">
        <v>0</v>
      </c>
    </row>
    <row r="43" spans="1:95" s="16" customFormat="1" ht="18" customHeight="1" x14ac:dyDescent="0.25">
      <c r="A43" s="38" t="s">
        <v>37</v>
      </c>
      <c r="B43" s="13" t="s">
        <v>38</v>
      </c>
      <c r="C43" s="156">
        <f>SUM(C33:C42)</f>
        <v>11820</v>
      </c>
      <c r="D43" s="156">
        <f t="shared" ref="D43:BQ43" si="15">SUM(D33:D42)</f>
        <v>19470</v>
      </c>
      <c r="E43" s="156">
        <f t="shared" si="15"/>
        <v>15500</v>
      </c>
      <c r="F43" s="156">
        <f t="shared" si="15"/>
        <v>38000</v>
      </c>
      <c r="G43" s="156">
        <f t="shared" si="15"/>
        <v>170</v>
      </c>
      <c r="H43" s="156">
        <f t="shared" si="15"/>
        <v>750</v>
      </c>
      <c r="I43" s="156">
        <f t="shared" si="14"/>
        <v>27490</v>
      </c>
      <c r="J43" s="156">
        <f t="shared" si="14"/>
        <v>58220</v>
      </c>
      <c r="K43" s="156">
        <f t="shared" si="15"/>
        <v>150</v>
      </c>
      <c r="L43" s="156">
        <f t="shared" si="15"/>
        <v>910</v>
      </c>
      <c r="M43" s="156">
        <f t="shared" si="15"/>
        <v>625</v>
      </c>
      <c r="N43" s="156">
        <f t="shared" si="15"/>
        <v>3137</v>
      </c>
      <c r="O43" s="156">
        <f t="shared" si="1"/>
        <v>28265</v>
      </c>
      <c r="P43" s="156">
        <f t="shared" si="1"/>
        <v>62267</v>
      </c>
      <c r="Q43" s="156">
        <f t="shared" si="15"/>
        <v>0</v>
      </c>
      <c r="R43" s="156">
        <f t="shared" si="15"/>
        <v>0</v>
      </c>
      <c r="S43" s="156">
        <f t="shared" si="15"/>
        <v>0</v>
      </c>
      <c r="T43" s="156">
        <f t="shared" si="15"/>
        <v>0</v>
      </c>
      <c r="U43" s="156">
        <f t="shared" si="15"/>
        <v>5855</v>
      </c>
      <c r="V43" s="156">
        <f t="shared" si="15"/>
        <v>121400</v>
      </c>
      <c r="W43" s="156">
        <f t="shared" si="15"/>
        <v>1675</v>
      </c>
      <c r="X43" s="156">
        <f t="shared" si="15"/>
        <v>95800</v>
      </c>
      <c r="Y43" s="156">
        <f t="shared" si="15"/>
        <v>100</v>
      </c>
      <c r="Z43" s="156">
        <f t="shared" si="15"/>
        <v>900</v>
      </c>
      <c r="AA43" s="156">
        <f t="shared" si="15"/>
        <v>60</v>
      </c>
      <c r="AB43" s="156">
        <f t="shared" si="15"/>
        <v>5060</v>
      </c>
      <c r="AC43" s="156">
        <f t="shared" si="15"/>
        <v>1241</v>
      </c>
      <c r="AD43" s="156">
        <f t="shared" si="15"/>
        <v>71300</v>
      </c>
      <c r="AE43" s="156">
        <f t="shared" si="2"/>
        <v>8931</v>
      </c>
      <c r="AF43" s="156">
        <f t="shared" si="2"/>
        <v>294460</v>
      </c>
      <c r="AG43" s="156">
        <f t="shared" si="15"/>
        <v>0</v>
      </c>
      <c r="AH43" s="156">
        <f t="shared" si="15"/>
        <v>0</v>
      </c>
      <c r="AI43" s="156">
        <f t="shared" si="15"/>
        <v>20</v>
      </c>
      <c r="AJ43" s="156">
        <f t="shared" si="15"/>
        <v>600</v>
      </c>
      <c r="AK43" s="156">
        <f t="shared" si="15"/>
        <v>40</v>
      </c>
      <c r="AL43" s="156">
        <f t="shared" si="15"/>
        <v>330</v>
      </c>
      <c r="AM43" s="156">
        <f t="shared" si="15"/>
        <v>655</v>
      </c>
      <c r="AN43" s="156">
        <f t="shared" si="15"/>
        <v>6800</v>
      </c>
      <c r="AO43" s="156">
        <f t="shared" si="15"/>
        <v>0</v>
      </c>
      <c r="AP43" s="156">
        <f t="shared" si="15"/>
        <v>0</v>
      </c>
      <c r="AQ43" s="156">
        <f t="shared" si="15"/>
        <v>1870</v>
      </c>
      <c r="AR43" s="156">
        <f t="shared" si="15"/>
        <v>11600</v>
      </c>
      <c r="AS43" s="156">
        <f t="shared" si="15"/>
        <v>30</v>
      </c>
      <c r="AT43" s="156">
        <f t="shared" si="15"/>
        <v>50</v>
      </c>
      <c r="AU43" s="156">
        <f t="shared" si="3"/>
        <v>2615</v>
      </c>
      <c r="AV43" s="156">
        <f t="shared" si="3"/>
        <v>19380</v>
      </c>
      <c r="AW43" s="156">
        <f t="shared" si="15"/>
        <v>0</v>
      </c>
      <c r="AX43" s="156">
        <f t="shared" si="15"/>
        <v>0</v>
      </c>
      <c r="AY43" s="157">
        <f t="shared" si="4"/>
        <v>39811</v>
      </c>
      <c r="AZ43" s="157">
        <f t="shared" si="4"/>
        <v>376107</v>
      </c>
      <c r="BA43" s="156">
        <f t="shared" si="15"/>
        <v>0</v>
      </c>
      <c r="BB43" s="156">
        <f t="shared" si="15"/>
        <v>0</v>
      </c>
      <c r="BC43" s="156">
        <f t="shared" si="15"/>
        <v>0</v>
      </c>
      <c r="BD43" s="156">
        <f t="shared" si="15"/>
        <v>0</v>
      </c>
      <c r="BE43" s="156">
        <f t="shared" si="15"/>
        <v>130</v>
      </c>
      <c r="BF43" s="156">
        <f t="shared" si="15"/>
        <v>4000</v>
      </c>
      <c r="BG43" s="156">
        <f t="shared" si="15"/>
        <v>1060</v>
      </c>
      <c r="BH43" s="156">
        <f t="shared" si="15"/>
        <v>25900</v>
      </c>
      <c r="BI43" s="156">
        <f t="shared" si="15"/>
        <v>1070</v>
      </c>
      <c r="BJ43" s="156">
        <f t="shared" si="15"/>
        <v>20300</v>
      </c>
      <c r="BK43" s="156">
        <f t="shared" si="5"/>
        <v>2260</v>
      </c>
      <c r="BL43" s="156">
        <f t="shared" si="5"/>
        <v>50200</v>
      </c>
      <c r="BM43" s="156">
        <f t="shared" si="6"/>
        <v>42071</v>
      </c>
      <c r="BN43" s="156">
        <f t="shared" si="6"/>
        <v>426307</v>
      </c>
      <c r="BO43" s="156">
        <f t="shared" si="15"/>
        <v>890</v>
      </c>
      <c r="BP43" s="156">
        <f t="shared" si="15"/>
        <v>5920</v>
      </c>
      <c r="BQ43" s="156">
        <f t="shared" si="15"/>
        <v>185</v>
      </c>
      <c r="BR43" s="156">
        <f t="shared" ref="BR43" si="16">SUM(BR33:BR42)</f>
        <v>1290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156">
        <f>C43+C32+C19</f>
        <v>32874</v>
      </c>
      <c r="D44" s="156">
        <f t="shared" ref="D44:BO44" si="17">D43+D32+D19</f>
        <v>69500</v>
      </c>
      <c r="E44" s="156">
        <f t="shared" si="17"/>
        <v>29245</v>
      </c>
      <c r="F44" s="156">
        <f t="shared" si="17"/>
        <v>72850</v>
      </c>
      <c r="G44" s="156">
        <f t="shared" si="17"/>
        <v>320</v>
      </c>
      <c r="H44" s="156">
        <f t="shared" si="17"/>
        <v>2850</v>
      </c>
      <c r="I44" s="156">
        <f t="shared" si="14"/>
        <v>62439</v>
      </c>
      <c r="J44" s="156">
        <f t="shared" si="14"/>
        <v>145200</v>
      </c>
      <c r="K44" s="156">
        <f t="shared" si="17"/>
        <v>360</v>
      </c>
      <c r="L44" s="156">
        <f t="shared" si="17"/>
        <v>3080</v>
      </c>
      <c r="M44" s="156">
        <f t="shared" si="17"/>
        <v>855</v>
      </c>
      <c r="N44" s="156">
        <f t="shared" si="17"/>
        <v>6637</v>
      </c>
      <c r="O44" s="156">
        <f t="shared" si="1"/>
        <v>63654</v>
      </c>
      <c r="P44" s="156">
        <f t="shared" si="1"/>
        <v>154917</v>
      </c>
      <c r="Q44" s="156">
        <f t="shared" si="17"/>
        <v>0</v>
      </c>
      <c r="R44" s="156">
        <f t="shared" si="17"/>
        <v>0</v>
      </c>
      <c r="S44" s="156">
        <f t="shared" si="17"/>
        <v>0</v>
      </c>
      <c r="T44" s="156">
        <f t="shared" si="17"/>
        <v>0</v>
      </c>
      <c r="U44" s="156">
        <f t="shared" si="17"/>
        <v>13530</v>
      </c>
      <c r="V44" s="156">
        <f t="shared" si="17"/>
        <v>213250</v>
      </c>
      <c r="W44" s="156">
        <f t="shared" si="17"/>
        <v>5070</v>
      </c>
      <c r="X44" s="156">
        <f t="shared" si="17"/>
        <v>189100</v>
      </c>
      <c r="Y44" s="156">
        <f t="shared" si="17"/>
        <v>175</v>
      </c>
      <c r="Z44" s="156">
        <f t="shared" si="17"/>
        <v>2550</v>
      </c>
      <c r="AA44" s="156">
        <f t="shared" si="17"/>
        <v>250</v>
      </c>
      <c r="AB44" s="156">
        <f t="shared" si="17"/>
        <v>7810</v>
      </c>
      <c r="AC44" s="156">
        <f t="shared" si="17"/>
        <v>1750</v>
      </c>
      <c r="AD44" s="156">
        <f t="shared" si="17"/>
        <v>111100</v>
      </c>
      <c r="AE44" s="156">
        <f t="shared" si="2"/>
        <v>20775</v>
      </c>
      <c r="AF44" s="156">
        <f t="shared" si="2"/>
        <v>523810</v>
      </c>
      <c r="AG44" s="156">
        <f t="shared" si="17"/>
        <v>0</v>
      </c>
      <c r="AH44" s="156">
        <f t="shared" si="17"/>
        <v>0</v>
      </c>
      <c r="AI44" s="156">
        <f t="shared" si="17"/>
        <v>40</v>
      </c>
      <c r="AJ44" s="156">
        <f t="shared" si="17"/>
        <v>1100</v>
      </c>
      <c r="AK44" s="156">
        <f t="shared" si="17"/>
        <v>975</v>
      </c>
      <c r="AL44" s="156">
        <f t="shared" si="17"/>
        <v>5505</v>
      </c>
      <c r="AM44" s="156">
        <f t="shared" si="17"/>
        <v>2895</v>
      </c>
      <c r="AN44" s="156">
        <f t="shared" si="17"/>
        <v>31425</v>
      </c>
      <c r="AO44" s="156">
        <f t="shared" si="17"/>
        <v>27</v>
      </c>
      <c r="AP44" s="156">
        <f t="shared" si="17"/>
        <v>230</v>
      </c>
      <c r="AQ44" s="156">
        <f t="shared" si="17"/>
        <v>4610</v>
      </c>
      <c r="AR44" s="156">
        <f t="shared" si="17"/>
        <v>33608</v>
      </c>
      <c r="AS44" s="156">
        <f t="shared" si="17"/>
        <v>40</v>
      </c>
      <c r="AT44" s="156">
        <f t="shared" si="17"/>
        <v>100</v>
      </c>
      <c r="AU44" s="156">
        <f t="shared" si="3"/>
        <v>8587</v>
      </c>
      <c r="AV44" s="156">
        <f t="shared" si="3"/>
        <v>71968</v>
      </c>
      <c r="AW44" s="156">
        <f t="shared" si="17"/>
        <v>0</v>
      </c>
      <c r="AX44" s="156">
        <f t="shared" si="17"/>
        <v>0</v>
      </c>
      <c r="AY44" s="157">
        <f t="shared" si="4"/>
        <v>93016</v>
      </c>
      <c r="AZ44" s="157">
        <f t="shared" si="4"/>
        <v>750695</v>
      </c>
      <c r="BA44" s="156">
        <f t="shared" si="17"/>
        <v>0</v>
      </c>
      <c r="BB44" s="156">
        <f t="shared" si="17"/>
        <v>0</v>
      </c>
      <c r="BC44" s="156">
        <f t="shared" si="17"/>
        <v>0</v>
      </c>
      <c r="BD44" s="156">
        <f t="shared" si="17"/>
        <v>0</v>
      </c>
      <c r="BE44" s="156">
        <f t="shared" si="17"/>
        <v>561</v>
      </c>
      <c r="BF44" s="156">
        <f t="shared" si="17"/>
        <v>9700</v>
      </c>
      <c r="BG44" s="156">
        <f t="shared" si="17"/>
        <v>4060</v>
      </c>
      <c r="BH44" s="156">
        <f t="shared" si="17"/>
        <v>68100</v>
      </c>
      <c r="BI44" s="156">
        <f t="shared" si="17"/>
        <v>3970</v>
      </c>
      <c r="BJ44" s="156">
        <f t="shared" si="17"/>
        <v>69550</v>
      </c>
      <c r="BK44" s="156">
        <f t="shared" si="5"/>
        <v>8591</v>
      </c>
      <c r="BL44" s="156">
        <f t="shared" si="5"/>
        <v>147350</v>
      </c>
      <c r="BM44" s="156">
        <f t="shared" si="6"/>
        <v>101607</v>
      </c>
      <c r="BN44" s="156">
        <f t="shared" si="6"/>
        <v>898045</v>
      </c>
      <c r="BO44" s="156">
        <f t="shared" si="17"/>
        <v>3442</v>
      </c>
      <c r="BP44" s="156">
        <f t="shared" ref="BP44:BR44" si="18">BP43+BP32+BP19</f>
        <v>20490</v>
      </c>
      <c r="BQ44" s="156">
        <f t="shared" si="18"/>
        <v>810</v>
      </c>
      <c r="BR44" s="156">
        <f t="shared" si="18"/>
        <v>4425</v>
      </c>
    </row>
    <row r="45" spans="1:95" s="10" customFormat="1" ht="18" customHeight="1" x14ac:dyDescent="0.25">
      <c r="A45" s="37">
        <v>35</v>
      </c>
      <c r="B45" s="12" t="s">
        <v>90</v>
      </c>
      <c r="C45" s="155"/>
      <c r="D45" s="155"/>
      <c r="E45" s="155"/>
      <c r="F45" s="155"/>
      <c r="G45" s="155"/>
      <c r="H45" s="155"/>
      <c r="I45" s="156">
        <f t="shared" si="14"/>
        <v>0</v>
      </c>
      <c r="J45" s="156">
        <f t="shared" si="14"/>
        <v>0</v>
      </c>
      <c r="K45" s="155"/>
      <c r="L45" s="155"/>
      <c r="M45" s="155"/>
      <c r="N45" s="155"/>
      <c r="O45" s="156">
        <f t="shared" si="1"/>
        <v>0</v>
      </c>
      <c r="P45" s="156">
        <f t="shared" si="1"/>
        <v>0</v>
      </c>
      <c r="Q45" s="156"/>
      <c r="R45" s="156"/>
      <c r="S45" s="156"/>
      <c r="T45" s="156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6">
        <f t="shared" si="2"/>
        <v>0</v>
      </c>
      <c r="AF45" s="156">
        <f t="shared" si="2"/>
        <v>0</v>
      </c>
      <c r="AG45" s="156"/>
      <c r="AH45" s="156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  <c r="AS45" s="155"/>
      <c r="AT45" s="155"/>
      <c r="AU45" s="156">
        <f t="shared" si="3"/>
        <v>0</v>
      </c>
      <c r="AV45" s="156">
        <f t="shared" si="3"/>
        <v>0</v>
      </c>
      <c r="AW45" s="155"/>
      <c r="AX45" s="155"/>
      <c r="AY45" s="157">
        <f t="shared" si="4"/>
        <v>0</v>
      </c>
      <c r="AZ45" s="157">
        <f t="shared" si="4"/>
        <v>0</v>
      </c>
      <c r="BA45" s="157"/>
      <c r="BB45" s="157"/>
      <c r="BC45" s="155"/>
      <c r="BD45" s="155"/>
      <c r="BE45" s="155"/>
      <c r="BF45" s="155"/>
      <c r="BG45" s="155"/>
      <c r="BH45" s="155"/>
      <c r="BI45" s="155"/>
      <c r="BJ45" s="155"/>
      <c r="BK45" s="156">
        <f t="shared" si="5"/>
        <v>0</v>
      </c>
      <c r="BL45" s="156">
        <f t="shared" si="5"/>
        <v>0</v>
      </c>
      <c r="BM45" s="156">
        <f t="shared" si="6"/>
        <v>0</v>
      </c>
      <c r="BN45" s="156">
        <f t="shared" si="6"/>
        <v>0</v>
      </c>
      <c r="BO45" s="155"/>
      <c r="BP45" s="155"/>
      <c r="BQ45" s="160"/>
      <c r="BR45" s="160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155">
        <v>4940</v>
      </c>
      <c r="D46" s="155">
        <v>13200</v>
      </c>
      <c r="E46" s="155">
        <v>0</v>
      </c>
      <c r="F46" s="155">
        <v>0</v>
      </c>
      <c r="G46" s="155">
        <v>0</v>
      </c>
      <c r="H46" s="155">
        <v>0</v>
      </c>
      <c r="I46" s="156">
        <f t="shared" si="14"/>
        <v>4940</v>
      </c>
      <c r="J46" s="156">
        <f t="shared" si="14"/>
        <v>13200</v>
      </c>
      <c r="K46" s="155">
        <v>0</v>
      </c>
      <c r="L46" s="155">
        <v>0</v>
      </c>
      <c r="M46" s="155">
        <v>0</v>
      </c>
      <c r="N46" s="155">
        <v>0</v>
      </c>
      <c r="O46" s="156">
        <f t="shared" si="1"/>
        <v>4940</v>
      </c>
      <c r="P46" s="156">
        <f t="shared" si="1"/>
        <v>13200</v>
      </c>
      <c r="Q46" s="156">
        <v>0</v>
      </c>
      <c r="R46" s="156">
        <v>0</v>
      </c>
      <c r="S46" s="156">
        <v>0</v>
      </c>
      <c r="T46" s="156">
        <v>0</v>
      </c>
      <c r="U46" s="155">
        <v>4160</v>
      </c>
      <c r="V46" s="155">
        <v>24800</v>
      </c>
      <c r="W46" s="155">
        <v>120</v>
      </c>
      <c r="X46" s="155">
        <v>600</v>
      </c>
      <c r="Y46" s="155">
        <v>0</v>
      </c>
      <c r="Z46" s="155">
        <v>0</v>
      </c>
      <c r="AA46" s="155">
        <v>250</v>
      </c>
      <c r="AB46" s="155">
        <v>1100</v>
      </c>
      <c r="AC46" s="155">
        <v>0</v>
      </c>
      <c r="AD46" s="155">
        <v>0</v>
      </c>
      <c r="AE46" s="156">
        <f t="shared" si="2"/>
        <v>4530</v>
      </c>
      <c r="AF46" s="156">
        <f t="shared" si="2"/>
        <v>26500</v>
      </c>
      <c r="AG46" s="156">
        <v>0</v>
      </c>
      <c r="AH46" s="156">
        <v>0</v>
      </c>
      <c r="AI46" s="155">
        <v>0</v>
      </c>
      <c r="AJ46" s="155">
        <v>0</v>
      </c>
      <c r="AK46" s="155">
        <v>0</v>
      </c>
      <c r="AL46" s="155">
        <v>0</v>
      </c>
      <c r="AM46" s="155">
        <v>600</v>
      </c>
      <c r="AN46" s="155">
        <v>4250</v>
      </c>
      <c r="AO46" s="155">
        <v>0</v>
      </c>
      <c r="AP46" s="155">
        <v>0</v>
      </c>
      <c r="AQ46" s="155">
        <v>210</v>
      </c>
      <c r="AR46" s="155">
        <v>1150</v>
      </c>
      <c r="AS46" s="155">
        <v>0</v>
      </c>
      <c r="AT46" s="155">
        <v>0</v>
      </c>
      <c r="AU46" s="156">
        <f t="shared" si="3"/>
        <v>810</v>
      </c>
      <c r="AV46" s="156">
        <f t="shared" si="3"/>
        <v>5400</v>
      </c>
      <c r="AW46" s="155">
        <v>0</v>
      </c>
      <c r="AX46" s="155">
        <v>0</v>
      </c>
      <c r="AY46" s="157">
        <f t="shared" si="4"/>
        <v>10280</v>
      </c>
      <c r="AZ46" s="157">
        <f t="shared" si="4"/>
        <v>45100</v>
      </c>
      <c r="BA46" s="157">
        <v>0</v>
      </c>
      <c r="BB46" s="157">
        <v>0</v>
      </c>
      <c r="BC46" s="155">
        <v>0</v>
      </c>
      <c r="BD46" s="155">
        <v>0</v>
      </c>
      <c r="BE46" s="155">
        <v>0</v>
      </c>
      <c r="BF46" s="155">
        <v>0</v>
      </c>
      <c r="BG46" s="155">
        <v>1000</v>
      </c>
      <c r="BH46" s="155">
        <v>6600</v>
      </c>
      <c r="BI46" s="155">
        <v>2500</v>
      </c>
      <c r="BJ46" s="155">
        <v>16400</v>
      </c>
      <c r="BK46" s="156">
        <f t="shared" si="5"/>
        <v>3500</v>
      </c>
      <c r="BL46" s="156">
        <f t="shared" si="5"/>
        <v>23000</v>
      </c>
      <c r="BM46" s="156">
        <f t="shared" si="6"/>
        <v>13780</v>
      </c>
      <c r="BN46" s="156">
        <f t="shared" si="6"/>
        <v>68100</v>
      </c>
      <c r="BO46" s="155">
        <v>1000</v>
      </c>
      <c r="BP46" s="155">
        <v>5000</v>
      </c>
      <c r="BQ46" s="159">
        <v>250</v>
      </c>
      <c r="BR46" s="159">
        <v>1000</v>
      </c>
    </row>
    <row r="47" spans="1:95" s="16" customFormat="1" ht="18" customHeight="1" x14ac:dyDescent="0.25">
      <c r="A47" s="38"/>
      <c r="B47" s="13" t="s">
        <v>40</v>
      </c>
      <c r="C47" s="156">
        <f>SUM(C45:C46)</f>
        <v>4940</v>
      </c>
      <c r="D47" s="156">
        <f t="shared" ref="D47:BQ47" si="19">SUM(D45:D46)</f>
        <v>13200</v>
      </c>
      <c r="E47" s="156">
        <f t="shared" si="19"/>
        <v>0</v>
      </c>
      <c r="F47" s="156">
        <f t="shared" si="19"/>
        <v>0</v>
      </c>
      <c r="G47" s="156">
        <f t="shared" si="19"/>
        <v>0</v>
      </c>
      <c r="H47" s="156">
        <f t="shared" si="19"/>
        <v>0</v>
      </c>
      <c r="I47" s="156">
        <f t="shared" si="14"/>
        <v>4940</v>
      </c>
      <c r="J47" s="156">
        <f t="shared" si="14"/>
        <v>13200</v>
      </c>
      <c r="K47" s="156">
        <f t="shared" si="19"/>
        <v>0</v>
      </c>
      <c r="L47" s="156">
        <f t="shared" si="19"/>
        <v>0</v>
      </c>
      <c r="M47" s="156">
        <f t="shared" si="19"/>
        <v>0</v>
      </c>
      <c r="N47" s="156">
        <f t="shared" si="19"/>
        <v>0</v>
      </c>
      <c r="O47" s="156">
        <f t="shared" si="1"/>
        <v>4940</v>
      </c>
      <c r="P47" s="156">
        <f t="shared" si="1"/>
        <v>13200</v>
      </c>
      <c r="Q47" s="156">
        <f t="shared" si="19"/>
        <v>0</v>
      </c>
      <c r="R47" s="156">
        <f t="shared" si="19"/>
        <v>0</v>
      </c>
      <c r="S47" s="156">
        <f t="shared" si="19"/>
        <v>0</v>
      </c>
      <c r="T47" s="156">
        <f t="shared" si="19"/>
        <v>0</v>
      </c>
      <c r="U47" s="156">
        <f t="shared" si="19"/>
        <v>4160</v>
      </c>
      <c r="V47" s="156">
        <f t="shared" si="19"/>
        <v>24800</v>
      </c>
      <c r="W47" s="156">
        <f t="shared" si="19"/>
        <v>120</v>
      </c>
      <c r="X47" s="156">
        <f t="shared" si="19"/>
        <v>600</v>
      </c>
      <c r="Y47" s="156">
        <f t="shared" si="19"/>
        <v>0</v>
      </c>
      <c r="Z47" s="156">
        <f t="shared" si="19"/>
        <v>0</v>
      </c>
      <c r="AA47" s="156">
        <f t="shared" si="19"/>
        <v>250</v>
      </c>
      <c r="AB47" s="156">
        <f t="shared" si="19"/>
        <v>1100</v>
      </c>
      <c r="AC47" s="156">
        <f t="shared" si="19"/>
        <v>0</v>
      </c>
      <c r="AD47" s="156">
        <f t="shared" si="19"/>
        <v>0</v>
      </c>
      <c r="AE47" s="156">
        <f t="shared" si="2"/>
        <v>4530</v>
      </c>
      <c r="AF47" s="156">
        <f t="shared" si="2"/>
        <v>26500</v>
      </c>
      <c r="AG47" s="156">
        <f t="shared" si="19"/>
        <v>0</v>
      </c>
      <c r="AH47" s="156">
        <f t="shared" si="19"/>
        <v>0</v>
      </c>
      <c r="AI47" s="156">
        <f t="shared" si="19"/>
        <v>0</v>
      </c>
      <c r="AJ47" s="156">
        <f t="shared" si="19"/>
        <v>0</v>
      </c>
      <c r="AK47" s="156">
        <f t="shared" si="19"/>
        <v>0</v>
      </c>
      <c r="AL47" s="156">
        <f t="shared" si="19"/>
        <v>0</v>
      </c>
      <c r="AM47" s="156">
        <f t="shared" si="19"/>
        <v>600</v>
      </c>
      <c r="AN47" s="156">
        <f t="shared" si="19"/>
        <v>4250</v>
      </c>
      <c r="AO47" s="156">
        <f t="shared" si="19"/>
        <v>0</v>
      </c>
      <c r="AP47" s="156">
        <f t="shared" si="19"/>
        <v>0</v>
      </c>
      <c r="AQ47" s="156">
        <f t="shared" si="19"/>
        <v>210</v>
      </c>
      <c r="AR47" s="156">
        <f t="shared" si="19"/>
        <v>1150</v>
      </c>
      <c r="AS47" s="156">
        <f t="shared" si="19"/>
        <v>0</v>
      </c>
      <c r="AT47" s="156">
        <f t="shared" si="19"/>
        <v>0</v>
      </c>
      <c r="AU47" s="156">
        <f t="shared" si="3"/>
        <v>810</v>
      </c>
      <c r="AV47" s="156">
        <f t="shared" si="3"/>
        <v>5400</v>
      </c>
      <c r="AW47" s="156">
        <f t="shared" si="19"/>
        <v>0</v>
      </c>
      <c r="AX47" s="156">
        <f t="shared" si="19"/>
        <v>0</v>
      </c>
      <c r="AY47" s="157">
        <f t="shared" si="4"/>
        <v>10280</v>
      </c>
      <c r="AZ47" s="157">
        <f t="shared" si="4"/>
        <v>45100</v>
      </c>
      <c r="BA47" s="156">
        <f t="shared" si="19"/>
        <v>0</v>
      </c>
      <c r="BB47" s="156">
        <f t="shared" si="19"/>
        <v>0</v>
      </c>
      <c r="BC47" s="156">
        <f t="shared" si="19"/>
        <v>0</v>
      </c>
      <c r="BD47" s="156">
        <f t="shared" si="19"/>
        <v>0</v>
      </c>
      <c r="BE47" s="156">
        <f t="shared" si="19"/>
        <v>0</v>
      </c>
      <c r="BF47" s="156">
        <f t="shared" si="19"/>
        <v>0</v>
      </c>
      <c r="BG47" s="156">
        <f t="shared" si="19"/>
        <v>1000</v>
      </c>
      <c r="BH47" s="156">
        <f t="shared" si="19"/>
        <v>6600</v>
      </c>
      <c r="BI47" s="156">
        <f t="shared" si="19"/>
        <v>2500</v>
      </c>
      <c r="BJ47" s="156">
        <f t="shared" si="19"/>
        <v>16400</v>
      </c>
      <c r="BK47" s="156">
        <f t="shared" si="5"/>
        <v>3500</v>
      </c>
      <c r="BL47" s="156">
        <f t="shared" si="5"/>
        <v>23000</v>
      </c>
      <c r="BM47" s="156">
        <f t="shared" si="6"/>
        <v>13780</v>
      </c>
      <c r="BN47" s="156">
        <f t="shared" si="6"/>
        <v>68100</v>
      </c>
      <c r="BO47" s="156">
        <f t="shared" si="19"/>
        <v>1000</v>
      </c>
      <c r="BP47" s="156">
        <f t="shared" si="19"/>
        <v>5000</v>
      </c>
      <c r="BQ47" s="156">
        <f t="shared" si="19"/>
        <v>250</v>
      </c>
      <c r="BR47" s="156">
        <f t="shared" ref="BR47" si="20">SUM(BR45:BR46)</f>
        <v>1000</v>
      </c>
    </row>
    <row r="48" spans="1:95" s="10" customFormat="1" ht="18" customHeight="1" x14ac:dyDescent="0.25">
      <c r="A48" s="37">
        <v>37</v>
      </c>
      <c r="B48" s="12" t="s">
        <v>80</v>
      </c>
      <c r="C48" s="155">
        <v>52000</v>
      </c>
      <c r="D48" s="155">
        <v>23800</v>
      </c>
      <c r="E48" s="155">
        <v>140</v>
      </c>
      <c r="F48" s="155">
        <v>1000</v>
      </c>
      <c r="G48" s="155">
        <v>0</v>
      </c>
      <c r="H48" s="155">
        <v>0</v>
      </c>
      <c r="I48" s="156">
        <f t="shared" si="14"/>
        <v>52140</v>
      </c>
      <c r="J48" s="156">
        <f t="shared" si="14"/>
        <v>24800</v>
      </c>
      <c r="K48" s="155">
        <v>0</v>
      </c>
      <c r="L48" s="155">
        <v>0</v>
      </c>
      <c r="M48" s="155">
        <v>0</v>
      </c>
      <c r="N48" s="155">
        <v>0</v>
      </c>
      <c r="O48" s="156">
        <f t="shared" si="1"/>
        <v>52140</v>
      </c>
      <c r="P48" s="156">
        <f t="shared" si="1"/>
        <v>24800</v>
      </c>
      <c r="Q48" s="156">
        <v>0</v>
      </c>
      <c r="R48" s="156">
        <v>0</v>
      </c>
      <c r="S48" s="156">
        <v>0</v>
      </c>
      <c r="T48" s="156">
        <v>0</v>
      </c>
      <c r="U48" s="155">
        <v>0</v>
      </c>
      <c r="V48" s="155">
        <v>0</v>
      </c>
      <c r="W48" s="155">
        <v>0</v>
      </c>
      <c r="X48" s="155">
        <v>0</v>
      </c>
      <c r="Y48" s="155">
        <v>0</v>
      </c>
      <c r="Z48" s="155">
        <v>0</v>
      </c>
      <c r="AA48" s="155">
        <v>0</v>
      </c>
      <c r="AB48" s="155">
        <v>0</v>
      </c>
      <c r="AC48" s="155">
        <v>0</v>
      </c>
      <c r="AD48" s="155">
        <v>0</v>
      </c>
      <c r="AE48" s="156">
        <f t="shared" si="2"/>
        <v>0</v>
      </c>
      <c r="AF48" s="156">
        <f t="shared" si="2"/>
        <v>0</v>
      </c>
      <c r="AG48" s="156">
        <v>0</v>
      </c>
      <c r="AH48" s="156">
        <v>0</v>
      </c>
      <c r="AI48" s="155">
        <v>0</v>
      </c>
      <c r="AJ48" s="155">
        <v>0</v>
      </c>
      <c r="AK48" s="155">
        <v>0</v>
      </c>
      <c r="AL48" s="155">
        <v>0</v>
      </c>
      <c r="AM48" s="155">
        <v>20</v>
      </c>
      <c r="AN48" s="155">
        <v>200</v>
      </c>
      <c r="AO48" s="155">
        <v>0</v>
      </c>
      <c r="AP48" s="155">
        <v>0</v>
      </c>
      <c r="AQ48" s="155">
        <v>0</v>
      </c>
      <c r="AR48" s="155">
        <v>0</v>
      </c>
      <c r="AS48" s="155">
        <v>0</v>
      </c>
      <c r="AT48" s="155">
        <v>0</v>
      </c>
      <c r="AU48" s="156">
        <f t="shared" si="3"/>
        <v>20</v>
      </c>
      <c r="AV48" s="156">
        <f t="shared" si="3"/>
        <v>200</v>
      </c>
      <c r="AW48" s="155">
        <v>0</v>
      </c>
      <c r="AX48" s="155">
        <v>0</v>
      </c>
      <c r="AY48" s="157">
        <f t="shared" si="4"/>
        <v>52160</v>
      </c>
      <c r="AZ48" s="157">
        <f t="shared" si="4"/>
        <v>25000</v>
      </c>
      <c r="BA48" s="157">
        <v>0</v>
      </c>
      <c r="BB48" s="157">
        <v>0</v>
      </c>
      <c r="BC48" s="155">
        <v>0</v>
      </c>
      <c r="BD48" s="155">
        <v>0</v>
      </c>
      <c r="BE48" s="155">
        <v>0</v>
      </c>
      <c r="BF48" s="155">
        <v>0</v>
      </c>
      <c r="BG48" s="155">
        <v>0</v>
      </c>
      <c r="BH48" s="155">
        <v>0</v>
      </c>
      <c r="BI48" s="155">
        <v>240</v>
      </c>
      <c r="BJ48" s="155">
        <v>2400</v>
      </c>
      <c r="BK48" s="156">
        <f t="shared" si="5"/>
        <v>240</v>
      </c>
      <c r="BL48" s="156">
        <f t="shared" si="5"/>
        <v>2400</v>
      </c>
      <c r="BM48" s="156">
        <f t="shared" si="6"/>
        <v>52400</v>
      </c>
      <c r="BN48" s="156">
        <f t="shared" si="6"/>
        <v>27400</v>
      </c>
      <c r="BO48" s="155">
        <v>240</v>
      </c>
      <c r="BP48" s="155">
        <v>1200</v>
      </c>
      <c r="BQ48" s="160">
        <v>60</v>
      </c>
      <c r="BR48" s="160">
        <v>240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155"/>
      <c r="D49" s="155"/>
      <c r="E49" s="155"/>
      <c r="F49" s="155"/>
      <c r="G49" s="155"/>
      <c r="H49" s="155"/>
      <c r="I49" s="156">
        <f t="shared" si="14"/>
        <v>0</v>
      </c>
      <c r="J49" s="156">
        <f t="shared" si="14"/>
        <v>0</v>
      </c>
      <c r="K49" s="155"/>
      <c r="L49" s="155"/>
      <c r="M49" s="155"/>
      <c r="N49" s="155"/>
      <c r="O49" s="156">
        <f t="shared" si="1"/>
        <v>0</v>
      </c>
      <c r="P49" s="156">
        <f t="shared" si="1"/>
        <v>0</v>
      </c>
      <c r="Q49" s="156"/>
      <c r="R49" s="156"/>
      <c r="S49" s="156"/>
      <c r="T49" s="156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6">
        <f t="shared" si="2"/>
        <v>0</v>
      </c>
      <c r="AF49" s="156">
        <f t="shared" si="2"/>
        <v>0</v>
      </c>
      <c r="AG49" s="156"/>
      <c r="AH49" s="156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  <c r="AS49" s="155"/>
      <c r="AT49" s="155"/>
      <c r="AU49" s="156">
        <f t="shared" si="3"/>
        <v>0</v>
      </c>
      <c r="AV49" s="156">
        <f t="shared" si="3"/>
        <v>0</v>
      </c>
      <c r="AW49" s="155"/>
      <c r="AX49" s="155"/>
      <c r="AY49" s="157">
        <f t="shared" si="4"/>
        <v>0</v>
      </c>
      <c r="AZ49" s="157">
        <f t="shared" si="4"/>
        <v>0</v>
      </c>
      <c r="BA49" s="157"/>
      <c r="BB49" s="157"/>
      <c r="BC49" s="155"/>
      <c r="BD49" s="155"/>
      <c r="BE49" s="155"/>
      <c r="BF49" s="155"/>
      <c r="BG49" s="155"/>
      <c r="BH49" s="155"/>
      <c r="BI49" s="155"/>
      <c r="BJ49" s="155"/>
      <c r="BK49" s="156">
        <f t="shared" si="5"/>
        <v>0</v>
      </c>
      <c r="BL49" s="156">
        <f t="shared" si="5"/>
        <v>0</v>
      </c>
      <c r="BM49" s="156">
        <f t="shared" si="6"/>
        <v>0</v>
      </c>
      <c r="BN49" s="156">
        <f t="shared" si="6"/>
        <v>0</v>
      </c>
      <c r="BO49" s="155"/>
      <c r="BP49" s="155"/>
      <c r="BQ49" s="159"/>
      <c r="BR49" s="159"/>
    </row>
    <row r="50" spans="1:94" s="16" customFormat="1" ht="18" customHeight="1" x14ac:dyDescent="0.25">
      <c r="A50" s="38"/>
      <c r="B50" s="13" t="s">
        <v>42</v>
      </c>
      <c r="C50" s="156">
        <f t="shared" ref="C50:H50" si="21">SUM(C48:C49)</f>
        <v>52000</v>
      </c>
      <c r="D50" s="156">
        <f t="shared" si="21"/>
        <v>23800</v>
      </c>
      <c r="E50" s="156">
        <f t="shared" si="21"/>
        <v>140</v>
      </c>
      <c r="F50" s="156">
        <f t="shared" si="21"/>
        <v>1000</v>
      </c>
      <c r="G50" s="156">
        <f t="shared" si="21"/>
        <v>0</v>
      </c>
      <c r="H50" s="156">
        <f t="shared" si="21"/>
        <v>0</v>
      </c>
      <c r="I50" s="156">
        <f t="shared" si="14"/>
        <v>52140</v>
      </c>
      <c r="J50" s="156">
        <f t="shared" si="14"/>
        <v>24800</v>
      </c>
      <c r="K50" s="156">
        <f>SUM(K48:K49)</f>
        <v>0</v>
      </c>
      <c r="L50" s="156">
        <f>SUM(L48:L49)</f>
        <v>0</v>
      </c>
      <c r="M50" s="156">
        <f>SUM(M48:M49)</f>
        <v>0</v>
      </c>
      <c r="N50" s="156">
        <f>SUM(N48:N49)</f>
        <v>0</v>
      </c>
      <c r="O50" s="156">
        <f t="shared" si="1"/>
        <v>52140</v>
      </c>
      <c r="P50" s="156">
        <f t="shared" si="1"/>
        <v>24800</v>
      </c>
      <c r="Q50" s="156">
        <f t="shared" ref="Q50:AD50" si="22">SUM(Q48:Q49)</f>
        <v>0</v>
      </c>
      <c r="R50" s="156">
        <f t="shared" si="22"/>
        <v>0</v>
      </c>
      <c r="S50" s="156">
        <f t="shared" si="22"/>
        <v>0</v>
      </c>
      <c r="T50" s="156">
        <f t="shared" si="22"/>
        <v>0</v>
      </c>
      <c r="U50" s="156">
        <f t="shared" si="22"/>
        <v>0</v>
      </c>
      <c r="V50" s="156">
        <f t="shared" si="22"/>
        <v>0</v>
      </c>
      <c r="W50" s="156">
        <f t="shared" si="22"/>
        <v>0</v>
      </c>
      <c r="X50" s="156">
        <f t="shared" si="22"/>
        <v>0</v>
      </c>
      <c r="Y50" s="156">
        <f t="shared" si="22"/>
        <v>0</v>
      </c>
      <c r="Z50" s="156">
        <f t="shared" si="22"/>
        <v>0</v>
      </c>
      <c r="AA50" s="156">
        <f t="shared" si="22"/>
        <v>0</v>
      </c>
      <c r="AB50" s="156">
        <f t="shared" si="22"/>
        <v>0</v>
      </c>
      <c r="AC50" s="156">
        <f t="shared" si="22"/>
        <v>0</v>
      </c>
      <c r="AD50" s="156">
        <f t="shared" si="22"/>
        <v>0</v>
      </c>
      <c r="AE50" s="156">
        <f t="shared" si="2"/>
        <v>0</v>
      </c>
      <c r="AF50" s="156">
        <f t="shared" si="2"/>
        <v>0</v>
      </c>
      <c r="AG50" s="156">
        <f t="shared" ref="AG50:AX50" si="23">SUM(AG48:AG49)</f>
        <v>0</v>
      </c>
      <c r="AH50" s="156">
        <f t="shared" si="23"/>
        <v>0</v>
      </c>
      <c r="AI50" s="156">
        <f t="shared" si="23"/>
        <v>0</v>
      </c>
      <c r="AJ50" s="156">
        <f t="shared" si="23"/>
        <v>0</v>
      </c>
      <c r="AK50" s="156">
        <f t="shared" si="23"/>
        <v>0</v>
      </c>
      <c r="AL50" s="156">
        <f t="shared" si="23"/>
        <v>0</v>
      </c>
      <c r="AM50" s="156">
        <f t="shared" si="23"/>
        <v>20</v>
      </c>
      <c r="AN50" s="156">
        <f t="shared" si="23"/>
        <v>200</v>
      </c>
      <c r="AO50" s="156">
        <f t="shared" si="23"/>
        <v>0</v>
      </c>
      <c r="AP50" s="156">
        <f t="shared" si="23"/>
        <v>0</v>
      </c>
      <c r="AQ50" s="156">
        <f t="shared" si="23"/>
        <v>0</v>
      </c>
      <c r="AR50" s="156">
        <f t="shared" si="23"/>
        <v>0</v>
      </c>
      <c r="AS50" s="156">
        <f t="shared" si="23"/>
        <v>0</v>
      </c>
      <c r="AT50" s="156">
        <f t="shared" si="23"/>
        <v>0</v>
      </c>
      <c r="AU50" s="156">
        <f t="shared" si="3"/>
        <v>20</v>
      </c>
      <c r="AV50" s="156">
        <f t="shared" si="3"/>
        <v>200</v>
      </c>
      <c r="AW50" s="156">
        <f t="shared" si="23"/>
        <v>0</v>
      </c>
      <c r="AX50" s="156">
        <f t="shared" si="23"/>
        <v>0</v>
      </c>
      <c r="AY50" s="157">
        <f t="shared" si="4"/>
        <v>52160</v>
      </c>
      <c r="AZ50" s="157">
        <f t="shared" si="4"/>
        <v>25000</v>
      </c>
      <c r="BA50" s="156">
        <f t="shared" ref="BA50:BJ50" si="24">SUM(BA48:BA49)</f>
        <v>0</v>
      </c>
      <c r="BB50" s="156">
        <f t="shared" si="24"/>
        <v>0</v>
      </c>
      <c r="BC50" s="156">
        <f t="shared" si="24"/>
        <v>0</v>
      </c>
      <c r="BD50" s="156">
        <f t="shared" si="24"/>
        <v>0</v>
      </c>
      <c r="BE50" s="156">
        <f t="shared" si="24"/>
        <v>0</v>
      </c>
      <c r="BF50" s="156">
        <f t="shared" si="24"/>
        <v>0</v>
      </c>
      <c r="BG50" s="156">
        <f t="shared" si="24"/>
        <v>0</v>
      </c>
      <c r="BH50" s="156">
        <f t="shared" si="24"/>
        <v>0</v>
      </c>
      <c r="BI50" s="156">
        <f t="shared" si="24"/>
        <v>240</v>
      </c>
      <c r="BJ50" s="156">
        <f t="shared" si="24"/>
        <v>2400</v>
      </c>
      <c r="BK50" s="156">
        <f t="shared" si="5"/>
        <v>240</v>
      </c>
      <c r="BL50" s="156">
        <f t="shared" si="5"/>
        <v>2400</v>
      </c>
      <c r="BM50" s="156">
        <f t="shared" si="6"/>
        <v>52400</v>
      </c>
      <c r="BN50" s="156">
        <f t="shared" si="6"/>
        <v>27400</v>
      </c>
      <c r="BO50" s="156">
        <f>SUM(BO48:BO49)</f>
        <v>240</v>
      </c>
      <c r="BP50" s="156">
        <f>SUM(BP48:BP49)</f>
        <v>1200</v>
      </c>
      <c r="BQ50" s="156">
        <f>SUM(BQ48:BQ49)</f>
        <v>60</v>
      </c>
      <c r="BR50" s="156">
        <f>SUM(BR48:BR49)</f>
        <v>240</v>
      </c>
    </row>
    <row r="51" spans="1:94" s="22" customFormat="1" ht="18" customHeight="1" x14ac:dyDescent="0.25">
      <c r="A51" s="39">
        <v>39</v>
      </c>
      <c r="B51" s="20" t="s">
        <v>68</v>
      </c>
      <c r="C51" s="155">
        <v>500</v>
      </c>
      <c r="D51" s="155">
        <v>2800</v>
      </c>
      <c r="E51" s="155">
        <v>1600</v>
      </c>
      <c r="F51" s="155">
        <v>6400</v>
      </c>
      <c r="G51" s="155">
        <v>80</v>
      </c>
      <c r="H51" s="155">
        <v>475</v>
      </c>
      <c r="I51" s="156">
        <f t="shared" si="14"/>
        <v>2180</v>
      </c>
      <c r="J51" s="156">
        <f t="shared" si="14"/>
        <v>9675</v>
      </c>
      <c r="K51" s="155">
        <v>0</v>
      </c>
      <c r="L51" s="155">
        <v>0</v>
      </c>
      <c r="M51" s="155">
        <v>175</v>
      </c>
      <c r="N51" s="155">
        <v>650</v>
      </c>
      <c r="O51" s="156">
        <f t="shared" si="1"/>
        <v>2355</v>
      </c>
      <c r="P51" s="156">
        <f t="shared" si="1"/>
        <v>10325</v>
      </c>
      <c r="Q51" s="156">
        <v>0</v>
      </c>
      <c r="R51" s="156">
        <v>0</v>
      </c>
      <c r="S51" s="156">
        <v>0</v>
      </c>
      <c r="T51" s="156">
        <v>0</v>
      </c>
      <c r="U51" s="155">
        <v>1400</v>
      </c>
      <c r="V51" s="155">
        <v>3300</v>
      </c>
      <c r="W51" s="155">
        <v>350</v>
      </c>
      <c r="X51" s="155">
        <v>4600</v>
      </c>
      <c r="Y51" s="155">
        <v>0</v>
      </c>
      <c r="Z51" s="155">
        <v>0</v>
      </c>
      <c r="AA51" s="155">
        <v>70</v>
      </c>
      <c r="AB51" s="155">
        <v>1400</v>
      </c>
      <c r="AC51" s="155">
        <v>80</v>
      </c>
      <c r="AD51" s="155">
        <v>2100</v>
      </c>
      <c r="AE51" s="156">
        <f t="shared" si="2"/>
        <v>1900</v>
      </c>
      <c r="AF51" s="156">
        <f t="shared" si="2"/>
        <v>11400</v>
      </c>
      <c r="AG51" s="156">
        <v>0</v>
      </c>
      <c r="AH51" s="156">
        <v>0</v>
      </c>
      <c r="AI51" s="155">
        <v>0</v>
      </c>
      <c r="AJ51" s="155">
        <v>0</v>
      </c>
      <c r="AK51" s="155">
        <v>0</v>
      </c>
      <c r="AL51" s="155">
        <v>0</v>
      </c>
      <c r="AM51" s="155">
        <v>135</v>
      </c>
      <c r="AN51" s="155">
        <v>1200</v>
      </c>
      <c r="AO51" s="155">
        <v>0</v>
      </c>
      <c r="AP51" s="155">
        <v>0</v>
      </c>
      <c r="AQ51" s="155">
        <v>30</v>
      </c>
      <c r="AR51" s="155">
        <v>300</v>
      </c>
      <c r="AS51" s="155">
        <v>0</v>
      </c>
      <c r="AT51" s="155">
        <v>0</v>
      </c>
      <c r="AU51" s="156">
        <f t="shared" si="3"/>
        <v>165</v>
      </c>
      <c r="AV51" s="156">
        <f t="shared" si="3"/>
        <v>1500</v>
      </c>
      <c r="AW51" s="155">
        <v>0</v>
      </c>
      <c r="AX51" s="155">
        <v>0</v>
      </c>
      <c r="AY51" s="157">
        <f t="shared" si="4"/>
        <v>4420</v>
      </c>
      <c r="AZ51" s="157">
        <f t="shared" si="4"/>
        <v>23225</v>
      </c>
      <c r="BA51" s="155">
        <v>0</v>
      </c>
      <c r="BB51" s="155">
        <v>0</v>
      </c>
      <c r="BC51" s="155">
        <v>0</v>
      </c>
      <c r="BD51" s="155">
        <v>0</v>
      </c>
      <c r="BE51" s="155">
        <v>0</v>
      </c>
      <c r="BF51" s="155">
        <v>0</v>
      </c>
      <c r="BG51" s="155">
        <v>140</v>
      </c>
      <c r="BH51" s="155">
        <v>700</v>
      </c>
      <c r="BI51" s="155">
        <v>0</v>
      </c>
      <c r="BJ51" s="155">
        <v>0</v>
      </c>
      <c r="BK51" s="156">
        <f t="shared" si="5"/>
        <v>140</v>
      </c>
      <c r="BL51" s="156">
        <f t="shared" si="5"/>
        <v>700</v>
      </c>
      <c r="BM51" s="156">
        <f t="shared" si="6"/>
        <v>4560</v>
      </c>
      <c r="BN51" s="156">
        <f t="shared" si="6"/>
        <v>23925</v>
      </c>
      <c r="BO51" s="155">
        <v>15</v>
      </c>
      <c r="BP51" s="155">
        <v>60</v>
      </c>
      <c r="BQ51" s="163">
        <v>6</v>
      </c>
      <c r="BR51" s="163">
        <v>15</v>
      </c>
    </row>
    <row r="52" spans="1:94" s="16" customFormat="1" ht="18" customHeight="1" x14ac:dyDescent="0.25">
      <c r="A52" s="39">
        <v>40</v>
      </c>
      <c r="B52" s="20" t="s">
        <v>73</v>
      </c>
      <c r="C52" s="156">
        <v>0</v>
      </c>
      <c r="D52" s="156">
        <v>0</v>
      </c>
      <c r="E52" s="156">
        <v>400</v>
      </c>
      <c r="F52" s="156">
        <v>500</v>
      </c>
      <c r="G52" s="156">
        <v>0</v>
      </c>
      <c r="H52" s="156">
        <v>0</v>
      </c>
      <c r="I52" s="156">
        <f t="shared" si="14"/>
        <v>400</v>
      </c>
      <c r="J52" s="156">
        <f t="shared" si="14"/>
        <v>500</v>
      </c>
      <c r="K52" s="156">
        <v>0</v>
      </c>
      <c r="L52" s="156">
        <v>0</v>
      </c>
      <c r="M52" s="156">
        <v>0</v>
      </c>
      <c r="N52" s="156">
        <v>0</v>
      </c>
      <c r="O52" s="156">
        <f t="shared" si="1"/>
        <v>400</v>
      </c>
      <c r="P52" s="156">
        <f t="shared" si="1"/>
        <v>500</v>
      </c>
      <c r="Q52" s="156">
        <v>0</v>
      </c>
      <c r="R52" s="156">
        <v>0</v>
      </c>
      <c r="S52" s="156">
        <v>0</v>
      </c>
      <c r="T52" s="156">
        <v>0</v>
      </c>
      <c r="U52" s="156">
        <v>200</v>
      </c>
      <c r="V52" s="156">
        <v>1300</v>
      </c>
      <c r="W52" s="156">
        <v>100</v>
      </c>
      <c r="X52" s="156">
        <v>200</v>
      </c>
      <c r="Y52" s="156">
        <v>0</v>
      </c>
      <c r="Z52" s="156">
        <v>0</v>
      </c>
      <c r="AA52" s="156">
        <v>0</v>
      </c>
      <c r="AB52" s="156">
        <v>0</v>
      </c>
      <c r="AC52" s="156">
        <v>0</v>
      </c>
      <c r="AD52" s="156">
        <v>0</v>
      </c>
      <c r="AE52" s="156">
        <f t="shared" si="2"/>
        <v>300</v>
      </c>
      <c r="AF52" s="156">
        <f t="shared" si="2"/>
        <v>1500</v>
      </c>
      <c r="AG52" s="156">
        <v>0</v>
      </c>
      <c r="AH52" s="156">
        <v>0</v>
      </c>
      <c r="AI52" s="156">
        <v>0</v>
      </c>
      <c r="AJ52" s="156">
        <v>0</v>
      </c>
      <c r="AK52" s="156">
        <v>0</v>
      </c>
      <c r="AL52" s="156">
        <v>0</v>
      </c>
      <c r="AM52" s="156">
        <v>10</v>
      </c>
      <c r="AN52" s="156">
        <v>200</v>
      </c>
      <c r="AO52" s="156">
        <v>0</v>
      </c>
      <c r="AP52" s="156">
        <v>0</v>
      </c>
      <c r="AQ52" s="156">
        <v>100</v>
      </c>
      <c r="AR52" s="156">
        <v>200</v>
      </c>
      <c r="AS52" s="156">
        <v>0</v>
      </c>
      <c r="AT52" s="156">
        <v>0</v>
      </c>
      <c r="AU52" s="156">
        <f t="shared" si="3"/>
        <v>110</v>
      </c>
      <c r="AV52" s="156">
        <f t="shared" si="3"/>
        <v>400</v>
      </c>
      <c r="AW52" s="155">
        <v>0</v>
      </c>
      <c r="AX52" s="155">
        <v>0</v>
      </c>
      <c r="AY52" s="157">
        <f t="shared" si="4"/>
        <v>810</v>
      </c>
      <c r="AZ52" s="157">
        <f t="shared" si="4"/>
        <v>2400</v>
      </c>
      <c r="BA52" s="156">
        <v>0</v>
      </c>
      <c r="BB52" s="156">
        <v>0</v>
      </c>
      <c r="BC52" s="156">
        <v>0</v>
      </c>
      <c r="BD52" s="156">
        <v>0</v>
      </c>
      <c r="BE52" s="156">
        <v>0</v>
      </c>
      <c r="BF52" s="156">
        <v>0</v>
      </c>
      <c r="BG52" s="156">
        <v>0</v>
      </c>
      <c r="BH52" s="156">
        <v>0</v>
      </c>
      <c r="BI52" s="156">
        <v>10</v>
      </c>
      <c r="BJ52" s="156">
        <v>150</v>
      </c>
      <c r="BK52" s="156">
        <f t="shared" si="5"/>
        <v>10</v>
      </c>
      <c r="BL52" s="156">
        <f t="shared" si="5"/>
        <v>150</v>
      </c>
      <c r="BM52" s="156">
        <f t="shared" si="6"/>
        <v>820</v>
      </c>
      <c r="BN52" s="156">
        <f t="shared" si="6"/>
        <v>2550</v>
      </c>
      <c r="BO52" s="156">
        <v>0</v>
      </c>
      <c r="BP52" s="156">
        <v>0</v>
      </c>
      <c r="BQ52" s="164">
        <v>0</v>
      </c>
      <c r="BR52" s="164">
        <v>0</v>
      </c>
    </row>
    <row r="53" spans="1:94" s="16" customFormat="1" ht="18" customHeight="1" x14ac:dyDescent="0.25">
      <c r="A53" s="39">
        <v>41</v>
      </c>
      <c r="B53" s="20" t="s">
        <v>74</v>
      </c>
      <c r="C53" s="156"/>
      <c r="D53" s="156"/>
      <c r="E53" s="156"/>
      <c r="F53" s="156"/>
      <c r="G53" s="156"/>
      <c r="H53" s="156"/>
      <c r="I53" s="156">
        <f t="shared" si="14"/>
        <v>0</v>
      </c>
      <c r="J53" s="156">
        <f t="shared" si="14"/>
        <v>0</v>
      </c>
      <c r="K53" s="156"/>
      <c r="L53" s="156"/>
      <c r="M53" s="156"/>
      <c r="N53" s="156"/>
      <c r="O53" s="156">
        <f t="shared" si="1"/>
        <v>0</v>
      </c>
      <c r="P53" s="156">
        <f t="shared" si="1"/>
        <v>0</v>
      </c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>
        <f t="shared" si="2"/>
        <v>0</v>
      </c>
      <c r="AF53" s="156">
        <f t="shared" si="2"/>
        <v>0</v>
      </c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>
        <f t="shared" si="3"/>
        <v>0</v>
      </c>
      <c r="AV53" s="156">
        <f t="shared" si="3"/>
        <v>0</v>
      </c>
      <c r="AW53" s="155"/>
      <c r="AX53" s="155"/>
      <c r="AY53" s="157">
        <f t="shared" si="4"/>
        <v>0</v>
      </c>
      <c r="AZ53" s="157">
        <f t="shared" si="4"/>
        <v>0</v>
      </c>
      <c r="BA53" s="156"/>
      <c r="BB53" s="156"/>
      <c r="BC53" s="156"/>
      <c r="BD53" s="156"/>
      <c r="BE53" s="156"/>
      <c r="BF53" s="156"/>
      <c r="BG53" s="156"/>
      <c r="BH53" s="156"/>
      <c r="BI53" s="156"/>
      <c r="BJ53" s="156"/>
      <c r="BK53" s="156">
        <f t="shared" si="5"/>
        <v>0</v>
      </c>
      <c r="BL53" s="156">
        <f t="shared" si="5"/>
        <v>0</v>
      </c>
      <c r="BM53" s="156">
        <f t="shared" si="6"/>
        <v>0</v>
      </c>
      <c r="BN53" s="156">
        <f t="shared" si="6"/>
        <v>0</v>
      </c>
      <c r="BO53" s="156"/>
      <c r="BP53" s="156"/>
      <c r="BQ53" s="164"/>
      <c r="BR53" s="164"/>
    </row>
    <row r="54" spans="1:94" s="16" customFormat="1" ht="18" customHeight="1" x14ac:dyDescent="0.25">
      <c r="A54" s="39">
        <v>42</v>
      </c>
      <c r="B54" s="20" t="s">
        <v>75</v>
      </c>
      <c r="C54" s="156">
        <v>0</v>
      </c>
      <c r="D54" s="156">
        <v>0</v>
      </c>
      <c r="E54" s="156">
        <v>2000</v>
      </c>
      <c r="F54" s="156">
        <v>1400</v>
      </c>
      <c r="G54" s="156">
        <v>0</v>
      </c>
      <c r="H54" s="156">
        <v>0</v>
      </c>
      <c r="I54" s="156">
        <f t="shared" si="14"/>
        <v>2000</v>
      </c>
      <c r="J54" s="156">
        <f t="shared" si="14"/>
        <v>1400</v>
      </c>
      <c r="K54" s="156">
        <v>0</v>
      </c>
      <c r="L54" s="156">
        <v>0</v>
      </c>
      <c r="M54" s="156">
        <v>0</v>
      </c>
      <c r="N54" s="156">
        <v>0</v>
      </c>
      <c r="O54" s="156">
        <f t="shared" si="1"/>
        <v>2000</v>
      </c>
      <c r="P54" s="156">
        <f t="shared" si="1"/>
        <v>1400</v>
      </c>
      <c r="Q54" s="156">
        <v>0</v>
      </c>
      <c r="R54" s="156">
        <v>0</v>
      </c>
      <c r="S54" s="156">
        <v>0</v>
      </c>
      <c r="T54" s="156">
        <v>0</v>
      </c>
      <c r="U54" s="156">
        <v>15</v>
      </c>
      <c r="V54" s="156">
        <v>150</v>
      </c>
      <c r="W54" s="156">
        <v>0</v>
      </c>
      <c r="X54" s="156">
        <v>0</v>
      </c>
      <c r="Y54" s="156">
        <v>0</v>
      </c>
      <c r="Z54" s="156">
        <v>0</v>
      </c>
      <c r="AA54" s="156">
        <v>0</v>
      </c>
      <c r="AB54" s="156">
        <v>0</v>
      </c>
      <c r="AC54" s="156">
        <v>0</v>
      </c>
      <c r="AD54" s="156">
        <v>0</v>
      </c>
      <c r="AE54" s="156">
        <f t="shared" si="2"/>
        <v>15</v>
      </c>
      <c r="AF54" s="156">
        <f t="shared" si="2"/>
        <v>150</v>
      </c>
      <c r="AG54" s="156">
        <v>0</v>
      </c>
      <c r="AH54" s="156">
        <v>0</v>
      </c>
      <c r="AI54" s="156">
        <v>0</v>
      </c>
      <c r="AJ54" s="156">
        <v>0</v>
      </c>
      <c r="AK54" s="156">
        <v>5</v>
      </c>
      <c r="AL54" s="156">
        <v>30</v>
      </c>
      <c r="AM54" s="156">
        <v>100</v>
      </c>
      <c r="AN54" s="156">
        <v>300</v>
      </c>
      <c r="AO54" s="156">
        <v>0</v>
      </c>
      <c r="AP54" s="156">
        <v>0</v>
      </c>
      <c r="AQ54" s="156">
        <v>50</v>
      </c>
      <c r="AR54" s="156">
        <v>200</v>
      </c>
      <c r="AS54" s="156">
        <v>0</v>
      </c>
      <c r="AT54" s="156">
        <v>0</v>
      </c>
      <c r="AU54" s="156">
        <f t="shared" si="3"/>
        <v>155</v>
      </c>
      <c r="AV54" s="156">
        <f t="shared" si="3"/>
        <v>530</v>
      </c>
      <c r="AW54" s="155">
        <v>0</v>
      </c>
      <c r="AX54" s="155">
        <v>0</v>
      </c>
      <c r="AY54" s="157">
        <f t="shared" si="4"/>
        <v>2170</v>
      </c>
      <c r="AZ54" s="157">
        <f t="shared" si="4"/>
        <v>2080</v>
      </c>
      <c r="BA54" s="156">
        <v>0</v>
      </c>
      <c r="BB54" s="156">
        <v>0</v>
      </c>
      <c r="BC54" s="156">
        <v>0</v>
      </c>
      <c r="BD54" s="156">
        <v>0</v>
      </c>
      <c r="BE54" s="156">
        <v>0</v>
      </c>
      <c r="BF54" s="156">
        <v>0</v>
      </c>
      <c r="BG54" s="156">
        <v>0</v>
      </c>
      <c r="BH54" s="156">
        <v>0</v>
      </c>
      <c r="BI54" s="156">
        <v>20</v>
      </c>
      <c r="BJ54" s="156">
        <v>200</v>
      </c>
      <c r="BK54" s="156">
        <f t="shared" si="5"/>
        <v>20</v>
      </c>
      <c r="BL54" s="156">
        <f t="shared" si="5"/>
        <v>200</v>
      </c>
      <c r="BM54" s="156">
        <f t="shared" si="6"/>
        <v>2190</v>
      </c>
      <c r="BN54" s="156">
        <f t="shared" si="6"/>
        <v>2280</v>
      </c>
      <c r="BO54" s="156">
        <v>10</v>
      </c>
      <c r="BP54" s="156">
        <v>50</v>
      </c>
      <c r="BQ54" s="164">
        <v>2</v>
      </c>
      <c r="BR54" s="164">
        <v>20</v>
      </c>
    </row>
    <row r="55" spans="1:94" s="16" customFormat="1" ht="18" customHeight="1" x14ac:dyDescent="0.25">
      <c r="A55" s="38"/>
      <c r="B55" s="13" t="s">
        <v>69</v>
      </c>
      <c r="C55" s="156">
        <f t="shared" ref="C55:H55" si="25">SUM(C51:C54)</f>
        <v>500</v>
      </c>
      <c r="D55" s="156">
        <f t="shared" si="25"/>
        <v>2800</v>
      </c>
      <c r="E55" s="156">
        <f t="shared" si="25"/>
        <v>4000</v>
      </c>
      <c r="F55" s="156">
        <f t="shared" si="25"/>
        <v>8300</v>
      </c>
      <c r="G55" s="156">
        <f t="shared" si="25"/>
        <v>80</v>
      </c>
      <c r="H55" s="156">
        <f t="shared" si="25"/>
        <v>475</v>
      </c>
      <c r="I55" s="156">
        <f t="shared" si="14"/>
        <v>4580</v>
      </c>
      <c r="J55" s="156">
        <f t="shared" si="14"/>
        <v>11575</v>
      </c>
      <c r="K55" s="156">
        <f t="shared" ref="K55:N55" si="26">SUM(K51:K54)</f>
        <v>0</v>
      </c>
      <c r="L55" s="156">
        <f t="shared" si="26"/>
        <v>0</v>
      </c>
      <c r="M55" s="156">
        <f t="shared" si="26"/>
        <v>175</v>
      </c>
      <c r="N55" s="156">
        <f t="shared" si="26"/>
        <v>650</v>
      </c>
      <c r="O55" s="156">
        <f t="shared" si="1"/>
        <v>4755</v>
      </c>
      <c r="P55" s="156">
        <f t="shared" si="1"/>
        <v>12225</v>
      </c>
      <c r="Q55" s="156">
        <f t="shared" ref="Q55:T55" si="27">SUM(Q51:Q54)</f>
        <v>0</v>
      </c>
      <c r="R55" s="156">
        <f t="shared" si="27"/>
        <v>0</v>
      </c>
      <c r="S55" s="156">
        <f t="shared" si="27"/>
        <v>0</v>
      </c>
      <c r="T55" s="156">
        <f t="shared" si="27"/>
        <v>0</v>
      </c>
      <c r="U55" s="156">
        <f>SUM(U51:U54)</f>
        <v>1615</v>
      </c>
      <c r="V55" s="156">
        <f t="shared" ref="V55:AD55" si="28">SUM(V51:V54)</f>
        <v>4750</v>
      </c>
      <c r="W55" s="156">
        <f t="shared" si="28"/>
        <v>450</v>
      </c>
      <c r="X55" s="156">
        <f t="shared" si="28"/>
        <v>4800</v>
      </c>
      <c r="Y55" s="156">
        <f t="shared" si="28"/>
        <v>0</v>
      </c>
      <c r="Z55" s="156">
        <f t="shared" si="28"/>
        <v>0</v>
      </c>
      <c r="AA55" s="156">
        <f t="shared" si="28"/>
        <v>70</v>
      </c>
      <c r="AB55" s="156">
        <f t="shared" si="28"/>
        <v>1400</v>
      </c>
      <c r="AC55" s="156">
        <f t="shared" si="28"/>
        <v>80</v>
      </c>
      <c r="AD55" s="156">
        <f t="shared" si="28"/>
        <v>2100</v>
      </c>
      <c r="AE55" s="156">
        <f t="shared" si="2"/>
        <v>2215</v>
      </c>
      <c r="AF55" s="156">
        <f t="shared" si="2"/>
        <v>13050</v>
      </c>
      <c r="AG55" s="156">
        <f t="shared" ref="AG55:AH55" si="29">SUM(AG51:AG54)</f>
        <v>0</v>
      </c>
      <c r="AH55" s="156">
        <f t="shared" si="29"/>
        <v>0</v>
      </c>
      <c r="AI55" s="156">
        <f>SUM(AI51:AI54)</f>
        <v>0</v>
      </c>
      <c r="AJ55" s="156">
        <f t="shared" ref="AJ55:AX55" si="30">SUM(AJ51:AJ54)</f>
        <v>0</v>
      </c>
      <c r="AK55" s="156">
        <f t="shared" si="30"/>
        <v>5</v>
      </c>
      <c r="AL55" s="156">
        <f t="shared" si="30"/>
        <v>30</v>
      </c>
      <c r="AM55" s="156">
        <f t="shared" si="30"/>
        <v>245</v>
      </c>
      <c r="AN55" s="156">
        <f t="shared" si="30"/>
        <v>1700</v>
      </c>
      <c r="AO55" s="156">
        <f t="shared" si="30"/>
        <v>0</v>
      </c>
      <c r="AP55" s="156">
        <f t="shared" si="30"/>
        <v>0</v>
      </c>
      <c r="AQ55" s="156">
        <f t="shared" si="30"/>
        <v>180</v>
      </c>
      <c r="AR55" s="156">
        <f t="shared" si="30"/>
        <v>700</v>
      </c>
      <c r="AS55" s="156">
        <f t="shared" si="30"/>
        <v>0</v>
      </c>
      <c r="AT55" s="156">
        <f t="shared" si="30"/>
        <v>0</v>
      </c>
      <c r="AU55" s="156">
        <f t="shared" si="3"/>
        <v>430</v>
      </c>
      <c r="AV55" s="156">
        <f t="shared" si="3"/>
        <v>2430</v>
      </c>
      <c r="AW55" s="156">
        <f t="shared" si="30"/>
        <v>0</v>
      </c>
      <c r="AX55" s="156">
        <f t="shared" si="30"/>
        <v>0</v>
      </c>
      <c r="AY55" s="157">
        <f t="shared" si="4"/>
        <v>7400</v>
      </c>
      <c r="AZ55" s="157">
        <f t="shared" si="4"/>
        <v>27705</v>
      </c>
      <c r="BA55" s="156">
        <f>SUM(BA51:BA54)</f>
        <v>0</v>
      </c>
      <c r="BB55" s="156">
        <f t="shared" ref="BB55:BJ55" si="31">SUM(BB51:BB54)</f>
        <v>0</v>
      </c>
      <c r="BC55" s="156">
        <f t="shared" si="31"/>
        <v>0</v>
      </c>
      <c r="BD55" s="156">
        <f t="shared" si="31"/>
        <v>0</v>
      </c>
      <c r="BE55" s="156">
        <f t="shared" si="31"/>
        <v>0</v>
      </c>
      <c r="BF55" s="156">
        <f t="shared" si="31"/>
        <v>0</v>
      </c>
      <c r="BG55" s="156">
        <f t="shared" si="31"/>
        <v>140</v>
      </c>
      <c r="BH55" s="156">
        <f t="shared" si="31"/>
        <v>700</v>
      </c>
      <c r="BI55" s="156">
        <f t="shared" si="31"/>
        <v>30</v>
      </c>
      <c r="BJ55" s="156">
        <f t="shared" si="31"/>
        <v>350</v>
      </c>
      <c r="BK55" s="156">
        <f t="shared" si="5"/>
        <v>170</v>
      </c>
      <c r="BL55" s="156">
        <f t="shared" si="5"/>
        <v>1050</v>
      </c>
      <c r="BM55" s="156">
        <f t="shared" si="6"/>
        <v>7570</v>
      </c>
      <c r="BN55" s="156">
        <f t="shared" si="6"/>
        <v>28755</v>
      </c>
      <c r="BO55" s="156">
        <f>SUM(BO51:BO54)</f>
        <v>25</v>
      </c>
      <c r="BP55" s="156">
        <f>SUM(BP51:BP54)</f>
        <v>110</v>
      </c>
      <c r="BQ55" s="156">
        <f>SUM(BQ51:BQ54)</f>
        <v>8</v>
      </c>
      <c r="BR55" s="156">
        <f>SUM(BR51:BR54)</f>
        <v>35</v>
      </c>
    </row>
    <row r="56" spans="1:94" s="10" customFormat="1" ht="18" customHeight="1" x14ac:dyDescent="0.25">
      <c r="A56" s="37">
        <v>43</v>
      </c>
      <c r="B56" s="12" t="s">
        <v>92</v>
      </c>
      <c r="C56" s="155"/>
      <c r="D56" s="155"/>
      <c r="E56" s="155"/>
      <c r="F56" s="155"/>
      <c r="G56" s="155"/>
      <c r="H56" s="155"/>
      <c r="I56" s="156">
        <f t="shared" si="14"/>
        <v>0</v>
      </c>
      <c r="J56" s="156">
        <f t="shared" si="14"/>
        <v>0</v>
      </c>
      <c r="K56" s="155"/>
      <c r="L56" s="155"/>
      <c r="M56" s="155"/>
      <c r="N56" s="155"/>
      <c r="O56" s="156">
        <f t="shared" si="1"/>
        <v>0</v>
      </c>
      <c r="P56" s="156">
        <f t="shared" si="1"/>
        <v>0</v>
      </c>
      <c r="Q56" s="156"/>
      <c r="R56" s="156"/>
      <c r="S56" s="156"/>
      <c r="T56" s="156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6">
        <f t="shared" si="2"/>
        <v>0</v>
      </c>
      <c r="AF56" s="156">
        <f t="shared" si="2"/>
        <v>0</v>
      </c>
      <c r="AG56" s="156"/>
      <c r="AH56" s="156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6">
        <f t="shared" si="3"/>
        <v>0</v>
      </c>
      <c r="AV56" s="156">
        <f t="shared" si="3"/>
        <v>0</v>
      </c>
      <c r="AW56" s="155"/>
      <c r="AX56" s="155"/>
      <c r="AY56" s="157">
        <f t="shared" si="4"/>
        <v>0</v>
      </c>
      <c r="AZ56" s="157">
        <f t="shared" si="4"/>
        <v>0</v>
      </c>
      <c r="BA56" s="157"/>
      <c r="BB56" s="157"/>
      <c r="BC56" s="155"/>
      <c r="BD56" s="155"/>
      <c r="BE56" s="155"/>
      <c r="BF56" s="155"/>
      <c r="BG56" s="155"/>
      <c r="BH56" s="155"/>
      <c r="BI56" s="155"/>
      <c r="BJ56" s="155"/>
      <c r="BK56" s="156">
        <f t="shared" si="5"/>
        <v>0</v>
      </c>
      <c r="BL56" s="156">
        <f t="shared" si="5"/>
        <v>0</v>
      </c>
      <c r="BM56" s="156">
        <f t="shared" si="6"/>
        <v>0</v>
      </c>
      <c r="BN56" s="156">
        <f t="shared" si="6"/>
        <v>0</v>
      </c>
      <c r="BO56" s="155"/>
      <c r="BP56" s="155"/>
      <c r="BQ56" s="159"/>
      <c r="BR56" s="159"/>
    </row>
    <row r="57" spans="1:94" s="16" customFormat="1" ht="18" customHeight="1" x14ac:dyDescent="0.25">
      <c r="A57" s="38"/>
      <c r="B57" s="13" t="s">
        <v>43</v>
      </c>
      <c r="C57" s="156">
        <f>C56</f>
        <v>0</v>
      </c>
      <c r="D57" s="156">
        <f t="shared" ref="D57:BP57" si="32">D56</f>
        <v>0</v>
      </c>
      <c r="E57" s="156">
        <f t="shared" si="32"/>
        <v>0</v>
      </c>
      <c r="F57" s="156">
        <f t="shared" si="32"/>
        <v>0</v>
      </c>
      <c r="G57" s="156">
        <f t="shared" si="32"/>
        <v>0</v>
      </c>
      <c r="H57" s="156">
        <f t="shared" si="32"/>
        <v>0</v>
      </c>
      <c r="I57" s="156">
        <f t="shared" si="14"/>
        <v>0</v>
      </c>
      <c r="J57" s="156">
        <f t="shared" si="14"/>
        <v>0</v>
      </c>
      <c r="K57" s="156">
        <f t="shared" si="32"/>
        <v>0</v>
      </c>
      <c r="L57" s="156">
        <f t="shared" si="32"/>
        <v>0</v>
      </c>
      <c r="M57" s="156">
        <f t="shared" si="32"/>
        <v>0</v>
      </c>
      <c r="N57" s="156">
        <f t="shared" si="32"/>
        <v>0</v>
      </c>
      <c r="O57" s="156">
        <f t="shared" si="1"/>
        <v>0</v>
      </c>
      <c r="P57" s="156">
        <f t="shared" si="1"/>
        <v>0</v>
      </c>
      <c r="Q57" s="156">
        <f t="shared" ref="Q57:T57" si="33">Q56</f>
        <v>0</v>
      </c>
      <c r="R57" s="156">
        <f t="shared" si="33"/>
        <v>0</v>
      </c>
      <c r="S57" s="156">
        <f t="shared" si="33"/>
        <v>0</v>
      </c>
      <c r="T57" s="156">
        <f t="shared" si="33"/>
        <v>0</v>
      </c>
      <c r="U57" s="156">
        <f t="shared" si="32"/>
        <v>0</v>
      </c>
      <c r="V57" s="156">
        <f t="shared" si="32"/>
        <v>0</v>
      </c>
      <c r="W57" s="156">
        <f t="shared" si="32"/>
        <v>0</v>
      </c>
      <c r="X57" s="156">
        <f t="shared" si="32"/>
        <v>0</v>
      </c>
      <c r="Y57" s="156">
        <f t="shared" si="32"/>
        <v>0</v>
      </c>
      <c r="Z57" s="156">
        <f t="shared" si="32"/>
        <v>0</v>
      </c>
      <c r="AA57" s="156">
        <f t="shared" si="32"/>
        <v>0</v>
      </c>
      <c r="AB57" s="156">
        <f t="shared" si="32"/>
        <v>0</v>
      </c>
      <c r="AC57" s="156">
        <f t="shared" si="32"/>
        <v>0</v>
      </c>
      <c r="AD57" s="156">
        <f t="shared" si="32"/>
        <v>0</v>
      </c>
      <c r="AE57" s="156">
        <f t="shared" si="2"/>
        <v>0</v>
      </c>
      <c r="AF57" s="156">
        <f t="shared" si="2"/>
        <v>0</v>
      </c>
      <c r="AG57" s="156">
        <f t="shared" ref="AG57:AH57" si="34">AG56</f>
        <v>0</v>
      </c>
      <c r="AH57" s="156">
        <f t="shared" si="34"/>
        <v>0</v>
      </c>
      <c r="AI57" s="156">
        <f t="shared" si="32"/>
        <v>0</v>
      </c>
      <c r="AJ57" s="156">
        <f t="shared" si="32"/>
        <v>0</v>
      </c>
      <c r="AK57" s="156">
        <f t="shared" si="32"/>
        <v>0</v>
      </c>
      <c r="AL57" s="156">
        <f t="shared" si="32"/>
        <v>0</v>
      </c>
      <c r="AM57" s="156">
        <f t="shared" si="32"/>
        <v>0</v>
      </c>
      <c r="AN57" s="156">
        <f t="shared" si="32"/>
        <v>0</v>
      </c>
      <c r="AO57" s="156">
        <f t="shared" si="32"/>
        <v>0</v>
      </c>
      <c r="AP57" s="156">
        <f t="shared" si="32"/>
        <v>0</v>
      </c>
      <c r="AQ57" s="156">
        <f t="shared" si="32"/>
        <v>0</v>
      </c>
      <c r="AR57" s="156">
        <f t="shared" si="32"/>
        <v>0</v>
      </c>
      <c r="AS57" s="156">
        <f t="shared" si="32"/>
        <v>0</v>
      </c>
      <c r="AT57" s="156">
        <f t="shared" si="32"/>
        <v>0</v>
      </c>
      <c r="AU57" s="156">
        <f t="shared" si="3"/>
        <v>0</v>
      </c>
      <c r="AV57" s="156">
        <f t="shared" si="3"/>
        <v>0</v>
      </c>
      <c r="AW57" s="156">
        <f t="shared" ref="AW57:AX57" si="35">AW56</f>
        <v>0</v>
      </c>
      <c r="AX57" s="156">
        <f t="shared" si="35"/>
        <v>0</v>
      </c>
      <c r="AY57" s="157">
        <f t="shared" si="4"/>
        <v>0</v>
      </c>
      <c r="AZ57" s="157">
        <f t="shared" si="4"/>
        <v>0</v>
      </c>
      <c r="BA57" s="156">
        <f t="shared" si="32"/>
        <v>0</v>
      </c>
      <c r="BB57" s="156">
        <f t="shared" si="32"/>
        <v>0</v>
      </c>
      <c r="BC57" s="156">
        <f t="shared" si="32"/>
        <v>0</v>
      </c>
      <c r="BD57" s="156">
        <f t="shared" si="32"/>
        <v>0</v>
      </c>
      <c r="BE57" s="156">
        <f t="shared" si="32"/>
        <v>0</v>
      </c>
      <c r="BF57" s="156">
        <f t="shared" si="32"/>
        <v>0</v>
      </c>
      <c r="BG57" s="156">
        <f t="shared" si="32"/>
        <v>0</v>
      </c>
      <c r="BH57" s="156">
        <f t="shared" si="32"/>
        <v>0</v>
      </c>
      <c r="BI57" s="156">
        <f t="shared" si="32"/>
        <v>0</v>
      </c>
      <c r="BJ57" s="156">
        <f t="shared" si="32"/>
        <v>0</v>
      </c>
      <c r="BK57" s="156">
        <f t="shared" si="5"/>
        <v>0</v>
      </c>
      <c r="BL57" s="156">
        <f t="shared" si="5"/>
        <v>0</v>
      </c>
      <c r="BM57" s="156">
        <f t="shared" si="6"/>
        <v>0</v>
      </c>
      <c r="BN57" s="156">
        <f t="shared" si="6"/>
        <v>0</v>
      </c>
      <c r="BO57" s="156">
        <f t="shared" si="32"/>
        <v>0</v>
      </c>
      <c r="BP57" s="156">
        <f t="shared" si="32"/>
        <v>0</v>
      </c>
      <c r="BQ57" s="156">
        <f t="shared" ref="BQ57:BR57" si="36">BQ56</f>
        <v>0</v>
      </c>
      <c r="BR57" s="156">
        <f t="shared" si="36"/>
        <v>0</v>
      </c>
    </row>
    <row r="58" spans="1:94" s="16" customFormat="1" ht="18" customHeight="1" x14ac:dyDescent="0.25">
      <c r="A58" s="38"/>
      <c r="B58" s="13" t="s">
        <v>44</v>
      </c>
      <c r="C58" s="156">
        <f t="shared" ref="C58:H58" si="37">C57+C55+C50+C47+C44</f>
        <v>90314</v>
      </c>
      <c r="D58" s="156">
        <f t="shared" si="37"/>
        <v>109300</v>
      </c>
      <c r="E58" s="156">
        <f t="shared" si="37"/>
        <v>33385</v>
      </c>
      <c r="F58" s="156">
        <f t="shared" si="37"/>
        <v>82150</v>
      </c>
      <c r="G58" s="156">
        <f t="shared" si="37"/>
        <v>400</v>
      </c>
      <c r="H58" s="156">
        <f t="shared" si="37"/>
        <v>3325</v>
      </c>
      <c r="I58" s="156">
        <f t="shared" si="14"/>
        <v>124099</v>
      </c>
      <c r="J58" s="156">
        <f t="shared" si="14"/>
        <v>194775</v>
      </c>
      <c r="K58" s="156">
        <f>K57+K55+K50+K47+K44</f>
        <v>360</v>
      </c>
      <c r="L58" s="156">
        <f>L57+L55+L50+L47+L44</f>
        <v>3080</v>
      </c>
      <c r="M58" s="156">
        <f>M57+M55+M50+M47+M44</f>
        <v>1030</v>
      </c>
      <c r="N58" s="156">
        <f>N57+N55+N50+N47+N44</f>
        <v>7287</v>
      </c>
      <c r="O58" s="156">
        <f t="shared" si="1"/>
        <v>125489</v>
      </c>
      <c r="P58" s="156">
        <f t="shared" si="1"/>
        <v>205142</v>
      </c>
      <c r="Q58" s="156">
        <f t="shared" ref="Q58:AD58" si="38">Q57+Q55+Q50+Q47+Q44</f>
        <v>0</v>
      </c>
      <c r="R58" s="156">
        <f t="shared" si="38"/>
        <v>0</v>
      </c>
      <c r="S58" s="156">
        <f t="shared" si="38"/>
        <v>0</v>
      </c>
      <c r="T58" s="156">
        <f t="shared" si="38"/>
        <v>0</v>
      </c>
      <c r="U58" s="156">
        <f t="shared" si="38"/>
        <v>19305</v>
      </c>
      <c r="V58" s="156">
        <f t="shared" si="38"/>
        <v>242800</v>
      </c>
      <c r="W58" s="156">
        <f t="shared" si="38"/>
        <v>5640</v>
      </c>
      <c r="X58" s="156">
        <f t="shared" si="38"/>
        <v>194500</v>
      </c>
      <c r="Y58" s="156">
        <f t="shared" si="38"/>
        <v>175</v>
      </c>
      <c r="Z58" s="156">
        <f t="shared" si="38"/>
        <v>2550</v>
      </c>
      <c r="AA58" s="156">
        <f t="shared" si="38"/>
        <v>570</v>
      </c>
      <c r="AB58" s="156">
        <f t="shared" si="38"/>
        <v>10310</v>
      </c>
      <c r="AC58" s="156">
        <f t="shared" si="38"/>
        <v>1830</v>
      </c>
      <c r="AD58" s="156">
        <f t="shared" si="38"/>
        <v>113200</v>
      </c>
      <c r="AE58" s="156">
        <f t="shared" si="2"/>
        <v>27520</v>
      </c>
      <c r="AF58" s="156">
        <f t="shared" si="2"/>
        <v>563360</v>
      </c>
      <c r="AG58" s="156">
        <f t="shared" ref="AG58:AX58" si="39">AG57+AG55+AG50+AG47+AG44</f>
        <v>0</v>
      </c>
      <c r="AH58" s="156">
        <f t="shared" si="39"/>
        <v>0</v>
      </c>
      <c r="AI58" s="156">
        <f t="shared" si="39"/>
        <v>40</v>
      </c>
      <c r="AJ58" s="156">
        <f t="shared" si="39"/>
        <v>1100</v>
      </c>
      <c r="AK58" s="156">
        <f t="shared" si="39"/>
        <v>980</v>
      </c>
      <c r="AL58" s="156">
        <f t="shared" si="39"/>
        <v>5535</v>
      </c>
      <c r="AM58" s="156">
        <f t="shared" si="39"/>
        <v>3760</v>
      </c>
      <c r="AN58" s="156">
        <f t="shared" si="39"/>
        <v>37575</v>
      </c>
      <c r="AO58" s="156">
        <f t="shared" si="39"/>
        <v>27</v>
      </c>
      <c r="AP58" s="156">
        <f t="shared" si="39"/>
        <v>230</v>
      </c>
      <c r="AQ58" s="156">
        <f t="shared" si="39"/>
        <v>5000</v>
      </c>
      <c r="AR58" s="156">
        <f t="shared" si="39"/>
        <v>35458</v>
      </c>
      <c r="AS58" s="156">
        <f t="shared" si="39"/>
        <v>40</v>
      </c>
      <c r="AT58" s="156">
        <f t="shared" si="39"/>
        <v>100</v>
      </c>
      <c r="AU58" s="156">
        <f t="shared" si="3"/>
        <v>9847</v>
      </c>
      <c r="AV58" s="156">
        <f t="shared" si="3"/>
        <v>79998</v>
      </c>
      <c r="AW58" s="156">
        <f t="shared" si="39"/>
        <v>0</v>
      </c>
      <c r="AX58" s="156">
        <f t="shared" si="39"/>
        <v>0</v>
      </c>
      <c r="AY58" s="157">
        <f t="shared" si="4"/>
        <v>162856</v>
      </c>
      <c r="AZ58" s="157">
        <f t="shared" si="4"/>
        <v>848500</v>
      </c>
      <c r="BA58" s="156">
        <f t="shared" ref="BA58:BJ58" si="40">BA57+BA55+BA50+BA47+BA44</f>
        <v>0</v>
      </c>
      <c r="BB58" s="156">
        <f t="shared" si="40"/>
        <v>0</v>
      </c>
      <c r="BC58" s="156">
        <f t="shared" si="40"/>
        <v>0</v>
      </c>
      <c r="BD58" s="156">
        <f t="shared" si="40"/>
        <v>0</v>
      </c>
      <c r="BE58" s="156">
        <f t="shared" si="40"/>
        <v>561</v>
      </c>
      <c r="BF58" s="156">
        <f t="shared" si="40"/>
        <v>9700</v>
      </c>
      <c r="BG58" s="156">
        <f t="shared" si="40"/>
        <v>5200</v>
      </c>
      <c r="BH58" s="156">
        <f t="shared" si="40"/>
        <v>75400</v>
      </c>
      <c r="BI58" s="156">
        <f t="shared" si="40"/>
        <v>6740</v>
      </c>
      <c r="BJ58" s="156">
        <f t="shared" si="40"/>
        <v>88700</v>
      </c>
      <c r="BK58" s="156">
        <f t="shared" si="5"/>
        <v>12501</v>
      </c>
      <c r="BL58" s="156">
        <f t="shared" si="5"/>
        <v>173800</v>
      </c>
      <c r="BM58" s="156">
        <f t="shared" si="6"/>
        <v>175357</v>
      </c>
      <c r="BN58" s="156">
        <f t="shared" si="6"/>
        <v>1022300</v>
      </c>
      <c r="BO58" s="156">
        <f>BO57+BO55+BO50+BO47+BO44</f>
        <v>4707</v>
      </c>
      <c r="BP58" s="156">
        <f>BP57+BP55+BP50+BP47+BP44</f>
        <v>26800</v>
      </c>
      <c r="BQ58" s="156">
        <f>BQ57+BQ55+BQ50+BQ47+BQ44</f>
        <v>1128</v>
      </c>
      <c r="BR58" s="156">
        <f>BR57+BR55+BR50+BR47+BR44</f>
        <v>5700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60" spans="1:94" x14ac:dyDescent="0.25"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7"/>
      <c r="AZ60" s="27"/>
      <c r="BA60" s="27"/>
      <c r="BB60" s="27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7"/>
      <c r="BN60" s="27"/>
    </row>
    <row r="68" spans="3:67" x14ac:dyDescent="0.25"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7"/>
      <c r="AZ68" s="27"/>
      <c r="BA68" s="27"/>
      <c r="BB68" s="27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7"/>
      <c r="BN68" s="27"/>
      <c r="BO68" s="26"/>
    </row>
  </sheetData>
  <protectedRanges>
    <protectedRange sqref="B48:B49" name="Range7_2"/>
    <protectedRange sqref="B56" name="Range8_1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Q62"/>
  <sheetViews>
    <sheetView view="pageBreakPreview" zoomScale="70" zoomScaleNormal="85" zoomScaleSheetLayoutView="70" workbookViewId="0">
      <pane xSplit="2" ySplit="6" topLeftCell="AN43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8" width="8.4257812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68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7">
        <v>17048</v>
      </c>
      <c r="D7" s="7">
        <v>76864</v>
      </c>
      <c r="E7" s="7">
        <v>6556</v>
      </c>
      <c r="F7" s="7">
        <v>37527</v>
      </c>
      <c r="G7" s="7">
        <v>265</v>
      </c>
      <c r="H7" s="7">
        <v>910</v>
      </c>
      <c r="I7" s="8">
        <v>23869</v>
      </c>
      <c r="J7" s="8">
        <v>115301</v>
      </c>
      <c r="K7" s="7">
        <v>1626</v>
      </c>
      <c r="L7" s="7">
        <v>12815</v>
      </c>
      <c r="M7" s="7">
        <v>0</v>
      </c>
      <c r="N7" s="7">
        <v>0</v>
      </c>
      <c r="O7" s="8">
        <v>25495</v>
      </c>
      <c r="P7" s="8">
        <v>128116</v>
      </c>
      <c r="Q7" s="7">
        <v>0</v>
      </c>
      <c r="R7" s="7">
        <v>0</v>
      </c>
      <c r="S7" s="7">
        <v>20093</v>
      </c>
      <c r="T7" s="7">
        <v>103209</v>
      </c>
      <c r="U7" s="7">
        <v>1083</v>
      </c>
      <c r="V7" s="7">
        <v>21035</v>
      </c>
      <c r="W7" s="7">
        <v>1250</v>
      </c>
      <c r="X7" s="7">
        <v>46285</v>
      </c>
      <c r="Y7" s="7">
        <v>508</v>
      </c>
      <c r="Z7" s="7">
        <v>4203</v>
      </c>
      <c r="AA7" s="7">
        <v>0</v>
      </c>
      <c r="AB7" s="7">
        <v>0</v>
      </c>
      <c r="AC7" s="7">
        <v>111</v>
      </c>
      <c r="AD7" s="7">
        <v>12660</v>
      </c>
      <c r="AE7" s="8">
        <v>2952</v>
      </c>
      <c r="AF7" s="8">
        <v>84183</v>
      </c>
      <c r="AG7" s="7">
        <v>59</v>
      </c>
      <c r="AH7" s="7">
        <v>195</v>
      </c>
      <c r="AI7" s="7">
        <v>0</v>
      </c>
      <c r="AJ7" s="7">
        <v>0</v>
      </c>
      <c r="AK7" s="7">
        <v>660</v>
      </c>
      <c r="AL7" s="7">
        <v>4351</v>
      </c>
      <c r="AM7" s="7">
        <v>800</v>
      </c>
      <c r="AN7" s="7">
        <v>6217</v>
      </c>
      <c r="AO7" s="7">
        <v>0</v>
      </c>
      <c r="AP7" s="7">
        <v>0</v>
      </c>
      <c r="AQ7" s="7">
        <v>2097</v>
      </c>
      <c r="AR7" s="7">
        <v>6464</v>
      </c>
      <c r="AS7" s="7">
        <v>0</v>
      </c>
      <c r="AT7" s="7">
        <v>0</v>
      </c>
      <c r="AU7" s="7">
        <v>3557</v>
      </c>
      <c r="AV7" s="7">
        <v>17032</v>
      </c>
      <c r="AW7" s="7">
        <v>260</v>
      </c>
      <c r="AX7" s="7">
        <v>299</v>
      </c>
      <c r="AY7" s="9">
        <v>32004</v>
      </c>
      <c r="AZ7" s="9">
        <v>229331</v>
      </c>
      <c r="BA7" s="9"/>
      <c r="BB7" s="9"/>
      <c r="BC7" s="7">
        <v>10</v>
      </c>
      <c r="BD7" s="7">
        <v>153</v>
      </c>
      <c r="BE7" s="7">
        <v>15</v>
      </c>
      <c r="BF7" s="7">
        <v>454</v>
      </c>
      <c r="BG7" s="7">
        <v>351</v>
      </c>
      <c r="BH7" s="7">
        <v>2839</v>
      </c>
      <c r="BI7" s="7">
        <v>1250</v>
      </c>
      <c r="BJ7" s="7">
        <v>8873</v>
      </c>
      <c r="BK7" s="8">
        <v>1626</v>
      </c>
      <c r="BL7" s="8">
        <v>12319</v>
      </c>
      <c r="BM7" s="8">
        <v>33630</v>
      </c>
      <c r="BN7" s="8">
        <v>241650</v>
      </c>
      <c r="BO7" s="7">
        <v>10065</v>
      </c>
      <c r="BP7" s="7">
        <v>35860</v>
      </c>
      <c r="BQ7" s="29">
        <v>409</v>
      </c>
      <c r="BR7" s="29">
        <v>409</v>
      </c>
    </row>
    <row r="8" spans="1:70" s="10" customFormat="1" ht="18" customHeight="1" x14ac:dyDescent="0.25">
      <c r="A8" s="37">
        <v>2</v>
      </c>
      <c r="B8" s="12" t="s">
        <v>9</v>
      </c>
      <c r="C8" s="7">
        <v>6398</v>
      </c>
      <c r="D8" s="7">
        <v>22215</v>
      </c>
      <c r="E8" s="7">
        <v>1566</v>
      </c>
      <c r="F8" s="7">
        <v>6694</v>
      </c>
      <c r="G8" s="7">
        <v>71</v>
      </c>
      <c r="H8" s="7">
        <v>106</v>
      </c>
      <c r="I8" s="8">
        <v>8035</v>
      </c>
      <c r="J8" s="8">
        <v>29015</v>
      </c>
      <c r="K8" s="7">
        <v>178</v>
      </c>
      <c r="L8" s="7">
        <v>748</v>
      </c>
      <c r="M8" s="7">
        <v>990</v>
      </c>
      <c r="N8" s="7">
        <v>3850</v>
      </c>
      <c r="O8" s="8">
        <v>9203</v>
      </c>
      <c r="P8" s="8">
        <v>33613</v>
      </c>
      <c r="Q8" s="7">
        <v>136</v>
      </c>
      <c r="R8" s="7">
        <v>516</v>
      </c>
      <c r="S8" s="7">
        <v>6877</v>
      </c>
      <c r="T8" s="7">
        <v>26585</v>
      </c>
      <c r="U8" s="7">
        <v>1939</v>
      </c>
      <c r="V8" s="7">
        <v>20800</v>
      </c>
      <c r="W8" s="7">
        <v>316</v>
      </c>
      <c r="X8" s="7">
        <v>3347</v>
      </c>
      <c r="Y8" s="7">
        <v>127</v>
      </c>
      <c r="Z8" s="7">
        <v>791</v>
      </c>
      <c r="AA8" s="7">
        <v>3</v>
      </c>
      <c r="AB8" s="7">
        <v>7</v>
      </c>
      <c r="AC8" s="7">
        <v>27</v>
      </c>
      <c r="AD8" s="7">
        <v>507</v>
      </c>
      <c r="AE8" s="8">
        <v>2412</v>
      </c>
      <c r="AF8" s="8">
        <v>25452</v>
      </c>
      <c r="AG8" s="7">
        <v>23</v>
      </c>
      <c r="AH8" s="7">
        <v>72</v>
      </c>
      <c r="AI8" s="7">
        <v>0</v>
      </c>
      <c r="AJ8" s="7">
        <v>0</v>
      </c>
      <c r="AK8" s="7">
        <v>303</v>
      </c>
      <c r="AL8" s="7">
        <v>1826</v>
      </c>
      <c r="AM8" s="7">
        <v>349</v>
      </c>
      <c r="AN8" s="7">
        <v>2623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652</v>
      </c>
      <c r="AV8" s="7">
        <v>4449</v>
      </c>
      <c r="AW8" s="7">
        <v>0</v>
      </c>
      <c r="AX8" s="7">
        <v>0</v>
      </c>
      <c r="AY8" s="9">
        <v>12267</v>
      </c>
      <c r="AZ8" s="9">
        <v>63514</v>
      </c>
      <c r="BA8" s="9"/>
      <c r="BB8" s="9"/>
      <c r="BC8" s="7">
        <v>9</v>
      </c>
      <c r="BD8" s="7">
        <v>139</v>
      </c>
      <c r="BE8" s="7">
        <v>13</v>
      </c>
      <c r="BF8" s="7">
        <v>392</v>
      </c>
      <c r="BG8" s="7">
        <v>419</v>
      </c>
      <c r="BH8" s="7">
        <v>2371</v>
      </c>
      <c r="BI8" s="7">
        <v>1527</v>
      </c>
      <c r="BJ8" s="7">
        <v>7532</v>
      </c>
      <c r="BK8" s="8">
        <v>1968</v>
      </c>
      <c r="BL8" s="8">
        <v>10434</v>
      </c>
      <c r="BM8" s="8">
        <v>14235</v>
      </c>
      <c r="BN8" s="8">
        <v>73948</v>
      </c>
      <c r="BO8" s="7">
        <v>3094</v>
      </c>
      <c r="BP8" s="7">
        <v>11497</v>
      </c>
      <c r="BQ8" s="29">
        <v>140</v>
      </c>
      <c r="BR8" s="29">
        <v>140</v>
      </c>
    </row>
    <row r="9" spans="1:70" s="10" customFormat="1" ht="18" customHeight="1" x14ac:dyDescent="0.25">
      <c r="A9" s="36">
        <v>3</v>
      </c>
      <c r="B9" s="12" t="s">
        <v>10</v>
      </c>
      <c r="C9" s="7">
        <v>2007</v>
      </c>
      <c r="D9" s="7">
        <v>7116</v>
      </c>
      <c r="E9" s="7">
        <v>458</v>
      </c>
      <c r="F9" s="7">
        <v>2008</v>
      </c>
      <c r="G9" s="7">
        <v>17</v>
      </c>
      <c r="H9" s="7">
        <v>25</v>
      </c>
      <c r="I9" s="8">
        <v>2482</v>
      </c>
      <c r="J9" s="8">
        <v>9149</v>
      </c>
      <c r="K9" s="7">
        <v>0</v>
      </c>
      <c r="L9" s="7">
        <v>0</v>
      </c>
      <c r="M9" s="7">
        <v>251</v>
      </c>
      <c r="N9" s="7">
        <v>1016</v>
      </c>
      <c r="O9" s="8">
        <v>2733</v>
      </c>
      <c r="P9" s="8">
        <v>10165</v>
      </c>
      <c r="Q9" s="7">
        <v>27</v>
      </c>
      <c r="R9" s="7">
        <v>136</v>
      </c>
      <c r="S9" s="7">
        <v>2189</v>
      </c>
      <c r="T9" s="7">
        <v>8133</v>
      </c>
      <c r="U9" s="7">
        <v>399</v>
      </c>
      <c r="V9" s="7">
        <v>4031</v>
      </c>
      <c r="W9" s="7">
        <v>0</v>
      </c>
      <c r="X9" s="7">
        <v>0</v>
      </c>
      <c r="Y9" s="7">
        <v>0</v>
      </c>
      <c r="Z9" s="7">
        <v>0</v>
      </c>
      <c r="AA9" s="7">
        <v>0</v>
      </c>
      <c r="AB9" s="7">
        <v>0</v>
      </c>
      <c r="AC9" s="7">
        <v>0</v>
      </c>
      <c r="AD9" s="7">
        <v>0</v>
      </c>
      <c r="AE9" s="8">
        <v>399</v>
      </c>
      <c r="AF9" s="8">
        <v>4031</v>
      </c>
      <c r="AG9" s="7">
        <v>0</v>
      </c>
      <c r="AH9" s="7">
        <v>0</v>
      </c>
      <c r="AI9" s="7">
        <v>0</v>
      </c>
      <c r="AJ9" s="7">
        <v>0</v>
      </c>
      <c r="AK9" s="7">
        <v>26</v>
      </c>
      <c r="AL9" s="7">
        <v>148</v>
      </c>
      <c r="AM9" s="7">
        <v>76</v>
      </c>
      <c r="AN9" s="7">
        <v>594</v>
      </c>
      <c r="AO9" s="7">
        <v>0</v>
      </c>
      <c r="AP9" s="7">
        <v>0</v>
      </c>
      <c r="AQ9" s="7">
        <v>70</v>
      </c>
      <c r="AR9" s="7">
        <v>187</v>
      </c>
      <c r="AS9" s="7">
        <v>0</v>
      </c>
      <c r="AT9" s="7">
        <v>0</v>
      </c>
      <c r="AU9" s="7">
        <v>172</v>
      </c>
      <c r="AV9" s="7">
        <v>929</v>
      </c>
      <c r="AW9" s="7">
        <v>8</v>
      </c>
      <c r="AX9" s="7">
        <v>11</v>
      </c>
      <c r="AY9" s="9">
        <v>3304</v>
      </c>
      <c r="AZ9" s="9">
        <v>15125</v>
      </c>
      <c r="BA9" s="9"/>
      <c r="BB9" s="9"/>
      <c r="BC9" s="7">
        <v>2</v>
      </c>
      <c r="BD9" s="7">
        <v>30</v>
      </c>
      <c r="BE9" s="7">
        <v>3</v>
      </c>
      <c r="BF9" s="7">
        <v>90</v>
      </c>
      <c r="BG9" s="7">
        <v>66</v>
      </c>
      <c r="BH9" s="7">
        <v>366</v>
      </c>
      <c r="BI9" s="7">
        <v>239</v>
      </c>
      <c r="BJ9" s="7">
        <v>1179</v>
      </c>
      <c r="BK9" s="8">
        <v>310</v>
      </c>
      <c r="BL9" s="8">
        <v>1665</v>
      </c>
      <c r="BM9" s="8">
        <v>3614</v>
      </c>
      <c r="BN9" s="8">
        <v>16790</v>
      </c>
      <c r="BO9" s="7">
        <v>1091</v>
      </c>
      <c r="BP9" s="7">
        <v>4926</v>
      </c>
      <c r="BQ9" s="29">
        <v>40</v>
      </c>
      <c r="BR9" s="29">
        <v>40</v>
      </c>
    </row>
    <row r="10" spans="1:70" s="10" customFormat="1" ht="18" customHeight="1" x14ac:dyDescent="0.25">
      <c r="A10" s="37">
        <v>4</v>
      </c>
      <c r="B10" s="12" t="s">
        <v>11</v>
      </c>
      <c r="C10" s="7">
        <v>307</v>
      </c>
      <c r="D10" s="7">
        <v>1476</v>
      </c>
      <c r="E10" s="7">
        <v>31</v>
      </c>
      <c r="F10" s="7">
        <v>81</v>
      </c>
      <c r="G10" s="7">
        <v>4</v>
      </c>
      <c r="H10" s="7">
        <v>4</v>
      </c>
      <c r="I10" s="8">
        <v>342</v>
      </c>
      <c r="J10" s="8">
        <v>1561</v>
      </c>
      <c r="K10" s="7">
        <v>58</v>
      </c>
      <c r="L10" s="7">
        <v>277</v>
      </c>
      <c r="M10" s="7">
        <v>78</v>
      </c>
      <c r="N10" s="7">
        <v>193</v>
      </c>
      <c r="O10" s="8">
        <v>478</v>
      </c>
      <c r="P10" s="8">
        <v>2031</v>
      </c>
      <c r="Q10" s="7">
        <v>12</v>
      </c>
      <c r="R10" s="7">
        <v>32</v>
      </c>
      <c r="S10" s="7">
        <v>383</v>
      </c>
      <c r="T10" s="7">
        <v>1626</v>
      </c>
      <c r="U10" s="7">
        <v>278</v>
      </c>
      <c r="V10" s="7">
        <v>1796</v>
      </c>
      <c r="W10" s="7">
        <v>25</v>
      </c>
      <c r="X10" s="7">
        <v>265</v>
      </c>
      <c r="Y10" s="7">
        <v>0</v>
      </c>
      <c r="Z10" s="7">
        <v>0</v>
      </c>
      <c r="AA10" s="7">
        <v>0</v>
      </c>
      <c r="AB10" s="7">
        <v>0</v>
      </c>
      <c r="AC10" s="7">
        <v>1</v>
      </c>
      <c r="AD10" s="7">
        <v>1</v>
      </c>
      <c r="AE10" s="8">
        <v>304</v>
      </c>
      <c r="AF10" s="8">
        <v>2062</v>
      </c>
      <c r="AG10" s="7">
        <v>0</v>
      </c>
      <c r="AH10" s="7">
        <v>0</v>
      </c>
      <c r="AI10" s="7">
        <v>0</v>
      </c>
      <c r="AJ10" s="7">
        <v>0</v>
      </c>
      <c r="AK10" s="7">
        <v>62</v>
      </c>
      <c r="AL10" s="7">
        <v>376</v>
      </c>
      <c r="AM10" s="7">
        <v>48</v>
      </c>
      <c r="AN10" s="7">
        <v>372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110</v>
      </c>
      <c r="AV10" s="7">
        <v>748</v>
      </c>
      <c r="AW10" s="7">
        <v>0</v>
      </c>
      <c r="AX10" s="7">
        <v>0</v>
      </c>
      <c r="AY10" s="9">
        <v>892</v>
      </c>
      <c r="AZ10" s="9">
        <v>4841</v>
      </c>
      <c r="BA10" s="9"/>
      <c r="BB10" s="9"/>
      <c r="BC10" s="7">
        <v>1</v>
      </c>
      <c r="BD10" s="7">
        <v>16</v>
      </c>
      <c r="BE10" s="7">
        <v>3</v>
      </c>
      <c r="BF10" s="7">
        <v>94</v>
      </c>
      <c r="BG10" s="7">
        <v>33</v>
      </c>
      <c r="BH10" s="7">
        <v>188</v>
      </c>
      <c r="BI10" s="7">
        <v>114</v>
      </c>
      <c r="BJ10" s="7">
        <v>574</v>
      </c>
      <c r="BK10" s="8">
        <v>151</v>
      </c>
      <c r="BL10" s="8">
        <v>872</v>
      </c>
      <c r="BM10" s="8">
        <v>1043</v>
      </c>
      <c r="BN10" s="8">
        <v>5713</v>
      </c>
      <c r="BO10" s="7">
        <v>257</v>
      </c>
      <c r="BP10" s="7">
        <v>960</v>
      </c>
      <c r="BQ10" s="29">
        <v>14</v>
      </c>
      <c r="BR10" s="29">
        <v>14</v>
      </c>
    </row>
    <row r="11" spans="1:70" s="10" customFormat="1" ht="18" customHeight="1" x14ac:dyDescent="0.25">
      <c r="A11" s="36">
        <v>5</v>
      </c>
      <c r="B11" s="12" t="s">
        <v>12</v>
      </c>
      <c r="C11" s="7">
        <v>2953</v>
      </c>
      <c r="D11" s="7">
        <v>11998</v>
      </c>
      <c r="E11" s="7">
        <v>435</v>
      </c>
      <c r="F11" s="7">
        <v>1973</v>
      </c>
      <c r="G11" s="7">
        <v>130</v>
      </c>
      <c r="H11" s="7">
        <v>248</v>
      </c>
      <c r="I11" s="8">
        <v>3518</v>
      </c>
      <c r="J11" s="8">
        <v>14219</v>
      </c>
      <c r="K11" s="7">
        <v>335</v>
      </c>
      <c r="L11" s="7">
        <v>1255</v>
      </c>
      <c r="M11" s="7">
        <v>241</v>
      </c>
      <c r="N11" s="7">
        <v>855</v>
      </c>
      <c r="O11" s="8">
        <v>4094</v>
      </c>
      <c r="P11" s="8">
        <v>16329</v>
      </c>
      <c r="Q11" s="7">
        <v>30</v>
      </c>
      <c r="R11" s="7">
        <v>107</v>
      </c>
      <c r="S11" s="7">
        <v>3281</v>
      </c>
      <c r="T11" s="7">
        <v>13070</v>
      </c>
      <c r="U11" s="7">
        <v>1202</v>
      </c>
      <c r="V11" s="7">
        <v>8698</v>
      </c>
      <c r="W11" s="7">
        <v>77</v>
      </c>
      <c r="X11" s="7">
        <v>805</v>
      </c>
      <c r="Y11" s="7">
        <v>135</v>
      </c>
      <c r="Z11" s="7">
        <v>882</v>
      </c>
      <c r="AA11" s="7">
        <v>0</v>
      </c>
      <c r="AB11" s="7">
        <v>0</v>
      </c>
      <c r="AC11" s="7">
        <v>17</v>
      </c>
      <c r="AD11" s="7">
        <v>19</v>
      </c>
      <c r="AE11" s="8">
        <v>1431</v>
      </c>
      <c r="AF11" s="8">
        <v>10404</v>
      </c>
      <c r="AG11" s="7">
        <v>14</v>
      </c>
      <c r="AH11" s="7">
        <v>37</v>
      </c>
      <c r="AI11" s="7">
        <v>0</v>
      </c>
      <c r="AJ11" s="7">
        <v>0</v>
      </c>
      <c r="AK11" s="7">
        <v>301</v>
      </c>
      <c r="AL11" s="7">
        <v>1819</v>
      </c>
      <c r="AM11" s="7">
        <v>134</v>
      </c>
      <c r="AN11" s="7">
        <v>931</v>
      </c>
      <c r="AO11" s="7">
        <v>11</v>
      </c>
      <c r="AP11" s="7">
        <v>11</v>
      </c>
      <c r="AQ11" s="7">
        <v>45</v>
      </c>
      <c r="AR11" s="7">
        <v>120</v>
      </c>
      <c r="AS11" s="7">
        <v>0</v>
      </c>
      <c r="AT11" s="7">
        <v>0</v>
      </c>
      <c r="AU11" s="7">
        <v>491</v>
      </c>
      <c r="AV11" s="7">
        <v>2881</v>
      </c>
      <c r="AW11" s="7">
        <v>11</v>
      </c>
      <c r="AX11" s="7">
        <v>11</v>
      </c>
      <c r="AY11" s="9">
        <v>6016</v>
      </c>
      <c r="AZ11" s="9">
        <v>29614</v>
      </c>
      <c r="BA11" s="9"/>
      <c r="BB11" s="9"/>
      <c r="BC11" s="7">
        <v>9</v>
      </c>
      <c r="BD11" s="7">
        <v>136</v>
      </c>
      <c r="BE11" s="7">
        <v>12</v>
      </c>
      <c r="BF11" s="7">
        <v>362</v>
      </c>
      <c r="BG11" s="7">
        <v>232</v>
      </c>
      <c r="BH11" s="7">
        <v>1028</v>
      </c>
      <c r="BI11" s="7">
        <v>805</v>
      </c>
      <c r="BJ11" s="7">
        <v>3218</v>
      </c>
      <c r="BK11" s="8">
        <v>1058</v>
      </c>
      <c r="BL11" s="8">
        <v>4744</v>
      </c>
      <c r="BM11" s="8">
        <v>7074</v>
      </c>
      <c r="BN11" s="8">
        <v>34358</v>
      </c>
      <c r="BO11" s="7">
        <v>1784</v>
      </c>
      <c r="BP11" s="7">
        <v>6847</v>
      </c>
      <c r="BQ11" s="29">
        <v>77</v>
      </c>
      <c r="BR11" s="29">
        <v>77</v>
      </c>
    </row>
    <row r="12" spans="1:70" s="10" customFormat="1" ht="18" customHeight="1" x14ac:dyDescent="0.25">
      <c r="A12" s="37">
        <v>6</v>
      </c>
      <c r="B12" s="12" t="s">
        <v>13</v>
      </c>
      <c r="C12" s="7">
        <v>1738</v>
      </c>
      <c r="D12" s="7">
        <v>6090</v>
      </c>
      <c r="E12" s="7">
        <v>555</v>
      </c>
      <c r="F12" s="7">
        <v>2470</v>
      </c>
      <c r="G12" s="7">
        <v>23</v>
      </c>
      <c r="H12" s="7">
        <v>50</v>
      </c>
      <c r="I12" s="8">
        <v>2316</v>
      </c>
      <c r="J12" s="8">
        <v>8610</v>
      </c>
      <c r="K12" s="7">
        <v>0</v>
      </c>
      <c r="L12" s="7">
        <v>0</v>
      </c>
      <c r="M12" s="7">
        <v>17</v>
      </c>
      <c r="N12" s="7">
        <v>21</v>
      </c>
      <c r="O12" s="8">
        <v>2333</v>
      </c>
      <c r="P12" s="8">
        <v>8631</v>
      </c>
      <c r="Q12" s="7">
        <v>5</v>
      </c>
      <c r="R12" s="7">
        <v>5</v>
      </c>
      <c r="S12" s="7">
        <v>1868</v>
      </c>
      <c r="T12" s="7">
        <v>6907</v>
      </c>
      <c r="U12" s="7">
        <v>397</v>
      </c>
      <c r="V12" s="7">
        <v>2089</v>
      </c>
      <c r="W12" s="7">
        <v>30</v>
      </c>
      <c r="X12" s="7">
        <v>315</v>
      </c>
      <c r="Y12" s="7">
        <v>73</v>
      </c>
      <c r="Z12" s="7">
        <v>416</v>
      </c>
      <c r="AA12" s="7">
        <v>0</v>
      </c>
      <c r="AB12" s="7">
        <v>0</v>
      </c>
      <c r="AC12" s="7">
        <v>8</v>
      </c>
      <c r="AD12" s="7">
        <v>136</v>
      </c>
      <c r="AE12" s="8">
        <v>508</v>
      </c>
      <c r="AF12" s="8">
        <v>2956</v>
      </c>
      <c r="AG12" s="7">
        <v>5</v>
      </c>
      <c r="AH12" s="7">
        <v>11</v>
      </c>
      <c r="AI12" s="7">
        <v>0</v>
      </c>
      <c r="AJ12" s="7">
        <v>0</v>
      </c>
      <c r="AK12" s="7">
        <v>80</v>
      </c>
      <c r="AL12" s="7">
        <v>500</v>
      </c>
      <c r="AM12" s="7">
        <v>44</v>
      </c>
      <c r="AN12" s="7">
        <v>327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0</v>
      </c>
      <c r="AU12" s="7">
        <v>124</v>
      </c>
      <c r="AV12" s="7">
        <v>827</v>
      </c>
      <c r="AW12" s="7">
        <v>0</v>
      </c>
      <c r="AX12" s="7">
        <v>0</v>
      </c>
      <c r="AY12" s="9">
        <v>2965</v>
      </c>
      <c r="AZ12" s="9">
        <v>12414</v>
      </c>
      <c r="BA12" s="9"/>
      <c r="BB12" s="9"/>
      <c r="BC12" s="7">
        <v>3</v>
      </c>
      <c r="BD12" s="7">
        <v>45</v>
      </c>
      <c r="BE12" s="7">
        <v>3</v>
      </c>
      <c r="BF12" s="7">
        <v>90</v>
      </c>
      <c r="BG12" s="7">
        <v>101</v>
      </c>
      <c r="BH12" s="7">
        <v>918</v>
      </c>
      <c r="BI12" s="7">
        <v>343</v>
      </c>
      <c r="BJ12" s="7">
        <v>2814</v>
      </c>
      <c r="BK12" s="8">
        <v>450</v>
      </c>
      <c r="BL12" s="8">
        <v>3867</v>
      </c>
      <c r="BM12" s="8">
        <v>3415</v>
      </c>
      <c r="BN12" s="8">
        <v>16281</v>
      </c>
      <c r="BO12" s="7">
        <v>1139</v>
      </c>
      <c r="BP12" s="7">
        <v>4331</v>
      </c>
      <c r="BQ12" s="29">
        <v>48</v>
      </c>
      <c r="BR12" s="29">
        <v>48</v>
      </c>
    </row>
    <row r="13" spans="1:70" s="10" customFormat="1" ht="18" customHeight="1" x14ac:dyDescent="0.25">
      <c r="A13" s="36">
        <v>7</v>
      </c>
      <c r="B13" s="12" t="s">
        <v>15</v>
      </c>
      <c r="C13" s="7">
        <v>589</v>
      </c>
      <c r="D13" s="7">
        <v>2191</v>
      </c>
      <c r="E13" s="7">
        <v>27</v>
      </c>
      <c r="F13" s="7">
        <v>93</v>
      </c>
      <c r="G13" s="7">
        <v>11</v>
      </c>
      <c r="H13" s="7">
        <v>11</v>
      </c>
      <c r="I13" s="8">
        <v>627</v>
      </c>
      <c r="J13" s="8">
        <v>2295</v>
      </c>
      <c r="K13" s="7">
        <v>0</v>
      </c>
      <c r="L13" s="7">
        <v>0</v>
      </c>
      <c r="M13" s="7">
        <v>28</v>
      </c>
      <c r="N13" s="7">
        <v>58</v>
      </c>
      <c r="O13" s="8">
        <v>655</v>
      </c>
      <c r="P13" s="8">
        <v>2353</v>
      </c>
      <c r="Q13" s="7">
        <v>10</v>
      </c>
      <c r="R13" s="7">
        <v>14</v>
      </c>
      <c r="S13" s="7">
        <v>527</v>
      </c>
      <c r="T13" s="7">
        <v>1885</v>
      </c>
      <c r="U13" s="7">
        <v>785</v>
      </c>
      <c r="V13" s="7">
        <v>7027</v>
      </c>
      <c r="W13" s="7">
        <v>144</v>
      </c>
      <c r="X13" s="7">
        <v>1498</v>
      </c>
      <c r="Y13" s="7">
        <v>0</v>
      </c>
      <c r="Z13" s="7">
        <v>0</v>
      </c>
      <c r="AA13" s="7">
        <v>0</v>
      </c>
      <c r="AB13" s="7">
        <v>0</v>
      </c>
      <c r="AC13" s="7">
        <v>6</v>
      </c>
      <c r="AD13" s="7">
        <v>243</v>
      </c>
      <c r="AE13" s="8">
        <v>935</v>
      </c>
      <c r="AF13" s="8">
        <v>8768</v>
      </c>
      <c r="AG13" s="7">
        <v>0</v>
      </c>
      <c r="AH13" s="7">
        <v>0</v>
      </c>
      <c r="AI13" s="7">
        <v>0</v>
      </c>
      <c r="AJ13" s="7">
        <v>0</v>
      </c>
      <c r="AK13" s="7">
        <v>87</v>
      </c>
      <c r="AL13" s="7">
        <v>525</v>
      </c>
      <c r="AM13" s="7">
        <v>36</v>
      </c>
      <c r="AN13" s="7">
        <v>240</v>
      </c>
      <c r="AO13" s="7">
        <v>0</v>
      </c>
      <c r="AP13" s="7">
        <v>0</v>
      </c>
      <c r="AQ13" s="7">
        <v>0</v>
      </c>
      <c r="AR13" s="7">
        <v>0</v>
      </c>
      <c r="AS13" s="7">
        <v>8</v>
      </c>
      <c r="AT13" s="7">
        <v>160</v>
      </c>
      <c r="AU13" s="7">
        <v>131</v>
      </c>
      <c r="AV13" s="7">
        <v>925</v>
      </c>
      <c r="AW13" s="7">
        <v>0</v>
      </c>
      <c r="AX13" s="7">
        <v>0</v>
      </c>
      <c r="AY13" s="9">
        <v>1721</v>
      </c>
      <c r="AZ13" s="9">
        <v>12046</v>
      </c>
      <c r="BA13" s="9"/>
      <c r="BB13" s="9"/>
      <c r="BC13" s="7">
        <v>2</v>
      </c>
      <c r="BD13" s="7">
        <v>30</v>
      </c>
      <c r="BE13" s="7">
        <v>5</v>
      </c>
      <c r="BF13" s="7">
        <v>150</v>
      </c>
      <c r="BG13" s="7">
        <v>155</v>
      </c>
      <c r="BH13" s="7">
        <v>759</v>
      </c>
      <c r="BI13" s="7">
        <v>544</v>
      </c>
      <c r="BJ13" s="7">
        <v>2383</v>
      </c>
      <c r="BK13" s="8">
        <v>706</v>
      </c>
      <c r="BL13" s="8">
        <v>3322</v>
      </c>
      <c r="BM13" s="8">
        <v>2427</v>
      </c>
      <c r="BN13" s="8">
        <v>15368</v>
      </c>
      <c r="BO13" s="7">
        <v>582</v>
      </c>
      <c r="BP13" s="7">
        <v>1939</v>
      </c>
      <c r="BQ13" s="29">
        <v>27</v>
      </c>
      <c r="BR13" s="29">
        <v>27</v>
      </c>
    </row>
    <row r="14" spans="1:70" s="10" customFormat="1" ht="18" customHeight="1" x14ac:dyDescent="0.25">
      <c r="A14" s="37">
        <v>8</v>
      </c>
      <c r="B14" s="12" t="s">
        <v>16</v>
      </c>
      <c r="C14" s="7">
        <v>508</v>
      </c>
      <c r="D14" s="7">
        <v>1818</v>
      </c>
      <c r="E14" s="7">
        <v>203</v>
      </c>
      <c r="F14" s="7">
        <v>800</v>
      </c>
      <c r="G14" s="7">
        <v>8</v>
      </c>
      <c r="H14" s="7">
        <v>10</v>
      </c>
      <c r="I14" s="8">
        <v>719</v>
      </c>
      <c r="J14" s="8">
        <v>2628</v>
      </c>
      <c r="K14" s="7">
        <v>0</v>
      </c>
      <c r="L14" s="7">
        <v>0</v>
      </c>
      <c r="M14" s="7">
        <v>24</v>
      </c>
      <c r="N14" s="7">
        <v>38</v>
      </c>
      <c r="O14" s="8">
        <v>743</v>
      </c>
      <c r="P14" s="8">
        <v>2666</v>
      </c>
      <c r="Q14" s="7">
        <v>7</v>
      </c>
      <c r="R14" s="7">
        <v>7</v>
      </c>
      <c r="S14" s="7">
        <v>596</v>
      </c>
      <c r="T14" s="7">
        <v>2136</v>
      </c>
      <c r="U14" s="7">
        <v>295</v>
      </c>
      <c r="V14" s="7">
        <v>1632</v>
      </c>
      <c r="W14" s="7">
        <v>16</v>
      </c>
      <c r="X14" s="7">
        <v>91</v>
      </c>
      <c r="Y14" s="7">
        <v>0</v>
      </c>
      <c r="Z14" s="7">
        <v>0</v>
      </c>
      <c r="AA14" s="7">
        <v>0</v>
      </c>
      <c r="AB14" s="7">
        <v>0</v>
      </c>
      <c r="AC14" s="7">
        <v>1</v>
      </c>
      <c r="AD14" s="7">
        <v>1</v>
      </c>
      <c r="AE14" s="8">
        <v>312</v>
      </c>
      <c r="AF14" s="8">
        <v>1724</v>
      </c>
      <c r="AG14" s="7">
        <v>0</v>
      </c>
      <c r="AH14" s="7">
        <v>0</v>
      </c>
      <c r="AI14" s="7">
        <v>0</v>
      </c>
      <c r="AJ14" s="7">
        <v>0</v>
      </c>
      <c r="AK14" s="7">
        <v>48</v>
      </c>
      <c r="AL14" s="7">
        <v>278</v>
      </c>
      <c r="AM14" s="7">
        <v>39</v>
      </c>
      <c r="AN14" s="7">
        <v>271</v>
      </c>
      <c r="AO14" s="7">
        <v>0</v>
      </c>
      <c r="AP14" s="7">
        <v>0</v>
      </c>
      <c r="AQ14" s="7">
        <v>2</v>
      </c>
      <c r="AR14" s="7">
        <v>2</v>
      </c>
      <c r="AS14" s="7">
        <v>0</v>
      </c>
      <c r="AT14" s="7">
        <v>0</v>
      </c>
      <c r="AU14" s="7">
        <v>89</v>
      </c>
      <c r="AV14" s="7">
        <v>551</v>
      </c>
      <c r="AW14" s="7">
        <v>2</v>
      </c>
      <c r="AX14" s="7">
        <v>2</v>
      </c>
      <c r="AY14" s="9">
        <v>1144</v>
      </c>
      <c r="AZ14" s="9">
        <v>4941</v>
      </c>
      <c r="BA14" s="9"/>
      <c r="BB14" s="9"/>
      <c r="BC14" s="7">
        <v>2</v>
      </c>
      <c r="BD14" s="7">
        <v>30</v>
      </c>
      <c r="BE14" s="7">
        <v>4</v>
      </c>
      <c r="BF14" s="7">
        <v>120</v>
      </c>
      <c r="BG14" s="7">
        <v>77</v>
      </c>
      <c r="BH14" s="7">
        <v>447</v>
      </c>
      <c r="BI14" s="7">
        <v>273</v>
      </c>
      <c r="BJ14" s="7">
        <v>1441</v>
      </c>
      <c r="BK14" s="8">
        <v>356</v>
      </c>
      <c r="BL14" s="8">
        <v>2038</v>
      </c>
      <c r="BM14" s="8">
        <v>1500</v>
      </c>
      <c r="BN14" s="8">
        <v>6979</v>
      </c>
      <c r="BO14" s="7">
        <v>601</v>
      </c>
      <c r="BP14" s="7">
        <v>2135</v>
      </c>
      <c r="BQ14" s="29">
        <v>30</v>
      </c>
      <c r="BR14" s="29">
        <v>30</v>
      </c>
    </row>
    <row r="15" spans="1:70" s="10" customFormat="1" ht="18" customHeight="1" x14ac:dyDescent="0.25">
      <c r="A15" s="36">
        <v>9</v>
      </c>
      <c r="B15" s="12" t="s">
        <v>17</v>
      </c>
      <c r="C15" s="7">
        <v>2628</v>
      </c>
      <c r="D15" s="7">
        <v>7827</v>
      </c>
      <c r="E15" s="7">
        <v>360</v>
      </c>
      <c r="F15" s="7">
        <v>1263</v>
      </c>
      <c r="G15" s="7">
        <v>23</v>
      </c>
      <c r="H15" s="7">
        <v>46</v>
      </c>
      <c r="I15" s="8">
        <v>3011</v>
      </c>
      <c r="J15" s="8">
        <v>9136</v>
      </c>
      <c r="K15" s="7">
        <v>34</v>
      </c>
      <c r="L15" s="7">
        <v>64</v>
      </c>
      <c r="M15" s="7">
        <v>39</v>
      </c>
      <c r="N15" s="7">
        <v>75</v>
      </c>
      <c r="O15" s="8">
        <v>3084</v>
      </c>
      <c r="P15" s="8">
        <v>9275</v>
      </c>
      <c r="Q15" s="7">
        <v>5</v>
      </c>
      <c r="R15" s="7">
        <v>8</v>
      </c>
      <c r="S15" s="7">
        <v>2471</v>
      </c>
      <c r="T15" s="7">
        <v>7422</v>
      </c>
      <c r="U15" s="7">
        <v>263</v>
      </c>
      <c r="V15" s="7">
        <v>2125</v>
      </c>
      <c r="W15" s="7">
        <v>14</v>
      </c>
      <c r="X15" s="7">
        <v>85</v>
      </c>
      <c r="Y15" s="7">
        <v>0</v>
      </c>
      <c r="Z15" s="7">
        <v>0</v>
      </c>
      <c r="AA15" s="7">
        <v>0</v>
      </c>
      <c r="AB15" s="7">
        <v>0</v>
      </c>
      <c r="AC15" s="7">
        <v>1</v>
      </c>
      <c r="AD15" s="7">
        <v>10</v>
      </c>
      <c r="AE15" s="8">
        <v>278</v>
      </c>
      <c r="AF15" s="8">
        <v>2220</v>
      </c>
      <c r="AG15" s="7">
        <v>0</v>
      </c>
      <c r="AH15" s="7">
        <v>0</v>
      </c>
      <c r="AI15" s="7">
        <v>0</v>
      </c>
      <c r="AJ15" s="7">
        <v>0</v>
      </c>
      <c r="AK15" s="7">
        <v>16</v>
      </c>
      <c r="AL15" s="7">
        <v>79</v>
      </c>
      <c r="AM15" s="7">
        <v>61</v>
      </c>
      <c r="AN15" s="7">
        <v>542</v>
      </c>
      <c r="AO15" s="7">
        <v>0</v>
      </c>
      <c r="AP15" s="7">
        <v>0</v>
      </c>
      <c r="AQ15" s="7">
        <v>10</v>
      </c>
      <c r="AR15" s="7">
        <v>27</v>
      </c>
      <c r="AS15" s="7">
        <v>0</v>
      </c>
      <c r="AT15" s="7">
        <v>0</v>
      </c>
      <c r="AU15" s="7">
        <v>87</v>
      </c>
      <c r="AV15" s="7">
        <v>648</v>
      </c>
      <c r="AW15" s="7">
        <v>2</v>
      </c>
      <c r="AX15" s="7">
        <v>2</v>
      </c>
      <c r="AY15" s="9">
        <v>3449</v>
      </c>
      <c r="AZ15" s="9">
        <v>12143</v>
      </c>
      <c r="BA15" s="9"/>
      <c r="BB15" s="9"/>
      <c r="BC15" s="7">
        <v>3</v>
      </c>
      <c r="BD15" s="7">
        <v>45</v>
      </c>
      <c r="BE15" s="7">
        <v>3</v>
      </c>
      <c r="BF15" s="7">
        <v>90</v>
      </c>
      <c r="BG15" s="7">
        <v>76</v>
      </c>
      <c r="BH15" s="7">
        <v>559</v>
      </c>
      <c r="BI15" s="7">
        <v>275</v>
      </c>
      <c r="BJ15" s="7">
        <v>1814</v>
      </c>
      <c r="BK15" s="8">
        <v>357</v>
      </c>
      <c r="BL15" s="8">
        <v>2508</v>
      </c>
      <c r="BM15" s="8">
        <v>3806</v>
      </c>
      <c r="BN15" s="8">
        <v>14651</v>
      </c>
      <c r="BO15" s="7">
        <v>1560</v>
      </c>
      <c r="BP15" s="7">
        <v>5051</v>
      </c>
      <c r="BQ15" s="29">
        <v>67</v>
      </c>
      <c r="BR15" s="29">
        <v>67</v>
      </c>
    </row>
    <row r="16" spans="1:70" s="10" customFormat="1" ht="18" customHeight="1" x14ac:dyDescent="0.25">
      <c r="A16" s="37">
        <v>10</v>
      </c>
      <c r="B16" s="12" t="s">
        <v>18</v>
      </c>
      <c r="C16" s="7">
        <v>50775</v>
      </c>
      <c r="D16" s="7">
        <v>183162</v>
      </c>
      <c r="E16" s="7">
        <v>1856</v>
      </c>
      <c r="F16" s="7">
        <v>6982</v>
      </c>
      <c r="G16" s="7">
        <v>362</v>
      </c>
      <c r="H16" s="7">
        <v>842</v>
      </c>
      <c r="I16" s="8">
        <v>52993</v>
      </c>
      <c r="J16" s="8">
        <v>190986</v>
      </c>
      <c r="K16" s="7">
        <v>569</v>
      </c>
      <c r="L16" s="7">
        <v>2971</v>
      </c>
      <c r="M16" s="7">
        <v>1276</v>
      </c>
      <c r="N16" s="7">
        <v>5612</v>
      </c>
      <c r="O16" s="8">
        <v>54838</v>
      </c>
      <c r="P16" s="8">
        <v>199569</v>
      </c>
      <c r="Q16" s="7">
        <v>172</v>
      </c>
      <c r="R16" s="7">
        <v>851</v>
      </c>
      <c r="S16" s="7">
        <v>42588</v>
      </c>
      <c r="T16" s="7">
        <v>158186</v>
      </c>
      <c r="U16" s="7">
        <v>3674</v>
      </c>
      <c r="V16" s="7">
        <v>39456</v>
      </c>
      <c r="W16" s="7">
        <v>544</v>
      </c>
      <c r="X16" s="7">
        <v>8113</v>
      </c>
      <c r="Y16" s="7">
        <v>0</v>
      </c>
      <c r="Z16" s="7">
        <v>0</v>
      </c>
      <c r="AA16" s="7">
        <v>8</v>
      </c>
      <c r="AB16" s="7">
        <v>19</v>
      </c>
      <c r="AC16" s="7">
        <v>45</v>
      </c>
      <c r="AD16" s="7">
        <v>1945</v>
      </c>
      <c r="AE16" s="8">
        <v>4271</v>
      </c>
      <c r="AF16" s="8">
        <v>49533</v>
      </c>
      <c r="AG16" s="7">
        <v>0</v>
      </c>
      <c r="AH16" s="7">
        <v>0</v>
      </c>
      <c r="AI16" s="7">
        <v>0</v>
      </c>
      <c r="AJ16" s="7">
        <v>0</v>
      </c>
      <c r="AK16" s="7">
        <v>584</v>
      </c>
      <c r="AL16" s="7">
        <v>3862</v>
      </c>
      <c r="AM16" s="7">
        <v>409</v>
      </c>
      <c r="AN16" s="7">
        <v>3102</v>
      </c>
      <c r="AO16" s="7">
        <v>3</v>
      </c>
      <c r="AP16" s="7">
        <v>28.000000000000004</v>
      </c>
      <c r="AQ16" s="7">
        <v>40</v>
      </c>
      <c r="AR16" s="7">
        <v>96</v>
      </c>
      <c r="AS16" s="7">
        <v>1</v>
      </c>
      <c r="AT16" s="7">
        <v>5</v>
      </c>
      <c r="AU16" s="7">
        <v>1037</v>
      </c>
      <c r="AV16" s="7">
        <v>7093</v>
      </c>
      <c r="AW16" s="7">
        <v>9</v>
      </c>
      <c r="AX16" s="7">
        <v>9</v>
      </c>
      <c r="AY16" s="9">
        <v>60146</v>
      </c>
      <c r="AZ16" s="9">
        <v>256195</v>
      </c>
      <c r="BA16" s="9"/>
      <c r="BB16" s="9"/>
      <c r="BC16" s="7">
        <v>11</v>
      </c>
      <c r="BD16" s="7">
        <v>169</v>
      </c>
      <c r="BE16" s="7">
        <v>13</v>
      </c>
      <c r="BF16" s="7">
        <v>399</v>
      </c>
      <c r="BG16" s="7">
        <v>710</v>
      </c>
      <c r="BH16" s="7">
        <v>6315</v>
      </c>
      <c r="BI16" s="7">
        <v>2580</v>
      </c>
      <c r="BJ16" s="7">
        <v>20189</v>
      </c>
      <c r="BK16" s="8">
        <v>3314</v>
      </c>
      <c r="BL16" s="8">
        <v>27072</v>
      </c>
      <c r="BM16" s="8">
        <v>63460</v>
      </c>
      <c r="BN16" s="8">
        <v>283267</v>
      </c>
      <c r="BO16" s="7">
        <v>19345</v>
      </c>
      <c r="BP16" s="7">
        <v>56847</v>
      </c>
      <c r="BQ16" s="29">
        <v>836</v>
      </c>
      <c r="BR16" s="29">
        <v>836</v>
      </c>
    </row>
    <row r="17" spans="1:95" s="10" customFormat="1" ht="18" customHeight="1" x14ac:dyDescent="0.25">
      <c r="A17" s="36">
        <v>11</v>
      </c>
      <c r="B17" s="12" t="s">
        <v>19</v>
      </c>
      <c r="C17" s="7">
        <v>1150</v>
      </c>
      <c r="D17" s="7">
        <v>4153</v>
      </c>
      <c r="E17" s="7">
        <v>22</v>
      </c>
      <c r="F17" s="7">
        <v>63</v>
      </c>
      <c r="G17" s="7">
        <v>11</v>
      </c>
      <c r="H17" s="7">
        <v>19</v>
      </c>
      <c r="I17" s="8">
        <v>1183</v>
      </c>
      <c r="J17" s="8">
        <v>4235</v>
      </c>
      <c r="K17" s="7">
        <v>0</v>
      </c>
      <c r="L17" s="7">
        <v>0</v>
      </c>
      <c r="M17" s="7">
        <v>20</v>
      </c>
      <c r="N17" s="7">
        <v>25</v>
      </c>
      <c r="O17" s="8">
        <v>1203</v>
      </c>
      <c r="P17" s="8">
        <v>4260</v>
      </c>
      <c r="Q17" s="7">
        <v>6</v>
      </c>
      <c r="R17" s="7">
        <v>7</v>
      </c>
      <c r="S17" s="7">
        <v>966</v>
      </c>
      <c r="T17" s="7">
        <v>3410</v>
      </c>
      <c r="U17" s="7">
        <v>222</v>
      </c>
      <c r="V17" s="7">
        <v>1137</v>
      </c>
      <c r="W17" s="7">
        <v>18</v>
      </c>
      <c r="X17" s="7">
        <v>187</v>
      </c>
      <c r="Y17" s="7">
        <v>0</v>
      </c>
      <c r="Z17" s="7">
        <v>0</v>
      </c>
      <c r="AA17" s="7">
        <v>0</v>
      </c>
      <c r="AB17" s="7">
        <v>0</v>
      </c>
      <c r="AC17" s="7">
        <v>6</v>
      </c>
      <c r="AD17" s="7">
        <v>41</v>
      </c>
      <c r="AE17" s="8">
        <v>246</v>
      </c>
      <c r="AF17" s="8">
        <v>1365</v>
      </c>
      <c r="AG17" s="7">
        <v>0</v>
      </c>
      <c r="AH17" s="7">
        <v>0</v>
      </c>
      <c r="AI17" s="7">
        <v>0</v>
      </c>
      <c r="AJ17" s="7">
        <v>0</v>
      </c>
      <c r="AK17" s="7">
        <v>34</v>
      </c>
      <c r="AL17" s="7">
        <v>205</v>
      </c>
      <c r="AM17" s="7">
        <v>37</v>
      </c>
      <c r="AN17" s="7">
        <v>263</v>
      </c>
      <c r="AO17" s="7">
        <v>0</v>
      </c>
      <c r="AP17" s="7">
        <v>0</v>
      </c>
      <c r="AQ17" s="7">
        <v>462</v>
      </c>
      <c r="AR17" s="7">
        <v>1451</v>
      </c>
      <c r="AS17" s="7">
        <v>0</v>
      </c>
      <c r="AT17" s="7">
        <v>0</v>
      </c>
      <c r="AU17" s="7">
        <v>533</v>
      </c>
      <c r="AV17" s="7">
        <v>1919</v>
      </c>
      <c r="AW17" s="7">
        <v>77</v>
      </c>
      <c r="AX17" s="7">
        <v>85</v>
      </c>
      <c r="AY17" s="9">
        <v>1982</v>
      </c>
      <c r="AZ17" s="9">
        <v>7544</v>
      </c>
      <c r="BA17" s="9"/>
      <c r="BB17" s="9"/>
      <c r="BC17" s="7">
        <v>4</v>
      </c>
      <c r="BD17" s="7">
        <v>60</v>
      </c>
      <c r="BE17" s="7">
        <v>5</v>
      </c>
      <c r="BF17" s="7">
        <v>152</v>
      </c>
      <c r="BG17" s="7">
        <v>45</v>
      </c>
      <c r="BH17" s="7">
        <v>325</v>
      </c>
      <c r="BI17" s="7">
        <v>158</v>
      </c>
      <c r="BJ17" s="7">
        <v>990</v>
      </c>
      <c r="BK17" s="8">
        <v>212</v>
      </c>
      <c r="BL17" s="8">
        <v>1527</v>
      </c>
      <c r="BM17" s="8">
        <v>2194</v>
      </c>
      <c r="BN17" s="8">
        <v>9071</v>
      </c>
      <c r="BO17" s="7">
        <v>362</v>
      </c>
      <c r="BP17" s="7">
        <v>1776</v>
      </c>
      <c r="BQ17" s="29">
        <v>16</v>
      </c>
      <c r="BR17" s="29">
        <v>16</v>
      </c>
    </row>
    <row r="18" spans="1:95" s="10" customFormat="1" ht="18" customHeight="1" x14ac:dyDescent="0.25">
      <c r="A18" s="37">
        <v>12</v>
      </c>
      <c r="B18" s="12" t="s">
        <v>20</v>
      </c>
      <c r="C18" s="7">
        <v>1830</v>
      </c>
      <c r="D18" s="7">
        <v>6165</v>
      </c>
      <c r="E18" s="7">
        <v>148</v>
      </c>
      <c r="F18" s="7">
        <v>572</v>
      </c>
      <c r="G18" s="7">
        <v>23</v>
      </c>
      <c r="H18" s="7">
        <v>31</v>
      </c>
      <c r="I18" s="8">
        <v>2001</v>
      </c>
      <c r="J18" s="8">
        <v>6768</v>
      </c>
      <c r="K18" s="7">
        <v>25</v>
      </c>
      <c r="L18" s="7">
        <v>123</v>
      </c>
      <c r="M18" s="7">
        <v>748</v>
      </c>
      <c r="N18" s="7">
        <v>4437</v>
      </c>
      <c r="O18" s="8">
        <v>2774</v>
      </c>
      <c r="P18" s="8">
        <v>11328</v>
      </c>
      <c r="Q18" s="7">
        <v>89</v>
      </c>
      <c r="R18" s="7">
        <v>481</v>
      </c>
      <c r="S18" s="7">
        <v>2223</v>
      </c>
      <c r="T18" s="7">
        <v>9063</v>
      </c>
      <c r="U18" s="7">
        <v>809</v>
      </c>
      <c r="V18" s="7">
        <v>5716</v>
      </c>
      <c r="W18" s="7">
        <v>130</v>
      </c>
      <c r="X18" s="7">
        <v>1190</v>
      </c>
      <c r="Y18" s="7">
        <v>9</v>
      </c>
      <c r="Z18" s="7">
        <v>77</v>
      </c>
      <c r="AA18" s="7">
        <v>0</v>
      </c>
      <c r="AB18" s="7">
        <v>0</v>
      </c>
      <c r="AC18" s="7">
        <v>3</v>
      </c>
      <c r="AD18" s="7">
        <v>40</v>
      </c>
      <c r="AE18" s="8">
        <v>951</v>
      </c>
      <c r="AF18" s="8">
        <v>7023</v>
      </c>
      <c r="AG18" s="7">
        <v>3</v>
      </c>
      <c r="AH18" s="7">
        <v>13</v>
      </c>
      <c r="AI18" s="7">
        <v>0</v>
      </c>
      <c r="AJ18" s="7">
        <v>0</v>
      </c>
      <c r="AK18" s="7">
        <v>70</v>
      </c>
      <c r="AL18" s="7">
        <v>461</v>
      </c>
      <c r="AM18" s="7">
        <v>68</v>
      </c>
      <c r="AN18" s="7">
        <v>508</v>
      </c>
      <c r="AO18" s="7">
        <v>0</v>
      </c>
      <c r="AP18" s="7">
        <v>0</v>
      </c>
      <c r="AQ18" s="7">
        <v>1</v>
      </c>
      <c r="AR18" s="7">
        <v>1</v>
      </c>
      <c r="AS18" s="7">
        <v>0</v>
      </c>
      <c r="AT18" s="7">
        <v>0</v>
      </c>
      <c r="AU18" s="7">
        <v>139</v>
      </c>
      <c r="AV18" s="7">
        <v>970</v>
      </c>
      <c r="AW18" s="7">
        <v>1</v>
      </c>
      <c r="AX18" s="7">
        <v>1</v>
      </c>
      <c r="AY18" s="9">
        <v>3864</v>
      </c>
      <c r="AZ18" s="9">
        <v>19321</v>
      </c>
      <c r="BA18" s="9"/>
      <c r="BB18" s="9"/>
      <c r="BC18" s="7">
        <v>1</v>
      </c>
      <c r="BD18" s="7">
        <v>15</v>
      </c>
      <c r="BE18" s="7">
        <v>3</v>
      </c>
      <c r="BF18" s="7">
        <v>90</v>
      </c>
      <c r="BG18" s="7">
        <v>113</v>
      </c>
      <c r="BH18" s="7">
        <v>1133</v>
      </c>
      <c r="BI18" s="7">
        <v>436</v>
      </c>
      <c r="BJ18" s="7">
        <v>3324</v>
      </c>
      <c r="BK18" s="8">
        <v>553</v>
      </c>
      <c r="BL18" s="8">
        <v>4562</v>
      </c>
      <c r="BM18" s="8">
        <v>4417</v>
      </c>
      <c r="BN18" s="8">
        <v>23883</v>
      </c>
      <c r="BO18" s="7">
        <v>1331</v>
      </c>
      <c r="BP18" s="7">
        <v>4046</v>
      </c>
      <c r="BQ18" s="29">
        <v>59</v>
      </c>
      <c r="BR18" s="29">
        <v>59</v>
      </c>
    </row>
    <row r="19" spans="1:95" s="16" customFormat="1" ht="18" customHeight="1" x14ac:dyDescent="0.25">
      <c r="A19" s="38"/>
      <c r="B19" s="13" t="s">
        <v>67</v>
      </c>
      <c r="C19" s="8">
        <v>87931</v>
      </c>
      <c r="D19" s="8">
        <v>331075</v>
      </c>
      <c r="E19" s="8">
        <v>12217</v>
      </c>
      <c r="F19" s="8">
        <v>60526</v>
      </c>
      <c r="G19" s="8">
        <v>948</v>
      </c>
      <c r="H19" s="8">
        <v>2302</v>
      </c>
      <c r="I19" s="8">
        <v>101096</v>
      </c>
      <c r="J19" s="8">
        <v>393903</v>
      </c>
      <c r="K19" s="8">
        <v>2825</v>
      </c>
      <c r="L19" s="8">
        <v>18253</v>
      </c>
      <c r="M19" s="8">
        <v>3712</v>
      </c>
      <c r="N19" s="8">
        <v>16180</v>
      </c>
      <c r="O19" s="8">
        <v>107633</v>
      </c>
      <c r="P19" s="8">
        <v>428336</v>
      </c>
      <c r="Q19" s="8">
        <v>499</v>
      </c>
      <c r="R19" s="8">
        <v>2164</v>
      </c>
      <c r="S19" s="8">
        <v>84062</v>
      </c>
      <c r="T19" s="8">
        <v>341632</v>
      </c>
      <c r="U19" s="8">
        <v>11346</v>
      </c>
      <c r="V19" s="8">
        <v>115542</v>
      </c>
      <c r="W19" s="8">
        <v>2564</v>
      </c>
      <c r="X19" s="8">
        <v>62181</v>
      </c>
      <c r="Y19" s="8">
        <v>852</v>
      </c>
      <c r="Z19" s="8">
        <v>6369</v>
      </c>
      <c r="AA19" s="8">
        <v>11</v>
      </c>
      <c r="AB19" s="8">
        <v>26</v>
      </c>
      <c r="AC19" s="8">
        <v>226</v>
      </c>
      <c r="AD19" s="8">
        <v>15603</v>
      </c>
      <c r="AE19" s="8">
        <v>14999</v>
      </c>
      <c r="AF19" s="8">
        <v>199721</v>
      </c>
      <c r="AG19" s="8">
        <v>104</v>
      </c>
      <c r="AH19" s="8">
        <v>328</v>
      </c>
      <c r="AI19" s="8">
        <v>0</v>
      </c>
      <c r="AJ19" s="8">
        <v>0</v>
      </c>
      <c r="AK19" s="8">
        <v>2271</v>
      </c>
      <c r="AL19" s="8">
        <v>14430</v>
      </c>
      <c r="AM19" s="8">
        <v>2101</v>
      </c>
      <c r="AN19" s="8">
        <v>15990</v>
      </c>
      <c r="AO19" s="8">
        <v>14</v>
      </c>
      <c r="AP19" s="8">
        <v>39</v>
      </c>
      <c r="AQ19" s="8">
        <v>2727</v>
      </c>
      <c r="AR19" s="8">
        <v>8348</v>
      </c>
      <c r="AS19" s="8">
        <v>9</v>
      </c>
      <c r="AT19" s="8">
        <v>165</v>
      </c>
      <c r="AU19" s="8">
        <v>7122</v>
      </c>
      <c r="AV19" s="8">
        <v>38972</v>
      </c>
      <c r="AW19" s="8">
        <v>370</v>
      </c>
      <c r="AX19" s="8">
        <v>420</v>
      </c>
      <c r="AY19" s="9">
        <v>129754</v>
      </c>
      <c r="AZ19" s="9">
        <v>667029</v>
      </c>
      <c r="BA19" s="8"/>
      <c r="BB19" s="8"/>
      <c r="BC19" s="8">
        <v>57</v>
      </c>
      <c r="BD19" s="8">
        <v>868</v>
      </c>
      <c r="BE19" s="8">
        <v>82</v>
      </c>
      <c r="BF19" s="8">
        <v>2483</v>
      </c>
      <c r="BG19" s="8">
        <v>2378</v>
      </c>
      <c r="BH19" s="8">
        <v>17248</v>
      </c>
      <c r="BI19" s="8">
        <v>8544</v>
      </c>
      <c r="BJ19" s="8">
        <v>54331</v>
      </c>
      <c r="BK19" s="8">
        <v>11061</v>
      </c>
      <c r="BL19" s="8">
        <v>74930</v>
      </c>
      <c r="BM19" s="8">
        <v>140815</v>
      </c>
      <c r="BN19" s="8">
        <v>741959</v>
      </c>
      <c r="BO19" s="8">
        <v>41211</v>
      </c>
      <c r="BP19" s="8">
        <v>136215</v>
      </c>
      <c r="BQ19" s="8">
        <v>1763</v>
      </c>
      <c r="BR19" s="8">
        <v>1763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7">
        <v>0</v>
      </c>
      <c r="D20" s="7">
        <v>0</v>
      </c>
      <c r="E20" s="7">
        <v>18</v>
      </c>
      <c r="F20" s="7">
        <v>70</v>
      </c>
      <c r="G20" s="7">
        <v>0</v>
      </c>
      <c r="H20" s="7">
        <v>0</v>
      </c>
      <c r="I20" s="8">
        <v>18</v>
      </c>
      <c r="J20" s="8">
        <v>70</v>
      </c>
      <c r="K20" s="7">
        <v>0</v>
      </c>
      <c r="L20" s="7">
        <v>0</v>
      </c>
      <c r="M20" s="7">
        <v>3</v>
      </c>
      <c r="N20" s="7">
        <v>3</v>
      </c>
      <c r="O20" s="8">
        <v>21</v>
      </c>
      <c r="P20" s="8">
        <v>73</v>
      </c>
      <c r="Q20" s="7">
        <v>1</v>
      </c>
      <c r="R20" s="7">
        <v>1</v>
      </c>
      <c r="S20" s="7">
        <v>17</v>
      </c>
      <c r="T20" s="7">
        <v>59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8">
        <v>0</v>
      </c>
      <c r="AF20" s="8">
        <v>0</v>
      </c>
      <c r="AG20" s="7">
        <v>0</v>
      </c>
      <c r="AH20" s="7">
        <v>0</v>
      </c>
      <c r="AI20" s="7">
        <v>0</v>
      </c>
      <c r="AJ20" s="7">
        <v>0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9">
        <v>21</v>
      </c>
      <c r="AZ20" s="9">
        <v>73</v>
      </c>
      <c r="BA20" s="9"/>
      <c r="BB20" s="9"/>
      <c r="BC20" s="7">
        <v>0</v>
      </c>
      <c r="BD20" s="7">
        <v>0</v>
      </c>
      <c r="BE20" s="7">
        <v>1</v>
      </c>
      <c r="BF20" s="7">
        <v>30</v>
      </c>
      <c r="BG20" s="7">
        <v>0</v>
      </c>
      <c r="BH20" s="7">
        <v>0</v>
      </c>
      <c r="BI20" s="7">
        <v>0</v>
      </c>
      <c r="BJ20" s="7">
        <v>0</v>
      </c>
      <c r="BK20" s="8">
        <v>1</v>
      </c>
      <c r="BL20" s="8">
        <v>30</v>
      </c>
      <c r="BM20" s="8">
        <v>22</v>
      </c>
      <c r="BN20" s="8">
        <v>103</v>
      </c>
      <c r="BO20" s="7">
        <v>11</v>
      </c>
      <c r="BP20" s="7">
        <v>50</v>
      </c>
      <c r="BQ20" s="29">
        <v>2</v>
      </c>
      <c r="BR20" s="29">
        <v>2</v>
      </c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7">
        <v>190</v>
      </c>
      <c r="D21" s="7">
        <v>699</v>
      </c>
      <c r="E21" s="7">
        <v>28</v>
      </c>
      <c r="F21" s="7">
        <v>106</v>
      </c>
      <c r="G21" s="7">
        <v>3</v>
      </c>
      <c r="H21" s="7">
        <v>5</v>
      </c>
      <c r="I21" s="8">
        <v>221</v>
      </c>
      <c r="J21" s="8">
        <v>810</v>
      </c>
      <c r="K21" s="7">
        <v>0</v>
      </c>
      <c r="L21" s="7">
        <v>0</v>
      </c>
      <c r="M21" s="7">
        <v>1</v>
      </c>
      <c r="N21" s="7">
        <v>1</v>
      </c>
      <c r="O21" s="8">
        <v>222</v>
      </c>
      <c r="P21" s="8">
        <v>811</v>
      </c>
      <c r="Q21" s="7">
        <v>1</v>
      </c>
      <c r="R21" s="7">
        <v>1</v>
      </c>
      <c r="S21" s="7">
        <v>156</v>
      </c>
      <c r="T21" s="7">
        <v>690</v>
      </c>
      <c r="U21" s="7">
        <v>130</v>
      </c>
      <c r="V21" s="7">
        <v>296</v>
      </c>
      <c r="W21" s="7">
        <v>5</v>
      </c>
      <c r="X21" s="7">
        <v>42</v>
      </c>
      <c r="Y21" s="7">
        <v>0</v>
      </c>
      <c r="Z21" s="7">
        <v>0</v>
      </c>
      <c r="AA21" s="7">
        <v>0</v>
      </c>
      <c r="AB21" s="7">
        <v>0</v>
      </c>
      <c r="AC21" s="7">
        <v>1</v>
      </c>
      <c r="AD21" s="7">
        <v>1</v>
      </c>
      <c r="AE21" s="8">
        <v>136</v>
      </c>
      <c r="AF21" s="8">
        <v>339</v>
      </c>
      <c r="AG21" s="7">
        <v>0</v>
      </c>
      <c r="AH21" s="7">
        <v>0</v>
      </c>
      <c r="AI21" s="7">
        <v>0</v>
      </c>
      <c r="AJ21" s="7">
        <v>0</v>
      </c>
      <c r="AK21" s="7">
        <v>10</v>
      </c>
      <c r="AL21" s="7">
        <v>62</v>
      </c>
      <c r="AM21" s="7">
        <v>5</v>
      </c>
      <c r="AN21" s="7">
        <v>38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15</v>
      </c>
      <c r="AV21" s="7">
        <v>100</v>
      </c>
      <c r="AW21" s="7">
        <v>0</v>
      </c>
      <c r="AX21" s="7">
        <v>0</v>
      </c>
      <c r="AY21" s="9">
        <v>373</v>
      </c>
      <c r="AZ21" s="9">
        <v>1250</v>
      </c>
      <c r="BA21" s="9"/>
      <c r="BB21" s="9"/>
      <c r="BC21" s="7">
        <v>0</v>
      </c>
      <c r="BD21" s="7">
        <v>0</v>
      </c>
      <c r="BE21" s="7">
        <v>1</v>
      </c>
      <c r="BF21" s="7">
        <v>30</v>
      </c>
      <c r="BG21" s="7">
        <v>33</v>
      </c>
      <c r="BH21" s="7">
        <v>198</v>
      </c>
      <c r="BI21" s="7">
        <v>124</v>
      </c>
      <c r="BJ21" s="7">
        <v>539</v>
      </c>
      <c r="BK21" s="8">
        <v>158</v>
      </c>
      <c r="BL21" s="8">
        <v>767</v>
      </c>
      <c r="BM21" s="8">
        <v>531</v>
      </c>
      <c r="BN21" s="8">
        <v>2017</v>
      </c>
      <c r="BO21" s="7">
        <v>113</v>
      </c>
      <c r="BP21" s="7">
        <v>540</v>
      </c>
      <c r="BQ21" s="30">
        <v>5</v>
      </c>
      <c r="BR21" s="30">
        <v>5</v>
      </c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7"/>
      <c r="D22" s="7"/>
      <c r="E22" s="7"/>
      <c r="F22" s="7"/>
      <c r="G22" s="7"/>
      <c r="H22" s="7"/>
      <c r="I22" s="8">
        <v>0</v>
      </c>
      <c r="J22" s="8">
        <v>0</v>
      </c>
      <c r="K22" s="7"/>
      <c r="L22" s="7"/>
      <c r="M22" s="7"/>
      <c r="N22" s="7"/>
      <c r="O22" s="8">
        <v>0</v>
      </c>
      <c r="P22" s="8">
        <v>0</v>
      </c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8">
        <v>0</v>
      </c>
      <c r="AF22" s="8">
        <v>0</v>
      </c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>
        <v>0</v>
      </c>
      <c r="AV22" s="7">
        <v>0</v>
      </c>
      <c r="AW22" s="7"/>
      <c r="AX22" s="7"/>
      <c r="AY22" s="9">
        <v>0</v>
      </c>
      <c r="AZ22" s="9">
        <v>0</v>
      </c>
      <c r="BA22" s="9"/>
      <c r="BB22" s="9"/>
      <c r="BC22" s="7"/>
      <c r="BD22" s="7"/>
      <c r="BE22" s="7"/>
      <c r="BF22" s="7"/>
      <c r="BG22" s="7"/>
      <c r="BH22" s="7"/>
      <c r="BI22" s="7"/>
      <c r="BJ22" s="7"/>
      <c r="BK22" s="8">
        <v>0</v>
      </c>
      <c r="BL22" s="8">
        <v>0</v>
      </c>
      <c r="BM22" s="8">
        <v>0</v>
      </c>
      <c r="BN22" s="8">
        <v>0</v>
      </c>
      <c r="BO22" s="7"/>
      <c r="BP22" s="7"/>
      <c r="BQ22" s="29"/>
      <c r="BR22" s="29"/>
    </row>
    <row r="23" spans="1:95" s="10" customFormat="1" ht="18" customHeight="1" x14ac:dyDescent="0.25">
      <c r="A23" s="37">
        <v>16</v>
      </c>
      <c r="B23" s="12" t="s">
        <v>24</v>
      </c>
      <c r="C23" s="7"/>
      <c r="D23" s="7"/>
      <c r="E23" s="7"/>
      <c r="F23" s="7"/>
      <c r="G23" s="7"/>
      <c r="H23" s="7"/>
      <c r="I23" s="8">
        <v>0</v>
      </c>
      <c r="J23" s="8">
        <v>0</v>
      </c>
      <c r="K23" s="7"/>
      <c r="L23" s="7"/>
      <c r="M23" s="7"/>
      <c r="N23" s="7"/>
      <c r="O23" s="8">
        <v>0</v>
      </c>
      <c r="P23" s="8">
        <v>0</v>
      </c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8">
        <v>0</v>
      </c>
      <c r="AF23" s="8">
        <v>0</v>
      </c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>
        <v>0</v>
      </c>
      <c r="AV23" s="7">
        <v>0</v>
      </c>
      <c r="AW23" s="7"/>
      <c r="AX23" s="7"/>
      <c r="AY23" s="9">
        <v>0</v>
      </c>
      <c r="AZ23" s="9">
        <v>0</v>
      </c>
      <c r="BA23" s="9"/>
      <c r="BB23" s="9"/>
      <c r="BC23" s="7"/>
      <c r="BD23" s="7"/>
      <c r="BE23" s="7"/>
      <c r="BF23" s="7"/>
      <c r="BG23" s="7"/>
      <c r="BH23" s="7"/>
      <c r="BI23" s="7"/>
      <c r="BJ23" s="7"/>
      <c r="BK23" s="8">
        <v>0</v>
      </c>
      <c r="BL23" s="8">
        <v>0</v>
      </c>
      <c r="BM23" s="8">
        <v>0</v>
      </c>
      <c r="BN23" s="8">
        <v>0</v>
      </c>
      <c r="BO23" s="7"/>
      <c r="BP23" s="7"/>
      <c r="BQ23" s="31"/>
      <c r="BR23" s="31"/>
    </row>
    <row r="24" spans="1:95" s="19" customFormat="1" ht="18" customHeight="1" x14ac:dyDescent="0.25">
      <c r="A24" s="37">
        <v>17</v>
      </c>
      <c r="B24" s="6" t="s">
        <v>97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8">
        <v>0</v>
      </c>
      <c r="J24" s="8">
        <v>0</v>
      </c>
      <c r="K24" s="7">
        <v>0</v>
      </c>
      <c r="L24" s="7">
        <v>0</v>
      </c>
      <c r="M24" s="7">
        <v>0</v>
      </c>
      <c r="N24" s="7">
        <v>0</v>
      </c>
      <c r="O24" s="8">
        <v>0</v>
      </c>
      <c r="P24" s="8">
        <v>0</v>
      </c>
      <c r="Q24" s="7">
        <v>0</v>
      </c>
      <c r="R24" s="7">
        <v>0</v>
      </c>
      <c r="S24" s="7">
        <v>0</v>
      </c>
      <c r="T24" s="7">
        <v>0</v>
      </c>
      <c r="U24" s="7">
        <v>150</v>
      </c>
      <c r="V24" s="7">
        <v>309</v>
      </c>
      <c r="W24" s="7">
        <v>6</v>
      </c>
      <c r="X24" s="7">
        <v>58</v>
      </c>
      <c r="Y24" s="7">
        <v>0</v>
      </c>
      <c r="Z24" s="7">
        <v>0</v>
      </c>
      <c r="AA24" s="7">
        <v>0</v>
      </c>
      <c r="AB24" s="7">
        <v>0</v>
      </c>
      <c r="AC24" s="7">
        <v>2</v>
      </c>
      <c r="AD24" s="7">
        <v>14</v>
      </c>
      <c r="AE24" s="8">
        <v>158</v>
      </c>
      <c r="AF24" s="8">
        <v>381</v>
      </c>
      <c r="AG24" s="7">
        <v>0</v>
      </c>
      <c r="AH24" s="7">
        <v>0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9">
        <v>158</v>
      </c>
      <c r="AZ24" s="9">
        <v>381</v>
      </c>
      <c r="BA24" s="9"/>
      <c r="BB24" s="9"/>
      <c r="BC24" s="7">
        <v>0</v>
      </c>
      <c r="BD24" s="7">
        <v>0</v>
      </c>
      <c r="BE24" s="7">
        <v>2</v>
      </c>
      <c r="BF24" s="7">
        <v>60</v>
      </c>
      <c r="BG24" s="7">
        <v>38</v>
      </c>
      <c r="BH24" s="7">
        <v>153</v>
      </c>
      <c r="BI24" s="7">
        <v>138</v>
      </c>
      <c r="BJ24" s="7">
        <v>505</v>
      </c>
      <c r="BK24" s="8">
        <v>178</v>
      </c>
      <c r="BL24" s="8">
        <v>718</v>
      </c>
      <c r="BM24" s="8">
        <v>336</v>
      </c>
      <c r="BN24" s="8">
        <v>1099</v>
      </c>
      <c r="BO24" s="7">
        <v>80</v>
      </c>
      <c r="BP24" s="7">
        <v>249</v>
      </c>
      <c r="BQ24" s="31">
        <v>5</v>
      </c>
      <c r="BR24" s="31">
        <v>5</v>
      </c>
    </row>
    <row r="25" spans="1:95" s="19" customFormat="1" ht="18" customHeight="1" x14ac:dyDescent="0.25">
      <c r="A25" s="37">
        <v>18</v>
      </c>
      <c r="B25" s="6" t="s">
        <v>25</v>
      </c>
      <c r="C25" s="7"/>
      <c r="D25" s="7"/>
      <c r="E25" s="7"/>
      <c r="F25" s="7"/>
      <c r="G25" s="7"/>
      <c r="H25" s="7"/>
      <c r="I25" s="8">
        <v>0</v>
      </c>
      <c r="J25" s="8">
        <v>0</v>
      </c>
      <c r="K25" s="7"/>
      <c r="L25" s="7"/>
      <c r="M25" s="7"/>
      <c r="N25" s="7"/>
      <c r="O25" s="8">
        <v>0</v>
      </c>
      <c r="P25" s="8">
        <v>0</v>
      </c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8">
        <v>0</v>
      </c>
      <c r="AF25" s="8">
        <v>0</v>
      </c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>
        <v>0</v>
      </c>
      <c r="AV25" s="7">
        <v>0</v>
      </c>
      <c r="AW25" s="7"/>
      <c r="AX25" s="7"/>
      <c r="AY25" s="9">
        <v>0</v>
      </c>
      <c r="AZ25" s="9">
        <v>0</v>
      </c>
      <c r="BA25" s="9"/>
      <c r="BB25" s="9"/>
      <c r="BC25" s="7"/>
      <c r="BD25" s="7"/>
      <c r="BE25" s="7"/>
      <c r="BF25" s="7"/>
      <c r="BG25" s="7"/>
      <c r="BH25" s="7"/>
      <c r="BI25" s="7"/>
      <c r="BJ25" s="7"/>
      <c r="BK25" s="8">
        <v>0</v>
      </c>
      <c r="BL25" s="8">
        <v>0</v>
      </c>
      <c r="BM25" s="8">
        <v>0</v>
      </c>
      <c r="BN25" s="8">
        <v>0</v>
      </c>
      <c r="BO25" s="7"/>
      <c r="BP25" s="7"/>
      <c r="BQ25" s="31"/>
      <c r="BR25" s="31"/>
    </row>
    <row r="26" spans="1:95" s="19" customFormat="1" ht="18" customHeight="1" x14ac:dyDescent="0.25">
      <c r="A26" s="37">
        <v>19</v>
      </c>
      <c r="B26" s="6" t="s">
        <v>26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8">
        <v>0</v>
      </c>
      <c r="J26" s="8">
        <v>0</v>
      </c>
      <c r="K26" s="7">
        <v>0</v>
      </c>
      <c r="L26" s="7">
        <v>0</v>
      </c>
      <c r="M26" s="7">
        <v>9</v>
      </c>
      <c r="N26" s="7">
        <v>17</v>
      </c>
      <c r="O26" s="8">
        <v>9</v>
      </c>
      <c r="P26" s="8">
        <v>17</v>
      </c>
      <c r="Q26" s="7">
        <v>2</v>
      </c>
      <c r="R26" s="7">
        <v>4</v>
      </c>
      <c r="S26" s="7">
        <v>8</v>
      </c>
      <c r="T26" s="7">
        <v>14</v>
      </c>
      <c r="U26" s="7">
        <v>51</v>
      </c>
      <c r="V26" s="7">
        <v>158</v>
      </c>
      <c r="W26" s="7">
        <v>4</v>
      </c>
      <c r="X26" s="7">
        <v>9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8">
        <v>55</v>
      </c>
      <c r="AF26" s="8">
        <v>167</v>
      </c>
      <c r="AG26" s="7">
        <v>0</v>
      </c>
      <c r="AH26" s="7">
        <v>0</v>
      </c>
      <c r="AI26" s="7">
        <v>0</v>
      </c>
      <c r="AJ26" s="7">
        <v>0</v>
      </c>
      <c r="AK26" s="7">
        <v>0</v>
      </c>
      <c r="AL26" s="7">
        <v>0</v>
      </c>
      <c r="AM26" s="7">
        <v>3</v>
      </c>
      <c r="AN26" s="7">
        <v>18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3</v>
      </c>
      <c r="AV26" s="7">
        <v>18</v>
      </c>
      <c r="AW26" s="7">
        <v>0</v>
      </c>
      <c r="AX26" s="7">
        <v>0</v>
      </c>
      <c r="AY26" s="9">
        <v>67</v>
      </c>
      <c r="AZ26" s="9">
        <v>202</v>
      </c>
      <c r="BA26" s="9"/>
      <c r="BB26" s="9"/>
      <c r="BC26" s="7">
        <v>0</v>
      </c>
      <c r="BD26" s="7">
        <v>0</v>
      </c>
      <c r="BE26" s="7">
        <v>1</v>
      </c>
      <c r="BF26" s="7">
        <v>30</v>
      </c>
      <c r="BG26" s="7">
        <v>12</v>
      </c>
      <c r="BH26" s="7">
        <v>44</v>
      </c>
      <c r="BI26" s="7">
        <v>43</v>
      </c>
      <c r="BJ26" s="7">
        <v>145</v>
      </c>
      <c r="BK26" s="8">
        <v>56</v>
      </c>
      <c r="BL26" s="8">
        <v>219</v>
      </c>
      <c r="BM26" s="8">
        <v>123</v>
      </c>
      <c r="BN26" s="8">
        <v>421</v>
      </c>
      <c r="BO26" s="7">
        <v>10</v>
      </c>
      <c r="BP26" s="7">
        <v>25</v>
      </c>
      <c r="BQ26" s="29">
        <v>1</v>
      </c>
      <c r="BR26" s="29">
        <v>1</v>
      </c>
    </row>
    <row r="27" spans="1:95" s="19" customFormat="1" ht="18" customHeight="1" x14ac:dyDescent="0.25">
      <c r="A27" s="37">
        <v>20</v>
      </c>
      <c r="B27" s="6" t="s">
        <v>27</v>
      </c>
      <c r="C27" s="7"/>
      <c r="D27" s="7"/>
      <c r="E27" s="7"/>
      <c r="F27" s="7"/>
      <c r="G27" s="7"/>
      <c r="H27" s="7"/>
      <c r="I27" s="8">
        <v>0</v>
      </c>
      <c r="J27" s="8">
        <v>0</v>
      </c>
      <c r="K27" s="7"/>
      <c r="L27" s="7"/>
      <c r="M27" s="7"/>
      <c r="N27" s="7"/>
      <c r="O27" s="8">
        <v>0</v>
      </c>
      <c r="P27" s="8">
        <v>0</v>
      </c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8">
        <v>0</v>
      </c>
      <c r="AF27" s="8">
        <v>0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>
        <v>0</v>
      </c>
      <c r="AV27" s="7">
        <v>0</v>
      </c>
      <c r="AW27" s="7"/>
      <c r="AX27" s="7"/>
      <c r="AY27" s="9">
        <v>0</v>
      </c>
      <c r="AZ27" s="9">
        <v>0</v>
      </c>
      <c r="BA27" s="9"/>
      <c r="BB27" s="9"/>
      <c r="BC27" s="7"/>
      <c r="BD27" s="7"/>
      <c r="BE27" s="7"/>
      <c r="BF27" s="7"/>
      <c r="BG27" s="7"/>
      <c r="BH27" s="7"/>
      <c r="BI27" s="7"/>
      <c r="BJ27" s="7"/>
      <c r="BK27" s="8">
        <v>0</v>
      </c>
      <c r="BL27" s="8">
        <v>0</v>
      </c>
      <c r="BM27" s="8">
        <v>0</v>
      </c>
      <c r="BN27" s="8">
        <v>0</v>
      </c>
      <c r="BO27" s="7"/>
      <c r="BP27" s="7"/>
      <c r="BQ27" s="31"/>
      <c r="BR27" s="31"/>
    </row>
    <row r="28" spans="1:95" s="19" customFormat="1" ht="18" customHeight="1" x14ac:dyDescent="0.25">
      <c r="A28" s="37">
        <v>21</v>
      </c>
      <c r="B28" s="6" t="s">
        <v>59</v>
      </c>
      <c r="C28" s="7"/>
      <c r="D28" s="7"/>
      <c r="E28" s="7"/>
      <c r="F28" s="7"/>
      <c r="G28" s="7"/>
      <c r="H28" s="7"/>
      <c r="I28" s="8">
        <v>0</v>
      </c>
      <c r="J28" s="8">
        <v>0</v>
      </c>
      <c r="K28" s="7"/>
      <c r="L28" s="7"/>
      <c r="M28" s="7"/>
      <c r="N28" s="7"/>
      <c r="O28" s="8">
        <v>0</v>
      </c>
      <c r="P28" s="8">
        <v>0</v>
      </c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8">
        <v>0</v>
      </c>
      <c r="AF28" s="8">
        <v>0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>
        <v>0</v>
      </c>
      <c r="AV28" s="7">
        <v>0</v>
      </c>
      <c r="AW28" s="7"/>
      <c r="AX28" s="7"/>
      <c r="AY28" s="9">
        <v>0</v>
      </c>
      <c r="AZ28" s="9">
        <v>0</v>
      </c>
      <c r="BA28" s="9"/>
      <c r="BB28" s="9"/>
      <c r="BC28" s="7"/>
      <c r="BD28" s="7"/>
      <c r="BE28" s="7"/>
      <c r="BF28" s="7"/>
      <c r="BG28" s="7"/>
      <c r="BH28" s="7"/>
      <c r="BI28" s="7"/>
      <c r="BJ28" s="7"/>
      <c r="BK28" s="8">
        <v>0</v>
      </c>
      <c r="BL28" s="8">
        <v>0</v>
      </c>
      <c r="BM28" s="8">
        <v>0</v>
      </c>
      <c r="BN28" s="8">
        <v>0</v>
      </c>
      <c r="BO28" s="7"/>
      <c r="BP28" s="7"/>
      <c r="BQ28" s="31"/>
      <c r="BR28" s="31"/>
    </row>
    <row r="29" spans="1:95" s="19" customFormat="1" ht="18" customHeight="1" x14ac:dyDescent="0.25">
      <c r="A29" s="37">
        <v>22</v>
      </c>
      <c r="B29" s="6" t="s">
        <v>28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8">
        <v>0</v>
      </c>
      <c r="J29" s="8">
        <v>0</v>
      </c>
      <c r="K29" s="7">
        <v>0</v>
      </c>
      <c r="L29" s="7">
        <v>0</v>
      </c>
      <c r="M29" s="7">
        <v>0</v>
      </c>
      <c r="N29" s="7">
        <v>0</v>
      </c>
      <c r="O29" s="8">
        <v>0</v>
      </c>
      <c r="P29" s="8">
        <v>0</v>
      </c>
      <c r="Q29" s="7">
        <v>0</v>
      </c>
      <c r="R29" s="7">
        <v>0</v>
      </c>
      <c r="S29" s="7">
        <v>0</v>
      </c>
      <c r="T29" s="7">
        <v>0</v>
      </c>
      <c r="U29" s="7">
        <v>105</v>
      </c>
      <c r="V29" s="7">
        <v>978</v>
      </c>
      <c r="W29" s="7">
        <v>18</v>
      </c>
      <c r="X29" s="7">
        <v>121</v>
      </c>
      <c r="Y29" s="7">
        <v>0</v>
      </c>
      <c r="Z29" s="7">
        <v>0</v>
      </c>
      <c r="AA29" s="7">
        <v>0</v>
      </c>
      <c r="AB29" s="7">
        <v>0</v>
      </c>
      <c r="AC29" s="7">
        <v>2</v>
      </c>
      <c r="AD29" s="7">
        <v>5</v>
      </c>
      <c r="AE29" s="8">
        <v>125</v>
      </c>
      <c r="AF29" s="8">
        <v>1104</v>
      </c>
      <c r="AG29" s="7">
        <v>0</v>
      </c>
      <c r="AH29" s="7">
        <v>0</v>
      </c>
      <c r="AI29" s="7">
        <v>0</v>
      </c>
      <c r="AJ29" s="7">
        <v>0</v>
      </c>
      <c r="AK29" s="7">
        <v>0</v>
      </c>
      <c r="AL29" s="7">
        <v>0</v>
      </c>
      <c r="AM29" s="7">
        <v>5</v>
      </c>
      <c r="AN29" s="7">
        <v>32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5</v>
      </c>
      <c r="AV29" s="7">
        <v>32</v>
      </c>
      <c r="AW29" s="7">
        <v>0</v>
      </c>
      <c r="AX29" s="7">
        <v>0</v>
      </c>
      <c r="AY29" s="9">
        <v>130</v>
      </c>
      <c r="AZ29" s="9">
        <v>1136</v>
      </c>
      <c r="BA29" s="9"/>
      <c r="BB29" s="9"/>
      <c r="BC29" s="7">
        <v>0</v>
      </c>
      <c r="BD29" s="7">
        <v>0</v>
      </c>
      <c r="BE29" s="7">
        <v>2</v>
      </c>
      <c r="BF29" s="7">
        <v>60</v>
      </c>
      <c r="BG29" s="7">
        <v>27</v>
      </c>
      <c r="BH29" s="7">
        <v>142</v>
      </c>
      <c r="BI29" s="7">
        <v>98</v>
      </c>
      <c r="BJ29" s="7">
        <v>472</v>
      </c>
      <c r="BK29" s="8">
        <v>127</v>
      </c>
      <c r="BL29" s="8">
        <v>674</v>
      </c>
      <c r="BM29" s="8">
        <v>257</v>
      </c>
      <c r="BN29" s="8">
        <v>1810</v>
      </c>
      <c r="BO29" s="7">
        <v>14</v>
      </c>
      <c r="BP29" s="7">
        <v>89</v>
      </c>
      <c r="BQ29" s="31">
        <v>2</v>
      </c>
      <c r="BR29" s="31">
        <v>2</v>
      </c>
    </row>
    <row r="30" spans="1:95" s="19" customFormat="1" ht="18" customHeight="1" x14ac:dyDescent="0.25">
      <c r="A30" s="37">
        <v>23</v>
      </c>
      <c r="B30" s="6" t="s">
        <v>98</v>
      </c>
      <c r="C30" s="7">
        <v>27</v>
      </c>
      <c r="D30" s="7">
        <v>72</v>
      </c>
      <c r="E30" s="7">
        <v>3994</v>
      </c>
      <c r="F30" s="7">
        <v>20889</v>
      </c>
      <c r="G30" s="7">
        <v>0</v>
      </c>
      <c r="H30" s="7">
        <v>0</v>
      </c>
      <c r="I30" s="8">
        <v>4021</v>
      </c>
      <c r="J30" s="8">
        <v>20961</v>
      </c>
      <c r="K30" s="7">
        <v>0</v>
      </c>
      <c r="L30" s="7">
        <v>0</v>
      </c>
      <c r="M30" s="7">
        <v>0</v>
      </c>
      <c r="N30" s="7">
        <v>0</v>
      </c>
      <c r="O30" s="8">
        <v>4021</v>
      </c>
      <c r="P30" s="8">
        <v>20961</v>
      </c>
      <c r="Q30" s="7">
        <v>0</v>
      </c>
      <c r="R30" s="7">
        <v>0</v>
      </c>
      <c r="S30" s="7">
        <v>3218</v>
      </c>
      <c r="T30" s="7">
        <v>16769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  <c r="AD30" s="7">
        <v>0</v>
      </c>
      <c r="AE30" s="8">
        <v>0</v>
      </c>
      <c r="AF30" s="8">
        <v>0</v>
      </c>
      <c r="AG30" s="7">
        <v>0</v>
      </c>
      <c r="AH30" s="7">
        <v>0</v>
      </c>
      <c r="AI30" s="7">
        <v>0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148</v>
      </c>
      <c r="AR30" s="7">
        <v>442</v>
      </c>
      <c r="AS30" s="7">
        <v>0</v>
      </c>
      <c r="AT30" s="7">
        <v>0</v>
      </c>
      <c r="AU30" s="7">
        <v>148</v>
      </c>
      <c r="AV30" s="7">
        <v>442</v>
      </c>
      <c r="AW30" s="7">
        <v>31</v>
      </c>
      <c r="AX30" s="7">
        <v>36</v>
      </c>
      <c r="AY30" s="9">
        <v>4169</v>
      </c>
      <c r="AZ30" s="9">
        <v>21403</v>
      </c>
      <c r="BA30" s="9"/>
      <c r="BB30" s="9"/>
      <c r="BC30" s="7">
        <v>0</v>
      </c>
      <c r="BD30" s="7">
        <v>0</v>
      </c>
      <c r="BE30" s="7">
        <v>1</v>
      </c>
      <c r="BF30" s="7">
        <v>30</v>
      </c>
      <c r="BG30" s="7">
        <v>0</v>
      </c>
      <c r="BH30" s="7">
        <v>0</v>
      </c>
      <c r="BI30" s="7">
        <v>0</v>
      </c>
      <c r="BJ30" s="7">
        <v>0</v>
      </c>
      <c r="BK30" s="8">
        <v>1</v>
      </c>
      <c r="BL30" s="8">
        <v>30</v>
      </c>
      <c r="BM30" s="8">
        <v>4170</v>
      </c>
      <c r="BN30" s="8">
        <v>21433</v>
      </c>
      <c r="BO30" s="7">
        <v>942</v>
      </c>
      <c r="BP30" s="7">
        <v>1505</v>
      </c>
      <c r="BQ30" s="31">
        <v>39</v>
      </c>
      <c r="BR30" s="31">
        <v>39</v>
      </c>
    </row>
    <row r="31" spans="1:95" s="19" customFormat="1" ht="18" customHeight="1" x14ac:dyDescent="0.25">
      <c r="A31" s="37">
        <v>24</v>
      </c>
      <c r="B31" s="6" t="s">
        <v>29</v>
      </c>
      <c r="C31" s="7"/>
      <c r="D31" s="7"/>
      <c r="E31" s="7"/>
      <c r="F31" s="7"/>
      <c r="G31" s="7"/>
      <c r="H31" s="7"/>
      <c r="I31" s="8">
        <v>0</v>
      </c>
      <c r="J31" s="8">
        <v>0</v>
      </c>
      <c r="K31" s="7"/>
      <c r="L31" s="7"/>
      <c r="M31" s="7"/>
      <c r="N31" s="7"/>
      <c r="O31" s="8">
        <v>0</v>
      </c>
      <c r="P31" s="8">
        <v>0</v>
      </c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8">
        <v>0</v>
      </c>
      <c r="AF31" s="8">
        <v>0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>
        <v>0</v>
      </c>
      <c r="AV31" s="7">
        <v>0</v>
      </c>
      <c r="AW31" s="7"/>
      <c r="AX31" s="7"/>
      <c r="AY31" s="9">
        <v>0</v>
      </c>
      <c r="AZ31" s="9">
        <v>0</v>
      </c>
      <c r="BA31" s="9"/>
      <c r="BB31" s="9"/>
      <c r="BC31" s="7"/>
      <c r="BD31" s="7"/>
      <c r="BE31" s="7"/>
      <c r="BF31" s="7"/>
      <c r="BG31" s="7"/>
      <c r="BH31" s="7"/>
      <c r="BI31" s="7"/>
      <c r="BJ31" s="7"/>
      <c r="BK31" s="8">
        <v>0</v>
      </c>
      <c r="BL31" s="8">
        <v>0</v>
      </c>
      <c r="BM31" s="8">
        <v>0</v>
      </c>
      <c r="BN31" s="8">
        <v>0</v>
      </c>
      <c r="BO31" s="7"/>
      <c r="BP31" s="7"/>
      <c r="BQ31" s="31"/>
      <c r="BR31" s="31"/>
    </row>
    <row r="32" spans="1:95" s="16" customFormat="1" ht="18" customHeight="1" x14ac:dyDescent="0.25">
      <c r="A32" s="38"/>
      <c r="B32" s="13" t="s">
        <v>30</v>
      </c>
      <c r="C32" s="8">
        <v>217</v>
      </c>
      <c r="D32" s="8">
        <v>771</v>
      </c>
      <c r="E32" s="8">
        <v>4040</v>
      </c>
      <c r="F32" s="8">
        <v>21065</v>
      </c>
      <c r="G32" s="8">
        <v>3</v>
      </c>
      <c r="H32" s="8">
        <v>5</v>
      </c>
      <c r="I32" s="8">
        <v>4260</v>
      </c>
      <c r="J32" s="8">
        <v>21841</v>
      </c>
      <c r="K32" s="8">
        <v>0</v>
      </c>
      <c r="L32" s="8">
        <v>0</v>
      </c>
      <c r="M32" s="8">
        <v>13</v>
      </c>
      <c r="N32" s="8">
        <v>21</v>
      </c>
      <c r="O32" s="8">
        <v>4273</v>
      </c>
      <c r="P32" s="8">
        <v>21862</v>
      </c>
      <c r="Q32" s="8">
        <v>4</v>
      </c>
      <c r="R32" s="8">
        <v>6</v>
      </c>
      <c r="S32" s="8">
        <v>3399</v>
      </c>
      <c r="T32" s="8">
        <v>17532</v>
      </c>
      <c r="U32" s="8">
        <v>436</v>
      </c>
      <c r="V32" s="8">
        <v>1741</v>
      </c>
      <c r="W32" s="8">
        <v>33</v>
      </c>
      <c r="X32" s="8">
        <v>230</v>
      </c>
      <c r="Y32" s="8">
        <v>0</v>
      </c>
      <c r="Z32" s="8">
        <v>0</v>
      </c>
      <c r="AA32" s="8">
        <v>0</v>
      </c>
      <c r="AB32" s="8">
        <v>0</v>
      </c>
      <c r="AC32" s="8">
        <v>5</v>
      </c>
      <c r="AD32" s="8">
        <v>20</v>
      </c>
      <c r="AE32" s="8">
        <v>474</v>
      </c>
      <c r="AF32" s="8">
        <v>1991</v>
      </c>
      <c r="AG32" s="8">
        <v>0</v>
      </c>
      <c r="AH32" s="8">
        <v>0</v>
      </c>
      <c r="AI32" s="8">
        <v>0</v>
      </c>
      <c r="AJ32" s="8">
        <v>0</v>
      </c>
      <c r="AK32" s="8">
        <v>10</v>
      </c>
      <c r="AL32" s="8">
        <v>62</v>
      </c>
      <c r="AM32" s="8">
        <v>13</v>
      </c>
      <c r="AN32" s="8">
        <v>88</v>
      </c>
      <c r="AO32" s="8">
        <v>0</v>
      </c>
      <c r="AP32" s="8">
        <v>0</v>
      </c>
      <c r="AQ32" s="8">
        <v>148</v>
      </c>
      <c r="AR32" s="8">
        <v>442</v>
      </c>
      <c r="AS32" s="8">
        <v>0</v>
      </c>
      <c r="AT32" s="8">
        <v>0</v>
      </c>
      <c r="AU32" s="8">
        <v>171</v>
      </c>
      <c r="AV32" s="8">
        <v>592</v>
      </c>
      <c r="AW32" s="8">
        <v>31</v>
      </c>
      <c r="AX32" s="8">
        <v>36</v>
      </c>
      <c r="AY32" s="9">
        <v>4918</v>
      </c>
      <c r="AZ32" s="9">
        <v>24445</v>
      </c>
      <c r="BA32" s="8">
        <v>0</v>
      </c>
      <c r="BB32" s="8">
        <v>0</v>
      </c>
      <c r="BC32" s="8">
        <v>0</v>
      </c>
      <c r="BD32" s="8">
        <v>0</v>
      </c>
      <c r="BE32" s="8">
        <v>8</v>
      </c>
      <c r="BF32" s="8">
        <v>240</v>
      </c>
      <c r="BG32" s="8">
        <v>110</v>
      </c>
      <c r="BH32" s="8">
        <v>537</v>
      </c>
      <c r="BI32" s="8">
        <v>403</v>
      </c>
      <c r="BJ32" s="8">
        <v>1661</v>
      </c>
      <c r="BK32" s="8">
        <v>521</v>
      </c>
      <c r="BL32" s="8">
        <v>2438</v>
      </c>
      <c r="BM32" s="8">
        <v>5439</v>
      </c>
      <c r="BN32" s="8">
        <v>26883</v>
      </c>
      <c r="BO32" s="8">
        <v>1170</v>
      </c>
      <c r="BP32" s="8">
        <v>2458</v>
      </c>
      <c r="BQ32" s="8">
        <v>54</v>
      </c>
      <c r="BR32" s="8">
        <v>54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7">
        <v>0</v>
      </c>
      <c r="D33" s="7">
        <v>0</v>
      </c>
      <c r="E33" s="7">
        <v>1094</v>
      </c>
      <c r="F33" s="7">
        <v>4513</v>
      </c>
      <c r="G33" s="7">
        <v>0</v>
      </c>
      <c r="H33" s="7">
        <v>0</v>
      </c>
      <c r="I33" s="8">
        <v>1094</v>
      </c>
      <c r="J33" s="8">
        <v>4513</v>
      </c>
      <c r="K33" s="7">
        <v>0</v>
      </c>
      <c r="L33" s="7">
        <v>0</v>
      </c>
      <c r="M33" s="7">
        <v>0</v>
      </c>
      <c r="N33" s="7">
        <v>0</v>
      </c>
      <c r="O33" s="8">
        <v>1094</v>
      </c>
      <c r="P33" s="8">
        <v>4513</v>
      </c>
      <c r="Q33" s="7">
        <v>0</v>
      </c>
      <c r="R33" s="7">
        <v>0</v>
      </c>
      <c r="S33" s="7">
        <v>876</v>
      </c>
      <c r="T33" s="7">
        <v>3611</v>
      </c>
      <c r="U33" s="7">
        <v>54</v>
      </c>
      <c r="V33" s="7">
        <v>327</v>
      </c>
      <c r="W33" s="7">
        <v>6</v>
      </c>
      <c r="X33" s="7">
        <v>38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  <c r="AD33" s="7">
        <v>0</v>
      </c>
      <c r="AE33" s="8">
        <v>60</v>
      </c>
      <c r="AF33" s="8">
        <v>365</v>
      </c>
      <c r="AG33" s="7">
        <v>0</v>
      </c>
      <c r="AH33" s="7">
        <v>0</v>
      </c>
      <c r="AI33" s="7">
        <v>0</v>
      </c>
      <c r="AJ33" s="7">
        <v>0</v>
      </c>
      <c r="AK33" s="7">
        <v>0</v>
      </c>
      <c r="AL33" s="7">
        <v>0</v>
      </c>
      <c r="AM33" s="7">
        <v>20</v>
      </c>
      <c r="AN33" s="7">
        <v>146</v>
      </c>
      <c r="AO33" s="7">
        <v>0</v>
      </c>
      <c r="AP33" s="7">
        <v>0</v>
      </c>
      <c r="AQ33" s="7">
        <v>0</v>
      </c>
      <c r="AR33" s="7">
        <v>0</v>
      </c>
      <c r="AS33" s="7">
        <v>21</v>
      </c>
      <c r="AT33" s="7">
        <v>506</v>
      </c>
      <c r="AU33" s="7">
        <v>41</v>
      </c>
      <c r="AV33" s="7">
        <v>652</v>
      </c>
      <c r="AW33" s="7">
        <v>0</v>
      </c>
      <c r="AX33" s="7">
        <v>0</v>
      </c>
      <c r="AY33" s="9">
        <v>1195</v>
      </c>
      <c r="AZ33" s="9">
        <v>5530</v>
      </c>
      <c r="BA33" s="7"/>
      <c r="BB33" s="7"/>
      <c r="BC33" s="7">
        <v>0</v>
      </c>
      <c r="BD33" s="7">
        <v>0</v>
      </c>
      <c r="BE33" s="7">
        <v>1</v>
      </c>
      <c r="BF33" s="7">
        <v>30</v>
      </c>
      <c r="BG33" s="7">
        <v>15</v>
      </c>
      <c r="BH33" s="7">
        <v>168</v>
      </c>
      <c r="BI33" s="7">
        <v>55</v>
      </c>
      <c r="BJ33" s="7">
        <v>517</v>
      </c>
      <c r="BK33" s="8">
        <v>71</v>
      </c>
      <c r="BL33" s="8">
        <v>715</v>
      </c>
      <c r="BM33" s="8">
        <v>1266</v>
      </c>
      <c r="BN33" s="8">
        <v>6245</v>
      </c>
      <c r="BO33" s="7">
        <v>433</v>
      </c>
      <c r="BP33" s="7">
        <v>948</v>
      </c>
      <c r="BQ33" s="32">
        <v>19</v>
      </c>
      <c r="BR33" s="32">
        <v>19</v>
      </c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7">
        <v>4061</v>
      </c>
      <c r="D34" s="7">
        <v>13925</v>
      </c>
      <c r="E34" s="7">
        <v>973</v>
      </c>
      <c r="F34" s="7">
        <v>4034</v>
      </c>
      <c r="G34" s="7">
        <v>37</v>
      </c>
      <c r="H34" s="7">
        <v>57</v>
      </c>
      <c r="I34" s="8">
        <v>5071</v>
      </c>
      <c r="J34" s="8">
        <v>18016</v>
      </c>
      <c r="K34" s="7">
        <v>0</v>
      </c>
      <c r="L34" s="7">
        <v>0</v>
      </c>
      <c r="M34" s="7">
        <v>995</v>
      </c>
      <c r="N34" s="7">
        <v>3929</v>
      </c>
      <c r="O34" s="8">
        <v>6066</v>
      </c>
      <c r="P34" s="8">
        <v>21945</v>
      </c>
      <c r="Q34" s="7">
        <v>122</v>
      </c>
      <c r="R34" s="7">
        <v>678</v>
      </c>
      <c r="S34" s="7">
        <v>4543</v>
      </c>
      <c r="T34" s="7">
        <v>16045</v>
      </c>
      <c r="U34" s="7">
        <v>4388</v>
      </c>
      <c r="V34" s="7">
        <v>69772</v>
      </c>
      <c r="W34" s="7">
        <v>874</v>
      </c>
      <c r="X34" s="7">
        <v>11940</v>
      </c>
      <c r="Y34" s="7">
        <v>0</v>
      </c>
      <c r="Z34" s="7">
        <v>0</v>
      </c>
      <c r="AA34" s="7">
        <v>30</v>
      </c>
      <c r="AB34" s="7">
        <v>62</v>
      </c>
      <c r="AC34" s="7">
        <v>41</v>
      </c>
      <c r="AD34" s="7">
        <v>1830</v>
      </c>
      <c r="AE34" s="8">
        <v>5333</v>
      </c>
      <c r="AF34" s="8">
        <v>83604</v>
      </c>
      <c r="AG34" s="7">
        <v>0</v>
      </c>
      <c r="AH34" s="7">
        <v>0</v>
      </c>
      <c r="AI34" s="7">
        <v>0</v>
      </c>
      <c r="AJ34" s="7">
        <v>0</v>
      </c>
      <c r="AK34" s="7">
        <v>19</v>
      </c>
      <c r="AL34" s="7">
        <v>91</v>
      </c>
      <c r="AM34" s="7">
        <v>117</v>
      </c>
      <c r="AN34" s="7">
        <v>877</v>
      </c>
      <c r="AO34" s="7">
        <v>0</v>
      </c>
      <c r="AP34" s="7">
        <v>0</v>
      </c>
      <c r="AQ34" s="7">
        <v>1257</v>
      </c>
      <c r="AR34" s="7">
        <v>4019</v>
      </c>
      <c r="AS34" s="7">
        <v>0</v>
      </c>
      <c r="AT34" s="7">
        <v>0</v>
      </c>
      <c r="AU34" s="7">
        <v>1393</v>
      </c>
      <c r="AV34" s="7">
        <v>4987</v>
      </c>
      <c r="AW34" s="7">
        <v>174</v>
      </c>
      <c r="AX34" s="7">
        <v>200</v>
      </c>
      <c r="AY34" s="9">
        <v>12792</v>
      </c>
      <c r="AZ34" s="9">
        <v>110536</v>
      </c>
      <c r="BA34" s="9"/>
      <c r="BB34" s="9"/>
      <c r="BC34" s="7">
        <v>0</v>
      </c>
      <c r="BD34" s="7">
        <v>0</v>
      </c>
      <c r="BE34" s="7">
        <v>14</v>
      </c>
      <c r="BF34" s="7">
        <v>427</v>
      </c>
      <c r="BG34" s="7">
        <v>430</v>
      </c>
      <c r="BH34" s="7">
        <v>2622</v>
      </c>
      <c r="BI34" s="7">
        <v>1536</v>
      </c>
      <c r="BJ34" s="7">
        <v>7229</v>
      </c>
      <c r="BK34" s="8">
        <v>1980</v>
      </c>
      <c r="BL34" s="8">
        <v>10278</v>
      </c>
      <c r="BM34" s="8">
        <v>14772</v>
      </c>
      <c r="BN34" s="8">
        <v>120814</v>
      </c>
      <c r="BO34" s="7">
        <v>2969</v>
      </c>
      <c r="BP34" s="7">
        <v>9356</v>
      </c>
      <c r="BQ34" s="29">
        <v>124</v>
      </c>
      <c r="BR34" s="29">
        <v>124</v>
      </c>
    </row>
    <row r="35" spans="1:95" s="10" customFormat="1" ht="18" customHeight="1" x14ac:dyDescent="0.25">
      <c r="A35" s="39">
        <v>27</v>
      </c>
      <c r="B35" s="12" t="s">
        <v>14</v>
      </c>
      <c r="C35" s="7">
        <v>720</v>
      </c>
      <c r="D35" s="7">
        <v>2688</v>
      </c>
      <c r="E35" s="7">
        <v>22</v>
      </c>
      <c r="F35" s="7">
        <v>85</v>
      </c>
      <c r="G35" s="7">
        <v>8</v>
      </c>
      <c r="H35" s="7">
        <v>12</v>
      </c>
      <c r="I35" s="8">
        <v>750</v>
      </c>
      <c r="J35" s="8">
        <v>2785</v>
      </c>
      <c r="K35" s="7">
        <v>0</v>
      </c>
      <c r="L35" s="7">
        <v>0</v>
      </c>
      <c r="M35" s="7">
        <v>148</v>
      </c>
      <c r="N35" s="7">
        <v>509</v>
      </c>
      <c r="O35" s="8">
        <v>898</v>
      </c>
      <c r="P35" s="8">
        <v>3294</v>
      </c>
      <c r="Q35" s="7">
        <v>16</v>
      </c>
      <c r="R35" s="7">
        <v>74</v>
      </c>
      <c r="S35" s="7">
        <v>720</v>
      </c>
      <c r="T35" s="7">
        <v>2636</v>
      </c>
      <c r="U35" s="7">
        <v>524</v>
      </c>
      <c r="V35" s="7">
        <v>1834</v>
      </c>
      <c r="W35" s="7">
        <v>26</v>
      </c>
      <c r="X35" s="7">
        <v>280</v>
      </c>
      <c r="Y35" s="7">
        <v>0</v>
      </c>
      <c r="Z35" s="7">
        <v>0</v>
      </c>
      <c r="AA35" s="7">
        <v>0</v>
      </c>
      <c r="AB35" s="7">
        <v>0</v>
      </c>
      <c r="AC35" s="7">
        <v>3</v>
      </c>
      <c r="AD35" s="7">
        <v>23</v>
      </c>
      <c r="AE35" s="8">
        <v>553</v>
      </c>
      <c r="AF35" s="8">
        <v>2137</v>
      </c>
      <c r="AG35" s="7">
        <v>0</v>
      </c>
      <c r="AH35" s="7">
        <v>0</v>
      </c>
      <c r="AI35" s="7">
        <v>0</v>
      </c>
      <c r="AJ35" s="7">
        <v>0</v>
      </c>
      <c r="AK35" s="7">
        <v>40</v>
      </c>
      <c r="AL35" s="7">
        <v>244</v>
      </c>
      <c r="AM35" s="7">
        <v>10</v>
      </c>
      <c r="AN35" s="7">
        <v>85</v>
      </c>
      <c r="AO35" s="7">
        <v>0</v>
      </c>
      <c r="AP35" s="7">
        <v>0</v>
      </c>
      <c r="AQ35" s="7">
        <v>0</v>
      </c>
      <c r="AR35" s="7">
        <v>0</v>
      </c>
      <c r="AS35" s="7">
        <v>0</v>
      </c>
      <c r="AT35" s="7">
        <v>0</v>
      </c>
      <c r="AU35" s="7">
        <v>50</v>
      </c>
      <c r="AV35" s="7">
        <v>329</v>
      </c>
      <c r="AW35" s="7">
        <v>0</v>
      </c>
      <c r="AX35" s="7">
        <v>0</v>
      </c>
      <c r="AY35" s="9">
        <v>1501</v>
      </c>
      <c r="AZ35" s="9">
        <v>5760</v>
      </c>
      <c r="BA35" s="9"/>
      <c r="BB35" s="9"/>
      <c r="BC35" s="7">
        <v>0</v>
      </c>
      <c r="BD35" s="7">
        <v>0</v>
      </c>
      <c r="BE35" s="7">
        <v>2</v>
      </c>
      <c r="BF35" s="7">
        <v>60</v>
      </c>
      <c r="BG35" s="7">
        <v>76</v>
      </c>
      <c r="BH35" s="7">
        <v>436</v>
      </c>
      <c r="BI35" s="7">
        <v>291</v>
      </c>
      <c r="BJ35" s="7">
        <v>1294</v>
      </c>
      <c r="BK35" s="8">
        <v>369</v>
      </c>
      <c r="BL35" s="8">
        <v>1790</v>
      </c>
      <c r="BM35" s="8">
        <v>1870</v>
      </c>
      <c r="BN35" s="8">
        <v>7550</v>
      </c>
      <c r="BO35" s="7">
        <v>468</v>
      </c>
      <c r="BP35" s="7">
        <v>2196</v>
      </c>
      <c r="BQ35" s="29">
        <v>20</v>
      </c>
      <c r="BR35" s="29">
        <v>20</v>
      </c>
    </row>
    <row r="36" spans="1:95" s="10" customFormat="1" ht="18" customHeight="1" x14ac:dyDescent="0.25">
      <c r="A36" s="37">
        <v>28</v>
      </c>
      <c r="B36" s="6" t="s">
        <v>54</v>
      </c>
      <c r="C36" s="7">
        <v>0</v>
      </c>
      <c r="D36" s="7">
        <v>0</v>
      </c>
      <c r="E36" s="7">
        <v>31</v>
      </c>
      <c r="F36" s="7">
        <v>100</v>
      </c>
      <c r="G36" s="7">
        <v>0</v>
      </c>
      <c r="H36" s="7">
        <v>0</v>
      </c>
      <c r="I36" s="8">
        <v>31</v>
      </c>
      <c r="J36" s="8">
        <v>100</v>
      </c>
      <c r="K36" s="7">
        <v>385</v>
      </c>
      <c r="L36" s="7">
        <v>1499</v>
      </c>
      <c r="M36" s="7">
        <v>776</v>
      </c>
      <c r="N36" s="7">
        <v>2998</v>
      </c>
      <c r="O36" s="8">
        <v>1192</v>
      </c>
      <c r="P36" s="8">
        <v>4597</v>
      </c>
      <c r="Q36" s="7">
        <v>63</v>
      </c>
      <c r="R36" s="7">
        <v>228</v>
      </c>
      <c r="S36" s="7">
        <v>826</v>
      </c>
      <c r="T36" s="7">
        <v>3161</v>
      </c>
      <c r="U36" s="7">
        <v>80</v>
      </c>
      <c r="V36" s="7">
        <v>270</v>
      </c>
      <c r="W36" s="7">
        <v>6</v>
      </c>
      <c r="X36" s="7">
        <v>27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8">
        <v>86</v>
      </c>
      <c r="AF36" s="8">
        <v>297</v>
      </c>
      <c r="AG36" s="7">
        <v>0</v>
      </c>
      <c r="AH36" s="7">
        <v>0</v>
      </c>
      <c r="AI36" s="7">
        <v>0</v>
      </c>
      <c r="AJ36" s="7">
        <v>0</v>
      </c>
      <c r="AK36" s="7">
        <v>0</v>
      </c>
      <c r="AL36" s="7">
        <v>0</v>
      </c>
      <c r="AM36" s="7">
        <v>10</v>
      </c>
      <c r="AN36" s="7">
        <v>75</v>
      </c>
      <c r="AO36" s="7">
        <v>0</v>
      </c>
      <c r="AP36" s="7">
        <v>0</v>
      </c>
      <c r="AQ36" s="7">
        <v>7921</v>
      </c>
      <c r="AR36" s="7">
        <v>25337</v>
      </c>
      <c r="AS36" s="7">
        <v>0</v>
      </c>
      <c r="AT36" s="7">
        <v>0</v>
      </c>
      <c r="AU36" s="7">
        <v>7931</v>
      </c>
      <c r="AV36" s="7">
        <v>25412</v>
      </c>
      <c r="AW36" s="7">
        <v>300</v>
      </c>
      <c r="AX36" s="7">
        <v>342</v>
      </c>
      <c r="AY36" s="9">
        <v>9209</v>
      </c>
      <c r="AZ36" s="9">
        <v>30306</v>
      </c>
      <c r="BA36" s="9"/>
      <c r="BB36" s="9"/>
      <c r="BC36" s="7">
        <v>0</v>
      </c>
      <c r="BD36" s="7">
        <v>0</v>
      </c>
      <c r="BE36" s="7">
        <v>1</v>
      </c>
      <c r="BF36" s="7">
        <v>30</v>
      </c>
      <c r="BG36" s="7">
        <v>53</v>
      </c>
      <c r="BH36" s="7">
        <v>227</v>
      </c>
      <c r="BI36" s="7">
        <v>175</v>
      </c>
      <c r="BJ36" s="7">
        <v>666</v>
      </c>
      <c r="BK36" s="8">
        <v>229</v>
      </c>
      <c r="BL36" s="8">
        <v>923</v>
      </c>
      <c r="BM36" s="8">
        <v>9438</v>
      </c>
      <c r="BN36" s="8">
        <v>31229</v>
      </c>
      <c r="BO36" s="7">
        <v>726</v>
      </c>
      <c r="BP36" s="7">
        <v>2693</v>
      </c>
      <c r="BQ36" s="29">
        <v>178</v>
      </c>
      <c r="BR36" s="29">
        <v>178</v>
      </c>
    </row>
    <row r="37" spans="1:95" s="10" customFormat="1" ht="18" customHeight="1" x14ac:dyDescent="0.25">
      <c r="A37" s="39">
        <v>29</v>
      </c>
      <c r="B37" s="12" t="s">
        <v>32</v>
      </c>
      <c r="C37" s="7">
        <v>2784</v>
      </c>
      <c r="D37" s="7">
        <v>9180</v>
      </c>
      <c r="E37" s="7">
        <v>6399</v>
      </c>
      <c r="F37" s="7">
        <v>26997</v>
      </c>
      <c r="G37" s="7">
        <v>24</v>
      </c>
      <c r="H37" s="7">
        <v>38</v>
      </c>
      <c r="I37" s="8">
        <v>9207</v>
      </c>
      <c r="J37" s="8">
        <v>36215</v>
      </c>
      <c r="K37" s="7">
        <v>0</v>
      </c>
      <c r="L37" s="7">
        <v>0</v>
      </c>
      <c r="M37" s="7">
        <v>953</v>
      </c>
      <c r="N37" s="7">
        <v>4640</v>
      </c>
      <c r="O37" s="8">
        <v>10160</v>
      </c>
      <c r="P37" s="8">
        <v>40855</v>
      </c>
      <c r="Q37" s="7">
        <v>91</v>
      </c>
      <c r="R37" s="7">
        <v>573</v>
      </c>
      <c r="S37" s="7">
        <v>7741</v>
      </c>
      <c r="T37" s="7">
        <v>32092</v>
      </c>
      <c r="U37" s="7">
        <v>3582</v>
      </c>
      <c r="V37" s="7">
        <v>66010</v>
      </c>
      <c r="W37" s="7">
        <v>862</v>
      </c>
      <c r="X37" s="7">
        <v>11383</v>
      </c>
      <c r="Y37" s="7">
        <v>0</v>
      </c>
      <c r="Z37" s="7">
        <v>0</v>
      </c>
      <c r="AA37" s="7">
        <v>64</v>
      </c>
      <c r="AB37" s="7">
        <v>142</v>
      </c>
      <c r="AC37" s="7">
        <v>43</v>
      </c>
      <c r="AD37" s="7">
        <v>2531</v>
      </c>
      <c r="AE37" s="8">
        <v>4551</v>
      </c>
      <c r="AF37" s="8">
        <v>80066</v>
      </c>
      <c r="AG37" s="7">
        <v>0</v>
      </c>
      <c r="AH37" s="7">
        <v>0</v>
      </c>
      <c r="AI37" s="7">
        <v>0</v>
      </c>
      <c r="AJ37" s="7">
        <v>0</v>
      </c>
      <c r="AK37" s="7">
        <v>114</v>
      </c>
      <c r="AL37" s="7">
        <v>710</v>
      </c>
      <c r="AM37" s="7">
        <v>902</v>
      </c>
      <c r="AN37" s="7">
        <v>7122</v>
      </c>
      <c r="AO37" s="7">
        <v>0</v>
      </c>
      <c r="AP37" s="7">
        <v>0</v>
      </c>
      <c r="AQ37" s="7">
        <v>23</v>
      </c>
      <c r="AR37" s="7">
        <v>71</v>
      </c>
      <c r="AS37" s="7">
        <v>0</v>
      </c>
      <c r="AT37" s="7">
        <v>0</v>
      </c>
      <c r="AU37" s="7">
        <v>1039</v>
      </c>
      <c r="AV37" s="7">
        <v>7903</v>
      </c>
      <c r="AW37" s="7">
        <v>3</v>
      </c>
      <c r="AX37" s="7">
        <v>5</v>
      </c>
      <c r="AY37" s="9">
        <v>15750</v>
      </c>
      <c r="AZ37" s="9">
        <v>128824</v>
      </c>
      <c r="BA37" s="9"/>
      <c r="BB37" s="9"/>
      <c r="BC37" s="7">
        <v>0</v>
      </c>
      <c r="BD37" s="7">
        <v>0</v>
      </c>
      <c r="BE37" s="7">
        <v>24</v>
      </c>
      <c r="BF37" s="7">
        <v>728</v>
      </c>
      <c r="BG37" s="7">
        <v>520</v>
      </c>
      <c r="BH37" s="7">
        <v>3250</v>
      </c>
      <c r="BI37" s="7">
        <v>1928</v>
      </c>
      <c r="BJ37" s="7">
        <v>8901</v>
      </c>
      <c r="BK37" s="8">
        <v>2472</v>
      </c>
      <c r="BL37" s="8">
        <v>12879</v>
      </c>
      <c r="BM37" s="8">
        <v>18222</v>
      </c>
      <c r="BN37" s="8">
        <v>141703</v>
      </c>
      <c r="BO37" s="7">
        <v>3778</v>
      </c>
      <c r="BP37" s="7">
        <v>8934</v>
      </c>
      <c r="BQ37" s="30">
        <v>190</v>
      </c>
      <c r="BR37" s="30">
        <v>190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7">
        <v>120</v>
      </c>
      <c r="D38" s="7">
        <v>457</v>
      </c>
      <c r="E38" s="7">
        <v>4692</v>
      </c>
      <c r="F38" s="7">
        <v>33463</v>
      </c>
      <c r="G38" s="7">
        <v>0</v>
      </c>
      <c r="H38" s="7">
        <v>0</v>
      </c>
      <c r="I38" s="8">
        <v>4812</v>
      </c>
      <c r="J38" s="8">
        <v>33920</v>
      </c>
      <c r="K38" s="7">
        <v>0</v>
      </c>
      <c r="L38" s="7">
        <v>0</v>
      </c>
      <c r="M38" s="7">
        <v>0</v>
      </c>
      <c r="N38" s="7">
        <v>0</v>
      </c>
      <c r="O38" s="8">
        <v>4812</v>
      </c>
      <c r="P38" s="8">
        <v>33920</v>
      </c>
      <c r="Q38" s="7">
        <v>0</v>
      </c>
      <c r="R38" s="7">
        <v>0</v>
      </c>
      <c r="S38" s="7">
        <v>3851</v>
      </c>
      <c r="T38" s="7">
        <v>27138</v>
      </c>
      <c r="U38" s="7">
        <v>948</v>
      </c>
      <c r="V38" s="7">
        <v>13445</v>
      </c>
      <c r="W38" s="7">
        <v>101</v>
      </c>
      <c r="X38" s="7">
        <v>1473</v>
      </c>
      <c r="Y38" s="7">
        <v>0</v>
      </c>
      <c r="Z38" s="7">
        <v>0</v>
      </c>
      <c r="AA38" s="7">
        <v>3</v>
      </c>
      <c r="AB38" s="7">
        <v>3</v>
      </c>
      <c r="AC38" s="7">
        <v>7</v>
      </c>
      <c r="AD38" s="7">
        <v>155</v>
      </c>
      <c r="AE38" s="8">
        <v>1059</v>
      </c>
      <c r="AF38" s="8">
        <v>15076</v>
      </c>
      <c r="AG38" s="7">
        <v>0</v>
      </c>
      <c r="AH38" s="7">
        <v>0</v>
      </c>
      <c r="AI38" s="7">
        <v>0</v>
      </c>
      <c r="AJ38" s="7">
        <v>0</v>
      </c>
      <c r="AK38" s="7">
        <v>0</v>
      </c>
      <c r="AL38" s="7">
        <v>0</v>
      </c>
      <c r="AM38" s="7">
        <v>8</v>
      </c>
      <c r="AN38" s="7">
        <v>54</v>
      </c>
      <c r="AO38" s="7">
        <v>22</v>
      </c>
      <c r="AP38" s="7">
        <v>218</v>
      </c>
      <c r="AQ38" s="7">
        <v>0</v>
      </c>
      <c r="AR38" s="7">
        <v>0</v>
      </c>
      <c r="AS38" s="7">
        <v>0</v>
      </c>
      <c r="AT38" s="7">
        <v>0</v>
      </c>
      <c r="AU38" s="7">
        <v>30</v>
      </c>
      <c r="AV38" s="7">
        <v>272</v>
      </c>
      <c r="AW38" s="7">
        <v>0</v>
      </c>
      <c r="AX38" s="7">
        <v>0</v>
      </c>
      <c r="AY38" s="9">
        <v>5901</v>
      </c>
      <c r="AZ38" s="9">
        <v>49268</v>
      </c>
      <c r="BA38" s="9"/>
      <c r="BB38" s="9"/>
      <c r="BC38" s="7">
        <v>0</v>
      </c>
      <c r="BD38" s="7">
        <v>0</v>
      </c>
      <c r="BE38" s="7">
        <v>4</v>
      </c>
      <c r="BF38" s="7">
        <v>124</v>
      </c>
      <c r="BG38" s="7">
        <v>157</v>
      </c>
      <c r="BH38" s="7">
        <v>825</v>
      </c>
      <c r="BI38" s="7">
        <v>577</v>
      </c>
      <c r="BJ38" s="7">
        <v>2419</v>
      </c>
      <c r="BK38" s="8">
        <v>738</v>
      </c>
      <c r="BL38" s="8">
        <v>3368</v>
      </c>
      <c r="BM38" s="8">
        <v>6639</v>
      </c>
      <c r="BN38" s="8">
        <v>52636</v>
      </c>
      <c r="BO38" s="7">
        <v>1759</v>
      </c>
      <c r="BP38" s="7">
        <v>5140</v>
      </c>
      <c r="BQ38" s="29">
        <v>63</v>
      </c>
      <c r="BR38" s="29">
        <v>63</v>
      </c>
    </row>
    <row r="39" spans="1:95" s="10" customFormat="1" ht="18" customHeight="1" x14ac:dyDescent="0.25">
      <c r="A39" s="39">
        <v>31</v>
      </c>
      <c r="B39" s="12" t="s">
        <v>34</v>
      </c>
      <c r="C39" s="7">
        <v>40</v>
      </c>
      <c r="D39" s="7">
        <v>53</v>
      </c>
      <c r="E39" s="7">
        <v>4510</v>
      </c>
      <c r="F39" s="7">
        <v>15162</v>
      </c>
      <c r="G39" s="7">
        <v>0</v>
      </c>
      <c r="H39" s="7">
        <v>0</v>
      </c>
      <c r="I39" s="8">
        <v>4550</v>
      </c>
      <c r="J39" s="8">
        <v>15215</v>
      </c>
      <c r="K39" s="7">
        <v>1944</v>
      </c>
      <c r="L39" s="7">
        <v>19038</v>
      </c>
      <c r="M39" s="7">
        <v>1140</v>
      </c>
      <c r="N39" s="7">
        <v>8781</v>
      </c>
      <c r="O39" s="8">
        <v>7634</v>
      </c>
      <c r="P39" s="8">
        <v>43034</v>
      </c>
      <c r="Q39" s="7">
        <v>86</v>
      </c>
      <c r="R39" s="7">
        <v>664</v>
      </c>
      <c r="S39" s="7">
        <v>3286</v>
      </c>
      <c r="T39" s="7">
        <v>24585</v>
      </c>
      <c r="U39" s="7">
        <v>1760</v>
      </c>
      <c r="V39" s="7">
        <v>12919</v>
      </c>
      <c r="W39" s="7">
        <v>449</v>
      </c>
      <c r="X39" s="7">
        <v>3548</v>
      </c>
      <c r="Y39" s="7">
        <v>0</v>
      </c>
      <c r="Z39" s="7">
        <v>0</v>
      </c>
      <c r="AA39" s="7">
        <v>12</v>
      </c>
      <c r="AB39" s="7">
        <v>18</v>
      </c>
      <c r="AC39" s="7">
        <v>19</v>
      </c>
      <c r="AD39" s="7">
        <v>546</v>
      </c>
      <c r="AE39" s="8">
        <v>2240</v>
      </c>
      <c r="AF39" s="8">
        <v>17031</v>
      </c>
      <c r="AG39" s="7">
        <v>0</v>
      </c>
      <c r="AH39" s="7">
        <v>0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9">
        <v>9874</v>
      </c>
      <c r="AZ39" s="9">
        <v>60065</v>
      </c>
      <c r="BA39" s="9"/>
      <c r="BB39" s="9"/>
      <c r="BC39" s="7">
        <v>0</v>
      </c>
      <c r="BD39" s="7">
        <v>0</v>
      </c>
      <c r="BE39" s="7">
        <v>6</v>
      </c>
      <c r="BF39" s="7">
        <v>182</v>
      </c>
      <c r="BG39" s="7">
        <v>152</v>
      </c>
      <c r="BH39" s="7">
        <v>1334</v>
      </c>
      <c r="BI39" s="7">
        <v>602</v>
      </c>
      <c r="BJ39" s="7">
        <v>3621</v>
      </c>
      <c r="BK39" s="8">
        <v>760</v>
      </c>
      <c r="BL39" s="8">
        <v>5137</v>
      </c>
      <c r="BM39" s="8">
        <v>10634</v>
      </c>
      <c r="BN39" s="8">
        <v>65202</v>
      </c>
      <c r="BO39" s="7">
        <v>2782</v>
      </c>
      <c r="BP39" s="7">
        <v>5144</v>
      </c>
      <c r="BQ39" s="29">
        <v>100</v>
      </c>
      <c r="BR39" s="29">
        <v>100</v>
      </c>
    </row>
    <row r="40" spans="1:95" s="10" customFormat="1" ht="18" customHeight="1" x14ac:dyDescent="0.25">
      <c r="A40" s="37">
        <v>32</v>
      </c>
      <c r="B40" s="12" t="s">
        <v>35</v>
      </c>
      <c r="C40" s="7">
        <v>1414</v>
      </c>
      <c r="D40" s="7">
        <v>4856</v>
      </c>
      <c r="E40" s="7">
        <v>1677</v>
      </c>
      <c r="F40" s="7">
        <v>7221</v>
      </c>
      <c r="G40" s="7">
        <v>30</v>
      </c>
      <c r="H40" s="7">
        <v>32</v>
      </c>
      <c r="I40" s="8">
        <v>3121</v>
      </c>
      <c r="J40" s="8">
        <v>12109</v>
      </c>
      <c r="K40" s="7">
        <v>269</v>
      </c>
      <c r="L40" s="7">
        <v>1340</v>
      </c>
      <c r="M40" s="7">
        <v>960</v>
      </c>
      <c r="N40" s="7">
        <v>4198</v>
      </c>
      <c r="O40" s="8">
        <v>4350</v>
      </c>
      <c r="P40" s="8">
        <v>17647</v>
      </c>
      <c r="Q40" s="7">
        <v>102</v>
      </c>
      <c r="R40" s="7">
        <v>421</v>
      </c>
      <c r="S40" s="7">
        <v>3485</v>
      </c>
      <c r="T40" s="7">
        <v>14120</v>
      </c>
      <c r="U40" s="7">
        <v>1425</v>
      </c>
      <c r="V40" s="7">
        <v>12873</v>
      </c>
      <c r="W40" s="7">
        <v>219</v>
      </c>
      <c r="X40" s="7">
        <v>2043</v>
      </c>
      <c r="Y40" s="7">
        <v>0</v>
      </c>
      <c r="Z40" s="7">
        <v>0</v>
      </c>
      <c r="AA40" s="7">
        <v>3</v>
      </c>
      <c r="AB40" s="7">
        <v>5</v>
      </c>
      <c r="AC40" s="7">
        <v>11</v>
      </c>
      <c r="AD40" s="7">
        <v>351</v>
      </c>
      <c r="AE40" s="8">
        <v>1658</v>
      </c>
      <c r="AF40" s="8">
        <v>15272</v>
      </c>
      <c r="AG40" s="7">
        <v>0</v>
      </c>
      <c r="AH40" s="7">
        <v>0</v>
      </c>
      <c r="AI40" s="7">
        <v>0</v>
      </c>
      <c r="AJ40" s="7">
        <v>0</v>
      </c>
      <c r="AK40" s="7">
        <v>33</v>
      </c>
      <c r="AL40" s="7">
        <v>202</v>
      </c>
      <c r="AM40" s="7">
        <v>252</v>
      </c>
      <c r="AN40" s="7">
        <v>1928</v>
      </c>
      <c r="AO40" s="7">
        <v>0</v>
      </c>
      <c r="AP40" s="7">
        <v>0</v>
      </c>
      <c r="AQ40" s="7">
        <v>7</v>
      </c>
      <c r="AR40" s="7">
        <v>20</v>
      </c>
      <c r="AS40" s="7">
        <v>0</v>
      </c>
      <c r="AT40" s="7">
        <v>0</v>
      </c>
      <c r="AU40" s="7">
        <v>292</v>
      </c>
      <c r="AV40" s="7">
        <v>2150</v>
      </c>
      <c r="AW40" s="7">
        <v>1</v>
      </c>
      <c r="AX40" s="7">
        <v>1</v>
      </c>
      <c r="AY40" s="9">
        <v>6300</v>
      </c>
      <c r="AZ40" s="9">
        <v>35069</v>
      </c>
      <c r="BA40" s="9"/>
      <c r="BB40" s="9"/>
      <c r="BC40" s="7">
        <v>0</v>
      </c>
      <c r="BD40" s="7">
        <v>0</v>
      </c>
      <c r="BE40" s="7">
        <v>6</v>
      </c>
      <c r="BF40" s="7">
        <v>184</v>
      </c>
      <c r="BG40" s="7">
        <v>283</v>
      </c>
      <c r="BH40" s="7">
        <v>1644</v>
      </c>
      <c r="BI40" s="7">
        <v>1041</v>
      </c>
      <c r="BJ40" s="7">
        <v>4998</v>
      </c>
      <c r="BK40" s="8">
        <v>1330</v>
      </c>
      <c r="BL40" s="8">
        <v>6826</v>
      </c>
      <c r="BM40" s="8">
        <v>7630</v>
      </c>
      <c r="BN40" s="8">
        <v>41895</v>
      </c>
      <c r="BO40" s="7">
        <v>1801</v>
      </c>
      <c r="BP40" s="7">
        <v>5415</v>
      </c>
      <c r="BQ40" s="29">
        <v>77</v>
      </c>
      <c r="BR40" s="29">
        <v>77</v>
      </c>
    </row>
    <row r="41" spans="1:95" s="10" customFormat="1" ht="18" customHeight="1" x14ac:dyDescent="0.25">
      <c r="A41" s="39">
        <v>33</v>
      </c>
      <c r="B41" s="12" t="s">
        <v>36</v>
      </c>
      <c r="C41" s="7">
        <v>328</v>
      </c>
      <c r="D41" s="7">
        <v>1077</v>
      </c>
      <c r="E41" s="7">
        <v>1410</v>
      </c>
      <c r="F41" s="7">
        <v>6712</v>
      </c>
      <c r="G41" s="7">
        <v>2</v>
      </c>
      <c r="H41" s="7">
        <v>2</v>
      </c>
      <c r="I41" s="8">
        <v>1740</v>
      </c>
      <c r="J41" s="8">
        <v>7791</v>
      </c>
      <c r="K41" s="7">
        <v>0</v>
      </c>
      <c r="L41" s="7">
        <v>0</v>
      </c>
      <c r="M41" s="7">
        <v>198</v>
      </c>
      <c r="N41" s="7">
        <v>973</v>
      </c>
      <c r="O41" s="8">
        <v>1938</v>
      </c>
      <c r="P41" s="8">
        <v>8764</v>
      </c>
      <c r="Q41" s="7">
        <v>21</v>
      </c>
      <c r="R41" s="7">
        <v>147</v>
      </c>
      <c r="S41" s="7">
        <v>1264</v>
      </c>
      <c r="T41" s="7">
        <v>6645</v>
      </c>
      <c r="U41" s="7">
        <v>820</v>
      </c>
      <c r="V41" s="7">
        <v>12009</v>
      </c>
      <c r="W41" s="7">
        <v>270</v>
      </c>
      <c r="X41" s="7">
        <v>4143</v>
      </c>
      <c r="Y41" s="7">
        <v>0</v>
      </c>
      <c r="Z41" s="7">
        <v>0</v>
      </c>
      <c r="AA41" s="7">
        <v>3</v>
      </c>
      <c r="AB41" s="7">
        <v>6</v>
      </c>
      <c r="AC41" s="7">
        <v>13</v>
      </c>
      <c r="AD41" s="7">
        <v>474</v>
      </c>
      <c r="AE41" s="8">
        <v>1106</v>
      </c>
      <c r="AF41" s="8">
        <v>16632</v>
      </c>
      <c r="AG41" s="7">
        <v>0</v>
      </c>
      <c r="AH41" s="7">
        <v>0</v>
      </c>
      <c r="AI41" s="7">
        <v>0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49</v>
      </c>
      <c r="AR41" s="7">
        <v>155</v>
      </c>
      <c r="AS41" s="7">
        <v>0</v>
      </c>
      <c r="AT41" s="7">
        <v>0</v>
      </c>
      <c r="AU41" s="7">
        <v>49</v>
      </c>
      <c r="AV41" s="7">
        <v>155</v>
      </c>
      <c r="AW41" s="7">
        <v>4</v>
      </c>
      <c r="AX41" s="7">
        <v>5</v>
      </c>
      <c r="AY41" s="9">
        <v>3093</v>
      </c>
      <c r="AZ41" s="9">
        <v>25551</v>
      </c>
      <c r="BA41" s="9"/>
      <c r="BB41" s="9"/>
      <c r="BC41" s="7">
        <v>0</v>
      </c>
      <c r="BD41" s="7">
        <v>0</v>
      </c>
      <c r="BE41" s="7">
        <v>4</v>
      </c>
      <c r="BF41" s="7">
        <v>124</v>
      </c>
      <c r="BG41" s="7">
        <v>212</v>
      </c>
      <c r="BH41" s="7">
        <v>1285</v>
      </c>
      <c r="BI41" s="7">
        <v>856</v>
      </c>
      <c r="BJ41" s="7">
        <v>3919</v>
      </c>
      <c r="BK41" s="8">
        <v>1072</v>
      </c>
      <c r="BL41" s="8">
        <v>5328</v>
      </c>
      <c r="BM41" s="8">
        <v>4165</v>
      </c>
      <c r="BN41" s="8">
        <v>30879</v>
      </c>
      <c r="BO41" s="7">
        <v>946</v>
      </c>
      <c r="BP41" s="7">
        <v>4695</v>
      </c>
      <c r="BQ41" s="29">
        <v>46</v>
      </c>
      <c r="BR41" s="29">
        <v>46</v>
      </c>
    </row>
    <row r="42" spans="1:95" s="19" customFormat="1" ht="18" customHeight="1" x14ac:dyDescent="0.25">
      <c r="A42" s="37">
        <v>34</v>
      </c>
      <c r="B42" s="6" t="s">
        <v>82</v>
      </c>
      <c r="C42" s="7">
        <v>50</v>
      </c>
      <c r="D42" s="7">
        <v>178</v>
      </c>
      <c r="E42" s="7">
        <v>189</v>
      </c>
      <c r="F42" s="7">
        <v>1316</v>
      </c>
      <c r="G42" s="7">
        <v>0</v>
      </c>
      <c r="H42" s="7">
        <v>0</v>
      </c>
      <c r="I42" s="8">
        <v>239</v>
      </c>
      <c r="J42" s="8">
        <v>1494</v>
      </c>
      <c r="K42" s="7">
        <v>0</v>
      </c>
      <c r="L42" s="7">
        <v>0</v>
      </c>
      <c r="M42" s="7">
        <v>0</v>
      </c>
      <c r="N42" s="7">
        <v>0</v>
      </c>
      <c r="O42" s="8">
        <v>239</v>
      </c>
      <c r="P42" s="8">
        <v>1494</v>
      </c>
      <c r="Q42" s="7">
        <v>0</v>
      </c>
      <c r="R42" s="7">
        <v>0</v>
      </c>
      <c r="S42" s="7">
        <v>120</v>
      </c>
      <c r="T42" s="7">
        <v>747</v>
      </c>
      <c r="U42" s="7">
        <v>38</v>
      </c>
      <c r="V42" s="7">
        <v>78</v>
      </c>
      <c r="W42" s="7">
        <v>6</v>
      </c>
      <c r="X42" s="7">
        <v>14</v>
      </c>
      <c r="Y42" s="7">
        <v>0</v>
      </c>
      <c r="Z42" s="7">
        <v>0</v>
      </c>
      <c r="AA42" s="7">
        <v>0</v>
      </c>
      <c r="AB42" s="7">
        <v>0</v>
      </c>
      <c r="AC42" s="7">
        <v>1</v>
      </c>
      <c r="AD42" s="7">
        <v>3</v>
      </c>
      <c r="AE42" s="8">
        <v>45</v>
      </c>
      <c r="AF42" s="8">
        <v>95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14</v>
      </c>
      <c r="AN42" s="7">
        <v>100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14</v>
      </c>
      <c r="AV42" s="7">
        <v>100</v>
      </c>
      <c r="AW42" s="7">
        <v>0</v>
      </c>
      <c r="AX42" s="7">
        <v>0</v>
      </c>
      <c r="AY42" s="9">
        <v>298</v>
      </c>
      <c r="AZ42" s="9">
        <v>1689</v>
      </c>
      <c r="BA42" s="9"/>
      <c r="BB42" s="9"/>
      <c r="BC42" s="7">
        <v>0</v>
      </c>
      <c r="BD42" s="7">
        <v>0</v>
      </c>
      <c r="BE42" s="7">
        <v>2</v>
      </c>
      <c r="BF42" s="7">
        <v>60</v>
      </c>
      <c r="BG42" s="7">
        <v>13</v>
      </c>
      <c r="BH42" s="7">
        <v>50</v>
      </c>
      <c r="BI42" s="7">
        <v>42</v>
      </c>
      <c r="BJ42" s="7">
        <v>163</v>
      </c>
      <c r="BK42" s="8">
        <v>57</v>
      </c>
      <c r="BL42" s="8">
        <v>273</v>
      </c>
      <c r="BM42" s="8">
        <v>355</v>
      </c>
      <c r="BN42" s="8">
        <v>1962</v>
      </c>
      <c r="BO42" s="7">
        <v>127</v>
      </c>
      <c r="BP42" s="7">
        <v>760</v>
      </c>
      <c r="BQ42" s="31">
        <v>6</v>
      </c>
      <c r="BR42" s="31">
        <v>6</v>
      </c>
    </row>
    <row r="43" spans="1:95" s="16" customFormat="1" ht="18" customHeight="1" x14ac:dyDescent="0.25">
      <c r="A43" s="38" t="s">
        <v>37</v>
      </c>
      <c r="B43" s="13" t="s">
        <v>38</v>
      </c>
      <c r="C43" s="8">
        <v>9517</v>
      </c>
      <c r="D43" s="8">
        <v>32414</v>
      </c>
      <c r="E43" s="8">
        <v>20997</v>
      </c>
      <c r="F43" s="8">
        <v>99603</v>
      </c>
      <c r="G43" s="8">
        <v>101</v>
      </c>
      <c r="H43" s="8">
        <v>141</v>
      </c>
      <c r="I43" s="8">
        <v>30615</v>
      </c>
      <c r="J43" s="8">
        <v>132158</v>
      </c>
      <c r="K43" s="8">
        <v>2598</v>
      </c>
      <c r="L43" s="8">
        <v>21877</v>
      </c>
      <c r="M43" s="8">
        <v>5170</v>
      </c>
      <c r="N43" s="8">
        <v>26028</v>
      </c>
      <c r="O43" s="8">
        <v>38383</v>
      </c>
      <c r="P43" s="8">
        <v>180063</v>
      </c>
      <c r="Q43" s="8">
        <v>501</v>
      </c>
      <c r="R43" s="8">
        <v>2785</v>
      </c>
      <c r="S43" s="8">
        <v>26712</v>
      </c>
      <c r="T43" s="8">
        <v>130780</v>
      </c>
      <c r="U43" s="8">
        <v>13619</v>
      </c>
      <c r="V43" s="8">
        <v>189537</v>
      </c>
      <c r="W43" s="8">
        <v>2819</v>
      </c>
      <c r="X43" s="8">
        <v>34889</v>
      </c>
      <c r="Y43" s="8">
        <v>0</v>
      </c>
      <c r="Z43" s="8">
        <v>0</v>
      </c>
      <c r="AA43" s="8">
        <v>115</v>
      </c>
      <c r="AB43" s="8">
        <v>236</v>
      </c>
      <c r="AC43" s="8">
        <v>138</v>
      </c>
      <c r="AD43" s="8">
        <v>5913</v>
      </c>
      <c r="AE43" s="8">
        <v>16691</v>
      </c>
      <c r="AF43" s="8">
        <v>230575</v>
      </c>
      <c r="AG43" s="8">
        <v>0</v>
      </c>
      <c r="AH43" s="8">
        <v>0</v>
      </c>
      <c r="AI43" s="8">
        <v>0</v>
      </c>
      <c r="AJ43" s="8">
        <v>0</v>
      </c>
      <c r="AK43" s="8">
        <v>206</v>
      </c>
      <c r="AL43" s="8">
        <v>1247</v>
      </c>
      <c r="AM43" s="8">
        <v>1333</v>
      </c>
      <c r="AN43" s="8">
        <v>10387</v>
      </c>
      <c r="AO43" s="8">
        <v>22</v>
      </c>
      <c r="AP43" s="8">
        <v>218</v>
      </c>
      <c r="AQ43" s="8">
        <v>9257</v>
      </c>
      <c r="AR43" s="8">
        <v>29602</v>
      </c>
      <c r="AS43" s="8">
        <v>21</v>
      </c>
      <c r="AT43" s="8">
        <v>506</v>
      </c>
      <c r="AU43" s="8">
        <v>10839</v>
      </c>
      <c r="AV43" s="8">
        <v>41960</v>
      </c>
      <c r="AW43" s="8">
        <v>482</v>
      </c>
      <c r="AX43" s="8">
        <v>553</v>
      </c>
      <c r="AY43" s="9">
        <v>65913</v>
      </c>
      <c r="AZ43" s="9">
        <v>452598</v>
      </c>
      <c r="BA43" s="8">
        <v>0</v>
      </c>
      <c r="BB43" s="8">
        <v>0</v>
      </c>
      <c r="BC43" s="8">
        <v>0</v>
      </c>
      <c r="BD43" s="8">
        <v>0</v>
      </c>
      <c r="BE43" s="8">
        <v>64</v>
      </c>
      <c r="BF43" s="8">
        <v>1949</v>
      </c>
      <c r="BG43" s="8">
        <v>1911</v>
      </c>
      <c r="BH43" s="8">
        <v>11841</v>
      </c>
      <c r="BI43" s="8">
        <v>7103</v>
      </c>
      <c r="BJ43" s="8">
        <v>33727</v>
      </c>
      <c r="BK43" s="8">
        <v>9078</v>
      </c>
      <c r="BL43" s="8">
        <v>47517</v>
      </c>
      <c r="BM43" s="8">
        <v>74991</v>
      </c>
      <c r="BN43" s="8">
        <v>500115</v>
      </c>
      <c r="BO43" s="8">
        <v>15789</v>
      </c>
      <c r="BP43" s="8">
        <v>45281</v>
      </c>
      <c r="BQ43" s="8">
        <v>823</v>
      </c>
      <c r="BR43" s="8">
        <v>823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8">
        <v>97665</v>
      </c>
      <c r="D44" s="8">
        <v>364260</v>
      </c>
      <c r="E44" s="8">
        <v>37254</v>
      </c>
      <c r="F44" s="8">
        <v>181194</v>
      </c>
      <c r="G44" s="8">
        <v>1052</v>
      </c>
      <c r="H44" s="8">
        <v>2448</v>
      </c>
      <c r="I44" s="8">
        <v>135971</v>
      </c>
      <c r="J44" s="8">
        <v>547902</v>
      </c>
      <c r="K44" s="8">
        <v>5423</v>
      </c>
      <c r="L44" s="8">
        <v>40130</v>
      </c>
      <c r="M44" s="8">
        <v>8895</v>
      </c>
      <c r="N44" s="8">
        <v>42229</v>
      </c>
      <c r="O44" s="8">
        <v>150289</v>
      </c>
      <c r="P44" s="8">
        <v>630261</v>
      </c>
      <c r="Q44" s="8">
        <v>1004</v>
      </c>
      <c r="R44" s="8">
        <v>4955</v>
      </c>
      <c r="S44" s="8">
        <v>114173</v>
      </c>
      <c r="T44" s="8">
        <v>489944</v>
      </c>
      <c r="U44" s="8">
        <v>25401</v>
      </c>
      <c r="V44" s="8">
        <v>306820</v>
      </c>
      <c r="W44" s="8">
        <v>5416</v>
      </c>
      <c r="X44" s="8">
        <v>97300</v>
      </c>
      <c r="Y44" s="8">
        <v>852</v>
      </c>
      <c r="Z44" s="8">
        <v>6369</v>
      </c>
      <c r="AA44" s="8">
        <v>126</v>
      </c>
      <c r="AB44" s="8">
        <v>262</v>
      </c>
      <c r="AC44" s="8">
        <v>369</v>
      </c>
      <c r="AD44" s="8">
        <v>21536</v>
      </c>
      <c r="AE44" s="8">
        <v>32164</v>
      </c>
      <c r="AF44" s="8">
        <v>432287</v>
      </c>
      <c r="AG44" s="8">
        <v>104</v>
      </c>
      <c r="AH44" s="8">
        <v>328</v>
      </c>
      <c r="AI44" s="8">
        <v>0</v>
      </c>
      <c r="AJ44" s="8">
        <v>0</v>
      </c>
      <c r="AK44" s="8">
        <v>2487</v>
      </c>
      <c r="AL44" s="8">
        <v>15739</v>
      </c>
      <c r="AM44" s="8">
        <v>3447</v>
      </c>
      <c r="AN44" s="8">
        <v>26465</v>
      </c>
      <c r="AO44" s="8">
        <v>36</v>
      </c>
      <c r="AP44" s="8">
        <v>257</v>
      </c>
      <c r="AQ44" s="8">
        <v>12132</v>
      </c>
      <c r="AR44" s="8">
        <v>38392</v>
      </c>
      <c r="AS44" s="8">
        <v>30</v>
      </c>
      <c r="AT44" s="8">
        <v>671</v>
      </c>
      <c r="AU44" s="8">
        <v>18132</v>
      </c>
      <c r="AV44" s="8">
        <v>81524</v>
      </c>
      <c r="AW44" s="8">
        <v>883</v>
      </c>
      <c r="AX44" s="8">
        <v>1009</v>
      </c>
      <c r="AY44" s="8">
        <v>200585</v>
      </c>
      <c r="AZ44" s="8">
        <v>1144072</v>
      </c>
      <c r="BA44" s="8">
        <v>0</v>
      </c>
      <c r="BB44" s="8">
        <v>0</v>
      </c>
      <c r="BC44" s="8">
        <v>57</v>
      </c>
      <c r="BD44" s="8">
        <v>868</v>
      </c>
      <c r="BE44" s="8">
        <v>154</v>
      </c>
      <c r="BF44" s="8">
        <v>4672</v>
      </c>
      <c r="BG44" s="8">
        <v>4399</v>
      </c>
      <c r="BH44" s="8">
        <v>29626</v>
      </c>
      <c r="BI44" s="8">
        <v>16050</v>
      </c>
      <c r="BJ44" s="8">
        <v>89719</v>
      </c>
      <c r="BK44" s="8">
        <v>20660</v>
      </c>
      <c r="BL44" s="8">
        <v>124885</v>
      </c>
      <c r="BM44" s="8">
        <v>221245</v>
      </c>
      <c r="BN44" s="8">
        <v>1268957</v>
      </c>
      <c r="BO44" s="8">
        <v>58170</v>
      </c>
      <c r="BP44" s="8">
        <v>183954</v>
      </c>
      <c r="BQ44" s="8">
        <v>2640</v>
      </c>
      <c r="BR44" s="8">
        <v>2640</v>
      </c>
    </row>
    <row r="45" spans="1:95" s="10" customFormat="1" ht="18" customHeight="1" x14ac:dyDescent="0.25">
      <c r="A45" s="37">
        <v>35</v>
      </c>
      <c r="B45" s="12" t="s">
        <v>90</v>
      </c>
      <c r="C45" s="7">
        <v>66048</v>
      </c>
      <c r="D45" s="7">
        <v>230399</v>
      </c>
      <c r="E45" s="7">
        <v>185</v>
      </c>
      <c r="F45" s="7">
        <v>257</v>
      </c>
      <c r="G45" s="7">
        <v>300</v>
      </c>
      <c r="H45" s="7">
        <v>300</v>
      </c>
      <c r="I45" s="8">
        <v>66533</v>
      </c>
      <c r="J45" s="8">
        <v>230956</v>
      </c>
      <c r="K45" s="7">
        <v>0</v>
      </c>
      <c r="L45" s="7">
        <v>0</v>
      </c>
      <c r="M45" s="7">
        <v>0</v>
      </c>
      <c r="N45" s="7">
        <v>0</v>
      </c>
      <c r="O45" s="8">
        <v>66533</v>
      </c>
      <c r="P45" s="8">
        <v>230956</v>
      </c>
      <c r="Q45" s="7">
        <v>0</v>
      </c>
      <c r="R45" s="7">
        <v>0</v>
      </c>
      <c r="S45" s="7">
        <v>53379</v>
      </c>
      <c r="T45" s="7">
        <v>186133</v>
      </c>
      <c r="U45" s="7">
        <v>1589</v>
      </c>
      <c r="V45" s="7">
        <v>7889</v>
      </c>
      <c r="W45" s="7">
        <v>292</v>
      </c>
      <c r="X45" s="7">
        <v>2288</v>
      </c>
      <c r="Y45" s="7">
        <v>115</v>
      </c>
      <c r="Z45" s="7">
        <v>665</v>
      </c>
      <c r="AA45" s="7">
        <v>0</v>
      </c>
      <c r="AB45" s="7">
        <v>0</v>
      </c>
      <c r="AC45" s="7">
        <v>0</v>
      </c>
      <c r="AD45" s="7">
        <v>0</v>
      </c>
      <c r="AE45" s="8">
        <v>1996</v>
      </c>
      <c r="AF45" s="8">
        <v>10842</v>
      </c>
      <c r="AG45" s="7">
        <v>53</v>
      </c>
      <c r="AH45" s="7">
        <v>71</v>
      </c>
      <c r="AI45" s="7">
        <v>0</v>
      </c>
      <c r="AJ45" s="7">
        <v>0</v>
      </c>
      <c r="AK45" s="7">
        <v>160</v>
      </c>
      <c r="AL45" s="7">
        <v>890</v>
      </c>
      <c r="AM45" s="7">
        <v>168</v>
      </c>
      <c r="AN45" s="7">
        <v>1110</v>
      </c>
      <c r="AO45" s="7">
        <v>0</v>
      </c>
      <c r="AP45" s="7">
        <v>0</v>
      </c>
      <c r="AQ45" s="7">
        <v>1837</v>
      </c>
      <c r="AR45" s="7">
        <v>5704</v>
      </c>
      <c r="AS45" s="7">
        <v>0</v>
      </c>
      <c r="AT45" s="7">
        <v>0</v>
      </c>
      <c r="AU45" s="7">
        <v>2165</v>
      </c>
      <c r="AV45" s="7">
        <v>7704</v>
      </c>
      <c r="AW45" s="7">
        <v>225</v>
      </c>
      <c r="AX45" s="7">
        <v>276</v>
      </c>
      <c r="AY45" s="9">
        <v>70694</v>
      </c>
      <c r="AZ45" s="9">
        <v>249502</v>
      </c>
      <c r="BA45" s="9"/>
      <c r="BB45" s="9"/>
      <c r="BC45" s="7">
        <v>2</v>
      </c>
      <c r="BD45" s="7">
        <v>30</v>
      </c>
      <c r="BE45" s="7">
        <v>3</v>
      </c>
      <c r="BF45" s="7">
        <v>90</v>
      </c>
      <c r="BG45" s="7">
        <v>576</v>
      </c>
      <c r="BH45" s="7">
        <v>3197</v>
      </c>
      <c r="BI45" s="7">
        <v>2036</v>
      </c>
      <c r="BJ45" s="7">
        <v>10416</v>
      </c>
      <c r="BK45" s="8">
        <v>2617</v>
      </c>
      <c r="BL45" s="8">
        <v>13733</v>
      </c>
      <c r="BM45" s="8">
        <v>73311</v>
      </c>
      <c r="BN45" s="8">
        <v>263235</v>
      </c>
      <c r="BO45" s="7">
        <v>26699</v>
      </c>
      <c r="BP45" s="7">
        <v>77083</v>
      </c>
      <c r="BQ45" s="30">
        <v>1059</v>
      </c>
      <c r="BR45" s="30">
        <v>1059</v>
      </c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7"/>
      <c r="D46" s="7"/>
      <c r="E46" s="7"/>
      <c r="F46" s="7"/>
      <c r="G46" s="7"/>
      <c r="H46" s="7"/>
      <c r="I46" s="8">
        <v>0</v>
      </c>
      <c r="J46" s="8">
        <v>0</v>
      </c>
      <c r="K46" s="7"/>
      <c r="L46" s="7"/>
      <c r="M46" s="7"/>
      <c r="N46" s="7"/>
      <c r="O46" s="8">
        <v>0</v>
      </c>
      <c r="P46" s="8">
        <v>0</v>
      </c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8">
        <v>0</v>
      </c>
      <c r="AF46" s="8">
        <v>0</v>
      </c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>
        <v>0</v>
      </c>
      <c r="AV46" s="7">
        <v>0</v>
      </c>
      <c r="AW46" s="7"/>
      <c r="AX46" s="7"/>
      <c r="AY46" s="9">
        <v>0</v>
      </c>
      <c r="AZ46" s="9">
        <v>0</v>
      </c>
      <c r="BA46" s="9"/>
      <c r="BB46" s="9"/>
      <c r="BC46" s="7"/>
      <c r="BD46" s="7"/>
      <c r="BE46" s="7"/>
      <c r="BF46" s="7"/>
      <c r="BG46" s="7"/>
      <c r="BH46" s="7"/>
      <c r="BI46" s="7"/>
      <c r="BJ46" s="7"/>
      <c r="BK46" s="8">
        <v>0</v>
      </c>
      <c r="BL46" s="8">
        <v>0</v>
      </c>
      <c r="BM46" s="8">
        <v>0</v>
      </c>
      <c r="BN46" s="8">
        <v>0</v>
      </c>
      <c r="BO46" s="7"/>
      <c r="BP46" s="7"/>
      <c r="BQ46" s="29"/>
      <c r="BR46" s="29"/>
    </row>
    <row r="47" spans="1:95" s="16" customFormat="1" ht="18" customHeight="1" x14ac:dyDescent="0.25">
      <c r="A47" s="38"/>
      <c r="B47" s="13" t="s">
        <v>40</v>
      </c>
      <c r="C47" s="8">
        <v>66048</v>
      </c>
      <c r="D47" s="8">
        <v>230399</v>
      </c>
      <c r="E47" s="8">
        <v>185</v>
      </c>
      <c r="F47" s="8">
        <v>257</v>
      </c>
      <c r="G47" s="8">
        <v>300</v>
      </c>
      <c r="H47" s="8">
        <v>300</v>
      </c>
      <c r="I47" s="8">
        <v>66533</v>
      </c>
      <c r="J47" s="8">
        <v>230956</v>
      </c>
      <c r="K47" s="8">
        <v>0</v>
      </c>
      <c r="L47" s="8">
        <v>0</v>
      </c>
      <c r="M47" s="8">
        <v>0</v>
      </c>
      <c r="N47" s="8">
        <v>0</v>
      </c>
      <c r="O47" s="8">
        <v>66533</v>
      </c>
      <c r="P47" s="8">
        <v>230956</v>
      </c>
      <c r="Q47" s="8">
        <v>0</v>
      </c>
      <c r="R47" s="8">
        <v>0</v>
      </c>
      <c r="S47" s="8">
        <v>53379</v>
      </c>
      <c r="T47" s="8">
        <v>186133</v>
      </c>
      <c r="U47" s="8">
        <v>1589</v>
      </c>
      <c r="V47" s="8">
        <v>7889</v>
      </c>
      <c r="W47" s="8">
        <v>292</v>
      </c>
      <c r="X47" s="8">
        <v>2288</v>
      </c>
      <c r="Y47" s="8">
        <v>115</v>
      </c>
      <c r="Z47" s="8">
        <v>665</v>
      </c>
      <c r="AA47" s="8">
        <v>0</v>
      </c>
      <c r="AB47" s="8">
        <v>0</v>
      </c>
      <c r="AC47" s="8">
        <v>0</v>
      </c>
      <c r="AD47" s="8">
        <v>0</v>
      </c>
      <c r="AE47" s="8">
        <v>1996</v>
      </c>
      <c r="AF47" s="8">
        <v>10842</v>
      </c>
      <c r="AG47" s="8">
        <v>53</v>
      </c>
      <c r="AH47" s="8">
        <v>71</v>
      </c>
      <c r="AI47" s="8">
        <v>0</v>
      </c>
      <c r="AJ47" s="8">
        <v>0</v>
      </c>
      <c r="AK47" s="8">
        <v>160</v>
      </c>
      <c r="AL47" s="8">
        <v>890</v>
      </c>
      <c r="AM47" s="8">
        <v>168</v>
      </c>
      <c r="AN47" s="8">
        <v>1110</v>
      </c>
      <c r="AO47" s="8">
        <v>0</v>
      </c>
      <c r="AP47" s="8">
        <v>0</v>
      </c>
      <c r="AQ47" s="8">
        <v>1837</v>
      </c>
      <c r="AR47" s="8">
        <v>5704</v>
      </c>
      <c r="AS47" s="8">
        <v>0</v>
      </c>
      <c r="AT47" s="8">
        <v>0</v>
      </c>
      <c r="AU47" s="8">
        <v>2165</v>
      </c>
      <c r="AV47" s="8">
        <v>7704</v>
      </c>
      <c r="AW47" s="8">
        <v>225</v>
      </c>
      <c r="AX47" s="8">
        <v>276</v>
      </c>
      <c r="AY47" s="9">
        <v>70694</v>
      </c>
      <c r="AZ47" s="9">
        <v>249502</v>
      </c>
      <c r="BA47" s="8">
        <v>0</v>
      </c>
      <c r="BB47" s="8">
        <v>0</v>
      </c>
      <c r="BC47" s="8">
        <v>2</v>
      </c>
      <c r="BD47" s="8">
        <v>30</v>
      </c>
      <c r="BE47" s="8">
        <v>3</v>
      </c>
      <c r="BF47" s="8">
        <v>90</v>
      </c>
      <c r="BG47" s="8">
        <v>576</v>
      </c>
      <c r="BH47" s="8">
        <v>3197</v>
      </c>
      <c r="BI47" s="8">
        <v>2036</v>
      </c>
      <c r="BJ47" s="8">
        <v>10416</v>
      </c>
      <c r="BK47" s="8">
        <v>2617</v>
      </c>
      <c r="BL47" s="8">
        <v>13733</v>
      </c>
      <c r="BM47" s="8">
        <v>73311</v>
      </c>
      <c r="BN47" s="8">
        <v>263235</v>
      </c>
      <c r="BO47" s="8">
        <v>26699</v>
      </c>
      <c r="BP47" s="8">
        <v>77083</v>
      </c>
      <c r="BQ47" s="8">
        <v>1059</v>
      </c>
      <c r="BR47" s="8">
        <v>1059</v>
      </c>
    </row>
    <row r="48" spans="1:95" s="10" customFormat="1" ht="18" customHeight="1" x14ac:dyDescent="0.25">
      <c r="A48" s="37">
        <v>37</v>
      </c>
      <c r="B48" s="12" t="s">
        <v>80</v>
      </c>
      <c r="C48" s="7">
        <v>24187</v>
      </c>
      <c r="D48" s="7">
        <v>72314</v>
      </c>
      <c r="E48" s="7">
        <v>86</v>
      </c>
      <c r="F48" s="7">
        <v>227</v>
      </c>
      <c r="G48" s="7">
        <v>121</v>
      </c>
      <c r="H48" s="7">
        <v>239</v>
      </c>
      <c r="I48" s="8">
        <v>24394</v>
      </c>
      <c r="J48" s="8">
        <v>72780</v>
      </c>
      <c r="K48" s="7">
        <v>74</v>
      </c>
      <c r="L48" s="7">
        <v>202</v>
      </c>
      <c r="M48" s="7">
        <v>3</v>
      </c>
      <c r="N48" s="7">
        <v>3</v>
      </c>
      <c r="O48" s="8">
        <v>24471</v>
      </c>
      <c r="P48" s="8">
        <v>72985</v>
      </c>
      <c r="Q48" s="7">
        <v>0</v>
      </c>
      <c r="R48" s="7">
        <v>0</v>
      </c>
      <c r="S48" s="7">
        <v>19368</v>
      </c>
      <c r="T48" s="7">
        <v>62921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8">
        <v>0</v>
      </c>
      <c r="AF48" s="8">
        <v>0</v>
      </c>
      <c r="AG48" s="7">
        <v>0</v>
      </c>
      <c r="AH48" s="7">
        <v>0</v>
      </c>
      <c r="AI48" s="7">
        <v>0</v>
      </c>
      <c r="AJ48" s="7">
        <v>0</v>
      </c>
      <c r="AK48" s="7">
        <v>2</v>
      </c>
      <c r="AL48" s="7">
        <v>7.0000000000000009</v>
      </c>
      <c r="AM48" s="7">
        <v>10</v>
      </c>
      <c r="AN48" s="7">
        <v>67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12</v>
      </c>
      <c r="AV48" s="7">
        <v>74</v>
      </c>
      <c r="AW48" s="7">
        <v>0</v>
      </c>
      <c r="AX48" s="7">
        <v>0</v>
      </c>
      <c r="AY48" s="9">
        <v>24483</v>
      </c>
      <c r="AZ48" s="9">
        <v>73059</v>
      </c>
      <c r="BA48" s="9"/>
      <c r="BB48" s="9"/>
      <c r="BC48" s="7">
        <v>0</v>
      </c>
      <c r="BD48" s="7">
        <v>0</v>
      </c>
      <c r="BE48" s="7">
        <v>0</v>
      </c>
      <c r="BF48" s="7">
        <v>0</v>
      </c>
      <c r="BG48" s="7">
        <v>36</v>
      </c>
      <c r="BH48" s="7">
        <v>140</v>
      </c>
      <c r="BI48" s="7">
        <v>108</v>
      </c>
      <c r="BJ48" s="7">
        <v>449</v>
      </c>
      <c r="BK48" s="8">
        <v>144</v>
      </c>
      <c r="BL48" s="8">
        <v>589</v>
      </c>
      <c r="BM48" s="8">
        <v>24627</v>
      </c>
      <c r="BN48" s="8">
        <v>73648</v>
      </c>
      <c r="BO48" s="7">
        <v>8666</v>
      </c>
      <c r="BP48" s="7">
        <v>24438</v>
      </c>
      <c r="BQ48" s="30">
        <v>261</v>
      </c>
      <c r="BR48" s="30">
        <v>261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7">
        <v>8</v>
      </c>
      <c r="D49" s="7">
        <v>10</v>
      </c>
      <c r="E49" s="7">
        <v>21</v>
      </c>
      <c r="F49" s="7">
        <v>66</v>
      </c>
      <c r="G49" s="7">
        <v>0</v>
      </c>
      <c r="H49" s="7">
        <v>0</v>
      </c>
      <c r="I49" s="8">
        <v>29</v>
      </c>
      <c r="J49" s="8">
        <v>76</v>
      </c>
      <c r="K49" s="7">
        <v>0</v>
      </c>
      <c r="L49" s="7">
        <v>0</v>
      </c>
      <c r="M49" s="7">
        <v>0</v>
      </c>
      <c r="N49" s="7">
        <v>0</v>
      </c>
      <c r="O49" s="8">
        <v>29</v>
      </c>
      <c r="P49" s="8">
        <v>76</v>
      </c>
      <c r="Q49" s="7">
        <v>0</v>
      </c>
      <c r="R49" s="7">
        <v>0</v>
      </c>
      <c r="S49" s="7">
        <v>24</v>
      </c>
      <c r="T49" s="7">
        <v>61</v>
      </c>
      <c r="U49" s="7">
        <v>15</v>
      </c>
      <c r="V49" s="7">
        <v>24</v>
      </c>
      <c r="W49" s="7">
        <v>9</v>
      </c>
      <c r="X49" s="7">
        <v>9</v>
      </c>
      <c r="Y49" s="7">
        <v>206</v>
      </c>
      <c r="Z49" s="7">
        <v>1783</v>
      </c>
      <c r="AA49" s="7">
        <v>0</v>
      </c>
      <c r="AB49" s="7">
        <v>0</v>
      </c>
      <c r="AC49" s="7">
        <v>0</v>
      </c>
      <c r="AD49" s="7">
        <v>0</v>
      </c>
      <c r="AE49" s="8">
        <v>230</v>
      </c>
      <c r="AF49" s="8">
        <v>1816</v>
      </c>
      <c r="AG49" s="7">
        <v>0</v>
      </c>
      <c r="AH49" s="7">
        <v>0</v>
      </c>
      <c r="AI49" s="7">
        <v>2</v>
      </c>
      <c r="AJ49" s="7">
        <v>2</v>
      </c>
      <c r="AK49" s="7">
        <v>20</v>
      </c>
      <c r="AL49" s="7">
        <v>115</v>
      </c>
      <c r="AM49" s="7">
        <v>20</v>
      </c>
      <c r="AN49" s="7">
        <v>140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42</v>
      </c>
      <c r="AV49" s="7">
        <v>257</v>
      </c>
      <c r="AW49" s="7">
        <v>0</v>
      </c>
      <c r="AX49" s="7">
        <v>0</v>
      </c>
      <c r="AY49" s="9">
        <v>301</v>
      </c>
      <c r="AZ49" s="9">
        <v>2149</v>
      </c>
      <c r="BA49" s="9"/>
      <c r="BB49" s="9"/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8">
        <v>0</v>
      </c>
      <c r="BL49" s="8">
        <v>0</v>
      </c>
      <c r="BM49" s="8">
        <v>301</v>
      </c>
      <c r="BN49" s="8">
        <v>2149</v>
      </c>
      <c r="BO49" s="7">
        <v>93</v>
      </c>
      <c r="BP49" s="7">
        <v>418</v>
      </c>
      <c r="BQ49" s="29">
        <v>7</v>
      </c>
      <c r="BR49" s="29">
        <v>7</v>
      </c>
    </row>
    <row r="50" spans="1:94" s="16" customFormat="1" ht="18" customHeight="1" x14ac:dyDescent="0.25">
      <c r="A50" s="38"/>
      <c r="B50" s="13" t="s">
        <v>42</v>
      </c>
      <c r="C50" s="8">
        <v>24195</v>
      </c>
      <c r="D50" s="8">
        <v>72324</v>
      </c>
      <c r="E50" s="8">
        <v>107</v>
      </c>
      <c r="F50" s="8">
        <v>293</v>
      </c>
      <c r="G50" s="8">
        <v>121</v>
      </c>
      <c r="H50" s="8">
        <v>239</v>
      </c>
      <c r="I50" s="8">
        <v>24423</v>
      </c>
      <c r="J50" s="8">
        <v>72856</v>
      </c>
      <c r="K50" s="8">
        <v>74</v>
      </c>
      <c r="L50" s="8">
        <v>202</v>
      </c>
      <c r="M50" s="8">
        <v>3</v>
      </c>
      <c r="N50" s="8">
        <v>3</v>
      </c>
      <c r="O50" s="8">
        <v>24500</v>
      </c>
      <c r="P50" s="8">
        <v>73061</v>
      </c>
      <c r="Q50" s="8">
        <v>0</v>
      </c>
      <c r="R50" s="8">
        <v>0</v>
      </c>
      <c r="S50" s="8">
        <v>19392</v>
      </c>
      <c r="T50" s="8">
        <v>62982</v>
      </c>
      <c r="U50" s="8">
        <v>15</v>
      </c>
      <c r="V50" s="8">
        <v>24</v>
      </c>
      <c r="W50" s="8">
        <v>9</v>
      </c>
      <c r="X50" s="8">
        <v>9</v>
      </c>
      <c r="Y50" s="8">
        <v>206</v>
      </c>
      <c r="Z50" s="8">
        <v>1783</v>
      </c>
      <c r="AA50" s="8">
        <v>0</v>
      </c>
      <c r="AB50" s="8">
        <v>0</v>
      </c>
      <c r="AC50" s="8">
        <v>0</v>
      </c>
      <c r="AD50" s="8">
        <v>0</v>
      </c>
      <c r="AE50" s="8">
        <v>230</v>
      </c>
      <c r="AF50" s="8">
        <v>1816</v>
      </c>
      <c r="AG50" s="8">
        <v>0</v>
      </c>
      <c r="AH50" s="8">
        <v>0</v>
      </c>
      <c r="AI50" s="8">
        <v>2</v>
      </c>
      <c r="AJ50" s="8">
        <v>2</v>
      </c>
      <c r="AK50" s="8">
        <v>22</v>
      </c>
      <c r="AL50" s="8">
        <v>122</v>
      </c>
      <c r="AM50" s="8">
        <v>30</v>
      </c>
      <c r="AN50" s="8">
        <v>207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8">
        <v>0</v>
      </c>
      <c r="AU50" s="8">
        <v>54</v>
      </c>
      <c r="AV50" s="8">
        <v>331</v>
      </c>
      <c r="AW50" s="8">
        <v>0</v>
      </c>
      <c r="AX50" s="8">
        <v>0</v>
      </c>
      <c r="AY50" s="9">
        <v>24784</v>
      </c>
      <c r="AZ50" s="9">
        <v>75208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36</v>
      </c>
      <c r="BH50" s="8">
        <v>140</v>
      </c>
      <c r="BI50" s="8">
        <v>108</v>
      </c>
      <c r="BJ50" s="8">
        <v>449</v>
      </c>
      <c r="BK50" s="8">
        <v>144</v>
      </c>
      <c r="BL50" s="8">
        <v>589</v>
      </c>
      <c r="BM50" s="8">
        <v>24928</v>
      </c>
      <c r="BN50" s="8">
        <v>75797</v>
      </c>
      <c r="BO50" s="8">
        <v>8759</v>
      </c>
      <c r="BP50" s="8">
        <v>24856</v>
      </c>
      <c r="BQ50" s="8">
        <v>268</v>
      </c>
      <c r="BR50" s="8">
        <v>268</v>
      </c>
    </row>
    <row r="51" spans="1:94" s="22" customFormat="1" ht="18" customHeight="1" x14ac:dyDescent="0.25">
      <c r="A51" s="39">
        <v>39</v>
      </c>
      <c r="B51" s="20" t="s">
        <v>68</v>
      </c>
      <c r="C51" s="7">
        <v>7</v>
      </c>
      <c r="D51" s="7">
        <v>7</v>
      </c>
      <c r="E51" s="7">
        <v>3008</v>
      </c>
      <c r="F51" s="7">
        <v>10535</v>
      </c>
      <c r="G51" s="7">
        <v>0</v>
      </c>
      <c r="H51" s="7">
        <v>0</v>
      </c>
      <c r="I51" s="8">
        <v>3015</v>
      </c>
      <c r="J51" s="8">
        <v>10542</v>
      </c>
      <c r="K51" s="7">
        <v>0</v>
      </c>
      <c r="L51" s="7">
        <v>0</v>
      </c>
      <c r="M51" s="7">
        <v>623</v>
      </c>
      <c r="N51" s="7">
        <v>1783</v>
      </c>
      <c r="O51" s="8">
        <v>3638</v>
      </c>
      <c r="P51" s="8">
        <v>12325</v>
      </c>
      <c r="Q51" s="7">
        <v>34</v>
      </c>
      <c r="R51" s="7">
        <v>83</v>
      </c>
      <c r="S51" s="7">
        <v>2777</v>
      </c>
      <c r="T51" s="7">
        <v>9483</v>
      </c>
      <c r="U51" s="7">
        <v>1923</v>
      </c>
      <c r="V51" s="7">
        <v>22666</v>
      </c>
      <c r="W51" s="7">
        <v>192</v>
      </c>
      <c r="X51" s="7">
        <v>1633</v>
      </c>
      <c r="Y51" s="7">
        <v>0</v>
      </c>
      <c r="Z51" s="7">
        <v>0</v>
      </c>
      <c r="AA51" s="7">
        <v>0</v>
      </c>
      <c r="AB51" s="7">
        <v>0</v>
      </c>
      <c r="AC51" s="7">
        <v>11</v>
      </c>
      <c r="AD51" s="7">
        <v>34</v>
      </c>
      <c r="AE51" s="8">
        <v>2126</v>
      </c>
      <c r="AF51" s="8">
        <v>24333</v>
      </c>
      <c r="AG51" s="7">
        <v>0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99</v>
      </c>
      <c r="AN51" s="7">
        <v>726</v>
      </c>
      <c r="AO51" s="7">
        <v>1143</v>
      </c>
      <c r="AP51" s="7">
        <v>11360</v>
      </c>
      <c r="AQ51" s="7">
        <v>0</v>
      </c>
      <c r="AR51" s="7">
        <v>0</v>
      </c>
      <c r="AS51" s="7">
        <v>295</v>
      </c>
      <c r="AT51" s="7">
        <v>6347</v>
      </c>
      <c r="AU51" s="7">
        <v>1537</v>
      </c>
      <c r="AV51" s="7">
        <v>18433</v>
      </c>
      <c r="AW51" s="7">
        <v>0</v>
      </c>
      <c r="AX51" s="7">
        <v>0</v>
      </c>
      <c r="AY51" s="9">
        <v>7301</v>
      </c>
      <c r="AZ51" s="9">
        <v>55091</v>
      </c>
      <c r="BA51" s="7"/>
      <c r="BB51" s="7"/>
      <c r="BC51" s="7">
        <v>0</v>
      </c>
      <c r="BD51" s="7">
        <v>0</v>
      </c>
      <c r="BE51" s="7">
        <v>0</v>
      </c>
      <c r="BF51" s="7">
        <v>0</v>
      </c>
      <c r="BG51" s="7">
        <v>167</v>
      </c>
      <c r="BH51" s="7">
        <v>620</v>
      </c>
      <c r="BI51" s="7">
        <v>610</v>
      </c>
      <c r="BJ51" s="7">
        <v>1939</v>
      </c>
      <c r="BK51" s="8">
        <v>777</v>
      </c>
      <c r="BL51" s="8">
        <v>2559</v>
      </c>
      <c r="BM51" s="8">
        <v>8078</v>
      </c>
      <c r="BN51" s="8">
        <v>57650</v>
      </c>
      <c r="BO51" s="7">
        <v>1598</v>
      </c>
      <c r="BP51" s="7">
        <v>6876</v>
      </c>
      <c r="BQ51" s="33">
        <v>324</v>
      </c>
      <c r="BR51" s="33">
        <v>324</v>
      </c>
    </row>
    <row r="52" spans="1:94" s="16" customFormat="1" ht="18" customHeight="1" x14ac:dyDescent="0.25">
      <c r="A52" s="39">
        <v>40</v>
      </c>
      <c r="B52" s="20" t="s">
        <v>73</v>
      </c>
      <c r="C52" s="7">
        <v>0</v>
      </c>
      <c r="D52" s="7">
        <v>0</v>
      </c>
      <c r="E52" s="7">
        <v>734</v>
      </c>
      <c r="F52" s="7">
        <v>3000</v>
      </c>
      <c r="G52" s="7">
        <v>0</v>
      </c>
      <c r="H52" s="7">
        <v>0</v>
      </c>
      <c r="I52" s="8">
        <v>734</v>
      </c>
      <c r="J52" s="8">
        <v>3000</v>
      </c>
      <c r="K52" s="7">
        <v>0</v>
      </c>
      <c r="L52" s="7">
        <v>0</v>
      </c>
      <c r="M52" s="7">
        <v>0</v>
      </c>
      <c r="N52" s="7">
        <v>0</v>
      </c>
      <c r="O52" s="8">
        <v>734</v>
      </c>
      <c r="P52" s="8">
        <v>3000</v>
      </c>
      <c r="Q52" s="7">
        <v>0</v>
      </c>
      <c r="R52" s="7">
        <v>0</v>
      </c>
      <c r="S52" s="7">
        <v>453</v>
      </c>
      <c r="T52" s="7">
        <v>2284</v>
      </c>
      <c r="U52" s="7">
        <v>359</v>
      </c>
      <c r="V52" s="7">
        <v>3513</v>
      </c>
      <c r="W52" s="7">
        <v>35</v>
      </c>
      <c r="X52" s="7">
        <v>400</v>
      </c>
      <c r="Y52" s="7">
        <v>0</v>
      </c>
      <c r="Z52" s="7">
        <v>0</v>
      </c>
      <c r="AA52" s="7">
        <v>0</v>
      </c>
      <c r="AB52" s="7">
        <v>0</v>
      </c>
      <c r="AC52" s="7">
        <v>1</v>
      </c>
      <c r="AD52" s="7">
        <v>8</v>
      </c>
      <c r="AE52" s="8">
        <v>395</v>
      </c>
      <c r="AF52" s="8">
        <v>3921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2</v>
      </c>
      <c r="AN52" s="7">
        <v>11</v>
      </c>
      <c r="AO52" s="7">
        <v>0</v>
      </c>
      <c r="AP52" s="7">
        <v>0</v>
      </c>
      <c r="AQ52" s="7">
        <v>235</v>
      </c>
      <c r="AR52" s="7">
        <v>756</v>
      </c>
      <c r="AS52" s="7">
        <v>0</v>
      </c>
      <c r="AT52" s="7">
        <v>0</v>
      </c>
      <c r="AU52" s="7">
        <v>237</v>
      </c>
      <c r="AV52" s="7">
        <v>767</v>
      </c>
      <c r="AW52" s="7">
        <v>0</v>
      </c>
      <c r="AX52" s="7">
        <v>0</v>
      </c>
      <c r="AY52" s="9">
        <v>1366</v>
      </c>
      <c r="AZ52" s="9">
        <v>7688</v>
      </c>
      <c r="BA52" s="8"/>
      <c r="BB52" s="8"/>
      <c r="BC52" s="7">
        <v>0</v>
      </c>
      <c r="BD52" s="7">
        <v>0</v>
      </c>
      <c r="BE52" s="7">
        <v>0</v>
      </c>
      <c r="BF52" s="7">
        <v>0</v>
      </c>
      <c r="BG52" s="7">
        <v>47</v>
      </c>
      <c r="BH52" s="7">
        <v>295</v>
      </c>
      <c r="BI52" s="7">
        <v>169</v>
      </c>
      <c r="BJ52" s="7">
        <v>973</v>
      </c>
      <c r="BK52" s="8">
        <v>216</v>
      </c>
      <c r="BL52" s="8">
        <v>1268</v>
      </c>
      <c r="BM52" s="8">
        <v>1582</v>
      </c>
      <c r="BN52" s="8">
        <v>8956</v>
      </c>
      <c r="BO52" s="7">
        <v>377</v>
      </c>
      <c r="BP52" s="7">
        <v>1831</v>
      </c>
      <c r="BQ52" s="33">
        <v>44</v>
      </c>
      <c r="BR52" s="33">
        <v>44</v>
      </c>
    </row>
    <row r="53" spans="1:94" s="16" customFormat="1" ht="18" customHeight="1" x14ac:dyDescent="0.25">
      <c r="A53" s="39">
        <v>41</v>
      </c>
      <c r="B53" s="20" t="s">
        <v>74</v>
      </c>
      <c r="C53" s="7">
        <v>0</v>
      </c>
      <c r="D53" s="7">
        <v>0</v>
      </c>
      <c r="E53" s="7">
        <v>3006</v>
      </c>
      <c r="F53" s="7">
        <v>13257</v>
      </c>
      <c r="G53" s="7">
        <v>0</v>
      </c>
      <c r="H53" s="7">
        <v>0</v>
      </c>
      <c r="I53" s="8">
        <v>3006</v>
      </c>
      <c r="J53" s="8">
        <v>13257</v>
      </c>
      <c r="K53" s="7">
        <v>0</v>
      </c>
      <c r="L53" s="7">
        <v>0</v>
      </c>
      <c r="M53" s="7">
        <v>0</v>
      </c>
      <c r="N53" s="7">
        <v>0</v>
      </c>
      <c r="O53" s="8">
        <v>3006</v>
      </c>
      <c r="P53" s="8">
        <v>13257</v>
      </c>
      <c r="Q53" s="7">
        <v>0</v>
      </c>
      <c r="R53" s="7">
        <v>0</v>
      </c>
      <c r="S53" s="7">
        <v>2180</v>
      </c>
      <c r="T53" s="7">
        <v>9951</v>
      </c>
      <c r="U53" s="7">
        <v>9</v>
      </c>
      <c r="V53" s="7">
        <v>10</v>
      </c>
      <c r="W53" s="7">
        <v>5</v>
      </c>
      <c r="X53" s="7">
        <v>5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8">
        <v>14</v>
      </c>
      <c r="AF53" s="8">
        <v>15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7">
        <v>0</v>
      </c>
      <c r="AM53" s="7">
        <v>40</v>
      </c>
      <c r="AN53" s="7">
        <v>270</v>
      </c>
      <c r="AO53" s="7">
        <v>0</v>
      </c>
      <c r="AP53" s="7">
        <v>0</v>
      </c>
      <c r="AQ53" s="7">
        <v>374</v>
      </c>
      <c r="AR53" s="7">
        <v>1035</v>
      </c>
      <c r="AS53" s="7">
        <v>0</v>
      </c>
      <c r="AT53" s="7">
        <v>0</v>
      </c>
      <c r="AU53" s="7">
        <v>414</v>
      </c>
      <c r="AV53" s="7">
        <v>1305</v>
      </c>
      <c r="AW53" s="7">
        <v>0</v>
      </c>
      <c r="AX53" s="7">
        <v>0</v>
      </c>
      <c r="AY53" s="9">
        <v>3434</v>
      </c>
      <c r="AZ53" s="9">
        <v>14577</v>
      </c>
      <c r="BA53" s="8"/>
      <c r="BB53" s="8"/>
      <c r="BC53" s="7">
        <v>0</v>
      </c>
      <c r="BD53" s="7">
        <v>0</v>
      </c>
      <c r="BE53" s="7">
        <v>0</v>
      </c>
      <c r="BF53" s="7">
        <v>0</v>
      </c>
      <c r="BG53" s="7">
        <v>12</v>
      </c>
      <c r="BH53" s="7">
        <v>50</v>
      </c>
      <c r="BI53" s="7">
        <v>41</v>
      </c>
      <c r="BJ53" s="7">
        <v>180</v>
      </c>
      <c r="BK53" s="8">
        <v>53</v>
      </c>
      <c r="BL53" s="8">
        <v>230</v>
      </c>
      <c r="BM53" s="8">
        <v>3487</v>
      </c>
      <c r="BN53" s="8">
        <v>14807</v>
      </c>
      <c r="BO53" s="7">
        <v>974</v>
      </c>
      <c r="BP53" s="7">
        <v>3012</v>
      </c>
      <c r="BQ53" s="33">
        <v>135</v>
      </c>
      <c r="BR53" s="33">
        <v>135</v>
      </c>
    </row>
    <row r="54" spans="1:94" s="16" customFormat="1" ht="18" customHeight="1" x14ac:dyDescent="0.25">
      <c r="A54" s="39">
        <v>42</v>
      </c>
      <c r="B54" s="20" t="s">
        <v>75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8">
        <v>0</v>
      </c>
      <c r="J54" s="8">
        <v>0</v>
      </c>
      <c r="K54" s="7">
        <v>0</v>
      </c>
      <c r="L54" s="7">
        <v>0</v>
      </c>
      <c r="M54" s="7">
        <v>0</v>
      </c>
      <c r="N54" s="7">
        <v>0</v>
      </c>
      <c r="O54" s="8">
        <v>0</v>
      </c>
      <c r="P54" s="8">
        <v>0</v>
      </c>
      <c r="Q54" s="7">
        <v>0</v>
      </c>
      <c r="R54" s="7">
        <v>0</v>
      </c>
      <c r="S54" s="7">
        <v>0</v>
      </c>
      <c r="T54" s="7">
        <v>0</v>
      </c>
      <c r="U54" s="7">
        <v>75</v>
      </c>
      <c r="V54" s="7">
        <v>581</v>
      </c>
      <c r="W54" s="7">
        <v>8</v>
      </c>
      <c r="X54" s="7">
        <v>92</v>
      </c>
      <c r="Y54" s="7">
        <v>0</v>
      </c>
      <c r="Z54" s="7">
        <v>0</v>
      </c>
      <c r="AA54" s="7">
        <v>0</v>
      </c>
      <c r="AB54" s="7">
        <v>0</v>
      </c>
      <c r="AC54" s="7">
        <v>1</v>
      </c>
      <c r="AD54" s="7">
        <v>9</v>
      </c>
      <c r="AE54" s="8">
        <v>84</v>
      </c>
      <c r="AF54" s="8">
        <v>682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100</v>
      </c>
      <c r="AN54" s="7">
        <v>861.99999999999989</v>
      </c>
      <c r="AO54" s="7">
        <v>0</v>
      </c>
      <c r="AP54" s="7">
        <v>0</v>
      </c>
      <c r="AQ54" s="7">
        <v>636</v>
      </c>
      <c r="AR54" s="7">
        <v>1643</v>
      </c>
      <c r="AS54" s="7">
        <v>0</v>
      </c>
      <c r="AT54" s="7">
        <v>0</v>
      </c>
      <c r="AU54" s="7">
        <v>736</v>
      </c>
      <c r="AV54" s="7">
        <v>2505</v>
      </c>
      <c r="AW54" s="7">
        <v>0</v>
      </c>
      <c r="AX54" s="7">
        <v>0</v>
      </c>
      <c r="AY54" s="9">
        <v>820</v>
      </c>
      <c r="AZ54" s="9">
        <v>3187</v>
      </c>
      <c r="BA54" s="8"/>
      <c r="BB54" s="8"/>
      <c r="BC54" s="7">
        <v>0</v>
      </c>
      <c r="BD54" s="7">
        <v>0</v>
      </c>
      <c r="BE54" s="7">
        <v>1</v>
      </c>
      <c r="BF54" s="7">
        <v>32</v>
      </c>
      <c r="BG54" s="7">
        <v>22</v>
      </c>
      <c r="BH54" s="7">
        <v>219</v>
      </c>
      <c r="BI54" s="7">
        <v>79</v>
      </c>
      <c r="BJ54" s="7">
        <v>725</v>
      </c>
      <c r="BK54" s="8">
        <v>102</v>
      </c>
      <c r="BL54" s="8">
        <v>976</v>
      </c>
      <c r="BM54" s="8">
        <v>922</v>
      </c>
      <c r="BN54" s="8">
        <v>4163</v>
      </c>
      <c r="BO54" s="7">
        <v>66</v>
      </c>
      <c r="BP54" s="7">
        <v>177</v>
      </c>
      <c r="BQ54" s="33">
        <v>3</v>
      </c>
      <c r="BR54" s="33">
        <v>3</v>
      </c>
    </row>
    <row r="55" spans="1:94" s="16" customFormat="1" ht="18" customHeight="1" x14ac:dyDescent="0.25">
      <c r="A55" s="38"/>
      <c r="B55" s="13" t="s">
        <v>69</v>
      </c>
      <c r="C55" s="8">
        <v>7</v>
      </c>
      <c r="D55" s="8">
        <v>7</v>
      </c>
      <c r="E55" s="8">
        <v>6748</v>
      </c>
      <c r="F55" s="8">
        <v>26792</v>
      </c>
      <c r="G55" s="8">
        <v>0</v>
      </c>
      <c r="H55" s="8">
        <v>0</v>
      </c>
      <c r="I55" s="8">
        <v>6755</v>
      </c>
      <c r="J55" s="8">
        <v>26799</v>
      </c>
      <c r="K55" s="8">
        <v>0</v>
      </c>
      <c r="L55" s="8">
        <v>0</v>
      </c>
      <c r="M55" s="8">
        <v>623</v>
      </c>
      <c r="N55" s="8">
        <v>1783</v>
      </c>
      <c r="O55" s="8">
        <v>7378</v>
      </c>
      <c r="P55" s="8">
        <v>28582</v>
      </c>
      <c r="Q55" s="8">
        <v>34</v>
      </c>
      <c r="R55" s="8">
        <v>83</v>
      </c>
      <c r="S55" s="8">
        <v>5410</v>
      </c>
      <c r="T55" s="8">
        <v>21718</v>
      </c>
      <c r="U55" s="8">
        <v>2366</v>
      </c>
      <c r="V55" s="8">
        <v>26770</v>
      </c>
      <c r="W55" s="8">
        <v>240</v>
      </c>
      <c r="X55" s="8">
        <v>2130</v>
      </c>
      <c r="Y55" s="8">
        <v>0</v>
      </c>
      <c r="Z55" s="8">
        <v>0</v>
      </c>
      <c r="AA55" s="8">
        <v>0</v>
      </c>
      <c r="AB55" s="8">
        <v>0</v>
      </c>
      <c r="AC55" s="8">
        <v>13</v>
      </c>
      <c r="AD55" s="8">
        <v>51</v>
      </c>
      <c r="AE55" s="8">
        <v>2619</v>
      </c>
      <c r="AF55" s="8">
        <v>28951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8">
        <v>241</v>
      </c>
      <c r="AN55" s="8">
        <v>1869</v>
      </c>
      <c r="AO55" s="8">
        <v>1143</v>
      </c>
      <c r="AP55" s="8">
        <v>11360</v>
      </c>
      <c r="AQ55" s="8">
        <v>1245</v>
      </c>
      <c r="AR55" s="8">
        <v>3434</v>
      </c>
      <c r="AS55" s="8">
        <v>295</v>
      </c>
      <c r="AT55" s="8">
        <v>6347</v>
      </c>
      <c r="AU55" s="8">
        <v>2924</v>
      </c>
      <c r="AV55" s="8">
        <v>23010</v>
      </c>
      <c r="AW55" s="8">
        <v>0</v>
      </c>
      <c r="AX55" s="8">
        <v>0</v>
      </c>
      <c r="AY55" s="9">
        <v>12921</v>
      </c>
      <c r="AZ55" s="9">
        <v>80543</v>
      </c>
      <c r="BA55" s="8">
        <v>0</v>
      </c>
      <c r="BB55" s="8">
        <v>0</v>
      </c>
      <c r="BC55" s="8">
        <v>0</v>
      </c>
      <c r="BD55" s="8">
        <v>0</v>
      </c>
      <c r="BE55" s="8">
        <v>1</v>
      </c>
      <c r="BF55" s="8">
        <v>32</v>
      </c>
      <c r="BG55" s="8">
        <v>248</v>
      </c>
      <c r="BH55" s="8">
        <v>1184</v>
      </c>
      <c r="BI55" s="8">
        <v>899</v>
      </c>
      <c r="BJ55" s="8">
        <v>3817</v>
      </c>
      <c r="BK55" s="8">
        <v>1148</v>
      </c>
      <c r="BL55" s="8">
        <v>5033</v>
      </c>
      <c r="BM55" s="8">
        <v>14069</v>
      </c>
      <c r="BN55" s="8">
        <v>85576</v>
      </c>
      <c r="BO55" s="8">
        <v>3015</v>
      </c>
      <c r="BP55" s="8">
        <v>11896</v>
      </c>
      <c r="BQ55" s="8">
        <v>506</v>
      </c>
      <c r="BR55" s="8">
        <v>506</v>
      </c>
    </row>
    <row r="56" spans="1:94" s="10" customFormat="1" ht="18" customHeight="1" x14ac:dyDescent="0.25">
      <c r="A56" s="37">
        <v>43</v>
      </c>
      <c r="B56" s="12" t="s">
        <v>92</v>
      </c>
      <c r="C56" s="7"/>
      <c r="D56" s="7"/>
      <c r="E56" s="7"/>
      <c r="F56" s="7"/>
      <c r="G56" s="7"/>
      <c r="H56" s="7"/>
      <c r="I56" s="8">
        <v>0</v>
      </c>
      <c r="J56" s="8">
        <v>0</v>
      </c>
      <c r="K56" s="7"/>
      <c r="L56" s="7"/>
      <c r="M56" s="7"/>
      <c r="N56" s="7"/>
      <c r="O56" s="8">
        <v>0</v>
      </c>
      <c r="P56" s="8">
        <v>0</v>
      </c>
      <c r="Q56" s="8"/>
      <c r="R56" s="8"/>
      <c r="S56" s="8"/>
      <c r="T56" s="8"/>
      <c r="U56" s="7"/>
      <c r="V56" s="7"/>
      <c r="W56" s="7"/>
      <c r="X56" s="7"/>
      <c r="Y56" s="7"/>
      <c r="Z56" s="7"/>
      <c r="AA56" s="7"/>
      <c r="AB56" s="7"/>
      <c r="AC56" s="7"/>
      <c r="AD56" s="7"/>
      <c r="AE56" s="8">
        <v>0</v>
      </c>
      <c r="AF56" s="8">
        <v>0</v>
      </c>
      <c r="AG56" s="8"/>
      <c r="AH56" s="8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>
        <v>0</v>
      </c>
      <c r="AV56" s="7">
        <v>0</v>
      </c>
      <c r="AW56" s="7"/>
      <c r="AX56" s="7"/>
      <c r="AY56" s="9">
        <v>0</v>
      </c>
      <c r="AZ56" s="9">
        <v>0</v>
      </c>
      <c r="BA56" s="9"/>
      <c r="BB56" s="9"/>
      <c r="BC56" s="7"/>
      <c r="BD56" s="7"/>
      <c r="BE56" s="7"/>
      <c r="BF56" s="7"/>
      <c r="BG56" s="7"/>
      <c r="BH56" s="7"/>
      <c r="BI56" s="7"/>
      <c r="BJ56" s="7"/>
      <c r="BK56" s="8">
        <v>0</v>
      </c>
      <c r="BL56" s="8">
        <v>0</v>
      </c>
      <c r="BM56" s="8">
        <v>0</v>
      </c>
      <c r="BN56" s="8">
        <v>0</v>
      </c>
      <c r="BO56" s="7"/>
      <c r="BP56" s="7"/>
      <c r="BQ56" s="29"/>
      <c r="BR56" s="29"/>
    </row>
    <row r="57" spans="1:94" s="16" customFormat="1" ht="18" customHeight="1" x14ac:dyDescent="0.25">
      <c r="A57" s="38"/>
      <c r="B57" s="13" t="s">
        <v>43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9">
        <v>0</v>
      </c>
      <c r="AZ57" s="9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</row>
    <row r="58" spans="1:94" s="16" customFormat="1" ht="18" customHeight="1" x14ac:dyDescent="0.25">
      <c r="A58" s="38"/>
      <c r="B58" s="13" t="s">
        <v>44</v>
      </c>
      <c r="C58" s="8">
        <v>187915</v>
      </c>
      <c r="D58" s="8">
        <v>666990</v>
      </c>
      <c r="E58" s="8">
        <v>44294</v>
      </c>
      <c r="F58" s="8">
        <v>208536</v>
      </c>
      <c r="G58" s="8">
        <v>1473</v>
      </c>
      <c r="H58" s="8">
        <v>2987</v>
      </c>
      <c r="I58" s="8">
        <v>233682</v>
      </c>
      <c r="J58" s="8">
        <v>878513</v>
      </c>
      <c r="K58" s="8">
        <v>5497</v>
      </c>
      <c r="L58" s="8">
        <v>40332</v>
      </c>
      <c r="M58" s="8">
        <v>9521</v>
      </c>
      <c r="N58" s="8">
        <v>44015</v>
      </c>
      <c r="O58" s="8">
        <v>248700</v>
      </c>
      <c r="P58" s="8">
        <v>962860</v>
      </c>
      <c r="Q58" s="8">
        <v>1038</v>
      </c>
      <c r="R58" s="8">
        <v>5038</v>
      </c>
      <c r="S58" s="8">
        <v>192354</v>
      </c>
      <c r="T58" s="8">
        <v>760777</v>
      </c>
      <c r="U58" s="8">
        <v>29371</v>
      </c>
      <c r="V58" s="8">
        <v>341503</v>
      </c>
      <c r="W58" s="8">
        <v>5957</v>
      </c>
      <c r="X58" s="8">
        <v>101727</v>
      </c>
      <c r="Y58" s="8">
        <v>1173</v>
      </c>
      <c r="Z58" s="8">
        <v>8817</v>
      </c>
      <c r="AA58" s="8">
        <v>126</v>
      </c>
      <c r="AB58" s="8">
        <v>262</v>
      </c>
      <c r="AC58" s="8">
        <v>382</v>
      </c>
      <c r="AD58" s="8">
        <v>21587</v>
      </c>
      <c r="AE58" s="8">
        <v>37009</v>
      </c>
      <c r="AF58" s="8">
        <v>473896</v>
      </c>
      <c r="AG58" s="8">
        <v>157</v>
      </c>
      <c r="AH58" s="8">
        <v>399</v>
      </c>
      <c r="AI58" s="8">
        <v>2</v>
      </c>
      <c r="AJ58" s="8">
        <v>2</v>
      </c>
      <c r="AK58" s="8">
        <v>2669</v>
      </c>
      <c r="AL58" s="8">
        <v>16751</v>
      </c>
      <c r="AM58" s="8">
        <v>3886</v>
      </c>
      <c r="AN58" s="8">
        <v>29651</v>
      </c>
      <c r="AO58" s="8">
        <v>1179</v>
      </c>
      <c r="AP58" s="8">
        <v>11617</v>
      </c>
      <c r="AQ58" s="8">
        <v>15214</v>
      </c>
      <c r="AR58" s="8">
        <v>47530</v>
      </c>
      <c r="AS58" s="8">
        <v>325</v>
      </c>
      <c r="AT58" s="8">
        <v>7018</v>
      </c>
      <c r="AU58" s="8">
        <v>23275</v>
      </c>
      <c r="AV58" s="8">
        <v>112569</v>
      </c>
      <c r="AW58" s="8">
        <v>1108</v>
      </c>
      <c r="AX58" s="8">
        <v>1285</v>
      </c>
      <c r="AY58" s="9">
        <v>308984</v>
      </c>
      <c r="AZ58" s="9">
        <v>1549325</v>
      </c>
      <c r="BA58" s="8">
        <v>0</v>
      </c>
      <c r="BB58" s="8">
        <v>0</v>
      </c>
      <c r="BC58" s="8">
        <v>59</v>
      </c>
      <c r="BD58" s="8">
        <v>898</v>
      </c>
      <c r="BE58" s="8">
        <v>158</v>
      </c>
      <c r="BF58" s="8">
        <v>4794</v>
      </c>
      <c r="BG58" s="8">
        <v>5259</v>
      </c>
      <c r="BH58" s="8">
        <v>34147</v>
      </c>
      <c r="BI58" s="8">
        <v>19093</v>
      </c>
      <c r="BJ58" s="8">
        <v>104401</v>
      </c>
      <c r="BK58" s="8">
        <v>24569</v>
      </c>
      <c r="BL58" s="8">
        <v>144240</v>
      </c>
      <c r="BM58" s="8">
        <v>333553</v>
      </c>
      <c r="BN58" s="8">
        <v>1693565</v>
      </c>
      <c r="BO58" s="8">
        <v>96643</v>
      </c>
      <c r="BP58" s="8">
        <v>297789</v>
      </c>
      <c r="BQ58" s="8">
        <v>4473</v>
      </c>
      <c r="BR58" s="8">
        <v>4473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62" spans="1:94" x14ac:dyDescent="0.25"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7"/>
      <c r="AZ62" s="27"/>
      <c r="BA62" s="27"/>
      <c r="BB62" s="27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7"/>
      <c r="BN62" s="27"/>
      <c r="BO62" s="26"/>
    </row>
  </sheetData>
  <protectedRanges>
    <protectedRange sqref="B48:B49" name="Range7_2"/>
    <protectedRange sqref="B56" name="Range8_1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Q64"/>
  <sheetViews>
    <sheetView view="pageBreakPreview" zoomScale="70" zoomScaleNormal="85" zoomScaleSheetLayoutView="70" workbookViewId="0">
      <pane xSplit="2" ySplit="6" topLeftCell="C37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8" width="8.4257812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256" width="9.140625" style="24"/>
    <col min="257" max="257" width="5.42578125" style="24" customWidth="1"/>
    <col min="258" max="258" width="38.140625" style="24" customWidth="1"/>
    <col min="259" max="259" width="10" style="24" customWidth="1"/>
    <col min="260" max="260" width="10.7109375" style="24" customWidth="1"/>
    <col min="261" max="261" width="9" style="24" customWidth="1"/>
    <col min="262" max="264" width="9.85546875" style="24" customWidth="1"/>
    <col min="265" max="265" width="11.28515625" style="24" customWidth="1"/>
    <col min="266" max="266" width="11.5703125" style="24" customWidth="1"/>
    <col min="267" max="267" width="9" style="24" customWidth="1"/>
    <col min="268" max="268" width="9.42578125" style="24" customWidth="1"/>
    <col min="269" max="269" width="9" style="24" customWidth="1"/>
    <col min="270" max="270" width="9.28515625" style="24" customWidth="1"/>
    <col min="271" max="271" width="12.7109375" style="24" customWidth="1"/>
    <col min="272" max="276" width="12.85546875" style="24" customWidth="1"/>
    <col min="277" max="277" width="11" style="24" customWidth="1"/>
    <col min="278" max="278" width="10.85546875" style="24" customWidth="1"/>
    <col min="279" max="279" width="10.5703125" style="24" customWidth="1"/>
    <col min="280" max="281" width="10.85546875" style="24" customWidth="1"/>
    <col min="282" max="282" width="10" style="24" customWidth="1"/>
    <col min="283" max="283" width="9.5703125" style="24" customWidth="1"/>
    <col min="284" max="284" width="9.28515625" style="24" customWidth="1"/>
    <col min="285" max="285" width="9" style="24" customWidth="1"/>
    <col min="286" max="286" width="9.7109375" style="24" customWidth="1"/>
    <col min="287" max="287" width="11.5703125" style="24" customWidth="1"/>
    <col min="288" max="290" width="13.28515625" style="24" customWidth="1"/>
    <col min="291" max="291" width="9" style="24" customWidth="1"/>
    <col min="292" max="292" width="7.7109375" style="24" customWidth="1"/>
    <col min="293" max="293" width="8.28515625" style="24" customWidth="1"/>
    <col min="294" max="294" width="7.7109375" style="24" customWidth="1"/>
    <col min="295" max="295" width="8.28515625" style="24" customWidth="1"/>
    <col min="296" max="296" width="7.7109375" style="24" customWidth="1"/>
    <col min="297" max="297" width="7.140625" style="24" customWidth="1"/>
    <col min="298" max="298" width="7.7109375" style="24" customWidth="1"/>
    <col min="299" max="299" width="7.140625" style="24" customWidth="1"/>
    <col min="300" max="300" width="7.5703125" style="24" customWidth="1"/>
    <col min="301" max="301" width="7.140625" style="24" customWidth="1"/>
    <col min="302" max="304" width="8.42578125" style="24" customWidth="1"/>
    <col min="305" max="305" width="10.7109375" style="24" customWidth="1"/>
    <col min="306" max="306" width="10" style="24" customWidth="1"/>
    <col min="307" max="307" width="14.140625" style="24" customWidth="1"/>
    <col min="308" max="308" width="13.85546875" style="24" customWidth="1"/>
    <col min="309" max="310" width="9.5703125" style="24" customWidth="1"/>
    <col min="311" max="318" width="8.7109375" style="24" customWidth="1"/>
    <col min="319" max="319" width="19.28515625" style="24" customWidth="1"/>
    <col min="320" max="320" width="17.7109375" style="24" customWidth="1"/>
    <col min="321" max="321" width="19" style="24" customWidth="1"/>
    <col min="322" max="322" width="20" style="24" customWidth="1"/>
    <col min="323" max="323" width="12.140625" style="24" customWidth="1"/>
    <col min="324" max="324" width="11.85546875" style="24" customWidth="1"/>
    <col min="325" max="325" width="13" style="24" customWidth="1"/>
    <col min="326" max="326" width="13.5703125" style="24" customWidth="1"/>
    <col min="327" max="512" width="9.140625" style="24"/>
    <col min="513" max="513" width="5.42578125" style="24" customWidth="1"/>
    <col min="514" max="514" width="38.140625" style="24" customWidth="1"/>
    <col min="515" max="515" width="10" style="24" customWidth="1"/>
    <col min="516" max="516" width="10.7109375" style="24" customWidth="1"/>
    <col min="517" max="517" width="9" style="24" customWidth="1"/>
    <col min="518" max="520" width="9.85546875" style="24" customWidth="1"/>
    <col min="521" max="521" width="11.28515625" style="24" customWidth="1"/>
    <col min="522" max="522" width="11.5703125" style="24" customWidth="1"/>
    <col min="523" max="523" width="9" style="24" customWidth="1"/>
    <col min="524" max="524" width="9.42578125" style="24" customWidth="1"/>
    <col min="525" max="525" width="9" style="24" customWidth="1"/>
    <col min="526" max="526" width="9.28515625" style="24" customWidth="1"/>
    <col min="527" max="527" width="12.7109375" style="24" customWidth="1"/>
    <col min="528" max="532" width="12.85546875" style="24" customWidth="1"/>
    <col min="533" max="533" width="11" style="24" customWidth="1"/>
    <col min="534" max="534" width="10.85546875" style="24" customWidth="1"/>
    <col min="535" max="535" width="10.5703125" style="24" customWidth="1"/>
    <col min="536" max="537" width="10.85546875" style="24" customWidth="1"/>
    <col min="538" max="538" width="10" style="24" customWidth="1"/>
    <col min="539" max="539" width="9.5703125" style="24" customWidth="1"/>
    <col min="540" max="540" width="9.28515625" style="24" customWidth="1"/>
    <col min="541" max="541" width="9" style="24" customWidth="1"/>
    <col min="542" max="542" width="9.7109375" style="24" customWidth="1"/>
    <col min="543" max="543" width="11.5703125" style="24" customWidth="1"/>
    <col min="544" max="546" width="13.28515625" style="24" customWidth="1"/>
    <col min="547" max="547" width="9" style="24" customWidth="1"/>
    <col min="548" max="548" width="7.7109375" style="24" customWidth="1"/>
    <col min="549" max="549" width="8.28515625" style="24" customWidth="1"/>
    <col min="550" max="550" width="7.7109375" style="24" customWidth="1"/>
    <col min="551" max="551" width="8.28515625" style="24" customWidth="1"/>
    <col min="552" max="552" width="7.7109375" style="24" customWidth="1"/>
    <col min="553" max="553" width="7.140625" style="24" customWidth="1"/>
    <col min="554" max="554" width="7.7109375" style="24" customWidth="1"/>
    <col min="555" max="555" width="7.140625" style="24" customWidth="1"/>
    <col min="556" max="556" width="7.5703125" style="24" customWidth="1"/>
    <col min="557" max="557" width="7.140625" style="24" customWidth="1"/>
    <col min="558" max="560" width="8.42578125" style="24" customWidth="1"/>
    <col min="561" max="561" width="10.7109375" style="24" customWidth="1"/>
    <col min="562" max="562" width="10" style="24" customWidth="1"/>
    <col min="563" max="563" width="14.140625" style="24" customWidth="1"/>
    <col min="564" max="564" width="13.85546875" style="24" customWidth="1"/>
    <col min="565" max="566" width="9.5703125" style="24" customWidth="1"/>
    <col min="567" max="574" width="8.7109375" style="24" customWidth="1"/>
    <col min="575" max="575" width="19.28515625" style="24" customWidth="1"/>
    <col min="576" max="576" width="17.7109375" style="24" customWidth="1"/>
    <col min="577" max="577" width="19" style="24" customWidth="1"/>
    <col min="578" max="578" width="20" style="24" customWidth="1"/>
    <col min="579" max="579" width="12.140625" style="24" customWidth="1"/>
    <col min="580" max="580" width="11.85546875" style="24" customWidth="1"/>
    <col min="581" max="581" width="13" style="24" customWidth="1"/>
    <col min="582" max="582" width="13.5703125" style="24" customWidth="1"/>
    <col min="583" max="768" width="9.140625" style="24"/>
    <col min="769" max="769" width="5.42578125" style="24" customWidth="1"/>
    <col min="770" max="770" width="38.140625" style="24" customWidth="1"/>
    <col min="771" max="771" width="10" style="24" customWidth="1"/>
    <col min="772" max="772" width="10.7109375" style="24" customWidth="1"/>
    <col min="773" max="773" width="9" style="24" customWidth="1"/>
    <col min="774" max="776" width="9.85546875" style="24" customWidth="1"/>
    <col min="777" max="777" width="11.28515625" style="24" customWidth="1"/>
    <col min="778" max="778" width="11.5703125" style="24" customWidth="1"/>
    <col min="779" max="779" width="9" style="24" customWidth="1"/>
    <col min="780" max="780" width="9.42578125" style="24" customWidth="1"/>
    <col min="781" max="781" width="9" style="24" customWidth="1"/>
    <col min="782" max="782" width="9.28515625" style="24" customWidth="1"/>
    <col min="783" max="783" width="12.7109375" style="24" customWidth="1"/>
    <col min="784" max="788" width="12.85546875" style="24" customWidth="1"/>
    <col min="789" max="789" width="11" style="24" customWidth="1"/>
    <col min="790" max="790" width="10.85546875" style="24" customWidth="1"/>
    <col min="791" max="791" width="10.5703125" style="24" customWidth="1"/>
    <col min="792" max="793" width="10.85546875" style="24" customWidth="1"/>
    <col min="794" max="794" width="10" style="24" customWidth="1"/>
    <col min="795" max="795" width="9.5703125" style="24" customWidth="1"/>
    <col min="796" max="796" width="9.28515625" style="24" customWidth="1"/>
    <col min="797" max="797" width="9" style="24" customWidth="1"/>
    <col min="798" max="798" width="9.7109375" style="24" customWidth="1"/>
    <col min="799" max="799" width="11.5703125" style="24" customWidth="1"/>
    <col min="800" max="802" width="13.28515625" style="24" customWidth="1"/>
    <col min="803" max="803" width="9" style="24" customWidth="1"/>
    <col min="804" max="804" width="7.7109375" style="24" customWidth="1"/>
    <col min="805" max="805" width="8.28515625" style="24" customWidth="1"/>
    <col min="806" max="806" width="7.7109375" style="24" customWidth="1"/>
    <col min="807" max="807" width="8.28515625" style="24" customWidth="1"/>
    <col min="808" max="808" width="7.7109375" style="24" customWidth="1"/>
    <col min="809" max="809" width="7.140625" style="24" customWidth="1"/>
    <col min="810" max="810" width="7.7109375" style="24" customWidth="1"/>
    <col min="811" max="811" width="7.140625" style="24" customWidth="1"/>
    <col min="812" max="812" width="7.5703125" style="24" customWidth="1"/>
    <col min="813" max="813" width="7.140625" style="24" customWidth="1"/>
    <col min="814" max="816" width="8.42578125" style="24" customWidth="1"/>
    <col min="817" max="817" width="10.7109375" style="24" customWidth="1"/>
    <col min="818" max="818" width="10" style="24" customWidth="1"/>
    <col min="819" max="819" width="14.140625" style="24" customWidth="1"/>
    <col min="820" max="820" width="13.85546875" style="24" customWidth="1"/>
    <col min="821" max="822" width="9.5703125" style="24" customWidth="1"/>
    <col min="823" max="830" width="8.7109375" style="24" customWidth="1"/>
    <col min="831" max="831" width="19.28515625" style="24" customWidth="1"/>
    <col min="832" max="832" width="17.7109375" style="24" customWidth="1"/>
    <col min="833" max="833" width="19" style="24" customWidth="1"/>
    <col min="834" max="834" width="20" style="24" customWidth="1"/>
    <col min="835" max="835" width="12.140625" style="24" customWidth="1"/>
    <col min="836" max="836" width="11.85546875" style="24" customWidth="1"/>
    <col min="837" max="837" width="13" style="24" customWidth="1"/>
    <col min="838" max="838" width="13.5703125" style="24" customWidth="1"/>
    <col min="839" max="1024" width="9.140625" style="24"/>
    <col min="1025" max="1025" width="5.42578125" style="24" customWidth="1"/>
    <col min="1026" max="1026" width="38.140625" style="24" customWidth="1"/>
    <col min="1027" max="1027" width="10" style="24" customWidth="1"/>
    <col min="1028" max="1028" width="10.7109375" style="24" customWidth="1"/>
    <col min="1029" max="1029" width="9" style="24" customWidth="1"/>
    <col min="1030" max="1032" width="9.85546875" style="24" customWidth="1"/>
    <col min="1033" max="1033" width="11.28515625" style="24" customWidth="1"/>
    <col min="1034" max="1034" width="11.5703125" style="24" customWidth="1"/>
    <col min="1035" max="1035" width="9" style="24" customWidth="1"/>
    <col min="1036" max="1036" width="9.42578125" style="24" customWidth="1"/>
    <col min="1037" max="1037" width="9" style="24" customWidth="1"/>
    <col min="1038" max="1038" width="9.28515625" style="24" customWidth="1"/>
    <col min="1039" max="1039" width="12.7109375" style="24" customWidth="1"/>
    <col min="1040" max="1044" width="12.85546875" style="24" customWidth="1"/>
    <col min="1045" max="1045" width="11" style="24" customWidth="1"/>
    <col min="1046" max="1046" width="10.85546875" style="24" customWidth="1"/>
    <col min="1047" max="1047" width="10.5703125" style="24" customWidth="1"/>
    <col min="1048" max="1049" width="10.85546875" style="24" customWidth="1"/>
    <col min="1050" max="1050" width="10" style="24" customWidth="1"/>
    <col min="1051" max="1051" width="9.5703125" style="24" customWidth="1"/>
    <col min="1052" max="1052" width="9.28515625" style="24" customWidth="1"/>
    <col min="1053" max="1053" width="9" style="24" customWidth="1"/>
    <col min="1054" max="1054" width="9.7109375" style="24" customWidth="1"/>
    <col min="1055" max="1055" width="11.5703125" style="24" customWidth="1"/>
    <col min="1056" max="1058" width="13.28515625" style="24" customWidth="1"/>
    <col min="1059" max="1059" width="9" style="24" customWidth="1"/>
    <col min="1060" max="1060" width="7.7109375" style="24" customWidth="1"/>
    <col min="1061" max="1061" width="8.28515625" style="24" customWidth="1"/>
    <col min="1062" max="1062" width="7.7109375" style="24" customWidth="1"/>
    <col min="1063" max="1063" width="8.28515625" style="24" customWidth="1"/>
    <col min="1064" max="1064" width="7.7109375" style="24" customWidth="1"/>
    <col min="1065" max="1065" width="7.140625" style="24" customWidth="1"/>
    <col min="1066" max="1066" width="7.7109375" style="24" customWidth="1"/>
    <col min="1067" max="1067" width="7.140625" style="24" customWidth="1"/>
    <col min="1068" max="1068" width="7.5703125" style="24" customWidth="1"/>
    <col min="1069" max="1069" width="7.140625" style="24" customWidth="1"/>
    <col min="1070" max="1072" width="8.42578125" style="24" customWidth="1"/>
    <col min="1073" max="1073" width="10.7109375" style="24" customWidth="1"/>
    <col min="1074" max="1074" width="10" style="24" customWidth="1"/>
    <col min="1075" max="1075" width="14.140625" style="24" customWidth="1"/>
    <col min="1076" max="1076" width="13.85546875" style="24" customWidth="1"/>
    <col min="1077" max="1078" width="9.5703125" style="24" customWidth="1"/>
    <col min="1079" max="1086" width="8.7109375" style="24" customWidth="1"/>
    <col min="1087" max="1087" width="19.28515625" style="24" customWidth="1"/>
    <col min="1088" max="1088" width="17.7109375" style="24" customWidth="1"/>
    <col min="1089" max="1089" width="19" style="24" customWidth="1"/>
    <col min="1090" max="1090" width="20" style="24" customWidth="1"/>
    <col min="1091" max="1091" width="12.140625" style="24" customWidth="1"/>
    <col min="1092" max="1092" width="11.85546875" style="24" customWidth="1"/>
    <col min="1093" max="1093" width="13" style="24" customWidth="1"/>
    <col min="1094" max="1094" width="13.5703125" style="24" customWidth="1"/>
    <col min="1095" max="1280" width="9.140625" style="24"/>
    <col min="1281" max="1281" width="5.42578125" style="24" customWidth="1"/>
    <col min="1282" max="1282" width="38.140625" style="24" customWidth="1"/>
    <col min="1283" max="1283" width="10" style="24" customWidth="1"/>
    <col min="1284" max="1284" width="10.7109375" style="24" customWidth="1"/>
    <col min="1285" max="1285" width="9" style="24" customWidth="1"/>
    <col min="1286" max="1288" width="9.85546875" style="24" customWidth="1"/>
    <col min="1289" max="1289" width="11.28515625" style="24" customWidth="1"/>
    <col min="1290" max="1290" width="11.5703125" style="24" customWidth="1"/>
    <col min="1291" max="1291" width="9" style="24" customWidth="1"/>
    <col min="1292" max="1292" width="9.42578125" style="24" customWidth="1"/>
    <col min="1293" max="1293" width="9" style="24" customWidth="1"/>
    <col min="1294" max="1294" width="9.28515625" style="24" customWidth="1"/>
    <col min="1295" max="1295" width="12.7109375" style="24" customWidth="1"/>
    <col min="1296" max="1300" width="12.85546875" style="24" customWidth="1"/>
    <col min="1301" max="1301" width="11" style="24" customWidth="1"/>
    <col min="1302" max="1302" width="10.85546875" style="24" customWidth="1"/>
    <col min="1303" max="1303" width="10.5703125" style="24" customWidth="1"/>
    <col min="1304" max="1305" width="10.85546875" style="24" customWidth="1"/>
    <col min="1306" max="1306" width="10" style="24" customWidth="1"/>
    <col min="1307" max="1307" width="9.5703125" style="24" customWidth="1"/>
    <col min="1308" max="1308" width="9.28515625" style="24" customWidth="1"/>
    <col min="1309" max="1309" width="9" style="24" customWidth="1"/>
    <col min="1310" max="1310" width="9.7109375" style="24" customWidth="1"/>
    <col min="1311" max="1311" width="11.5703125" style="24" customWidth="1"/>
    <col min="1312" max="1314" width="13.28515625" style="24" customWidth="1"/>
    <col min="1315" max="1315" width="9" style="24" customWidth="1"/>
    <col min="1316" max="1316" width="7.7109375" style="24" customWidth="1"/>
    <col min="1317" max="1317" width="8.28515625" style="24" customWidth="1"/>
    <col min="1318" max="1318" width="7.7109375" style="24" customWidth="1"/>
    <col min="1319" max="1319" width="8.28515625" style="24" customWidth="1"/>
    <col min="1320" max="1320" width="7.7109375" style="24" customWidth="1"/>
    <col min="1321" max="1321" width="7.140625" style="24" customWidth="1"/>
    <col min="1322" max="1322" width="7.7109375" style="24" customWidth="1"/>
    <col min="1323" max="1323" width="7.140625" style="24" customWidth="1"/>
    <col min="1324" max="1324" width="7.5703125" style="24" customWidth="1"/>
    <col min="1325" max="1325" width="7.140625" style="24" customWidth="1"/>
    <col min="1326" max="1328" width="8.42578125" style="24" customWidth="1"/>
    <col min="1329" max="1329" width="10.7109375" style="24" customWidth="1"/>
    <col min="1330" max="1330" width="10" style="24" customWidth="1"/>
    <col min="1331" max="1331" width="14.140625" style="24" customWidth="1"/>
    <col min="1332" max="1332" width="13.85546875" style="24" customWidth="1"/>
    <col min="1333" max="1334" width="9.5703125" style="24" customWidth="1"/>
    <col min="1335" max="1342" width="8.7109375" style="24" customWidth="1"/>
    <col min="1343" max="1343" width="19.28515625" style="24" customWidth="1"/>
    <col min="1344" max="1344" width="17.7109375" style="24" customWidth="1"/>
    <col min="1345" max="1345" width="19" style="24" customWidth="1"/>
    <col min="1346" max="1346" width="20" style="24" customWidth="1"/>
    <col min="1347" max="1347" width="12.140625" style="24" customWidth="1"/>
    <col min="1348" max="1348" width="11.85546875" style="24" customWidth="1"/>
    <col min="1349" max="1349" width="13" style="24" customWidth="1"/>
    <col min="1350" max="1350" width="13.5703125" style="24" customWidth="1"/>
    <col min="1351" max="1536" width="9.140625" style="24"/>
    <col min="1537" max="1537" width="5.42578125" style="24" customWidth="1"/>
    <col min="1538" max="1538" width="38.140625" style="24" customWidth="1"/>
    <col min="1539" max="1539" width="10" style="24" customWidth="1"/>
    <col min="1540" max="1540" width="10.7109375" style="24" customWidth="1"/>
    <col min="1541" max="1541" width="9" style="24" customWidth="1"/>
    <col min="1542" max="1544" width="9.85546875" style="24" customWidth="1"/>
    <col min="1545" max="1545" width="11.28515625" style="24" customWidth="1"/>
    <col min="1546" max="1546" width="11.5703125" style="24" customWidth="1"/>
    <col min="1547" max="1547" width="9" style="24" customWidth="1"/>
    <col min="1548" max="1548" width="9.42578125" style="24" customWidth="1"/>
    <col min="1549" max="1549" width="9" style="24" customWidth="1"/>
    <col min="1550" max="1550" width="9.28515625" style="24" customWidth="1"/>
    <col min="1551" max="1551" width="12.7109375" style="24" customWidth="1"/>
    <col min="1552" max="1556" width="12.85546875" style="24" customWidth="1"/>
    <col min="1557" max="1557" width="11" style="24" customWidth="1"/>
    <col min="1558" max="1558" width="10.85546875" style="24" customWidth="1"/>
    <col min="1559" max="1559" width="10.5703125" style="24" customWidth="1"/>
    <col min="1560" max="1561" width="10.85546875" style="24" customWidth="1"/>
    <col min="1562" max="1562" width="10" style="24" customWidth="1"/>
    <col min="1563" max="1563" width="9.5703125" style="24" customWidth="1"/>
    <col min="1564" max="1564" width="9.28515625" style="24" customWidth="1"/>
    <col min="1565" max="1565" width="9" style="24" customWidth="1"/>
    <col min="1566" max="1566" width="9.7109375" style="24" customWidth="1"/>
    <col min="1567" max="1567" width="11.5703125" style="24" customWidth="1"/>
    <col min="1568" max="1570" width="13.28515625" style="24" customWidth="1"/>
    <col min="1571" max="1571" width="9" style="24" customWidth="1"/>
    <col min="1572" max="1572" width="7.7109375" style="24" customWidth="1"/>
    <col min="1573" max="1573" width="8.28515625" style="24" customWidth="1"/>
    <col min="1574" max="1574" width="7.7109375" style="24" customWidth="1"/>
    <col min="1575" max="1575" width="8.28515625" style="24" customWidth="1"/>
    <col min="1576" max="1576" width="7.7109375" style="24" customWidth="1"/>
    <col min="1577" max="1577" width="7.140625" style="24" customWidth="1"/>
    <col min="1578" max="1578" width="7.7109375" style="24" customWidth="1"/>
    <col min="1579" max="1579" width="7.140625" style="24" customWidth="1"/>
    <col min="1580" max="1580" width="7.5703125" style="24" customWidth="1"/>
    <col min="1581" max="1581" width="7.140625" style="24" customWidth="1"/>
    <col min="1582" max="1584" width="8.42578125" style="24" customWidth="1"/>
    <col min="1585" max="1585" width="10.7109375" style="24" customWidth="1"/>
    <col min="1586" max="1586" width="10" style="24" customWidth="1"/>
    <col min="1587" max="1587" width="14.140625" style="24" customWidth="1"/>
    <col min="1588" max="1588" width="13.85546875" style="24" customWidth="1"/>
    <col min="1589" max="1590" width="9.5703125" style="24" customWidth="1"/>
    <col min="1591" max="1598" width="8.7109375" style="24" customWidth="1"/>
    <col min="1599" max="1599" width="19.28515625" style="24" customWidth="1"/>
    <col min="1600" max="1600" width="17.7109375" style="24" customWidth="1"/>
    <col min="1601" max="1601" width="19" style="24" customWidth="1"/>
    <col min="1602" max="1602" width="20" style="24" customWidth="1"/>
    <col min="1603" max="1603" width="12.140625" style="24" customWidth="1"/>
    <col min="1604" max="1604" width="11.85546875" style="24" customWidth="1"/>
    <col min="1605" max="1605" width="13" style="24" customWidth="1"/>
    <col min="1606" max="1606" width="13.5703125" style="24" customWidth="1"/>
    <col min="1607" max="1792" width="9.140625" style="24"/>
    <col min="1793" max="1793" width="5.42578125" style="24" customWidth="1"/>
    <col min="1794" max="1794" width="38.140625" style="24" customWidth="1"/>
    <col min="1795" max="1795" width="10" style="24" customWidth="1"/>
    <col min="1796" max="1796" width="10.7109375" style="24" customWidth="1"/>
    <col min="1797" max="1797" width="9" style="24" customWidth="1"/>
    <col min="1798" max="1800" width="9.85546875" style="24" customWidth="1"/>
    <col min="1801" max="1801" width="11.28515625" style="24" customWidth="1"/>
    <col min="1802" max="1802" width="11.5703125" style="24" customWidth="1"/>
    <col min="1803" max="1803" width="9" style="24" customWidth="1"/>
    <col min="1804" max="1804" width="9.42578125" style="24" customWidth="1"/>
    <col min="1805" max="1805" width="9" style="24" customWidth="1"/>
    <col min="1806" max="1806" width="9.28515625" style="24" customWidth="1"/>
    <col min="1807" max="1807" width="12.7109375" style="24" customWidth="1"/>
    <col min="1808" max="1812" width="12.85546875" style="24" customWidth="1"/>
    <col min="1813" max="1813" width="11" style="24" customWidth="1"/>
    <col min="1814" max="1814" width="10.85546875" style="24" customWidth="1"/>
    <col min="1815" max="1815" width="10.5703125" style="24" customWidth="1"/>
    <col min="1816" max="1817" width="10.85546875" style="24" customWidth="1"/>
    <col min="1818" max="1818" width="10" style="24" customWidth="1"/>
    <col min="1819" max="1819" width="9.5703125" style="24" customWidth="1"/>
    <col min="1820" max="1820" width="9.28515625" style="24" customWidth="1"/>
    <col min="1821" max="1821" width="9" style="24" customWidth="1"/>
    <col min="1822" max="1822" width="9.7109375" style="24" customWidth="1"/>
    <col min="1823" max="1823" width="11.5703125" style="24" customWidth="1"/>
    <col min="1824" max="1826" width="13.28515625" style="24" customWidth="1"/>
    <col min="1827" max="1827" width="9" style="24" customWidth="1"/>
    <col min="1828" max="1828" width="7.7109375" style="24" customWidth="1"/>
    <col min="1829" max="1829" width="8.28515625" style="24" customWidth="1"/>
    <col min="1830" max="1830" width="7.7109375" style="24" customWidth="1"/>
    <col min="1831" max="1831" width="8.28515625" style="24" customWidth="1"/>
    <col min="1832" max="1832" width="7.7109375" style="24" customWidth="1"/>
    <col min="1833" max="1833" width="7.140625" style="24" customWidth="1"/>
    <col min="1834" max="1834" width="7.7109375" style="24" customWidth="1"/>
    <col min="1835" max="1835" width="7.140625" style="24" customWidth="1"/>
    <col min="1836" max="1836" width="7.5703125" style="24" customWidth="1"/>
    <col min="1837" max="1837" width="7.140625" style="24" customWidth="1"/>
    <col min="1838" max="1840" width="8.42578125" style="24" customWidth="1"/>
    <col min="1841" max="1841" width="10.7109375" style="24" customWidth="1"/>
    <col min="1842" max="1842" width="10" style="24" customWidth="1"/>
    <col min="1843" max="1843" width="14.140625" style="24" customWidth="1"/>
    <col min="1844" max="1844" width="13.85546875" style="24" customWidth="1"/>
    <col min="1845" max="1846" width="9.5703125" style="24" customWidth="1"/>
    <col min="1847" max="1854" width="8.7109375" style="24" customWidth="1"/>
    <col min="1855" max="1855" width="19.28515625" style="24" customWidth="1"/>
    <col min="1856" max="1856" width="17.7109375" style="24" customWidth="1"/>
    <col min="1857" max="1857" width="19" style="24" customWidth="1"/>
    <col min="1858" max="1858" width="20" style="24" customWidth="1"/>
    <col min="1859" max="1859" width="12.140625" style="24" customWidth="1"/>
    <col min="1860" max="1860" width="11.85546875" style="24" customWidth="1"/>
    <col min="1861" max="1861" width="13" style="24" customWidth="1"/>
    <col min="1862" max="1862" width="13.5703125" style="24" customWidth="1"/>
    <col min="1863" max="2048" width="9.140625" style="24"/>
    <col min="2049" max="2049" width="5.42578125" style="24" customWidth="1"/>
    <col min="2050" max="2050" width="38.140625" style="24" customWidth="1"/>
    <col min="2051" max="2051" width="10" style="24" customWidth="1"/>
    <col min="2052" max="2052" width="10.7109375" style="24" customWidth="1"/>
    <col min="2053" max="2053" width="9" style="24" customWidth="1"/>
    <col min="2054" max="2056" width="9.85546875" style="24" customWidth="1"/>
    <col min="2057" max="2057" width="11.28515625" style="24" customWidth="1"/>
    <col min="2058" max="2058" width="11.5703125" style="24" customWidth="1"/>
    <col min="2059" max="2059" width="9" style="24" customWidth="1"/>
    <col min="2060" max="2060" width="9.42578125" style="24" customWidth="1"/>
    <col min="2061" max="2061" width="9" style="24" customWidth="1"/>
    <col min="2062" max="2062" width="9.28515625" style="24" customWidth="1"/>
    <col min="2063" max="2063" width="12.7109375" style="24" customWidth="1"/>
    <col min="2064" max="2068" width="12.85546875" style="24" customWidth="1"/>
    <col min="2069" max="2069" width="11" style="24" customWidth="1"/>
    <col min="2070" max="2070" width="10.85546875" style="24" customWidth="1"/>
    <col min="2071" max="2071" width="10.5703125" style="24" customWidth="1"/>
    <col min="2072" max="2073" width="10.85546875" style="24" customWidth="1"/>
    <col min="2074" max="2074" width="10" style="24" customWidth="1"/>
    <col min="2075" max="2075" width="9.5703125" style="24" customWidth="1"/>
    <col min="2076" max="2076" width="9.28515625" style="24" customWidth="1"/>
    <col min="2077" max="2077" width="9" style="24" customWidth="1"/>
    <col min="2078" max="2078" width="9.7109375" style="24" customWidth="1"/>
    <col min="2079" max="2079" width="11.5703125" style="24" customWidth="1"/>
    <col min="2080" max="2082" width="13.28515625" style="24" customWidth="1"/>
    <col min="2083" max="2083" width="9" style="24" customWidth="1"/>
    <col min="2084" max="2084" width="7.7109375" style="24" customWidth="1"/>
    <col min="2085" max="2085" width="8.28515625" style="24" customWidth="1"/>
    <col min="2086" max="2086" width="7.7109375" style="24" customWidth="1"/>
    <col min="2087" max="2087" width="8.28515625" style="24" customWidth="1"/>
    <col min="2088" max="2088" width="7.7109375" style="24" customWidth="1"/>
    <col min="2089" max="2089" width="7.140625" style="24" customWidth="1"/>
    <col min="2090" max="2090" width="7.7109375" style="24" customWidth="1"/>
    <col min="2091" max="2091" width="7.140625" style="24" customWidth="1"/>
    <col min="2092" max="2092" width="7.5703125" style="24" customWidth="1"/>
    <col min="2093" max="2093" width="7.140625" style="24" customWidth="1"/>
    <col min="2094" max="2096" width="8.42578125" style="24" customWidth="1"/>
    <col min="2097" max="2097" width="10.7109375" style="24" customWidth="1"/>
    <col min="2098" max="2098" width="10" style="24" customWidth="1"/>
    <col min="2099" max="2099" width="14.140625" style="24" customWidth="1"/>
    <col min="2100" max="2100" width="13.85546875" style="24" customWidth="1"/>
    <col min="2101" max="2102" width="9.5703125" style="24" customWidth="1"/>
    <col min="2103" max="2110" width="8.7109375" style="24" customWidth="1"/>
    <col min="2111" max="2111" width="19.28515625" style="24" customWidth="1"/>
    <col min="2112" max="2112" width="17.7109375" style="24" customWidth="1"/>
    <col min="2113" max="2113" width="19" style="24" customWidth="1"/>
    <col min="2114" max="2114" width="20" style="24" customWidth="1"/>
    <col min="2115" max="2115" width="12.140625" style="24" customWidth="1"/>
    <col min="2116" max="2116" width="11.85546875" style="24" customWidth="1"/>
    <col min="2117" max="2117" width="13" style="24" customWidth="1"/>
    <col min="2118" max="2118" width="13.5703125" style="24" customWidth="1"/>
    <col min="2119" max="2304" width="9.140625" style="24"/>
    <col min="2305" max="2305" width="5.42578125" style="24" customWidth="1"/>
    <col min="2306" max="2306" width="38.140625" style="24" customWidth="1"/>
    <col min="2307" max="2307" width="10" style="24" customWidth="1"/>
    <col min="2308" max="2308" width="10.7109375" style="24" customWidth="1"/>
    <col min="2309" max="2309" width="9" style="24" customWidth="1"/>
    <col min="2310" max="2312" width="9.85546875" style="24" customWidth="1"/>
    <col min="2313" max="2313" width="11.28515625" style="24" customWidth="1"/>
    <col min="2314" max="2314" width="11.5703125" style="24" customWidth="1"/>
    <col min="2315" max="2315" width="9" style="24" customWidth="1"/>
    <col min="2316" max="2316" width="9.42578125" style="24" customWidth="1"/>
    <col min="2317" max="2317" width="9" style="24" customWidth="1"/>
    <col min="2318" max="2318" width="9.28515625" style="24" customWidth="1"/>
    <col min="2319" max="2319" width="12.7109375" style="24" customWidth="1"/>
    <col min="2320" max="2324" width="12.85546875" style="24" customWidth="1"/>
    <col min="2325" max="2325" width="11" style="24" customWidth="1"/>
    <col min="2326" max="2326" width="10.85546875" style="24" customWidth="1"/>
    <col min="2327" max="2327" width="10.5703125" style="24" customWidth="1"/>
    <col min="2328" max="2329" width="10.85546875" style="24" customWidth="1"/>
    <col min="2330" max="2330" width="10" style="24" customWidth="1"/>
    <col min="2331" max="2331" width="9.5703125" style="24" customWidth="1"/>
    <col min="2332" max="2332" width="9.28515625" style="24" customWidth="1"/>
    <col min="2333" max="2333" width="9" style="24" customWidth="1"/>
    <col min="2334" max="2334" width="9.7109375" style="24" customWidth="1"/>
    <col min="2335" max="2335" width="11.5703125" style="24" customWidth="1"/>
    <col min="2336" max="2338" width="13.28515625" style="24" customWidth="1"/>
    <col min="2339" max="2339" width="9" style="24" customWidth="1"/>
    <col min="2340" max="2340" width="7.7109375" style="24" customWidth="1"/>
    <col min="2341" max="2341" width="8.28515625" style="24" customWidth="1"/>
    <col min="2342" max="2342" width="7.7109375" style="24" customWidth="1"/>
    <col min="2343" max="2343" width="8.28515625" style="24" customWidth="1"/>
    <col min="2344" max="2344" width="7.7109375" style="24" customWidth="1"/>
    <col min="2345" max="2345" width="7.140625" style="24" customWidth="1"/>
    <col min="2346" max="2346" width="7.7109375" style="24" customWidth="1"/>
    <col min="2347" max="2347" width="7.140625" style="24" customWidth="1"/>
    <col min="2348" max="2348" width="7.5703125" style="24" customWidth="1"/>
    <col min="2349" max="2349" width="7.140625" style="24" customWidth="1"/>
    <col min="2350" max="2352" width="8.42578125" style="24" customWidth="1"/>
    <col min="2353" max="2353" width="10.7109375" style="24" customWidth="1"/>
    <col min="2354" max="2354" width="10" style="24" customWidth="1"/>
    <col min="2355" max="2355" width="14.140625" style="24" customWidth="1"/>
    <col min="2356" max="2356" width="13.85546875" style="24" customWidth="1"/>
    <col min="2357" max="2358" width="9.5703125" style="24" customWidth="1"/>
    <col min="2359" max="2366" width="8.7109375" style="24" customWidth="1"/>
    <col min="2367" max="2367" width="19.28515625" style="24" customWidth="1"/>
    <col min="2368" max="2368" width="17.7109375" style="24" customWidth="1"/>
    <col min="2369" max="2369" width="19" style="24" customWidth="1"/>
    <col min="2370" max="2370" width="20" style="24" customWidth="1"/>
    <col min="2371" max="2371" width="12.140625" style="24" customWidth="1"/>
    <col min="2372" max="2372" width="11.85546875" style="24" customWidth="1"/>
    <col min="2373" max="2373" width="13" style="24" customWidth="1"/>
    <col min="2374" max="2374" width="13.5703125" style="24" customWidth="1"/>
    <col min="2375" max="2560" width="9.140625" style="24"/>
    <col min="2561" max="2561" width="5.42578125" style="24" customWidth="1"/>
    <col min="2562" max="2562" width="38.140625" style="24" customWidth="1"/>
    <col min="2563" max="2563" width="10" style="24" customWidth="1"/>
    <col min="2564" max="2564" width="10.7109375" style="24" customWidth="1"/>
    <col min="2565" max="2565" width="9" style="24" customWidth="1"/>
    <col min="2566" max="2568" width="9.85546875" style="24" customWidth="1"/>
    <col min="2569" max="2569" width="11.28515625" style="24" customWidth="1"/>
    <col min="2570" max="2570" width="11.5703125" style="24" customWidth="1"/>
    <col min="2571" max="2571" width="9" style="24" customWidth="1"/>
    <col min="2572" max="2572" width="9.42578125" style="24" customWidth="1"/>
    <col min="2573" max="2573" width="9" style="24" customWidth="1"/>
    <col min="2574" max="2574" width="9.28515625" style="24" customWidth="1"/>
    <col min="2575" max="2575" width="12.7109375" style="24" customWidth="1"/>
    <col min="2576" max="2580" width="12.85546875" style="24" customWidth="1"/>
    <col min="2581" max="2581" width="11" style="24" customWidth="1"/>
    <col min="2582" max="2582" width="10.85546875" style="24" customWidth="1"/>
    <col min="2583" max="2583" width="10.5703125" style="24" customWidth="1"/>
    <col min="2584" max="2585" width="10.85546875" style="24" customWidth="1"/>
    <col min="2586" max="2586" width="10" style="24" customWidth="1"/>
    <col min="2587" max="2587" width="9.5703125" style="24" customWidth="1"/>
    <col min="2588" max="2588" width="9.28515625" style="24" customWidth="1"/>
    <col min="2589" max="2589" width="9" style="24" customWidth="1"/>
    <col min="2590" max="2590" width="9.7109375" style="24" customWidth="1"/>
    <col min="2591" max="2591" width="11.5703125" style="24" customWidth="1"/>
    <col min="2592" max="2594" width="13.28515625" style="24" customWidth="1"/>
    <col min="2595" max="2595" width="9" style="24" customWidth="1"/>
    <col min="2596" max="2596" width="7.7109375" style="24" customWidth="1"/>
    <col min="2597" max="2597" width="8.28515625" style="24" customWidth="1"/>
    <col min="2598" max="2598" width="7.7109375" style="24" customWidth="1"/>
    <col min="2599" max="2599" width="8.28515625" style="24" customWidth="1"/>
    <col min="2600" max="2600" width="7.7109375" style="24" customWidth="1"/>
    <col min="2601" max="2601" width="7.140625" style="24" customWidth="1"/>
    <col min="2602" max="2602" width="7.7109375" style="24" customWidth="1"/>
    <col min="2603" max="2603" width="7.140625" style="24" customWidth="1"/>
    <col min="2604" max="2604" width="7.5703125" style="24" customWidth="1"/>
    <col min="2605" max="2605" width="7.140625" style="24" customWidth="1"/>
    <col min="2606" max="2608" width="8.42578125" style="24" customWidth="1"/>
    <col min="2609" max="2609" width="10.7109375" style="24" customWidth="1"/>
    <col min="2610" max="2610" width="10" style="24" customWidth="1"/>
    <col min="2611" max="2611" width="14.140625" style="24" customWidth="1"/>
    <col min="2612" max="2612" width="13.85546875" style="24" customWidth="1"/>
    <col min="2613" max="2614" width="9.5703125" style="24" customWidth="1"/>
    <col min="2615" max="2622" width="8.7109375" style="24" customWidth="1"/>
    <col min="2623" max="2623" width="19.28515625" style="24" customWidth="1"/>
    <col min="2624" max="2624" width="17.7109375" style="24" customWidth="1"/>
    <col min="2625" max="2625" width="19" style="24" customWidth="1"/>
    <col min="2626" max="2626" width="20" style="24" customWidth="1"/>
    <col min="2627" max="2627" width="12.140625" style="24" customWidth="1"/>
    <col min="2628" max="2628" width="11.85546875" style="24" customWidth="1"/>
    <col min="2629" max="2629" width="13" style="24" customWidth="1"/>
    <col min="2630" max="2630" width="13.5703125" style="24" customWidth="1"/>
    <col min="2631" max="2816" width="9.140625" style="24"/>
    <col min="2817" max="2817" width="5.42578125" style="24" customWidth="1"/>
    <col min="2818" max="2818" width="38.140625" style="24" customWidth="1"/>
    <col min="2819" max="2819" width="10" style="24" customWidth="1"/>
    <col min="2820" max="2820" width="10.7109375" style="24" customWidth="1"/>
    <col min="2821" max="2821" width="9" style="24" customWidth="1"/>
    <col min="2822" max="2824" width="9.85546875" style="24" customWidth="1"/>
    <col min="2825" max="2825" width="11.28515625" style="24" customWidth="1"/>
    <col min="2826" max="2826" width="11.5703125" style="24" customWidth="1"/>
    <col min="2827" max="2827" width="9" style="24" customWidth="1"/>
    <col min="2828" max="2828" width="9.42578125" style="24" customWidth="1"/>
    <col min="2829" max="2829" width="9" style="24" customWidth="1"/>
    <col min="2830" max="2830" width="9.28515625" style="24" customWidth="1"/>
    <col min="2831" max="2831" width="12.7109375" style="24" customWidth="1"/>
    <col min="2832" max="2836" width="12.85546875" style="24" customWidth="1"/>
    <col min="2837" max="2837" width="11" style="24" customWidth="1"/>
    <col min="2838" max="2838" width="10.85546875" style="24" customWidth="1"/>
    <col min="2839" max="2839" width="10.5703125" style="24" customWidth="1"/>
    <col min="2840" max="2841" width="10.85546875" style="24" customWidth="1"/>
    <col min="2842" max="2842" width="10" style="24" customWidth="1"/>
    <col min="2843" max="2843" width="9.5703125" style="24" customWidth="1"/>
    <col min="2844" max="2844" width="9.28515625" style="24" customWidth="1"/>
    <col min="2845" max="2845" width="9" style="24" customWidth="1"/>
    <col min="2846" max="2846" width="9.7109375" style="24" customWidth="1"/>
    <col min="2847" max="2847" width="11.5703125" style="24" customWidth="1"/>
    <col min="2848" max="2850" width="13.28515625" style="24" customWidth="1"/>
    <col min="2851" max="2851" width="9" style="24" customWidth="1"/>
    <col min="2852" max="2852" width="7.7109375" style="24" customWidth="1"/>
    <col min="2853" max="2853" width="8.28515625" style="24" customWidth="1"/>
    <col min="2854" max="2854" width="7.7109375" style="24" customWidth="1"/>
    <col min="2855" max="2855" width="8.28515625" style="24" customWidth="1"/>
    <col min="2856" max="2856" width="7.7109375" style="24" customWidth="1"/>
    <col min="2857" max="2857" width="7.140625" style="24" customWidth="1"/>
    <col min="2858" max="2858" width="7.7109375" style="24" customWidth="1"/>
    <col min="2859" max="2859" width="7.140625" style="24" customWidth="1"/>
    <col min="2860" max="2860" width="7.5703125" style="24" customWidth="1"/>
    <col min="2861" max="2861" width="7.140625" style="24" customWidth="1"/>
    <col min="2862" max="2864" width="8.42578125" style="24" customWidth="1"/>
    <col min="2865" max="2865" width="10.7109375" style="24" customWidth="1"/>
    <col min="2866" max="2866" width="10" style="24" customWidth="1"/>
    <col min="2867" max="2867" width="14.140625" style="24" customWidth="1"/>
    <col min="2868" max="2868" width="13.85546875" style="24" customWidth="1"/>
    <col min="2869" max="2870" width="9.5703125" style="24" customWidth="1"/>
    <col min="2871" max="2878" width="8.7109375" style="24" customWidth="1"/>
    <col min="2879" max="2879" width="19.28515625" style="24" customWidth="1"/>
    <col min="2880" max="2880" width="17.7109375" style="24" customWidth="1"/>
    <col min="2881" max="2881" width="19" style="24" customWidth="1"/>
    <col min="2882" max="2882" width="20" style="24" customWidth="1"/>
    <col min="2883" max="2883" width="12.140625" style="24" customWidth="1"/>
    <col min="2884" max="2884" width="11.85546875" style="24" customWidth="1"/>
    <col min="2885" max="2885" width="13" style="24" customWidth="1"/>
    <col min="2886" max="2886" width="13.5703125" style="24" customWidth="1"/>
    <col min="2887" max="3072" width="9.140625" style="24"/>
    <col min="3073" max="3073" width="5.42578125" style="24" customWidth="1"/>
    <col min="3074" max="3074" width="38.140625" style="24" customWidth="1"/>
    <col min="3075" max="3075" width="10" style="24" customWidth="1"/>
    <col min="3076" max="3076" width="10.7109375" style="24" customWidth="1"/>
    <col min="3077" max="3077" width="9" style="24" customWidth="1"/>
    <col min="3078" max="3080" width="9.85546875" style="24" customWidth="1"/>
    <col min="3081" max="3081" width="11.28515625" style="24" customWidth="1"/>
    <col min="3082" max="3082" width="11.5703125" style="24" customWidth="1"/>
    <col min="3083" max="3083" width="9" style="24" customWidth="1"/>
    <col min="3084" max="3084" width="9.42578125" style="24" customWidth="1"/>
    <col min="3085" max="3085" width="9" style="24" customWidth="1"/>
    <col min="3086" max="3086" width="9.28515625" style="24" customWidth="1"/>
    <col min="3087" max="3087" width="12.7109375" style="24" customWidth="1"/>
    <col min="3088" max="3092" width="12.85546875" style="24" customWidth="1"/>
    <col min="3093" max="3093" width="11" style="24" customWidth="1"/>
    <col min="3094" max="3094" width="10.85546875" style="24" customWidth="1"/>
    <col min="3095" max="3095" width="10.5703125" style="24" customWidth="1"/>
    <col min="3096" max="3097" width="10.85546875" style="24" customWidth="1"/>
    <col min="3098" max="3098" width="10" style="24" customWidth="1"/>
    <col min="3099" max="3099" width="9.5703125" style="24" customWidth="1"/>
    <col min="3100" max="3100" width="9.28515625" style="24" customWidth="1"/>
    <col min="3101" max="3101" width="9" style="24" customWidth="1"/>
    <col min="3102" max="3102" width="9.7109375" style="24" customWidth="1"/>
    <col min="3103" max="3103" width="11.5703125" style="24" customWidth="1"/>
    <col min="3104" max="3106" width="13.28515625" style="24" customWidth="1"/>
    <col min="3107" max="3107" width="9" style="24" customWidth="1"/>
    <col min="3108" max="3108" width="7.7109375" style="24" customWidth="1"/>
    <col min="3109" max="3109" width="8.28515625" style="24" customWidth="1"/>
    <col min="3110" max="3110" width="7.7109375" style="24" customWidth="1"/>
    <col min="3111" max="3111" width="8.28515625" style="24" customWidth="1"/>
    <col min="3112" max="3112" width="7.7109375" style="24" customWidth="1"/>
    <col min="3113" max="3113" width="7.140625" style="24" customWidth="1"/>
    <col min="3114" max="3114" width="7.7109375" style="24" customWidth="1"/>
    <col min="3115" max="3115" width="7.140625" style="24" customWidth="1"/>
    <col min="3116" max="3116" width="7.5703125" style="24" customWidth="1"/>
    <col min="3117" max="3117" width="7.140625" style="24" customWidth="1"/>
    <col min="3118" max="3120" width="8.42578125" style="24" customWidth="1"/>
    <col min="3121" max="3121" width="10.7109375" style="24" customWidth="1"/>
    <col min="3122" max="3122" width="10" style="24" customWidth="1"/>
    <col min="3123" max="3123" width="14.140625" style="24" customWidth="1"/>
    <col min="3124" max="3124" width="13.85546875" style="24" customWidth="1"/>
    <col min="3125" max="3126" width="9.5703125" style="24" customWidth="1"/>
    <col min="3127" max="3134" width="8.7109375" style="24" customWidth="1"/>
    <col min="3135" max="3135" width="19.28515625" style="24" customWidth="1"/>
    <col min="3136" max="3136" width="17.7109375" style="24" customWidth="1"/>
    <col min="3137" max="3137" width="19" style="24" customWidth="1"/>
    <col min="3138" max="3138" width="20" style="24" customWidth="1"/>
    <col min="3139" max="3139" width="12.140625" style="24" customWidth="1"/>
    <col min="3140" max="3140" width="11.85546875" style="24" customWidth="1"/>
    <col min="3141" max="3141" width="13" style="24" customWidth="1"/>
    <col min="3142" max="3142" width="13.5703125" style="24" customWidth="1"/>
    <col min="3143" max="3328" width="9.140625" style="24"/>
    <col min="3329" max="3329" width="5.42578125" style="24" customWidth="1"/>
    <col min="3330" max="3330" width="38.140625" style="24" customWidth="1"/>
    <col min="3331" max="3331" width="10" style="24" customWidth="1"/>
    <col min="3332" max="3332" width="10.7109375" style="24" customWidth="1"/>
    <col min="3333" max="3333" width="9" style="24" customWidth="1"/>
    <col min="3334" max="3336" width="9.85546875" style="24" customWidth="1"/>
    <col min="3337" max="3337" width="11.28515625" style="24" customWidth="1"/>
    <col min="3338" max="3338" width="11.5703125" style="24" customWidth="1"/>
    <col min="3339" max="3339" width="9" style="24" customWidth="1"/>
    <col min="3340" max="3340" width="9.42578125" style="24" customWidth="1"/>
    <col min="3341" max="3341" width="9" style="24" customWidth="1"/>
    <col min="3342" max="3342" width="9.28515625" style="24" customWidth="1"/>
    <col min="3343" max="3343" width="12.7109375" style="24" customWidth="1"/>
    <col min="3344" max="3348" width="12.85546875" style="24" customWidth="1"/>
    <col min="3349" max="3349" width="11" style="24" customWidth="1"/>
    <col min="3350" max="3350" width="10.85546875" style="24" customWidth="1"/>
    <col min="3351" max="3351" width="10.5703125" style="24" customWidth="1"/>
    <col min="3352" max="3353" width="10.85546875" style="24" customWidth="1"/>
    <col min="3354" max="3354" width="10" style="24" customWidth="1"/>
    <col min="3355" max="3355" width="9.5703125" style="24" customWidth="1"/>
    <col min="3356" max="3356" width="9.28515625" style="24" customWidth="1"/>
    <col min="3357" max="3357" width="9" style="24" customWidth="1"/>
    <col min="3358" max="3358" width="9.7109375" style="24" customWidth="1"/>
    <col min="3359" max="3359" width="11.5703125" style="24" customWidth="1"/>
    <col min="3360" max="3362" width="13.28515625" style="24" customWidth="1"/>
    <col min="3363" max="3363" width="9" style="24" customWidth="1"/>
    <col min="3364" max="3364" width="7.7109375" style="24" customWidth="1"/>
    <col min="3365" max="3365" width="8.28515625" style="24" customWidth="1"/>
    <col min="3366" max="3366" width="7.7109375" style="24" customWidth="1"/>
    <col min="3367" max="3367" width="8.28515625" style="24" customWidth="1"/>
    <col min="3368" max="3368" width="7.7109375" style="24" customWidth="1"/>
    <col min="3369" max="3369" width="7.140625" style="24" customWidth="1"/>
    <col min="3370" max="3370" width="7.7109375" style="24" customWidth="1"/>
    <col min="3371" max="3371" width="7.140625" style="24" customWidth="1"/>
    <col min="3372" max="3372" width="7.5703125" style="24" customWidth="1"/>
    <col min="3373" max="3373" width="7.140625" style="24" customWidth="1"/>
    <col min="3374" max="3376" width="8.42578125" style="24" customWidth="1"/>
    <col min="3377" max="3377" width="10.7109375" style="24" customWidth="1"/>
    <col min="3378" max="3378" width="10" style="24" customWidth="1"/>
    <col min="3379" max="3379" width="14.140625" style="24" customWidth="1"/>
    <col min="3380" max="3380" width="13.85546875" style="24" customWidth="1"/>
    <col min="3381" max="3382" width="9.5703125" style="24" customWidth="1"/>
    <col min="3383" max="3390" width="8.7109375" style="24" customWidth="1"/>
    <col min="3391" max="3391" width="19.28515625" style="24" customWidth="1"/>
    <col min="3392" max="3392" width="17.7109375" style="24" customWidth="1"/>
    <col min="3393" max="3393" width="19" style="24" customWidth="1"/>
    <col min="3394" max="3394" width="20" style="24" customWidth="1"/>
    <col min="3395" max="3395" width="12.140625" style="24" customWidth="1"/>
    <col min="3396" max="3396" width="11.85546875" style="24" customWidth="1"/>
    <col min="3397" max="3397" width="13" style="24" customWidth="1"/>
    <col min="3398" max="3398" width="13.5703125" style="24" customWidth="1"/>
    <col min="3399" max="3584" width="9.140625" style="24"/>
    <col min="3585" max="3585" width="5.42578125" style="24" customWidth="1"/>
    <col min="3586" max="3586" width="38.140625" style="24" customWidth="1"/>
    <col min="3587" max="3587" width="10" style="24" customWidth="1"/>
    <col min="3588" max="3588" width="10.7109375" style="24" customWidth="1"/>
    <col min="3589" max="3589" width="9" style="24" customWidth="1"/>
    <col min="3590" max="3592" width="9.85546875" style="24" customWidth="1"/>
    <col min="3593" max="3593" width="11.28515625" style="24" customWidth="1"/>
    <col min="3594" max="3594" width="11.5703125" style="24" customWidth="1"/>
    <col min="3595" max="3595" width="9" style="24" customWidth="1"/>
    <col min="3596" max="3596" width="9.42578125" style="24" customWidth="1"/>
    <col min="3597" max="3597" width="9" style="24" customWidth="1"/>
    <col min="3598" max="3598" width="9.28515625" style="24" customWidth="1"/>
    <col min="3599" max="3599" width="12.7109375" style="24" customWidth="1"/>
    <col min="3600" max="3604" width="12.85546875" style="24" customWidth="1"/>
    <col min="3605" max="3605" width="11" style="24" customWidth="1"/>
    <col min="3606" max="3606" width="10.85546875" style="24" customWidth="1"/>
    <col min="3607" max="3607" width="10.5703125" style="24" customWidth="1"/>
    <col min="3608" max="3609" width="10.85546875" style="24" customWidth="1"/>
    <col min="3610" max="3610" width="10" style="24" customWidth="1"/>
    <col min="3611" max="3611" width="9.5703125" style="24" customWidth="1"/>
    <col min="3612" max="3612" width="9.28515625" style="24" customWidth="1"/>
    <col min="3613" max="3613" width="9" style="24" customWidth="1"/>
    <col min="3614" max="3614" width="9.7109375" style="24" customWidth="1"/>
    <col min="3615" max="3615" width="11.5703125" style="24" customWidth="1"/>
    <col min="3616" max="3618" width="13.28515625" style="24" customWidth="1"/>
    <col min="3619" max="3619" width="9" style="24" customWidth="1"/>
    <col min="3620" max="3620" width="7.7109375" style="24" customWidth="1"/>
    <col min="3621" max="3621" width="8.28515625" style="24" customWidth="1"/>
    <col min="3622" max="3622" width="7.7109375" style="24" customWidth="1"/>
    <col min="3623" max="3623" width="8.28515625" style="24" customWidth="1"/>
    <col min="3624" max="3624" width="7.7109375" style="24" customWidth="1"/>
    <col min="3625" max="3625" width="7.140625" style="24" customWidth="1"/>
    <col min="3626" max="3626" width="7.7109375" style="24" customWidth="1"/>
    <col min="3627" max="3627" width="7.140625" style="24" customWidth="1"/>
    <col min="3628" max="3628" width="7.5703125" style="24" customWidth="1"/>
    <col min="3629" max="3629" width="7.140625" style="24" customWidth="1"/>
    <col min="3630" max="3632" width="8.42578125" style="24" customWidth="1"/>
    <col min="3633" max="3633" width="10.7109375" style="24" customWidth="1"/>
    <col min="3634" max="3634" width="10" style="24" customWidth="1"/>
    <col min="3635" max="3635" width="14.140625" style="24" customWidth="1"/>
    <col min="3636" max="3636" width="13.85546875" style="24" customWidth="1"/>
    <col min="3637" max="3638" width="9.5703125" style="24" customWidth="1"/>
    <col min="3639" max="3646" width="8.7109375" style="24" customWidth="1"/>
    <col min="3647" max="3647" width="19.28515625" style="24" customWidth="1"/>
    <col min="3648" max="3648" width="17.7109375" style="24" customWidth="1"/>
    <col min="3649" max="3649" width="19" style="24" customWidth="1"/>
    <col min="3650" max="3650" width="20" style="24" customWidth="1"/>
    <col min="3651" max="3651" width="12.140625" style="24" customWidth="1"/>
    <col min="3652" max="3652" width="11.85546875" style="24" customWidth="1"/>
    <col min="3653" max="3653" width="13" style="24" customWidth="1"/>
    <col min="3654" max="3654" width="13.5703125" style="24" customWidth="1"/>
    <col min="3655" max="3840" width="9.140625" style="24"/>
    <col min="3841" max="3841" width="5.42578125" style="24" customWidth="1"/>
    <col min="3842" max="3842" width="38.140625" style="24" customWidth="1"/>
    <col min="3843" max="3843" width="10" style="24" customWidth="1"/>
    <col min="3844" max="3844" width="10.7109375" style="24" customWidth="1"/>
    <col min="3845" max="3845" width="9" style="24" customWidth="1"/>
    <col min="3846" max="3848" width="9.85546875" style="24" customWidth="1"/>
    <col min="3849" max="3849" width="11.28515625" style="24" customWidth="1"/>
    <col min="3850" max="3850" width="11.5703125" style="24" customWidth="1"/>
    <col min="3851" max="3851" width="9" style="24" customWidth="1"/>
    <col min="3852" max="3852" width="9.42578125" style="24" customWidth="1"/>
    <col min="3853" max="3853" width="9" style="24" customWidth="1"/>
    <col min="3854" max="3854" width="9.28515625" style="24" customWidth="1"/>
    <col min="3855" max="3855" width="12.7109375" style="24" customWidth="1"/>
    <col min="3856" max="3860" width="12.85546875" style="24" customWidth="1"/>
    <col min="3861" max="3861" width="11" style="24" customWidth="1"/>
    <col min="3862" max="3862" width="10.85546875" style="24" customWidth="1"/>
    <col min="3863" max="3863" width="10.5703125" style="24" customWidth="1"/>
    <col min="3864" max="3865" width="10.85546875" style="24" customWidth="1"/>
    <col min="3866" max="3866" width="10" style="24" customWidth="1"/>
    <col min="3867" max="3867" width="9.5703125" style="24" customWidth="1"/>
    <col min="3868" max="3868" width="9.28515625" style="24" customWidth="1"/>
    <col min="3869" max="3869" width="9" style="24" customWidth="1"/>
    <col min="3870" max="3870" width="9.7109375" style="24" customWidth="1"/>
    <col min="3871" max="3871" width="11.5703125" style="24" customWidth="1"/>
    <col min="3872" max="3874" width="13.28515625" style="24" customWidth="1"/>
    <col min="3875" max="3875" width="9" style="24" customWidth="1"/>
    <col min="3876" max="3876" width="7.7109375" style="24" customWidth="1"/>
    <col min="3877" max="3877" width="8.28515625" style="24" customWidth="1"/>
    <col min="3878" max="3878" width="7.7109375" style="24" customWidth="1"/>
    <col min="3879" max="3879" width="8.28515625" style="24" customWidth="1"/>
    <col min="3880" max="3880" width="7.7109375" style="24" customWidth="1"/>
    <col min="3881" max="3881" width="7.140625" style="24" customWidth="1"/>
    <col min="3882" max="3882" width="7.7109375" style="24" customWidth="1"/>
    <col min="3883" max="3883" width="7.140625" style="24" customWidth="1"/>
    <col min="3884" max="3884" width="7.5703125" style="24" customWidth="1"/>
    <col min="3885" max="3885" width="7.140625" style="24" customWidth="1"/>
    <col min="3886" max="3888" width="8.42578125" style="24" customWidth="1"/>
    <col min="3889" max="3889" width="10.7109375" style="24" customWidth="1"/>
    <col min="3890" max="3890" width="10" style="24" customWidth="1"/>
    <col min="3891" max="3891" width="14.140625" style="24" customWidth="1"/>
    <col min="3892" max="3892" width="13.85546875" style="24" customWidth="1"/>
    <col min="3893" max="3894" width="9.5703125" style="24" customWidth="1"/>
    <col min="3895" max="3902" width="8.7109375" style="24" customWidth="1"/>
    <col min="3903" max="3903" width="19.28515625" style="24" customWidth="1"/>
    <col min="3904" max="3904" width="17.7109375" style="24" customWidth="1"/>
    <col min="3905" max="3905" width="19" style="24" customWidth="1"/>
    <col min="3906" max="3906" width="20" style="24" customWidth="1"/>
    <col min="3907" max="3907" width="12.140625" style="24" customWidth="1"/>
    <col min="3908" max="3908" width="11.85546875" style="24" customWidth="1"/>
    <col min="3909" max="3909" width="13" style="24" customWidth="1"/>
    <col min="3910" max="3910" width="13.5703125" style="24" customWidth="1"/>
    <col min="3911" max="4096" width="9.140625" style="24"/>
    <col min="4097" max="4097" width="5.42578125" style="24" customWidth="1"/>
    <col min="4098" max="4098" width="38.140625" style="24" customWidth="1"/>
    <col min="4099" max="4099" width="10" style="24" customWidth="1"/>
    <col min="4100" max="4100" width="10.7109375" style="24" customWidth="1"/>
    <col min="4101" max="4101" width="9" style="24" customWidth="1"/>
    <col min="4102" max="4104" width="9.85546875" style="24" customWidth="1"/>
    <col min="4105" max="4105" width="11.28515625" style="24" customWidth="1"/>
    <col min="4106" max="4106" width="11.5703125" style="24" customWidth="1"/>
    <col min="4107" max="4107" width="9" style="24" customWidth="1"/>
    <col min="4108" max="4108" width="9.42578125" style="24" customWidth="1"/>
    <col min="4109" max="4109" width="9" style="24" customWidth="1"/>
    <col min="4110" max="4110" width="9.28515625" style="24" customWidth="1"/>
    <col min="4111" max="4111" width="12.7109375" style="24" customWidth="1"/>
    <col min="4112" max="4116" width="12.85546875" style="24" customWidth="1"/>
    <col min="4117" max="4117" width="11" style="24" customWidth="1"/>
    <col min="4118" max="4118" width="10.85546875" style="24" customWidth="1"/>
    <col min="4119" max="4119" width="10.5703125" style="24" customWidth="1"/>
    <col min="4120" max="4121" width="10.85546875" style="24" customWidth="1"/>
    <col min="4122" max="4122" width="10" style="24" customWidth="1"/>
    <col min="4123" max="4123" width="9.5703125" style="24" customWidth="1"/>
    <col min="4124" max="4124" width="9.28515625" style="24" customWidth="1"/>
    <col min="4125" max="4125" width="9" style="24" customWidth="1"/>
    <col min="4126" max="4126" width="9.7109375" style="24" customWidth="1"/>
    <col min="4127" max="4127" width="11.5703125" style="24" customWidth="1"/>
    <col min="4128" max="4130" width="13.28515625" style="24" customWidth="1"/>
    <col min="4131" max="4131" width="9" style="24" customWidth="1"/>
    <col min="4132" max="4132" width="7.7109375" style="24" customWidth="1"/>
    <col min="4133" max="4133" width="8.28515625" style="24" customWidth="1"/>
    <col min="4134" max="4134" width="7.7109375" style="24" customWidth="1"/>
    <col min="4135" max="4135" width="8.28515625" style="24" customWidth="1"/>
    <col min="4136" max="4136" width="7.7109375" style="24" customWidth="1"/>
    <col min="4137" max="4137" width="7.140625" style="24" customWidth="1"/>
    <col min="4138" max="4138" width="7.7109375" style="24" customWidth="1"/>
    <col min="4139" max="4139" width="7.140625" style="24" customWidth="1"/>
    <col min="4140" max="4140" width="7.5703125" style="24" customWidth="1"/>
    <col min="4141" max="4141" width="7.140625" style="24" customWidth="1"/>
    <col min="4142" max="4144" width="8.42578125" style="24" customWidth="1"/>
    <col min="4145" max="4145" width="10.7109375" style="24" customWidth="1"/>
    <col min="4146" max="4146" width="10" style="24" customWidth="1"/>
    <col min="4147" max="4147" width="14.140625" style="24" customWidth="1"/>
    <col min="4148" max="4148" width="13.85546875" style="24" customWidth="1"/>
    <col min="4149" max="4150" width="9.5703125" style="24" customWidth="1"/>
    <col min="4151" max="4158" width="8.7109375" style="24" customWidth="1"/>
    <col min="4159" max="4159" width="19.28515625" style="24" customWidth="1"/>
    <col min="4160" max="4160" width="17.7109375" style="24" customWidth="1"/>
    <col min="4161" max="4161" width="19" style="24" customWidth="1"/>
    <col min="4162" max="4162" width="20" style="24" customWidth="1"/>
    <col min="4163" max="4163" width="12.140625" style="24" customWidth="1"/>
    <col min="4164" max="4164" width="11.85546875" style="24" customWidth="1"/>
    <col min="4165" max="4165" width="13" style="24" customWidth="1"/>
    <col min="4166" max="4166" width="13.5703125" style="24" customWidth="1"/>
    <col min="4167" max="4352" width="9.140625" style="24"/>
    <col min="4353" max="4353" width="5.42578125" style="24" customWidth="1"/>
    <col min="4354" max="4354" width="38.140625" style="24" customWidth="1"/>
    <col min="4355" max="4355" width="10" style="24" customWidth="1"/>
    <col min="4356" max="4356" width="10.7109375" style="24" customWidth="1"/>
    <col min="4357" max="4357" width="9" style="24" customWidth="1"/>
    <col min="4358" max="4360" width="9.85546875" style="24" customWidth="1"/>
    <col min="4361" max="4361" width="11.28515625" style="24" customWidth="1"/>
    <col min="4362" max="4362" width="11.5703125" style="24" customWidth="1"/>
    <col min="4363" max="4363" width="9" style="24" customWidth="1"/>
    <col min="4364" max="4364" width="9.42578125" style="24" customWidth="1"/>
    <col min="4365" max="4365" width="9" style="24" customWidth="1"/>
    <col min="4366" max="4366" width="9.28515625" style="24" customWidth="1"/>
    <col min="4367" max="4367" width="12.7109375" style="24" customWidth="1"/>
    <col min="4368" max="4372" width="12.85546875" style="24" customWidth="1"/>
    <col min="4373" max="4373" width="11" style="24" customWidth="1"/>
    <col min="4374" max="4374" width="10.85546875" style="24" customWidth="1"/>
    <col min="4375" max="4375" width="10.5703125" style="24" customWidth="1"/>
    <col min="4376" max="4377" width="10.85546875" style="24" customWidth="1"/>
    <col min="4378" max="4378" width="10" style="24" customWidth="1"/>
    <col min="4379" max="4379" width="9.5703125" style="24" customWidth="1"/>
    <col min="4380" max="4380" width="9.28515625" style="24" customWidth="1"/>
    <col min="4381" max="4381" width="9" style="24" customWidth="1"/>
    <col min="4382" max="4382" width="9.7109375" style="24" customWidth="1"/>
    <col min="4383" max="4383" width="11.5703125" style="24" customWidth="1"/>
    <col min="4384" max="4386" width="13.28515625" style="24" customWidth="1"/>
    <col min="4387" max="4387" width="9" style="24" customWidth="1"/>
    <col min="4388" max="4388" width="7.7109375" style="24" customWidth="1"/>
    <col min="4389" max="4389" width="8.28515625" style="24" customWidth="1"/>
    <col min="4390" max="4390" width="7.7109375" style="24" customWidth="1"/>
    <col min="4391" max="4391" width="8.28515625" style="24" customWidth="1"/>
    <col min="4392" max="4392" width="7.7109375" style="24" customWidth="1"/>
    <col min="4393" max="4393" width="7.140625" style="24" customWidth="1"/>
    <col min="4394" max="4394" width="7.7109375" style="24" customWidth="1"/>
    <col min="4395" max="4395" width="7.140625" style="24" customWidth="1"/>
    <col min="4396" max="4396" width="7.5703125" style="24" customWidth="1"/>
    <col min="4397" max="4397" width="7.140625" style="24" customWidth="1"/>
    <col min="4398" max="4400" width="8.42578125" style="24" customWidth="1"/>
    <col min="4401" max="4401" width="10.7109375" style="24" customWidth="1"/>
    <col min="4402" max="4402" width="10" style="24" customWidth="1"/>
    <col min="4403" max="4403" width="14.140625" style="24" customWidth="1"/>
    <col min="4404" max="4404" width="13.85546875" style="24" customWidth="1"/>
    <col min="4405" max="4406" width="9.5703125" style="24" customWidth="1"/>
    <col min="4407" max="4414" width="8.7109375" style="24" customWidth="1"/>
    <col min="4415" max="4415" width="19.28515625" style="24" customWidth="1"/>
    <col min="4416" max="4416" width="17.7109375" style="24" customWidth="1"/>
    <col min="4417" max="4417" width="19" style="24" customWidth="1"/>
    <col min="4418" max="4418" width="20" style="24" customWidth="1"/>
    <col min="4419" max="4419" width="12.140625" style="24" customWidth="1"/>
    <col min="4420" max="4420" width="11.85546875" style="24" customWidth="1"/>
    <col min="4421" max="4421" width="13" style="24" customWidth="1"/>
    <col min="4422" max="4422" width="13.5703125" style="24" customWidth="1"/>
    <col min="4423" max="4608" width="9.140625" style="24"/>
    <col min="4609" max="4609" width="5.42578125" style="24" customWidth="1"/>
    <col min="4610" max="4610" width="38.140625" style="24" customWidth="1"/>
    <col min="4611" max="4611" width="10" style="24" customWidth="1"/>
    <col min="4612" max="4612" width="10.7109375" style="24" customWidth="1"/>
    <col min="4613" max="4613" width="9" style="24" customWidth="1"/>
    <col min="4614" max="4616" width="9.85546875" style="24" customWidth="1"/>
    <col min="4617" max="4617" width="11.28515625" style="24" customWidth="1"/>
    <col min="4618" max="4618" width="11.5703125" style="24" customWidth="1"/>
    <col min="4619" max="4619" width="9" style="24" customWidth="1"/>
    <col min="4620" max="4620" width="9.42578125" style="24" customWidth="1"/>
    <col min="4621" max="4621" width="9" style="24" customWidth="1"/>
    <col min="4622" max="4622" width="9.28515625" style="24" customWidth="1"/>
    <col min="4623" max="4623" width="12.7109375" style="24" customWidth="1"/>
    <col min="4624" max="4628" width="12.85546875" style="24" customWidth="1"/>
    <col min="4629" max="4629" width="11" style="24" customWidth="1"/>
    <col min="4630" max="4630" width="10.85546875" style="24" customWidth="1"/>
    <col min="4631" max="4631" width="10.5703125" style="24" customWidth="1"/>
    <col min="4632" max="4633" width="10.85546875" style="24" customWidth="1"/>
    <col min="4634" max="4634" width="10" style="24" customWidth="1"/>
    <col min="4635" max="4635" width="9.5703125" style="24" customWidth="1"/>
    <col min="4636" max="4636" width="9.28515625" style="24" customWidth="1"/>
    <col min="4637" max="4637" width="9" style="24" customWidth="1"/>
    <col min="4638" max="4638" width="9.7109375" style="24" customWidth="1"/>
    <col min="4639" max="4639" width="11.5703125" style="24" customWidth="1"/>
    <col min="4640" max="4642" width="13.28515625" style="24" customWidth="1"/>
    <col min="4643" max="4643" width="9" style="24" customWidth="1"/>
    <col min="4644" max="4644" width="7.7109375" style="24" customWidth="1"/>
    <col min="4645" max="4645" width="8.28515625" style="24" customWidth="1"/>
    <col min="4646" max="4646" width="7.7109375" style="24" customWidth="1"/>
    <col min="4647" max="4647" width="8.28515625" style="24" customWidth="1"/>
    <col min="4648" max="4648" width="7.7109375" style="24" customWidth="1"/>
    <col min="4649" max="4649" width="7.140625" style="24" customWidth="1"/>
    <col min="4650" max="4650" width="7.7109375" style="24" customWidth="1"/>
    <col min="4651" max="4651" width="7.140625" style="24" customWidth="1"/>
    <col min="4652" max="4652" width="7.5703125" style="24" customWidth="1"/>
    <col min="4653" max="4653" width="7.140625" style="24" customWidth="1"/>
    <col min="4654" max="4656" width="8.42578125" style="24" customWidth="1"/>
    <col min="4657" max="4657" width="10.7109375" style="24" customWidth="1"/>
    <col min="4658" max="4658" width="10" style="24" customWidth="1"/>
    <col min="4659" max="4659" width="14.140625" style="24" customWidth="1"/>
    <col min="4660" max="4660" width="13.85546875" style="24" customWidth="1"/>
    <col min="4661" max="4662" width="9.5703125" style="24" customWidth="1"/>
    <col min="4663" max="4670" width="8.7109375" style="24" customWidth="1"/>
    <col min="4671" max="4671" width="19.28515625" style="24" customWidth="1"/>
    <col min="4672" max="4672" width="17.7109375" style="24" customWidth="1"/>
    <col min="4673" max="4673" width="19" style="24" customWidth="1"/>
    <col min="4674" max="4674" width="20" style="24" customWidth="1"/>
    <col min="4675" max="4675" width="12.140625" style="24" customWidth="1"/>
    <col min="4676" max="4676" width="11.85546875" style="24" customWidth="1"/>
    <col min="4677" max="4677" width="13" style="24" customWidth="1"/>
    <col min="4678" max="4678" width="13.5703125" style="24" customWidth="1"/>
    <col min="4679" max="4864" width="9.140625" style="24"/>
    <col min="4865" max="4865" width="5.42578125" style="24" customWidth="1"/>
    <col min="4866" max="4866" width="38.140625" style="24" customWidth="1"/>
    <col min="4867" max="4867" width="10" style="24" customWidth="1"/>
    <col min="4868" max="4868" width="10.7109375" style="24" customWidth="1"/>
    <col min="4869" max="4869" width="9" style="24" customWidth="1"/>
    <col min="4870" max="4872" width="9.85546875" style="24" customWidth="1"/>
    <col min="4873" max="4873" width="11.28515625" style="24" customWidth="1"/>
    <col min="4874" max="4874" width="11.5703125" style="24" customWidth="1"/>
    <col min="4875" max="4875" width="9" style="24" customWidth="1"/>
    <col min="4876" max="4876" width="9.42578125" style="24" customWidth="1"/>
    <col min="4877" max="4877" width="9" style="24" customWidth="1"/>
    <col min="4878" max="4878" width="9.28515625" style="24" customWidth="1"/>
    <col min="4879" max="4879" width="12.7109375" style="24" customWidth="1"/>
    <col min="4880" max="4884" width="12.85546875" style="24" customWidth="1"/>
    <col min="4885" max="4885" width="11" style="24" customWidth="1"/>
    <col min="4886" max="4886" width="10.85546875" style="24" customWidth="1"/>
    <col min="4887" max="4887" width="10.5703125" style="24" customWidth="1"/>
    <col min="4888" max="4889" width="10.85546875" style="24" customWidth="1"/>
    <col min="4890" max="4890" width="10" style="24" customWidth="1"/>
    <col min="4891" max="4891" width="9.5703125" style="24" customWidth="1"/>
    <col min="4892" max="4892" width="9.28515625" style="24" customWidth="1"/>
    <col min="4893" max="4893" width="9" style="24" customWidth="1"/>
    <col min="4894" max="4894" width="9.7109375" style="24" customWidth="1"/>
    <col min="4895" max="4895" width="11.5703125" style="24" customWidth="1"/>
    <col min="4896" max="4898" width="13.28515625" style="24" customWidth="1"/>
    <col min="4899" max="4899" width="9" style="24" customWidth="1"/>
    <col min="4900" max="4900" width="7.7109375" style="24" customWidth="1"/>
    <col min="4901" max="4901" width="8.28515625" style="24" customWidth="1"/>
    <col min="4902" max="4902" width="7.7109375" style="24" customWidth="1"/>
    <col min="4903" max="4903" width="8.28515625" style="24" customWidth="1"/>
    <col min="4904" max="4904" width="7.7109375" style="24" customWidth="1"/>
    <col min="4905" max="4905" width="7.140625" style="24" customWidth="1"/>
    <col min="4906" max="4906" width="7.7109375" style="24" customWidth="1"/>
    <col min="4907" max="4907" width="7.140625" style="24" customWidth="1"/>
    <col min="4908" max="4908" width="7.5703125" style="24" customWidth="1"/>
    <col min="4909" max="4909" width="7.140625" style="24" customWidth="1"/>
    <col min="4910" max="4912" width="8.42578125" style="24" customWidth="1"/>
    <col min="4913" max="4913" width="10.7109375" style="24" customWidth="1"/>
    <col min="4914" max="4914" width="10" style="24" customWidth="1"/>
    <col min="4915" max="4915" width="14.140625" style="24" customWidth="1"/>
    <col min="4916" max="4916" width="13.85546875" style="24" customWidth="1"/>
    <col min="4917" max="4918" width="9.5703125" style="24" customWidth="1"/>
    <col min="4919" max="4926" width="8.7109375" style="24" customWidth="1"/>
    <col min="4927" max="4927" width="19.28515625" style="24" customWidth="1"/>
    <col min="4928" max="4928" width="17.7109375" style="24" customWidth="1"/>
    <col min="4929" max="4929" width="19" style="24" customWidth="1"/>
    <col min="4930" max="4930" width="20" style="24" customWidth="1"/>
    <col min="4931" max="4931" width="12.140625" style="24" customWidth="1"/>
    <col min="4932" max="4932" width="11.85546875" style="24" customWidth="1"/>
    <col min="4933" max="4933" width="13" style="24" customWidth="1"/>
    <col min="4934" max="4934" width="13.5703125" style="24" customWidth="1"/>
    <col min="4935" max="5120" width="9.140625" style="24"/>
    <col min="5121" max="5121" width="5.42578125" style="24" customWidth="1"/>
    <col min="5122" max="5122" width="38.140625" style="24" customWidth="1"/>
    <col min="5123" max="5123" width="10" style="24" customWidth="1"/>
    <col min="5124" max="5124" width="10.7109375" style="24" customWidth="1"/>
    <col min="5125" max="5125" width="9" style="24" customWidth="1"/>
    <col min="5126" max="5128" width="9.85546875" style="24" customWidth="1"/>
    <col min="5129" max="5129" width="11.28515625" style="24" customWidth="1"/>
    <col min="5130" max="5130" width="11.5703125" style="24" customWidth="1"/>
    <col min="5131" max="5131" width="9" style="24" customWidth="1"/>
    <col min="5132" max="5132" width="9.42578125" style="24" customWidth="1"/>
    <col min="5133" max="5133" width="9" style="24" customWidth="1"/>
    <col min="5134" max="5134" width="9.28515625" style="24" customWidth="1"/>
    <col min="5135" max="5135" width="12.7109375" style="24" customWidth="1"/>
    <col min="5136" max="5140" width="12.85546875" style="24" customWidth="1"/>
    <col min="5141" max="5141" width="11" style="24" customWidth="1"/>
    <col min="5142" max="5142" width="10.85546875" style="24" customWidth="1"/>
    <col min="5143" max="5143" width="10.5703125" style="24" customWidth="1"/>
    <col min="5144" max="5145" width="10.85546875" style="24" customWidth="1"/>
    <col min="5146" max="5146" width="10" style="24" customWidth="1"/>
    <col min="5147" max="5147" width="9.5703125" style="24" customWidth="1"/>
    <col min="5148" max="5148" width="9.28515625" style="24" customWidth="1"/>
    <col min="5149" max="5149" width="9" style="24" customWidth="1"/>
    <col min="5150" max="5150" width="9.7109375" style="24" customWidth="1"/>
    <col min="5151" max="5151" width="11.5703125" style="24" customWidth="1"/>
    <col min="5152" max="5154" width="13.28515625" style="24" customWidth="1"/>
    <col min="5155" max="5155" width="9" style="24" customWidth="1"/>
    <col min="5156" max="5156" width="7.7109375" style="24" customWidth="1"/>
    <col min="5157" max="5157" width="8.28515625" style="24" customWidth="1"/>
    <col min="5158" max="5158" width="7.7109375" style="24" customWidth="1"/>
    <col min="5159" max="5159" width="8.28515625" style="24" customWidth="1"/>
    <col min="5160" max="5160" width="7.7109375" style="24" customWidth="1"/>
    <col min="5161" max="5161" width="7.140625" style="24" customWidth="1"/>
    <col min="5162" max="5162" width="7.7109375" style="24" customWidth="1"/>
    <col min="5163" max="5163" width="7.140625" style="24" customWidth="1"/>
    <col min="5164" max="5164" width="7.5703125" style="24" customWidth="1"/>
    <col min="5165" max="5165" width="7.140625" style="24" customWidth="1"/>
    <col min="5166" max="5168" width="8.42578125" style="24" customWidth="1"/>
    <col min="5169" max="5169" width="10.7109375" style="24" customWidth="1"/>
    <col min="5170" max="5170" width="10" style="24" customWidth="1"/>
    <col min="5171" max="5171" width="14.140625" style="24" customWidth="1"/>
    <col min="5172" max="5172" width="13.85546875" style="24" customWidth="1"/>
    <col min="5173" max="5174" width="9.5703125" style="24" customWidth="1"/>
    <col min="5175" max="5182" width="8.7109375" style="24" customWidth="1"/>
    <col min="5183" max="5183" width="19.28515625" style="24" customWidth="1"/>
    <col min="5184" max="5184" width="17.7109375" style="24" customWidth="1"/>
    <col min="5185" max="5185" width="19" style="24" customWidth="1"/>
    <col min="5186" max="5186" width="20" style="24" customWidth="1"/>
    <col min="5187" max="5187" width="12.140625" style="24" customWidth="1"/>
    <col min="5188" max="5188" width="11.85546875" style="24" customWidth="1"/>
    <col min="5189" max="5189" width="13" style="24" customWidth="1"/>
    <col min="5190" max="5190" width="13.5703125" style="24" customWidth="1"/>
    <col min="5191" max="5376" width="9.140625" style="24"/>
    <col min="5377" max="5377" width="5.42578125" style="24" customWidth="1"/>
    <col min="5378" max="5378" width="38.140625" style="24" customWidth="1"/>
    <col min="5379" max="5379" width="10" style="24" customWidth="1"/>
    <col min="5380" max="5380" width="10.7109375" style="24" customWidth="1"/>
    <col min="5381" max="5381" width="9" style="24" customWidth="1"/>
    <col min="5382" max="5384" width="9.85546875" style="24" customWidth="1"/>
    <col min="5385" max="5385" width="11.28515625" style="24" customWidth="1"/>
    <col min="5386" max="5386" width="11.5703125" style="24" customWidth="1"/>
    <col min="5387" max="5387" width="9" style="24" customWidth="1"/>
    <col min="5388" max="5388" width="9.42578125" style="24" customWidth="1"/>
    <col min="5389" max="5389" width="9" style="24" customWidth="1"/>
    <col min="5390" max="5390" width="9.28515625" style="24" customWidth="1"/>
    <col min="5391" max="5391" width="12.7109375" style="24" customWidth="1"/>
    <col min="5392" max="5396" width="12.85546875" style="24" customWidth="1"/>
    <col min="5397" max="5397" width="11" style="24" customWidth="1"/>
    <col min="5398" max="5398" width="10.85546875" style="24" customWidth="1"/>
    <col min="5399" max="5399" width="10.5703125" style="24" customWidth="1"/>
    <col min="5400" max="5401" width="10.85546875" style="24" customWidth="1"/>
    <col min="5402" max="5402" width="10" style="24" customWidth="1"/>
    <col min="5403" max="5403" width="9.5703125" style="24" customWidth="1"/>
    <col min="5404" max="5404" width="9.28515625" style="24" customWidth="1"/>
    <col min="5405" max="5405" width="9" style="24" customWidth="1"/>
    <col min="5406" max="5406" width="9.7109375" style="24" customWidth="1"/>
    <col min="5407" max="5407" width="11.5703125" style="24" customWidth="1"/>
    <col min="5408" max="5410" width="13.28515625" style="24" customWidth="1"/>
    <col min="5411" max="5411" width="9" style="24" customWidth="1"/>
    <col min="5412" max="5412" width="7.7109375" style="24" customWidth="1"/>
    <col min="5413" max="5413" width="8.28515625" style="24" customWidth="1"/>
    <col min="5414" max="5414" width="7.7109375" style="24" customWidth="1"/>
    <col min="5415" max="5415" width="8.28515625" style="24" customWidth="1"/>
    <col min="5416" max="5416" width="7.7109375" style="24" customWidth="1"/>
    <col min="5417" max="5417" width="7.140625" style="24" customWidth="1"/>
    <col min="5418" max="5418" width="7.7109375" style="24" customWidth="1"/>
    <col min="5419" max="5419" width="7.140625" style="24" customWidth="1"/>
    <col min="5420" max="5420" width="7.5703125" style="24" customWidth="1"/>
    <col min="5421" max="5421" width="7.140625" style="24" customWidth="1"/>
    <col min="5422" max="5424" width="8.42578125" style="24" customWidth="1"/>
    <col min="5425" max="5425" width="10.7109375" style="24" customWidth="1"/>
    <col min="5426" max="5426" width="10" style="24" customWidth="1"/>
    <col min="5427" max="5427" width="14.140625" style="24" customWidth="1"/>
    <col min="5428" max="5428" width="13.85546875" style="24" customWidth="1"/>
    <col min="5429" max="5430" width="9.5703125" style="24" customWidth="1"/>
    <col min="5431" max="5438" width="8.7109375" style="24" customWidth="1"/>
    <col min="5439" max="5439" width="19.28515625" style="24" customWidth="1"/>
    <col min="5440" max="5440" width="17.7109375" style="24" customWidth="1"/>
    <col min="5441" max="5441" width="19" style="24" customWidth="1"/>
    <col min="5442" max="5442" width="20" style="24" customWidth="1"/>
    <col min="5443" max="5443" width="12.140625" style="24" customWidth="1"/>
    <col min="5444" max="5444" width="11.85546875" style="24" customWidth="1"/>
    <col min="5445" max="5445" width="13" style="24" customWidth="1"/>
    <col min="5446" max="5446" width="13.5703125" style="24" customWidth="1"/>
    <col min="5447" max="5632" width="9.140625" style="24"/>
    <col min="5633" max="5633" width="5.42578125" style="24" customWidth="1"/>
    <col min="5634" max="5634" width="38.140625" style="24" customWidth="1"/>
    <col min="5635" max="5635" width="10" style="24" customWidth="1"/>
    <col min="5636" max="5636" width="10.7109375" style="24" customWidth="1"/>
    <col min="5637" max="5637" width="9" style="24" customWidth="1"/>
    <col min="5638" max="5640" width="9.85546875" style="24" customWidth="1"/>
    <col min="5641" max="5641" width="11.28515625" style="24" customWidth="1"/>
    <col min="5642" max="5642" width="11.5703125" style="24" customWidth="1"/>
    <col min="5643" max="5643" width="9" style="24" customWidth="1"/>
    <col min="5644" max="5644" width="9.42578125" style="24" customWidth="1"/>
    <col min="5645" max="5645" width="9" style="24" customWidth="1"/>
    <col min="5646" max="5646" width="9.28515625" style="24" customWidth="1"/>
    <col min="5647" max="5647" width="12.7109375" style="24" customWidth="1"/>
    <col min="5648" max="5652" width="12.85546875" style="24" customWidth="1"/>
    <col min="5653" max="5653" width="11" style="24" customWidth="1"/>
    <col min="5654" max="5654" width="10.85546875" style="24" customWidth="1"/>
    <col min="5655" max="5655" width="10.5703125" style="24" customWidth="1"/>
    <col min="5656" max="5657" width="10.85546875" style="24" customWidth="1"/>
    <col min="5658" max="5658" width="10" style="24" customWidth="1"/>
    <col min="5659" max="5659" width="9.5703125" style="24" customWidth="1"/>
    <col min="5660" max="5660" width="9.28515625" style="24" customWidth="1"/>
    <col min="5661" max="5661" width="9" style="24" customWidth="1"/>
    <col min="5662" max="5662" width="9.7109375" style="24" customWidth="1"/>
    <col min="5663" max="5663" width="11.5703125" style="24" customWidth="1"/>
    <col min="5664" max="5666" width="13.28515625" style="24" customWidth="1"/>
    <col min="5667" max="5667" width="9" style="24" customWidth="1"/>
    <col min="5668" max="5668" width="7.7109375" style="24" customWidth="1"/>
    <col min="5669" max="5669" width="8.28515625" style="24" customWidth="1"/>
    <col min="5670" max="5670" width="7.7109375" style="24" customWidth="1"/>
    <col min="5671" max="5671" width="8.28515625" style="24" customWidth="1"/>
    <col min="5672" max="5672" width="7.7109375" style="24" customWidth="1"/>
    <col min="5673" max="5673" width="7.140625" style="24" customWidth="1"/>
    <col min="5674" max="5674" width="7.7109375" style="24" customWidth="1"/>
    <col min="5675" max="5675" width="7.140625" style="24" customWidth="1"/>
    <col min="5676" max="5676" width="7.5703125" style="24" customWidth="1"/>
    <col min="5677" max="5677" width="7.140625" style="24" customWidth="1"/>
    <col min="5678" max="5680" width="8.42578125" style="24" customWidth="1"/>
    <col min="5681" max="5681" width="10.7109375" style="24" customWidth="1"/>
    <col min="5682" max="5682" width="10" style="24" customWidth="1"/>
    <col min="5683" max="5683" width="14.140625" style="24" customWidth="1"/>
    <col min="5684" max="5684" width="13.85546875" style="24" customWidth="1"/>
    <col min="5685" max="5686" width="9.5703125" style="24" customWidth="1"/>
    <col min="5687" max="5694" width="8.7109375" style="24" customWidth="1"/>
    <col min="5695" max="5695" width="19.28515625" style="24" customWidth="1"/>
    <col min="5696" max="5696" width="17.7109375" style="24" customWidth="1"/>
    <col min="5697" max="5697" width="19" style="24" customWidth="1"/>
    <col min="5698" max="5698" width="20" style="24" customWidth="1"/>
    <col min="5699" max="5699" width="12.140625" style="24" customWidth="1"/>
    <col min="5700" max="5700" width="11.85546875" style="24" customWidth="1"/>
    <col min="5701" max="5701" width="13" style="24" customWidth="1"/>
    <col min="5702" max="5702" width="13.5703125" style="24" customWidth="1"/>
    <col min="5703" max="5888" width="9.140625" style="24"/>
    <col min="5889" max="5889" width="5.42578125" style="24" customWidth="1"/>
    <col min="5890" max="5890" width="38.140625" style="24" customWidth="1"/>
    <col min="5891" max="5891" width="10" style="24" customWidth="1"/>
    <col min="5892" max="5892" width="10.7109375" style="24" customWidth="1"/>
    <col min="5893" max="5893" width="9" style="24" customWidth="1"/>
    <col min="5894" max="5896" width="9.85546875" style="24" customWidth="1"/>
    <col min="5897" max="5897" width="11.28515625" style="24" customWidth="1"/>
    <col min="5898" max="5898" width="11.5703125" style="24" customWidth="1"/>
    <col min="5899" max="5899" width="9" style="24" customWidth="1"/>
    <col min="5900" max="5900" width="9.42578125" style="24" customWidth="1"/>
    <col min="5901" max="5901" width="9" style="24" customWidth="1"/>
    <col min="5902" max="5902" width="9.28515625" style="24" customWidth="1"/>
    <col min="5903" max="5903" width="12.7109375" style="24" customWidth="1"/>
    <col min="5904" max="5908" width="12.85546875" style="24" customWidth="1"/>
    <col min="5909" max="5909" width="11" style="24" customWidth="1"/>
    <col min="5910" max="5910" width="10.85546875" style="24" customWidth="1"/>
    <col min="5911" max="5911" width="10.5703125" style="24" customWidth="1"/>
    <col min="5912" max="5913" width="10.85546875" style="24" customWidth="1"/>
    <col min="5914" max="5914" width="10" style="24" customWidth="1"/>
    <col min="5915" max="5915" width="9.5703125" style="24" customWidth="1"/>
    <col min="5916" max="5916" width="9.28515625" style="24" customWidth="1"/>
    <col min="5917" max="5917" width="9" style="24" customWidth="1"/>
    <col min="5918" max="5918" width="9.7109375" style="24" customWidth="1"/>
    <col min="5919" max="5919" width="11.5703125" style="24" customWidth="1"/>
    <col min="5920" max="5922" width="13.28515625" style="24" customWidth="1"/>
    <col min="5923" max="5923" width="9" style="24" customWidth="1"/>
    <col min="5924" max="5924" width="7.7109375" style="24" customWidth="1"/>
    <col min="5925" max="5925" width="8.28515625" style="24" customWidth="1"/>
    <col min="5926" max="5926" width="7.7109375" style="24" customWidth="1"/>
    <col min="5927" max="5927" width="8.28515625" style="24" customWidth="1"/>
    <col min="5928" max="5928" width="7.7109375" style="24" customWidth="1"/>
    <col min="5929" max="5929" width="7.140625" style="24" customWidth="1"/>
    <col min="5930" max="5930" width="7.7109375" style="24" customWidth="1"/>
    <col min="5931" max="5931" width="7.140625" style="24" customWidth="1"/>
    <col min="5932" max="5932" width="7.5703125" style="24" customWidth="1"/>
    <col min="5933" max="5933" width="7.140625" style="24" customWidth="1"/>
    <col min="5934" max="5936" width="8.42578125" style="24" customWidth="1"/>
    <col min="5937" max="5937" width="10.7109375" style="24" customWidth="1"/>
    <col min="5938" max="5938" width="10" style="24" customWidth="1"/>
    <col min="5939" max="5939" width="14.140625" style="24" customWidth="1"/>
    <col min="5940" max="5940" width="13.85546875" style="24" customWidth="1"/>
    <col min="5941" max="5942" width="9.5703125" style="24" customWidth="1"/>
    <col min="5943" max="5950" width="8.7109375" style="24" customWidth="1"/>
    <col min="5951" max="5951" width="19.28515625" style="24" customWidth="1"/>
    <col min="5952" max="5952" width="17.7109375" style="24" customWidth="1"/>
    <col min="5953" max="5953" width="19" style="24" customWidth="1"/>
    <col min="5954" max="5954" width="20" style="24" customWidth="1"/>
    <col min="5955" max="5955" width="12.140625" style="24" customWidth="1"/>
    <col min="5956" max="5956" width="11.85546875" style="24" customWidth="1"/>
    <col min="5957" max="5957" width="13" style="24" customWidth="1"/>
    <col min="5958" max="5958" width="13.5703125" style="24" customWidth="1"/>
    <col min="5959" max="6144" width="9.140625" style="24"/>
    <col min="6145" max="6145" width="5.42578125" style="24" customWidth="1"/>
    <col min="6146" max="6146" width="38.140625" style="24" customWidth="1"/>
    <col min="6147" max="6147" width="10" style="24" customWidth="1"/>
    <col min="6148" max="6148" width="10.7109375" style="24" customWidth="1"/>
    <col min="6149" max="6149" width="9" style="24" customWidth="1"/>
    <col min="6150" max="6152" width="9.85546875" style="24" customWidth="1"/>
    <col min="6153" max="6153" width="11.28515625" style="24" customWidth="1"/>
    <col min="6154" max="6154" width="11.5703125" style="24" customWidth="1"/>
    <col min="6155" max="6155" width="9" style="24" customWidth="1"/>
    <col min="6156" max="6156" width="9.42578125" style="24" customWidth="1"/>
    <col min="6157" max="6157" width="9" style="24" customWidth="1"/>
    <col min="6158" max="6158" width="9.28515625" style="24" customWidth="1"/>
    <col min="6159" max="6159" width="12.7109375" style="24" customWidth="1"/>
    <col min="6160" max="6164" width="12.85546875" style="24" customWidth="1"/>
    <col min="6165" max="6165" width="11" style="24" customWidth="1"/>
    <col min="6166" max="6166" width="10.85546875" style="24" customWidth="1"/>
    <col min="6167" max="6167" width="10.5703125" style="24" customWidth="1"/>
    <col min="6168" max="6169" width="10.85546875" style="24" customWidth="1"/>
    <col min="6170" max="6170" width="10" style="24" customWidth="1"/>
    <col min="6171" max="6171" width="9.5703125" style="24" customWidth="1"/>
    <col min="6172" max="6172" width="9.28515625" style="24" customWidth="1"/>
    <col min="6173" max="6173" width="9" style="24" customWidth="1"/>
    <col min="6174" max="6174" width="9.7109375" style="24" customWidth="1"/>
    <col min="6175" max="6175" width="11.5703125" style="24" customWidth="1"/>
    <col min="6176" max="6178" width="13.28515625" style="24" customWidth="1"/>
    <col min="6179" max="6179" width="9" style="24" customWidth="1"/>
    <col min="6180" max="6180" width="7.7109375" style="24" customWidth="1"/>
    <col min="6181" max="6181" width="8.28515625" style="24" customWidth="1"/>
    <col min="6182" max="6182" width="7.7109375" style="24" customWidth="1"/>
    <col min="6183" max="6183" width="8.28515625" style="24" customWidth="1"/>
    <col min="6184" max="6184" width="7.7109375" style="24" customWidth="1"/>
    <col min="6185" max="6185" width="7.140625" style="24" customWidth="1"/>
    <col min="6186" max="6186" width="7.7109375" style="24" customWidth="1"/>
    <col min="6187" max="6187" width="7.140625" style="24" customWidth="1"/>
    <col min="6188" max="6188" width="7.5703125" style="24" customWidth="1"/>
    <col min="6189" max="6189" width="7.140625" style="24" customWidth="1"/>
    <col min="6190" max="6192" width="8.42578125" style="24" customWidth="1"/>
    <col min="6193" max="6193" width="10.7109375" style="24" customWidth="1"/>
    <col min="6194" max="6194" width="10" style="24" customWidth="1"/>
    <col min="6195" max="6195" width="14.140625" style="24" customWidth="1"/>
    <col min="6196" max="6196" width="13.85546875" style="24" customWidth="1"/>
    <col min="6197" max="6198" width="9.5703125" style="24" customWidth="1"/>
    <col min="6199" max="6206" width="8.7109375" style="24" customWidth="1"/>
    <col min="6207" max="6207" width="19.28515625" style="24" customWidth="1"/>
    <col min="6208" max="6208" width="17.7109375" style="24" customWidth="1"/>
    <col min="6209" max="6209" width="19" style="24" customWidth="1"/>
    <col min="6210" max="6210" width="20" style="24" customWidth="1"/>
    <col min="6211" max="6211" width="12.140625" style="24" customWidth="1"/>
    <col min="6212" max="6212" width="11.85546875" style="24" customWidth="1"/>
    <col min="6213" max="6213" width="13" style="24" customWidth="1"/>
    <col min="6214" max="6214" width="13.5703125" style="24" customWidth="1"/>
    <col min="6215" max="6400" width="9.140625" style="24"/>
    <col min="6401" max="6401" width="5.42578125" style="24" customWidth="1"/>
    <col min="6402" max="6402" width="38.140625" style="24" customWidth="1"/>
    <col min="6403" max="6403" width="10" style="24" customWidth="1"/>
    <col min="6404" max="6404" width="10.7109375" style="24" customWidth="1"/>
    <col min="6405" max="6405" width="9" style="24" customWidth="1"/>
    <col min="6406" max="6408" width="9.85546875" style="24" customWidth="1"/>
    <col min="6409" max="6409" width="11.28515625" style="24" customWidth="1"/>
    <col min="6410" max="6410" width="11.5703125" style="24" customWidth="1"/>
    <col min="6411" max="6411" width="9" style="24" customWidth="1"/>
    <col min="6412" max="6412" width="9.42578125" style="24" customWidth="1"/>
    <col min="6413" max="6413" width="9" style="24" customWidth="1"/>
    <col min="6414" max="6414" width="9.28515625" style="24" customWidth="1"/>
    <col min="6415" max="6415" width="12.7109375" style="24" customWidth="1"/>
    <col min="6416" max="6420" width="12.85546875" style="24" customWidth="1"/>
    <col min="6421" max="6421" width="11" style="24" customWidth="1"/>
    <col min="6422" max="6422" width="10.85546875" style="24" customWidth="1"/>
    <col min="6423" max="6423" width="10.5703125" style="24" customWidth="1"/>
    <col min="6424" max="6425" width="10.85546875" style="24" customWidth="1"/>
    <col min="6426" max="6426" width="10" style="24" customWidth="1"/>
    <col min="6427" max="6427" width="9.5703125" style="24" customWidth="1"/>
    <col min="6428" max="6428" width="9.28515625" style="24" customWidth="1"/>
    <col min="6429" max="6429" width="9" style="24" customWidth="1"/>
    <col min="6430" max="6430" width="9.7109375" style="24" customWidth="1"/>
    <col min="6431" max="6431" width="11.5703125" style="24" customWidth="1"/>
    <col min="6432" max="6434" width="13.28515625" style="24" customWidth="1"/>
    <col min="6435" max="6435" width="9" style="24" customWidth="1"/>
    <col min="6436" max="6436" width="7.7109375" style="24" customWidth="1"/>
    <col min="6437" max="6437" width="8.28515625" style="24" customWidth="1"/>
    <col min="6438" max="6438" width="7.7109375" style="24" customWidth="1"/>
    <col min="6439" max="6439" width="8.28515625" style="24" customWidth="1"/>
    <col min="6440" max="6440" width="7.7109375" style="24" customWidth="1"/>
    <col min="6441" max="6441" width="7.140625" style="24" customWidth="1"/>
    <col min="6442" max="6442" width="7.7109375" style="24" customWidth="1"/>
    <col min="6443" max="6443" width="7.140625" style="24" customWidth="1"/>
    <col min="6444" max="6444" width="7.5703125" style="24" customWidth="1"/>
    <col min="6445" max="6445" width="7.140625" style="24" customWidth="1"/>
    <col min="6446" max="6448" width="8.42578125" style="24" customWidth="1"/>
    <col min="6449" max="6449" width="10.7109375" style="24" customWidth="1"/>
    <col min="6450" max="6450" width="10" style="24" customWidth="1"/>
    <col min="6451" max="6451" width="14.140625" style="24" customWidth="1"/>
    <col min="6452" max="6452" width="13.85546875" style="24" customWidth="1"/>
    <col min="6453" max="6454" width="9.5703125" style="24" customWidth="1"/>
    <col min="6455" max="6462" width="8.7109375" style="24" customWidth="1"/>
    <col min="6463" max="6463" width="19.28515625" style="24" customWidth="1"/>
    <col min="6464" max="6464" width="17.7109375" style="24" customWidth="1"/>
    <col min="6465" max="6465" width="19" style="24" customWidth="1"/>
    <col min="6466" max="6466" width="20" style="24" customWidth="1"/>
    <col min="6467" max="6467" width="12.140625" style="24" customWidth="1"/>
    <col min="6468" max="6468" width="11.85546875" style="24" customWidth="1"/>
    <col min="6469" max="6469" width="13" style="24" customWidth="1"/>
    <col min="6470" max="6470" width="13.5703125" style="24" customWidth="1"/>
    <col min="6471" max="6656" width="9.140625" style="24"/>
    <col min="6657" max="6657" width="5.42578125" style="24" customWidth="1"/>
    <col min="6658" max="6658" width="38.140625" style="24" customWidth="1"/>
    <col min="6659" max="6659" width="10" style="24" customWidth="1"/>
    <col min="6660" max="6660" width="10.7109375" style="24" customWidth="1"/>
    <col min="6661" max="6661" width="9" style="24" customWidth="1"/>
    <col min="6662" max="6664" width="9.85546875" style="24" customWidth="1"/>
    <col min="6665" max="6665" width="11.28515625" style="24" customWidth="1"/>
    <col min="6666" max="6666" width="11.5703125" style="24" customWidth="1"/>
    <col min="6667" max="6667" width="9" style="24" customWidth="1"/>
    <col min="6668" max="6668" width="9.42578125" style="24" customWidth="1"/>
    <col min="6669" max="6669" width="9" style="24" customWidth="1"/>
    <col min="6670" max="6670" width="9.28515625" style="24" customWidth="1"/>
    <col min="6671" max="6671" width="12.7109375" style="24" customWidth="1"/>
    <col min="6672" max="6676" width="12.85546875" style="24" customWidth="1"/>
    <col min="6677" max="6677" width="11" style="24" customWidth="1"/>
    <col min="6678" max="6678" width="10.85546875" style="24" customWidth="1"/>
    <col min="6679" max="6679" width="10.5703125" style="24" customWidth="1"/>
    <col min="6680" max="6681" width="10.85546875" style="24" customWidth="1"/>
    <col min="6682" max="6682" width="10" style="24" customWidth="1"/>
    <col min="6683" max="6683" width="9.5703125" style="24" customWidth="1"/>
    <col min="6684" max="6684" width="9.28515625" style="24" customWidth="1"/>
    <col min="6685" max="6685" width="9" style="24" customWidth="1"/>
    <col min="6686" max="6686" width="9.7109375" style="24" customWidth="1"/>
    <col min="6687" max="6687" width="11.5703125" style="24" customWidth="1"/>
    <col min="6688" max="6690" width="13.28515625" style="24" customWidth="1"/>
    <col min="6691" max="6691" width="9" style="24" customWidth="1"/>
    <col min="6692" max="6692" width="7.7109375" style="24" customWidth="1"/>
    <col min="6693" max="6693" width="8.28515625" style="24" customWidth="1"/>
    <col min="6694" max="6694" width="7.7109375" style="24" customWidth="1"/>
    <col min="6695" max="6695" width="8.28515625" style="24" customWidth="1"/>
    <col min="6696" max="6696" width="7.7109375" style="24" customWidth="1"/>
    <col min="6697" max="6697" width="7.140625" style="24" customWidth="1"/>
    <col min="6698" max="6698" width="7.7109375" style="24" customWidth="1"/>
    <col min="6699" max="6699" width="7.140625" style="24" customWidth="1"/>
    <col min="6700" max="6700" width="7.5703125" style="24" customWidth="1"/>
    <col min="6701" max="6701" width="7.140625" style="24" customWidth="1"/>
    <col min="6702" max="6704" width="8.42578125" style="24" customWidth="1"/>
    <col min="6705" max="6705" width="10.7109375" style="24" customWidth="1"/>
    <col min="6706" max="6706" width="10" style="24" customWidth="1"/>
    <col min="6707" max="6707" width="14.140625" style="24" customWidth="1"/>
    <col min="6708" max="6708" width="13.85546875" style="24" customWidth="1"/>
    <col min="6709" max="6710" width="9.5703125" style="24" customWidth="1"/>
    <col min="6711" max="6718" width="8.7109375" style="24" customWidth="1"/>
    <col min="6719" max="6719" width="19.28515625" style="24" customWidth="1"/>
    <col min="6720" max="6720" width="17.7109375" style="24" customWidth="1"/>
    <col min="6721" max="6721" width="19" style="24" customWidth="1"/>
    <col min="6722" max="6722" width="20" style="24" customWidth="1"/>
    <col min="6723" max="6723" width="12.140625" style="24" customWidth="1"/>
    <col min="6724" max="6724" width="11.85546875" style="24" customWidth="1"/>
    <col min="6725" max="6725" width="13" style="24" customWidth="1"/>
    <col min="6726" max="6726" width="13.5703125" style="24" customWidth="1"/>
    <col min="6727" max="6912" width="9.140625" style="24"/>
    <col min="6913" max="6913" width="5.42578125" style="24" customWidth="1"/>
    <col min="6914" max="6914" width="38.140625" style="24" customWidth="1"/>
    <col min="6915" max="6915" width="10" style="24" customWidth="1"/>
    <col min="6916" max="6916" width="10.7109375" style="24" customWidth="1"/>
    <col min="6917" max="6917" width="9" style="24" customWidth="1"/>
    <col min="6918" max="6920" width="9.85546875" style="24" customWidth="1"/>
    <col min="6921" max="6921" width="11.28515625" style="24" customWidth="1"/>
    <col min="6922" max="6922" width="11.5703125" style="24" customWidth="1"/>
    <col min="6923" max="6923" width="9" style="24" customWidth="1"/>
    <col min="6924" max="6924" width="9.42578125" style="24" customWidth="1"/>
    <col min="6925" max="6925" width="9" style="24" customWidth="1"/>
    <col min="6926" max="6926" width="9.28515625" style="24" customWidth="1"/>
    <col min="6927" max="6927" width="12.7109375" style="24" customWidth="1"/>
    <col min="6928" max="6932" width="12.85546875" style="24" customWidth="1"/>
    <col min="6933" max="6933" width="11" style="24" customWidth="1"/>
    <col min="6934" max="6934" width="10.85546875" style="24" customWidth="1"/>
    <col min="6935" max="6935" width="10.5703125" style="24" customWidth="1"/>
    <col min="6936" max="6937" width="10.85546875" style="24" customWidth="1"/>
    <col min="6938" max="6938" width="10" style="24" customWidth="1"/>
    <col min="6939" max="6939" width="9.5703125" style="24" customWidth="1"/>
    <col min="6940" max="6940" width="9.28515625" style="24" customWidth="1"/>
    <col min="6941" max="6941" width="9" style="24" customWidth="1"/>
    <col min="6942" max="6942" width="9.7109375" style="24" customWidth="1"/>
    <col min="6943" max="6943" width="11.5703125" style="24" customWidth="1"/>
    <col min="6944" max="6946" width="13.28515625" style="24" customWidth="1"/>
    <col min="6947" max="6947" width="9" style="24" customWidth="1"/>
    <col min="6948" max="6948" width="7.7109375" style="24" customWidth="1"/>
    <col min="6949" max="6949" width="8.28515625" style="24" customWidth="1"/>
    <col min="6950" max="6950" width="7.7109375" style="24" customWidth="1"/>
    <col min="6951" max="6951" width="8.28515625" style="24" customWidth="1"/>
    <col min="6952" max="6952" width="7.7109375" style="24" customWidth="1"/>
    <col min="6953" max="6953" width="7.140625" style="24" customWidth="1"/>
    <col min="6954" max="6954" width="7.7109375" style="24" customWidth="1"/>
    <col min="6955" max="6955" width="7.140625" style="24" customWidth="1"/>
    <col min="6956" max="6956" width="7.5703125" style="24" customWidth="1"/>
    <col min="6957" max="6957" width="7.140625" style="24" customWidth="1"/>
    <col min="6958" max="6960" width="8.42578125" style="24" customWidth="1"/>
    <col min="6961" max="6961" width="10.7109375" style="24" customWidth="1"/>
    <col min="6962" max="6962" width="10" style="24" customWidth="1"/>
    <col min="6963" max="6963" width="14.140625" style="24" customWidth="1"/>
    <col min="6964" max="6964" width="13.85546875" style="24" customWidth="1"/>
    <col min="6965" max="6966" width="9.5703125" style="24" customWidth="1"/>
    <col min="6967" max="6974" width="8.7109375" style="24" customWidth="1"/>
    <col min="6975" max="6975" width="19.28515625" style="24" customWidth="1"/>
    <col min="6976" max="6976" width="17.7109375" style="24" customWidth="1"/>
    <col min="6977" max="6977" width="19" style="24" customWidth="1"/>
    <col min="6978" max="6978" width="20" style="24" customWidth="1"/>
    <col min="6979" max="6979" width="12.140625" style="24" customWidth="1"/>
    <col min="6980" max="6980" width="11.85546875" style="24" customWidth="1"/>
    <col min="6981" max="6981" width="13" style="24" customWidth="1"/>
    <col min="6982" max="6982" width="13.5703125" style="24" customWidth="1"/>
    <col min="6983" max="7168" width="9.140625" style="24"/>
    <col min="7169" max="7169" width="5.42578125" style="24" customWidth="1"/>
    <col min="7170" max="7170" width="38.140625" style="24" customWidth="1"/>
    <col min="7171" max="7171" width="10" style="24" customWidth="1"/>
    <col min="7172" max="7172" width="10.7109375" style="24" customWidth="1"/>
    <col min="7173" max="7173" width="9" style="24" customWidth="1"/>
    <col min="7174" max="7176" width="9.85546875" style="24" customWidth="1"/>
    <col min="7177" max="7177" width="11.28515625" style="24" customWidth="1"/>
    <col min="7178" max="7178" width="11.5703125" style="24" customWidth="1"/>
    <col min="7179" max="7179" width="9" style="24" customWidth="1"/>
    <col min="7180" max="7180" width="9.42578125" style="24" customWidth="1"/>
    <col min="7181" max="7181" width="9" style="24" customWidth="1"/>
    <col min="7182" max="7182" width="9.28515625" style="24" customWidth="1"/>
    <col min="7183" max="7183" width="12.7109375" style="24" customWidth="1"/>
    <col min="7184" max="7188" width="12.85546875" style="24" customWidth="1"/>
    <col min="7189" max="7189" width="11" style="24" customWidth="1"/>
    <col min="7190" max="7190" width="10.85546875" style="24" customWidth="1"/>
    <col min="7191" max="7191" width="10.5703125" style="24" customWidth="1"/>
    <col min="7192" max="7193" width="10.85546875" style="24" customWidth="1"/>
    <col min="7194" max="7194" width="10" style="24" customWidth="1"/>
    <col min="7195" max="7195" width="9.5703125" style="24" customWidth="1"/>
    <col min="7196" max="7196" width="9.28515625" style="24" customWidth="1"/>
    <col min="7197" max="7197" width="9" style="24" customWidth="1"/>
    <col min="7198" max="7198" width="9.7109375" style="24" customWidth="1"/>
    <col min="7199" max="7199" width="11.5703125" style="24" customWidth="1"/>
    <col min="7200" max="7202" width="13.28515625" style="24" customWidth="1"/>
    <col min="7203" max="7203" width="9" style="24" customWidth="1"/>
    <col min="7204" max="7204" width="7.7109375" style="24" customWidth="1"/>
    <col min="7205" max="7205" width="8.28515625" style="24" customWidth="1"/>
    <col min="7206" max="7206" width="7.7109375" style="24" customWidth="1"/>
    <col min="7207" max="7207" width="8.28515625" style="24" customWidth="1"/>
    <col min="7208" max="7208" width="7.7109375" style="24" customWidth="1"/>
    <col min="7209" max="7209" width="7.140625" style="24" customWidth="1"/>
    <col min="7210" max="7210" width="7.7109375" style="24" customWidth="1"/>
    <col min="7211" max="7211" width="7.140625" style="24" customWidth="1"/>
    <col min="7212" max="7212" width="7.5703125" style="24" customWidth="1"/>
    <col min="7213" max="7213" width="7.140625" style="24" customWidth="1"/>
    <col min="7214" max="7216" width="8.42578125" style="24" customWidth="1"/>
    <col min="7217" max="7217" width="10.7109375" style="24" customWidth="1"/>
    <col min="7218" max="7218" width="10" style="24" customWidth="1"/>
    <col min="7219" max="7219" width="14.140625" style="24" customWidth="1"/>
    <col min="7220" max="7220" width="13.85546875" style="24" customWidth="1"/>
    <col min="7221" max="7222" width="9.5703125" style="24" customWidth="1"/>
    <col min="7223" max="7230" width="8.7109375" style="24" customWidth="1"/>
    <col min="7231" max="7231" width="19.28515625" style="24" customWidth="1"/>
    <col min="7232" max="7232" width="17.7109375" style="24" customWidth="1"/>
    <col min="7233" max="7233" width="19" style="24" customWidth="1"/>
    <col min="7234" max="7234" width="20" style="24" customWidth="1"/>
    <col min="7235" max="7235" width="12.140625" style="24" customWidth="1"/>
    <col min="7236" max="7236" width="11.85546875" style="24" customWidth="1"/>
    <col min="7237" max="7237" width="13" style="24" customWidth="1"/>
    <col min="7238" max="7238" width="13.5703125" style="24" customWidth="1"/>
    <col min="7239" max="7424" width="9.140625" style="24"/>
    <col min="7425" max="7425" width="5.42578125" style="24" customWidth="1"/>
    <col min="7426" max="7426" width="38.140625" style="24" customWidth="1"/>
    <col min="7427" max="7427" width="10" style="24" customWidth="1"/>
    <col min="7428" max="7428" width="10.7109375" style="24" customWidth="1"/>
    <col min="7429" max="7429" width="9" style="24" customWidth="1"/>
    <col min="7430" max="7432" width="9.85546875" style="24" customWidth="1"/>
    <col min="7433" max="7433" width="11.28515625" style="24" customWidth="1"/>
    <col min="7434" max="7434" width="11.5703125" style="24" customWidth="1"/>
    <col min="7435" max="7435" width="9" style="24" customWidth="1"/>
    <col min="7436" max="7436" width="9.42578125" style="24" customWidth="1"/>
    <col min="7437" max="7437" width="9" style="24" customWidth="1"/>
    <col min="7438" max="7438" width="9.28515625" style="24" customWidth="1"/>
    <col min="7439" max="7439" width="12.7109375" style="24" customWidth="1"/>
    <col min="7440" max="7444" width="12.85546875" style="24" customWidth="1"/>
    <col min="7445" max="7445" width="11" style="24" customWidth="1"/>
    <col min="7446" max="7446" width="10.85546875" style="24" customWidth="1"/>
    <col min="7447" max="7447" width="10.5703125" style="24" customWidth="1"/>
    <col min="7448" max="7449" width="10.85546875" style="24" customWidth="1"/>
    <col min="7450" max="7450" width="10" style="24" customWidth="1"/>
    <col min="7451" max="7451" width="9.5703125" style="24" customWidth="1"/>
    <col min="7452" max="7452" width="9.28515625" style="24" customWidth="1"/>
    <col min="7453" max="7453" width="9" style="24" customWidth="1"/>
    <col min="7454" max="7454" width="9.7109375" style="24" customWidth="1"/>
    <col min="7455" max="7455" width="11.5703125" style="24" customWidth="1"/>
    <col min="7456" max="7458" width="13.28515625" style="24" customWidth="1"/>
    <col min="7459" max="7459" width="9" style="24" customWidth="1"/>
    <col min="7460" max="7460" width="7.7109375" style="24" customWidth="1"/>
    <col min="7461" max="7461" width="8.28515625" style="24" customWidth="1"/>
    <col min="7462" max="7462" width="7.7109375" style="24" customWidth="1"/>
    <col min="7463" max="7463" width="8.28515625" style="24" customWidth="1"/>
    <col min="7464" max="7464" width="7.7109375" style="24" customWidth="1"/>
    <col min="7465" max="7465" width="7.140625" style="24" customWidth="1"/>
    <col min="7466" max="7466" width="7.7109375" style="24" customWidth="1"/>
    <col min="7467" max="7467" width="7.140625" style="24" customWidth="1"/>
    <col min="7468" max="7468" width="7.5703125" style="24" customWidth="1"/>
    <col min="7469" max="7469" width="7.140625" style="24" customWidth="1"/>
    <col min="7470" max="7472" width="8.42578125" style="24" customWidth="1"/>
    <col min="7473" max="7473" width="10.7109375" style="24" customWidth="1"/>
    <col min="7474" max="7474" width="10" style="24" customWidth="1"/>
    <col min="7475" max="7475" width="14.140625" style="24" customWidth="1"/>
    <col min="7476" max="7476" width="13.85546875" style="24" customWidth="1"/>
    <col min="7477" max="7478" width="9.5703125" style="24" customWidth="1"/>
    <col min="7479" max="7486" width="8.7109375" style="24" customWidth="1"/>
    <col min="7487" max="7487" width="19.28515625" style="24" customWidth="1"/>
    <col min="7488" max="7488" width="17.7109375" style="24" customWidth="1"/>
    <col min="7489" max="7489" width="19" style="24" customWidth="1"/>
    <col min="7490" max="7490" width="20" style="24" customWidth="1"/>
    <col min="7491" max="7491" width="12.140625" style="24" customWidth="1"/>
    <col min="7492" max="7492" width="11.85546875" style="24" customWidth="1"/>
    <col min="7493" max="7493" width="13" style="24" customWidth="1"/>
    <col min="7494" max="7494" width="13.5703125" style="24" customWidth="1"/>
    <col min="7495" max="7680" width="9.140625" style="24"/>
    <col min="7681" max="7681" width="5.42578125" style="24" customWidth="1"/>
    <col min="7682" max="7682" width="38.140625" style="24" customWidth="1"/>
    <col min="7683" max="7683" width="10" style="24" customWidth="1"/>
    <col min="7684" max="7684" width="10.7109375" style="24" customWidth="1"/>
    <col min="7685" max="7685" width="9" style="24" customWidth="1"/>
    <col min="7686" max="7688" width="9.85546875" style="24" customWidth="1"/>
    <col min="7689" max="7689" width="11.28515625" style="24" customWidth="1"/>
    <col min="7690" max="7690" width="11.5703125" style="24" customWidth="1"/>
    <col min="7691" max="7691" width="9" style="24" customWidth="1"/>
    <col min="7692" max="7692" width="9.42578125" style="24" customWidth="1"/>
    <col min="7693" max="7693" width="9" style="24" customWidth="1"/>
    <col min="7694" max="7694" width="9.28515625" style="24" customWidth="1"/>
    <col min="7695" max="7695" width="12.7109375" style="24" customWidth="1"/>
    <col min="7696" max="7700" width="12.85546875" style="24" customWidth="1"/>
    <col min="7701" max="7701" width="11" style="24" customWidth="1"/>
    <col min="7702" max="7702" width="10.85546875" style="24" customWidth="1"/>
    <col min="7703" max="7703" width="10.5703125" style="24" customWidth="1"/>
    <col min="7704" max="7705" width="10.85546875" style="24" customWidth="1"/>
    <col min="7706" max="7706" width="10" style="24" customWidth="1"/>
    <col min="7707" max="7707" width="9.5703125" style="24" customWidth="1"/>
    <col min="7708" max="7708" width="9.28515625" style="24" customWidth="1"/>
    <col min="7709" max="7709" width="9" style="24" customWidth="1"/>
    <col min="7710" max="7710" width="9.7109375" style="24" customWidth="1"/>
    <col min="7711" max="7711" width="11.5703125" style="24" customWidth="1"/>
    <col min="7712" max="7714" width="13.28515625" style="24" customWidth="1"/>
    <col min="7715" max="7715" width="9" style="24" customWidth="1"/>
    <col min="7716" max="7716" width="7.7109375" style="24" customWidth="1"/>
    <col min="7717" max="7717" width="8.28515625" style="24" customWidth="1"/>
    <col min="7718" max="7718" width="7.7109375" style="24" customWidth="1"/>
    <col min="7719" max="7719" width="8.28515625" style="24" customWidth="1"/>
    <col min="7720" max="7720" width="7.7109375" style="24" customWidth="1"/>
    <col min="7721" max="7721" width="7.140625" style="24" customWidth="1"/>
    <col min="7722" max="7722" width="7.7109375" style="24" customWidth="1"/>
    <col min="7723" max="7723" width="7.140625" style="24" customWidth="1"/>
    <col min="7724" max="7724" width="7.5703125" style="24" customWidth="1"/>
    <col min="7725" max="7725" width="7.140625" style="24" customWidth="1"/>
    <col min="7726" max="7728" width="8.42578125" style="24" customWidth="1"/>
    <col min="7729" max="7729" width="10.7109375" style="24" customWidth="1"/>
    <col min="7730" max="7730" width="10" style="24" customWidth="1"/>
    <col min="7731" max="7731" width="14.140625" style="24" customWidth="1"/>
    <col min="7732" max="7732" width="13.85546875" style="24" customWidth="1"/>
    <col min="7733" max="7734" width="9.5703125" style="24" customWidth="1"/>
    <col min="7735" max="7742" width="8.7109375" style="24" customWidth="1"/>
    <col min="7743" max="7743" width="19.28515625" style="24" customWidth="1"/>
    <col min="7744" max="7744" width="17.7109375" style="24" customWidth="1"/>
    <col min="7745" max="7745" width="19" style="24" customWidth="1"/>
    <col min="7746" max="7746" width="20" style="24" customWidth="1"/>
    <col min="7747" max="7747" width="12.140625" style="24" customWidth="1"/>
    <col min="7748" max="7748" width="11.85546875" style="24" customWidth="1"/>
    <col min="7749" max="7749" width="13" style="24" customWidth="1"/>
    <col min="7750" max="7750" width="13.5703125" style="24" customWidth="1"/>
    <col min="7751" max="7936" width="9.140625" style="24"/>
    <col min="7937" max="7937" width="5.42578125" style="24" customWidth="1"/>
    <col min="7938" max="7938" width="38.140625" style="24" customWidth="1"/>
    <col min="7939" max="7939" width="10" style="24" customWidth="1"/>
    <col min="7940" max="7940" width="10.7109375" style="24" customWidth="1"/>
    <col min="7941" max="7941" width="9" style="24" customWidth="1"/>
    <col min="7942" max="7944" width="9.85546875" style="24" customWidth="1"/>
    <col min="7945" max="7945" width="11.28515625" style="24" customWidth="1"/>
    <col min="7946" max="7946" width="11.5703125" style="24" customWidth="1"/>
    <col min="7947" max="7947" width="9" style="24" customWidth="1"/>
    <col min="7948" max="7948" width="9.42578125" style="24" customWidth="1"/>
    <col min="7949" max="7949" width="9" style="24" customWidth="1"/>
    <col min="7950" max="7950" width="9.28515625" style="24" customWidth="1"/>
    <col min="7951" max="7951" width="12.7109375" style="24" customWidth="1"/>
    <col min="7952" max="7956" width="12.85546875" style="24" customWidth="1"/>
    <col min="7957" max="7957" width="11" style="24" customWidth="1"/>
    <col min="7958" max="7958" width="10.85546875" style="24" customWidth="1"/>
    <col min="7959" max="7959" width="10.5703125" style="24" customWidth="1"/>
    <col min="7960" max="7961" width="10.85546875" style="24" customWidth="1"/>
    <col min="7962" max="7962" width="10" style="24" customWidth="1"/>
    <col min="7963" max="7963" width="9.5703125" style="24" customWidth="1"/>
    <col min="7964" max="7964" width="9.28515625" style="24" customWidth="1"/>
    <col min="7965" max="7965" width="9" style="24" customWidth="1"/>
    <col min="7966" max="7966" width="9.7109375" style="24" customWidth="1"/>
    <col min="7967" max="7967" width="11.5703125" style="24" customWidth="1"/>
    <col min="7968" max="7970" width="13.28515625" style="24" customWidth="1"/>
    <col min="7971" max="7971" width="9" style="24" customWidth="1"/>
    <col min="7972" max="7972" width="7.7109375" style="24" customWidth="1"/>
    <col min="7973" max="7973" width="8.28515625" style="24" customWidth="1"/>
    <col min="7974" max="7974" width="7.7109375" style="24" customWidth="1"/>
    <col min="7975" max="7975" width="8.28515625" style="24" customWidth="1"/>
    <col min="7976" max="7976" width="7.7109375" style="24" customWidth="1"/>
    <col min="7977" max="7977" width="7.140625" style="24" customWidth="1"/>
    <col min="7978" max="7978" width="7.7109375" style="24" customWidth="1"/>
    <col min="7979" max="7979" width="7.140625" style="24" customWidth="1"/>
    <col min="7980" max="7980" width="7.5703125" style="24" customWidth="1"/>
    <col min="7981" max="7981" width="7.140625" style="24" customWidth="1"/>
    <col min="7982" max="7984" width="8.42578125" style="24" customWidth="1"/>
    <col min="7985" max="7985" width="10.7109375" style="24" customWidth="1"/>
    <col min="7986" max="7986" width="10" style="24" customWidth="1"/>
    <col min="7987" max="7987" width="14.140625" style="24" customWidth="1"/>
    <col min="7988" max="7988" width="13.85546875" style="24" customWidth="1"/>
    <col min="7989" max="7990" width="9.5703125" style="24" customWidth="1"/>
    <col min="7991" max="7998" width="8.7109375" style="24" customWidth="1"/>
    <col min="7999" max="7999" width="19.28515625" style="24" customWidth="1"/>
    <col min="8000" max="8000" width="17.7109375" style="24" customWidth="1"/>
    <col min="8001" max="8001" width="19" style="24" customWidth="1"/>
    <col min="8002" max="8002" width="20" style="24" customWidth="1"/>
    <col min="8003" max="8003" width="12.140625" style="24" customWidth="1"/>
    <col min="8004" max="8004" width="11.85546875" style="24" customWidth="1"/>
    <col min="8005" max="8005" width="13" style="24" customWidth="1"/>
    <col min="8006" max="8006" width="13.5703125" style="24" customWidth="1"/>
    <col min="8007" max="8192" width="9.140625" style="24"/>
    <col min="8193" max="8193" width="5.42578125" style="24" customWidth="1"/>
    <col min="8194" max="8194" width="38.140625" style="24" customWidth="1"/>
    <col min="8195" max="8195" width="10" style="24" customWidth="1"/>
    <col min="8196" max="8196" width="10.7109375" style="24" customWidth="1"/>
    <col min="8197" max="8197" width="9" style="24" customWidth="1"/>
    <col min="8198" max="8200" width="9.85546875" style="24" customWidth="1"/>
    <col min="8201" max="8201" width="11.28515625" style="24" customWidth="1"/>
    <col min="8202" max="8202" width="11.5703125" style="24" customWidth="1"/>
    <col min="8203" max="8203" width="9" style="24" customWidth="1"/>
    <col min="8204" max="8204" width="9.42578125" style="24" customWidth="1"/>
    <col min="8205" max="8205" width="9" style="24" customWidth="1"/>
    <col min="8206" max="8206" width="9.28515625" style="24" customWidth="1"/>
    <col min="8207" max="8207" width="12.7109375" style="24" customWidth="1"/>
    <col min="8208" max="8212" width="12.85546875" style="24" customWidth="1"/>
    <col min="8213" max="8213" width="11" style="24" customWidth="1"/>
    <col min="8214" max="8214" width="10.85546875" style="24" customWidth="1"/>
    <col min="8215" max="8215" width="10.5703125" style="24" customWidth="1"/>
    <col min="8216" max="8217" width="10.85546875" style="24" customWidth="1"/>
    <col min="8218" max="8218" width="10" style="24" customWidth="1"/>
    <col min="8219" max="8219" width="9.5703125" style="24" customWidth="1"/>
    <col min="8220" max="8220" width="9.28515625" style="24" customWidth="1"/>
    <col min="8221" max="8221" width="9" style="24" customWidth="1"/>
    <col min="8222" max="8222" width="9.7109375" style="24" customWidth="1"/>
    <col min="8223" max="8223" width="11.5703125" style="24" customWidth="1"/>
    <col min="8224" max="8226" width="13.28515625" style="24" customWidth="1"/>
    <col min="8227" max="8227" width="9" style="24" customWidth="1"/>
    <col min="8228" max="8228" width="7.7109375" style="24" customWidth="1"/>
    <col min="8229" max="8229" width="8.28515625" style="24" customWidth="1"/>
    <col min="8230" max="8230" width="7.7109375" style="24" customWidth="1"/>
    <col min="8231" max="8231" width="8.28515625" style="24" customWidth="1"/>
    <col min="8232" max="8232" width="7.7109375" style="24" customWidth="1"/>
    <col min="8233" max="8233" width="7.140625" style="24" customWidth="1"/>
    <col min="8234" max="8234" width="7.7109375" style="24" customWidth="1"/>
    <col min="8235" max="8235" width="7.140625" style="24" customWidth="1"/>
    <col min="8236" max="8236" width="7.5703125" style="24" customWidth="1"/>
    <col min="8237" max="8237" width="7.140625" style="24" customWidth="1"/>
    <col min="8238" max="8240" width="8.42578125" style="24" customWidth="1"/>
    <col min="8241" max="8241" width="10.7109375" style="24" customWidth="1"/>
    <col min="8242" max="8242" width="10" style="24" customWidth="1"/>
    <col min="8243" max="8243" width="14.140625" style="24" customWidth="1"/>
    <col min="8244" max="8244" width="13.85546875" style="24" customWidth="1"/>
    <col min="8245" max="8246" width="9.5703125" style="24" customWidth="1"/>
    <col min="8247" max="8254" width="8.7109375" style="24" customWidth="1"/>
    <col min="8255" max="8255" width="19.28515625" style="24" customWidth="1"/>
    <col min="8256" max="8256" width="17.7109375" style="24" customWidth="1"/>
    <col min="8257" max="8257" width="19" style="24" customWidth="1"/>
    <col min="8258" max="8258" width="20" style="24" customWidth="1"/>
    <col min="8259" max="8259" width="12.140625" style="24" customWidth="1"/>
    <col min="8260" max="8260" width="11.85546875" style="24" customWidth="1"/>
    <col min="8261" max="8261" width="13" style="24" customWidth="1"/>
    <col min="8262" max="8262" width="13.5703125" style="24" customWidth="1"/>
    <col min="8263" max="8448" width="9.140625" style="24"/>
    <col min="8449" max="8449" width="5.42578125" style="24" customWidth="1"/>
    <col min="8450" max="8450" width="38.140625" style="24" customWidth="1"/>
    <col min="8451" max="8451" width="10" style="24" customWidth="1"/>
    <col min="8452" max="8452" width="10.7109375" style="24" customWidth="1"/>
    <col min="8453" max="8453" width="9" style="24" customWidth="1"/>
    <col min="8454" max="8456" width="9.85546875" style="24" customWidth="1"/>
    <col min="8457" max="8457" width="11.28515625" style="24" customWidth="1"/>
    <col min="8458" max="8458" width="11.5703125" style="24" customWidth="1"/>
    <col min="8459" max="8459" width="9" style="24" customWidth="1"/>
    <col min="8460" max="8460" width="9.42578125" style="24" customWidth="1"/>
    <col min="8461" max="8461" width="9" style="24" customWidth="1"/>
    <col min="8462" max="8462" width="9.28515625" style="24" customWidth="1"/>
    <col min="8463" max="8463" width="12.7109375" style="24" customWidth="1"/>
    <col min="8464" max="8468" width="12.85546875" style="24" customWidth="1"/>
    <col min="8469" max="8469" width="11" style="24" customWidth="1"/>
    <col min="8470" max="8470" width="10.85546875" style="24" customWidth="1"/>
    <col min="8471" max="8471" width="10.5703125" style="24" customWidth="1"/>
    <col min="8472" max="8473" width="10.85546875" style="24" customWidth="1"/>
    <col min="8474" max="8474" width="10" style="24" customWidth="1"/>
    <col min="8475" max="8475" width="9.5703125" style="24" customWidth="1"/>
    <col min="8476" max="8476" width="9.28515625" style="24" customWidth="1"/>
    <col min="8477" max="8477" width="9" style="24" customWidth="1"/>
    <col min="8478" max="8478" width="9.7109375" style="24" customWidth="1"/>
    <col min="8479" max="8479" width="11.5703125" style="24" customWidth="1"/>
    <col min="8480" max="8482" width="13.28515625" style="24" customWidth="1"/>
    <col min="8483" max="8483" width="9" style="24" customWidth="1"/>
    <col min="8484" max="8484" width="7.7109375" style="24" customWidth="1"/>
    <col min="8485" max="8485" width="8.28515625" style="24" customWidth="1"/>
    <col min="8486" max="8486" width="7.7109375" style="24" customWidth="1"/>
    <col min="8487" max="8487" width="8.28515625" style="24" customWidth="1"/>
    <col min="8488" max="8488" width="7.7109375" style="24" customWidth="1"/>
    <col min="8489" max="8489" width="7.140625" style="24" customWidth="1"/>
    <col min="8490" max="8490" width="7.7109375" style="24" customWidth="1"/>
    <col min="8491" max="8491" width="7.140625" style="24" customWidth="1"/>
    <col min="8492" max="8492" width="7.5703125" style="24" customWidth="1"/>
    <col min="8493" max="8493" width="7.140625" style="24" customWidth="1"/>
    <col min="8494" max="8496" width="8.42578125" style="24" customWidth="1"/>
    <col min="8497" max="8497" width="10.7109375" style="24" customWidth="1"/>
    <col min="8498" max="8498" width="10" style="24" customWidth="1"/>
    <col min="8499" max="8499" width="14.140625" style="24" customWidth="1"/>
    <col min="8500" max="8500" width="13.85546875" style="24" customWidth="1"/>
    <col min="8501" max="8502" width="9.5703125" style="24" customWidth="1"/>
    <col min="8503" max="8510" width="8.7109375" style="24" customWidth="1"/>
    <col min="8511" max="8511" width="19.28515625" style="24" customWidth="1"/>
    <col min="8512" max="8512" width="17.7109375" style="24" customWidth="1"/>
    <col min="8513" max="8513" width="19" style="24" customWidth="1"/>
    <col min="8514" max="8514" width="20" style="24" customWidth="1"/>
    <col min="8515" max="8515" width="12.140625" style="24" customWidth="1"/>
    <col min="8516" max="8516" width="11.85546875" style="24" customWidth="1"/>
    <col min="8517" max="8517" width="13" style="24" customWidth="1"/>
    <col min="8518" max="8518" width="13.5703125" style="24" customWidth="1"/>
    <col min="8519" max="8704" width="9.140625" style="24"/>
    <col min="8705" max="8705" width="5.42578125" style="24" customWidth="1"/>
    <col min="8706" max="8706" width="38.140625" style="24" customWidth="1"/>
    <col min="8707" max="8707" width="10" style="24" customWidth="1"/>
    <col min="8708" max="8708" width="10.7109375" style="24" customWidth="1"/>
    <col min="8709" max="8709" width="9" style="24" customWidth="1"/>
    <col min="8710" max="8712" width="9.85546875" style="24" customWidth="1"/>
    <col min="8713" max="8713" width="11.28515625" style="24" customWidth="1"/>
    <col min="8714" max="8714" width="11.5703125" style="24" customWidth="1"/>
    <col min="8715" max="8715" width="9" style="24" customWidth="1"/>
    <col min="8716" max="8716" width="9.42578125" style="24" customWidth="1"/>
    <col min="8717" max="8717" width="9" style="24" customWidth="1"/>
    <col min="8718" max="8718" width="9.28515625" style="24" customWidth="1"/>
    <col min="8719" max="8719" width="12.7109375" style="24" customWidth="1"/>
    <col min="8720" max="8724" width="12.85546875" style="24" customWidth="1"/>
    <col min="8725" max="8725" width="11" style="24" customWidth="1"/>
    <col min="8726" max="8726" width="10.85546875" style="24" customWidth="1"/>
    <col min="8727" max="8727" width="10.5703125" style="24" customWidth="1"/>
    <col min="8728" max="8729" width="10.85546875" style="24" customWidth="1"/>
    <col min="8730" max="8730" width="10" style="24" customWidth="1"/>
    <col min="8731" max="8731" width="9.5703125" style="24" customWidth="1"/>
    <col min="8732" max="8732" width="9.28515625" style="24" customWidth="1"/>
    <col min="8733" max="8733" width="9" style="24" customWidth="1"/>
    <col min="8734" max="8734" width="9.7109375" style="24" customWidth="1"/>
    <col min="8735" max="8735" width="11.5703125" style="24" customWidth="1"/>
    <col min="8736" max="8738" width="13.28515625" style="24" customWidth="1"/>
    <col min="8739" max="8739" width="9" style="24" customWidth="1"/>
    <col min="8740" max="8740" width="7.7109375" style="24" customWidth="1"/>
    <col min="8741" max="8741" width="8.28515625" style="24" customWidth="1"/>
    <col min="8742" max="8742" width="7.7109375" style="24" customWidth="1"/>
    <col min="8743" max="8743" width="8.28515625" style="24" customWidth="1"/>
    <col min="8744" max="8744" width="7.7109375" style="24" customWidth="1"/>
    <col min="8745" max="8745" width="7.140625" style="24" customWidth="1"/>
    <col min="8746" max="8746" width="7.7109375" style="24" customWidth="1"/>
    <col min="8747" max="8747" width="7.140625" style="24" customWidth="1"/>
    <col min="8748" max="8748" width="7.5703125" style="24" customWidth="1"/>
    <col min="8749" max="8749" width="7.140625" style="24" customWidth="1"/>
    <col min="8750" max="8752" width="8.42578125" style="24" customWidth="1"/>
    <col min="8753" max="8753" width="10.7109375" style="24" customWidth="1"/>
    <col min="8754" max="8754" width="10" style="24" customWidth="1"/>
    <col min="8755" max="8755" width="14.140625" style="24" customWidth="1"/>
    <col min="8756" max="8756" width="13.85546875" style="24" customWidth="1"/>
    <col min="8757" max="8758" width="9.5703125" style="24" customWidth="1"/>
    <col min="8759" max="8766" width="8.7109375" style="24" customWidth="1"/>
    <col min="8767" max="8767" width="19.28515625" style="24" customWidth="1"/>
    <col min="8768" max="8768" width="17.7109375" style="24" customWidth="1"/>
    <col min="8769" max="8769" width="19" style="24" customWidth="1"/>
    <col min="8770" max="8770" width="20" style="24" customWidth="1"/>
    <col min="8771" max="8771" width="12.140625" style="24" customWidth="1"/>
    <col min="8772" max="8772" width="11.85546875" style="24" customWidth="1"/>
    <col min="8773" max="8773" width="13" style="24" customWidth="1"/>
    <col min="8774" max="8774" width="13.5703125" style="24" customWidth="1"/>
    <col min="8775" max="8960" width="9.140625" style="24"/>
    <col min="8961" max="8961" width="5.42578125" style="24" customWidth="1"/>
    <col min="8962" max="8962" width="38.140625" style="24" customWidth="1"/>
    <col min="8963" max="8963" width="10" style="24" customWidth="1"/>
    <col min="8964" max="8964" width="10.7109375" style="24" customWidth="1"/>
    <col min="8965" max="8965" width="9" style="24" customWidth="1"/>
    <col min="8966" max="8968" width="9.85546875" style="24" customWidth="1"/>
    <col min="8969" max="8969" width="11.28515625" style="24" customWidth="1"/>
    <col min="8970" max="8970" width="11.5703125" style="24" customWidth="1"/>
    <col min="8971" max="8971" width="9" style="24" customWidth="1"/>
    <col min="8972" max="8972" width="9.42578125" style="24" customWidth="1"/>
    <col min="8973" max="8973" width="9" style="24" customWidth="1"/>
    <col min="8974" max="8974" width="9.28515625" style="24" customWidth="1"/>
    <col min="8975" max="8975" width="12.7109375" style="24" customWidth="1"/>
    <col min="8976" max="8980" width="12.85546875" style="24" customWidth="1"/>
    <col min="8981" max="8981" width="11" style="24" customWidth="1"/>
    <col min="8982" max="8982" width="10.85546875" style="24" customWidth="1"/>
    <col min="8983" max="8983" width="10.5703125" style="24" customWidth="1"/>
    <col min="8984" max="8985" width="10.85546875" style="24" customWidth="1"/>
    <col min="8986" max="8986" width="10" style="24" customWidth="1"/>
    <col min="8987" max="8987" width="9.5703125" style="24" customWidth="1"/>
    <col min="8988" max="8988" width="9.28515625" style="24" customWidth="1"/>
    <col min="8989" max="8989" width="9" style="24" customWidth="1"/>
    <col min="8990" max="8990" width="9.7109375" style="24" customWidth="1"/>
    <col min="8991" max="8991" width="11.5703125" style="24" customWidth="1"/>
    <col min="8992" max="8994" width="13.28515625" style="24" customWidth="1"/>
    <col min="8995" max="8995" width="9" style="24" customWidth="1"/>
    <col min="8996" max="8996" width="7.7109375" style="24" customWidth="1"/>
    <col min="8997" max="8997" width="8.28515625" style="24" customWidth="1"/>
    <col min="8998" max="8998" width="7.7109375" style="24" customWidth="1"/>
    <col min="8999" max="8999" width="8.28515625" style="24" customWidth="1"/>
    <col min="9000" max="9000" width="7.7109375" style="24" customWidth="1"/>
    <col min="9001" max="9001" width="7.140625" style="24" customWidth="1"/>
    <col min="9002" max="9002" width="7.7109375" style="24" customWidth="1"/>
    <col min="9003" max="9003" width="7.140625" style="24" customWidth="1"/>
    <col min="9004" max="9004" width="7.5703125" style="24" customWidth="1"/>
    <col min="9005" max="9005" width="7.140625" style="24" customWidth="1"/>
    <col min="9006" max="9008" width="8.42578125" style="24" customWidth="1"/>
    <col min="9009" max="9009" width="10.7109375" style="24" customWidth="1"/>
    <col min="9010" max="9010" width="10" style="24" customWidth="1"/>
    <col min="9011" max="9011" width="14.140625" style="24" customWidth="1"/>
    <col min="9012" max="9012" width="13.85546875" style="24" customWidth="1"/>
    <col min="9013" max="9014" width="9.5703125" style="24" customWidth="1"/>
    <col min="9015" max="9022" width="8.7109375" style="24" customWidth="1"/>
    <col min="9023" max="9023" width="19.28515625" style="24" customWidth="1"/>
    <col min="9024" max="9024" width="17.7109375" style="24" customWidth="1"/>
    <col min="9025" max="9025" width="19" style="24" customWidth="1"/>
    <col min="9026" max="9026" width="20" style="24" customWidth="1"/>
    <col min="9027" max="9027" width="12.140625" style="24" customWidth="1"/>
    <col min="9028" max="9028" width="11.85546875" style="24" customWidth="1"/>
    <col min="9029" max="9029" width="13" style="24" customWidth="1"/>
    <col min="9030" max="9030" width="13.5703125" style="24" customWidth="1"/>
    <col min="9031" max="9216" width="9.140625" style="24"/>
    <col min="9217" max="9217" width="5.42578125" style="24" customWidth="1"/>
    <col min="9218" max="9218" width="38.140625" style="24" customWidth="1"/>
    <col min="9219" max="9219" width="10" style="24" customWidth="1"/>
    <col min="9220" max="9220" width="10.7109375" style="24" customWidth="1"/>
    <col min="9221" max="9221" width="9" style="24" customWidth="1"/>
    <col min="9222" max="9224" width="9.85546875" style="24" customWidth="1"/>
    <col min="9225" max="9225" width="11.28515625" style="24" customWidth="1"/>
    <col min="9226" max="9226" width="11.5703125" style="24" customWidth="1"/>
    <col min="9227" max="9227" width="9" style="24" customWidth="1"/>
    <col min="9228" max="9228" width="9.42578125" style="24" customWidth="1"/>
    <col min="9229" max="9229" width="9" style="24" customWidth="1"/>
    <col min="9230" max="9230" width="9.28515625" style="24" customWidth="1"/>
    <col min="9231" max="9231" width="12.7109375" style="24" customWidth="1"/>
    <col min="9232" max="9236" width="12.85546875" style="24" customWidth="1"/>
    <col min="9237" max="9237" width="11" style="24" customWidth="1"/>
    <col min="9238" max="9238" width="10.85546875" style="24" customWidth="1"/>
    <col min="9239" max="9239" width="10.5703125" style="24" customWidth="1"/>
    <col min="9240" max="9241" width="10.85546875" style="24" customWidth="1"/>
    <col min="9242" max="9242" width="10" style="24" customWidth="1"/>
    <col min="9243" max="9243" width="9.5703125" style="24" customWidth="1"/>
    <col min="9244" max="9244" width="9.28515625" style="24" customWidth="1"/>
    <col min="9245" max="9245" width="9" style="24" customWidth="1"/>
    <col min="9246" max="9246" width="9.7109375" style="24" customWidth="1"/>
    <col min="9247" max="9247" width="11.5703125" style="24" customWidth="1"/>
    <col min="9248" max="9250" width="13.28515625" style="24" customWidth="1"/>
    <col min="9251" max="9251" width="9" style="24" customWidth="1"/>
    <col min="9252" max="9252" width="7.7109375" style="24" customWidth="1"/>
    <col min="9253" max="9253" width="8.28515625" style="24" customWidth="1"/>
    <col min="9254" max="9254" width="7.7109375" style="24" customWidth="1"/>
    <col min="9255" max="9255" width="8.28515625" style="24" customWidth="1"/>
    <col min="9256" max="9256" width="7.7109375" style="24" customWidth="1"/>
    <col min="9257" max="9257" width="7.140625" style="24" customWidth="1"/>
    <col min="9258" max="9258" width="7.7109375" style="24" customWidth="1"/>
    <col min="9259" max="9259" width="7.140625" style="24" customWidth="1"/>
    <col min="9260" max="9260" width="7.5703125" style="24" customWidth="1"/>
    <col min="9261" max="9261" width="7.140625" style="24" customWidth="1"/>
    <col min="9262" max="9264" width="8.42578125" style="24" customWidth="1"/>
    <col min="9265" max="9265" width="10.7109375" style="24" customWidth="1"/>
    <col min="9266" max="9266" width="10" style="24" customWidth="1"/>
    <col min="9267" max="9267" width="14.140625" style="24" customWidth="1"/>
    <col min="9268" max="9268" width="13.85546875" style="24" customWidth="1"/>
    <col min="9269" max="9270" width="9.5703125" style="24" customWidth="1"/>
    <col min="9271" max="9278" width="8.7109375" style="24" customWidth="1"/>
    <col min="9279" max="9279" width="19.28515625" style="24" customWidth="1"/>
    <col min="9280" max="9280" width="17.7109375" style="24" customWidth="1"/>
    <col min="9281" max="9281" width="19" style="24" customWidth="1"/>
    <col min="9282" max="9282" width="20" style="24" customWidth="1"/>
    <col min="9283" max="9283" width="12.140625" style="24" customWidth="1"/>
    <col min="9284" max="9284" width="11.85546875" style="24" customWidth="1"/>
    <col min="9285" max="9285" width="13" style="24" customWidth="1"/>
    <col min="9286" max="9286" width="13.5703125" style="24" customWidth="1"/>
    <col min="9287" max="9472" width="9.140625" style="24"/>
    <col min="9473" max="9473" width="5.42578125" style="24" customWidth="1"/>
    <col min="9474" max="9474" width="38.140625" style="24" customWidth="1"/>
    <col min="9475" max="9475" width="10" style="24" customWidth="1"/>
    <col min="9476" max="9476" width="10.7109375" style="24" customWidth="1"/>
    <col min="9477" max="9477" width="9" style="24" customWidth="1"/>
    <col min="9478" max="9480" width="9.85546875" style="24" customWidth="1"/>
    <col min="9481" max="9481" width="11.28515625" style="24" customWidth="1"/>
    <col min="9482" max="9482" width="11.5703125" style="24" customWidth="1"/>
    <col min="9483" max="9483" width="9" style="24" customWidth="1"/>
    <col min="9484" max="9484" width="9.42578125" style="24" customWidth="1"/>
    <col min="9485" max="9485" width="9" style="24" customWidth="1"/>
    <col min="9486" max="9486" width="9.28515625" style="24" customWidth="1"/>
    <col min="9487" max="9487" width="12.7109375" style="24" customWidth="1"/>
    <col min="9488" max="9492" width="12.85546875" style="24" customWidth="1"/>
    <col min="9493" max="9493" width="11" style="24" customWidth="1"/>
    <col min="9494" max="9494" width="10.85546875" style="24" customWidth="1"/>
    <col min="9495" max="9495" width="10.5703125" style="24" customWidth="1"/>
    <col min="9496" max="9497" width="10.85546875" style="24" customWidth="1"/>
    <col min="9498" max="9498" width="10" style="24" customWidth="1"/>
    <col min="9499" max="9499" width="9.5703125" style="24" customWidth="1"/>
    <col min="9500" max="9500" width="9.28515625" style="24" customWidth="1"/>
    <col min="9501" max="9501" width="9" style="24" customWidth="1"/>
    <col min="9502" max="9502" width="9.7109375" style="24" customWidth="1"/>
    <col min="9503" max="9503" width="11.5703125" style="24" customWidth="1"/>
    <col min="9504" max="9506" width="13.28515625" style="24" customWidth="1"/>
    <col min="9507" max="9507" width="9" style="24" customWidth="1"/>
    <col min="9508" max="9508" width="7.7109375" style="24" customWidth="1"/>
    <col min="9509" max="9509" width="8.28515625" style="24" customWidth="1"/>
    <col min="9510" max="9510" width="7.7109375" style="24" customWidth="1"/>
    <col min="9511" max="9511" width="8.28515625" style="24" customWidth="1"/>
    <col min="9512" max="9512" width="7.7109375" style="24" customWidth="1"/>
    <col min="9513" max="9513" width="7.140625" style="24" customWidth="1"/>
    <col min="9514" max="9514" width="7.7109375" style="24" customWidth="1"/>
    <col min="9515" max="9515" width="7.140625" style="24" customWidth="1"/>
    <col min="9516" max="9516" width="7.5703125" style="24" customWidth="1"/>
    <col min="9517" max="9517" width="7.140625" style="24" customWidth="1"/>
    <col min="9518" max="9520" width="8.42578125" style="24" customWidth="1"/>
    <col min="9521" max="9521" width="10.7109375" style="24" customWidth="1"/>
    <col min="9522" max="9522" width="10" style="24" customWidth="1"/>
    <col min="9523" max="9523" width="14.140625" style="24" customWidth="1"/>
    <col min="9524" max="9524" width="13.85546875" style="24" customWidth="1"/>
    <col min="9525" max="9526" width="9.5703125" style="24" customWidth="1"/>
    <col min="9527" max="9534" width="8.7109375" style="24" customWidth="1"/>
    <col min="9535" max="9535" width="19.28515625" style="24" customWidth="1"/>
    <col min="9536" max="9536" width="17.7109375" style="24" customWidth="1"/>
    <col min="9537" max="9537" width="19" style="24" customWidth="1"/>
    <col min="9538" max="9538" width="20" style="24" customWidth="1"/>
    <col min="9539" max="9539" width="12.140625" style="24" customWidth="1"/>
    <col min="9540" max="9540" width="11.85546875" style="24" customWidth="1"/>
    <col min="9541" max="9541" width="13" style="24" customWidth="1"/>
    <col min="9542" max="9542" width="13.5703125" style="24" customWidth="1"/>
    <col min="9543" max="9728" width="9.140625" style="24"/>
    <col min="9729" max="9729" width="5.42578125" style="24" customWidth="1"/>
    <col min="9730" max="9730" width="38.140625" style="24" customWidth="1"/>
    <col min="9731" max="9731" width="10" style="24" customWidth="1"/>
    <col min="9732" max="9732" width="10.7109375" style="24" customWidth="1"/>
    <col min="9733" max="9733" width="9" style="24" customWidth="1"/>
    <col min="9734" max="9736" width="9.85546875" style="24" customWidth="1"/>
    <col min="9737" max="9737" width="11.28515625" style="24" customWidth="1"/>
    <col min="9738" max="9738" width="11.5703125" style="24" customWidth="1"/>
    <col min="9739" max="9739" width="9" style="24" customWidth="1"/>
    <col min="9740" max="9740" width="9.42578125" style="24" customWidth="1"/>
    <col min="9741" max="9741" width="9" style="24" customWidth="1"/>
    <col min="9742" max="9742" width="9.28515625" style="24" customWidth="1"/>
    <col min="9743" max="9743" width="12.7109375" style="24" customWidth="1"/>
    <col min="9744" max="9748" width="12.85546875" style="24" customWidth="1"/>
    <col min="9749" max="9749" width="11" style="24" customWidth="1"/>
    <col min="9750" max="9750" width="10.85546875" style="24" customWidth="1"/>
    <col min="9751" max="9751" width="10.5703125" style="24" customWidth="1"/>
    <col min="9752" max="9753" width="10.85546875" style="24" customWidth="1"/>
    <col min="9754" max="9754" width="10" style="24" customWidth="1"/>
    <col min="9755" max="9755" width="9.5703125" style="24" customWidth="1"/>
    <col min="9756" max="9756" width="9.28515625" style="24" customWidth="1"/>
    <col min="9757" max="9757" width="9" style="24" customWidth="1"/>
    <col min="9758" max="9758" width="9.7109375" style="24" customWidth="1"/>
    <col min="9759" max="9759" width="11.5703125" style="24" customWidth="1"/>
    <col min="9760" max="9762" width="13.28515625" style="24" customWidth="1"/>
    <col min="9763" max="9763" width="9" style="24" customWidth="1"/>
    <col min="9764" max="9764" width="7.7109375" style="24" customWidth="1"/>
    <col min="9765" max="9765" width="8.28515625" style="24" customWidth="1"/>
    <col min="9766" max="9766" width="7.7109375" style="24" customWidth="1"/>
    <col min="9767" max="9767" width="8.28515625" style="24" customWidth="1"/>
    <col min="9768" max="9768" width="7.7109375" style="24" customWidth="1"/>
    <col min="9769" max="9769" width="7.140625" style="24" customWidth="1"/>
    <col min="9770" max="9770" width="7.7109375" style="24" customWidth="1"/>
    <col min="9771" max="9771" width="7.140625" style="24" customWidth="1"/>
    <col min="9772" max="9772" width="7.5703125" style="24" customWidth="1"/>
    <col min="9773" max="9773" width="7.140625" style="24" customWidth="1"/>
    <col min="9774" max="9776" width="8.42578125" style="24" customWidth="1"/>
    <col min="9777" max="9777" width="10.7109375" style="24" customWidth="1"/>
    <col min="9778" max="9778" width="10" style="24" customWidth="1"/>
    <col min="9779" max="9779" width="14.140625" style="24" customWidth="1"/>
    <col min="9780" max="9780" width="13.85546875" style="24" customWidth="1"/>
    <col min="9781" max="9782" width="9.5703125" style="24" customWidth="1"/>
    <col min="9783" max="9790" width="8.7109375" style="24" customWidth="1"/>
    <col min="9791" max="9791" width="19.28515625" style="24" customWidth="1"/>
    <col min="9792" max="9792" width="17.7109375" style="24" customWidth="1"/>
    <col min="9793" max="9793" width="19" style="24" customWidth="1"/>
    <col min="9794" max="9794" width="20" style="24" customWidth="1"/>
    <col min="9795" max="9795" width="12.140625" style="24" customWidth="1"/>
    <col min="9796" max="9796" width="11.85546875" style="24" customWidth="1"/>
    <col min="9797" max="9797" width="13" style="24" customWidth="1"/>
    <col min="9798" max="9798" width="13.5703125" style="24" customWidth="1"/>
    <col min="9799" max="9984" width="9.140625" style="24"/>
    <col min="9985" max="9985" width="5.42578125" style="24" customWidth="1"/>
    <col min="9986" max="9986" width="38.140625" style="24" customWidth="1"/>
    <col min="9987" max="9987" width="10" style="24" customWidth="1"/>
    <col min="9988" max="9988" width="10.7109375" style="24" customWidth="1"/>
    <col min="9989" max="9989" width="9" style="24" customWidth="1"/>
    <col min="9990" max="9992" width="9.85546875" style="24" customWidth="1"/>
    <col min="9993" max="9993" width="11.28515625" style="24" customWidth="1"/>
    <col min="9994" max="9994" width="11.5703125" style="24" customWidth="1"/>
    <col min="9995" max="9995" width="9" style="24" customWidth="1"/>
    <col min="9996" max="9996" width="9.42578125" style="24" customWidth="1"/>
    <col min="9997" max="9997" width="9" style="24" customWidth="1"/>
    <col min="9998" max="9998" width="9.28515625" style="24" customWidth="1"/>
    <col min="9999" max="9999" width="12.7109375" style="24" customWidth="1"/>
    <col min="10000" max="10004" width="12.85546875" style="24" customWidth="1"/>
    <col min="10005" max="10005" width="11" style="24" customWidth="1"/>
    <col min="10006" max="10006" width="10.85546875" style="24" customWidth="1"/>
    <col min="10007" max="10007" width="10.5703125" style="24" customWidth="1"/>
    <col min="10008" max="10009" width="10.85546875" style="24" customWidth="1"/>
    <col min="10010" max="10010" width="10" style="24" customWidth="1"/>
    <col min="10011" max="10011" width="9.5703125" style="24" customWidth="1"/>
    <col min="10012" max="10012" width="9.28515625" style="24" customWidth="1"/>
    <col min="10013" max="10013" width="9" style="24" customWidth="1"/>
    <col min="10014" max="10014" width="9.7109375" style="24" customWidth="1"/>
    <col min="10015" max="10015" width="11.5703125" style="24" customWidth="1"/>
    <col min="10016" max="10018" width="13.28515625" style="24" customWidth="1"/>
    <col min="10019" max="10019" width="9" style="24" customWidth="1"/>
    <col min="10020" max="10020" width="7.7109375" style="24" customWidth="1"/>
    <col min="10021" max="10021" width="8.28515625" style="24" customWidth="1"/>
    <col min="10022" max="10022" width="7.7109375" style="24" customWidth="1"/>
    <col min="10023" max="10023" width="8.28515625" style="24" customWidth="1"/>
    <col min="10024" max="10024" width="7.7109375" style="24" customWidth="1"/>
    <col min="10025" max="10025" width="7.140625" style="24" customWidth="1"/>
    <col min="10026" max="10026" width="7.7109375" style="24" customWidth="1"/>
    <col min="10027" max="10027" width="7.140625" style="24" customWidth="1"/>
    <col min="10028" max="10028" width="7.5703125" style="24" customWidth="1"/>
    <col min="10029" max="10029" width="7.140625" style="24" customWidth="1"/>
    <col min="10030" max="10032" width="8.42578125" style="24" customWidth="1"/>
    <col min="10033" max="10033" width="10.7109375" style="24" customWidth="1"/>
    <col min="10034" max="10034" width="10" style="24" customWidth="1"/>
    <col min="10035" max="10035" width="14.140625" style="24" customWidth="1"/>
    <col min="10036" max="10036" width="13.85546875" style="24" customWidth="1"/>
    <col min="10037" max="10038" width="9.5703125" style="24" customWidth="1"/>
    <col min="10039" max="10046" width="8.7109375" style="24" customWidth="1"/>
    <col min="10047" max="10047" width="19.28515625" style="24" customWidth="1"/>
    <col min="10048" max="10048" width="17.7109375" style="24" customWidth="1"/>
    <col min="10049" max="10049" width="19" style="24" customWidth="1"/>
    <col min="10050" max="10050" width="20" style="24" customWidth="1"/>
    <col min="10051" max="10051" width="12.140625" style="24" customWidth="1"/>
    <col min="10052" max="10052" width="11.85546875" style="24" customWidth="1"/>
    <col min="10053" max="10053" width="13" style="24" customWidth="1"/>
    <col min="10054" max="10054" width="13.5703125" style="24" customWidth="1"/>
    <col min="10055" max="10240" width="9.140625" style="24"/>
    <col min="10241" max="10241" width="5.42578125" style="24" customWidth="1"/>
    <col min="10242" max="10242" width="38.140625" style="24" customWidth="1"/>
    <col min="10243" max="10243" width="10" style="24" customWidth="1"/>
    <col min="10244" max="10244" width="10.7109375" style="24" customWidth="1"/>
    <col min="10245" max="10245" width="9" style="24" customWidth="1"/>
    <col min="10246" max="10248" width="9.85546875" style="24" customWidth="1"/>
    <col min="10249" max="10249" width="11.28515625" style="24" customWidth="1"/>
    <col min="10250" max="10250" width="11.5703125" style="24" customWidth="1"/>
    <col min="10251" max="10251" width="9" style="24" customWidth="1"/>
    <col min="10252" max="10252" width="9.42578125" style="24" customWidth="1"/>
    <col min="10253" max="10253" width="9" style="24" customWidth="1"/>
    <col min="10254" max="10254" width="9.28515625" style="24" customWidth="1"/>
    <col min="10255" max="10255" width="12.7109375" style="24" customWidth="1"/>
    <col min="10256" max="10260" width="12.85546875" style="24" customWidth="1"/>
    <col min="10261" max="10261" width="11" style="24" customWidth="1"/>
    <col min="10262" max="10262" width="10.85546875" style="24" customWidth="1"/>
    <col min="10263" max="10263" width="10.5703125" style="24" customWidth="1"/>
    <col min="10264" max="10265" width="10.85546875" style="24" customWidth="1"/>
    <col min="10266" max="10266" width="10" style="24" customWidth="1"/>
    <col min="10267" max="10267" width="9.5703125" style="24" customWidth="1"/>
    <col min="10268" max="10268" width="9.28515625" style="24" customWidth="1"/>
    <col min="10269" max="10269" width="9" style="24" customWidth="1"/>
    <col min="10270" max="10270" width="9.7109375" style="24" customWidth="1"/>
    <col min="10271" max="10271" width="11.5703125" style="24" customWidth="1"/>
    <col min="10272" max="10274" width="13.28515625" style="24" customWidth="1"/>
    <col min="10275" max="10275" width="9" style="24" customWidth="1"/>
    <col min="10276" max="10276" width="7.7109375" style="24" customWidth="1"/>
    <col min="10277" max="10277" width="8.28515625" style="24" customWidth="1"/>
    <col min="10278" max="10278" width="7.7109375" style="24" customWidth="1"/>
    <col min="10279" max="10279" width="8.28515625" style="24" customWidth="1"/>
    <col min="10280" max="10280" width="7.7109375" style="24" customWidth="1"/>
    <col min="10281" max="10281" width="7.140625" style="24" customWidth="1"/>
    <col min="10282" max="10282" width="7.7109375" style="24" customWidth="1"/>
    <col min="10283" max="10283" width="7.140625" style="24" customWidth="1"/>
    <col min="10284" max="10284" width="7.5703125" style="24" customWidth="1"/>
    <col min="10285" max="10285" width="7.140625" style="24" customWidth="1"/>
    <col min="10286" max="10288" width="8.42578125" style="24" customWidth="1"/>
    <col min="10289" max="10289" width="10.7109375" style="24" customWidth="1"/>
    <col min="10290" max="10290" width="10" style="24" customWidth="1"/>
    <col min="10291" max="10291" width="14.140625" style="24" customWidth="1"/>
    <col min="10292" max="10292" width="13.85546875" style="24" customWidth="1"/>
    <col min="10293" max="10294" width="9.5703125" style="24" customWidth="1"/>
    <col min="10295" max="10302" width="8.7109375" style="24" customWidth="1"/>
    <col min="10303" max="10303" width="19.28515625" style="24" customWidth="1"/>
    <col min="10304" max="10304" width="17.7109375" style="24" customWidth="1"/>
    <col min="10305" max="10305" width="19" style="24" customWidth="1"/>
    <col min="10306" max="10306" width="20" style="24" customWidth="1"/>
    <col min="10307" max="10307" width="12.140625" style="24" customWidth="1"/>
    <col min="10308" max="10308" width="11.85546875" style="24" customWidth="1"/>
    <col min="10309" max="10309" width="13" style="24" customWidth="1"/>
    <col min="10310" max="10310" width="13.5703125" style="24" customWidth="1"/>
    <col min="10311" max="10496" width="9.140625" style="24"/>
    <col min="10497" max="10497" width="5.42578125" style="24" customWidth="1"/>
    <col min="10498" max="10498" width="38.140625" style="24" customWidth="1"/>
    <col min="10499" max="10499" width="10" style="24" customWidth="1"/>
    <col min="10500" max="10500" width="10.7109375" style="24" customWidth="1"/>
    <col min="10501" max="10501" width="9" style="24" customWidth="1"/>
    <col min="10502" max="10504" width="9.85546875" style="24" customWidth="1"/>
    <col min="10505" max="10505" width="11.28515625" style="24" customWidth="1"/>
    <col min="10506" max="10506" width="11.5703125" style="24" customWidth="1"/>
    <col min="10507" max="10507" width="9" style="24" customWidth="1"/>
    <col min="10508" max="10508" width="9.42578125" style="24" customWidth="1"/>
    <col min="10509" max="10509" width="9" style="24" customWidth="1"/>
    <col min="10510" max="10510" width="9.28515625" style="24" customWidth="1"/>
    <col min="10511" max="10511" width="12.7109375" style="24" customWidth="1"/>
    <col min="10512" max="10516" width="12.85546875" style="24" customWidth="1"/>
    <col min="10517" max="10517" width="11" style="24" customWidth="1"/>
    <col min="10518" max="10518" width="10.85546875" style="24" customWidth="1"/>
    <col min="10519" max="10519" width="10.5703125" style="24" customWidth="1"/>
    <col min="10520" max="10521" width="10.85546875" style="24" customWidth="1"/>
    <col min="10522" max="10522" width="10" style="24" customWidth="1"/>
    <col min="10523" max="10523" width="9.5703125" style="24" customWidth="1"/>
    <col min="10524" max="10524" width="9.28515625" style="24" customWidth="1"/>
    <col min="10525" max="10525" width="9" style="24" customWidth="1"/>
    <col min="10526" max="10526" width="9.7109375" style="24" customWidth="1"/>
    <col min="10527" max="10527" width="11.5703125" style="24" customWidth="1"/>
    <col min="10528" max="10530" width="13.28515625" style="24" customWidth="1"/>
    <col min="10531" max="10531" width="9" style="24" customWidth="1"/>
    <col min="10532" max="10532" width="7.7109375" style="24" customWidth="1"/>
    <col min="10533" max="10533" width="8.28515625" style="24" customWidth="1"/>
    <col min="10534" max="10534" width="7.7109375" style="24" customWidth="1"/>
    <col min="10535" max="10535" width="8.28515625" style="24" customWidth="1"/>
    <col min="10536" max="10536" width="7.7109375" style="24" customWidth="1"/>
    <col min="10537" max="10537" width="7.140625" style="24" customWidth="1"/>
    <col min="10538" max="10538" width="7.7109375" style="24" customWidth="1"/>
    <col min="10539" max="10539" width="7.140625" style="24" customWidth="1"/>
    <col min="10540" max="10540" width="7.5703125" style="24" customWidth="1"/>
    <col min="10541" max="10541" width="7.140625" style="24" customWidth="1"/>
    <col min="10542" max="10544" width="8.42578125" style="24" customWidth="1"/>
    <col min="10545" max="10545" width="10.7109375" style="24" customWidth="1"/>
    <col min="10546" max="10546" width="10" style="24" customWidth="1"/>
    <col min="10547" max="10547" width="14.140625" style="24" customWidth="1"/>
    <col min="10548" max="10548" width="13.85546875" style="24" customWidth="1"/>
    <col min="10549" max="10550" width="9.5703125" style="24" customWidth="1"/>
    <col min="10551" max="10558" width="8.7109375" style="24" customWidth="1"/>
    <col min="10559" max="10559" width="19.28515625" style="24" customWidth="1"/>
    <col min="10560" max="10560" width="17.7109375" style="24" customWidth="1"/>
    <col min="10561" max="10561" width="19" style="24" customWidth="1"/>
    <col min="10562" max="10562" width="20" style="24" customWidth="1"/>
    <col min="10563" max="10563" width="12.140625" style="24" customWidth="1"/>
    <col min="10564" max="10564" width="11.85546875" style="24" customWidth="1"/>
    <col min="10565" max="10565" width="13" style="24" customWidth="1"/>
    <col min="10566" max="10566" width="13.5703125" style="24" customWidth="1"/>
    <col min="10567" max="10752" width="9.140625" style="24"/>
    <col min="10753" max="10753" width="5.42578125" style="24" customWidth="1"/>
    <col min="10754" max="10754" width="38.140625" style="24" customWidth="1"/>
    <col min="10755" max="10755" width="10" style="24" customWidth="1"/>
    <col min="10756" max="10756" width="10.7109375" style="24" customWidth="1"/>
    <col min="10757" max="10757" width="9" style="24" customWidth="1"/>
    <col min="10758" max="10760" width="9.85546875" style="24" customWidth="1"/>
    <col min="10761" max="10761" width="11.28515625" style="24" customWidth="1"/>
    <col min="10762" max="10762" width="11.5703125" style="24" customWidth="1"/>
    <col min="10763" max="10763" width="9" style="24" customWidth="1"/>
    <col min="10764" max="10764" width="9.42578125" style="24" customWidth="1"/>
    <col min="10765" max="10765" width="9" style="24" customWidth="1"/>
    <col min="10766" max="10766" width="9.28515625" style="24" customWidth="1"/>
    <col min="10767" max="10767" width="12.7109375" style="24" customWidth="1"/>
    <col min="10768" max="10772" width="12.85546875" style="24" customWidth="1"/>
    <col min="10773" max="10773" width="11" style="24" customWidth="1"/>
    <col min="10774" max="10774" width="10.85546875" style="24" customWidth="1"/>
    <col min="10775" max="10775" width="10.5703125" style="24" customWidth="1"/>
    <col min="10776" max="10777" width="10.85546875" style="24" customWidth="1"/>
    <col min="10778" max="10778" width="10" style="24" customWidth="1"/>
    <col min="10779" max="10779" width="9.5703125" style="24" customWidth="1"/>
    <col min="10780" max="10780" width="9.28515625" style="24" customWidth="1"/>
    <col min="10781" max="10781" width="9" style="24" customWidth="1"/>
    <col min="10782" max="10782" width="9.7109375" style="24" customWidth="1"/>
    <col min="10783" max="10783" width="11.5703125" style="24" customWidth="1"/>
    <col min="10784" max="10786" width="13.28515625" style="24" customWidth="1"/>
    <col min="10787" max="10787" width="9" style="24" customWidth="1"/>
    <col min="10788" max="10788" width="7.7109375" style="24" customWidth="1"/>
    <col min="10789" max="10789" width="8.28515625" style="24" customWidth="1"/>
    <col min="10790" max="10790" width="7.7109375" style="24" customWidth="1"/>
    <col min="10791" max="10791" width="8.28515625" style="24" customWidth="1"/>
    <col min="10792" max="10792" width="7.7109375" style="24" customWidth="1"/>
    <col min="10793" max="10793" width="7.140625" style="24" customWidth="1"/>
    <col min="10794" max="10794" width="7.7109375" style="24" customWidth="1"/>
    <col min="10795" max="10795" width="7.140625" style="24" customWidth="1"/>
    <col min="10796" max="10796" width="7.5703125" style="24" customWidth="1"/>
    <col min="10797" max="10797" width="7.140625" style="24" customWidth="1"/>
    <col min="10798" max="10800" width="8.42578125" style="24" customWidth="1"/>
    <col min="10801" max="10801" width="10.7109375" style="24" customWidth="1"/>
    <col min="10802" max="10802" width="10" style="24" customWidth="1"/>
    <col min="10803" max="10803" width="14.140625" style="24" customWidth="1"/>
    <col min="10804" max="10804" width="13.85546875" style="24" customWidth="1"/>
    <col min="10805" max="10806" width="9.5703125" style="24" customWidth="1"/>
    <col min="10807" max="10814" width="8.7109375" style="24" customWidth="1"/>
    <col min="10815" max="10815" width="19.28515625" style="24" customWidth="1"/>
    <col min="10816" max="10816" width="17.7109375" style="24" customWidth="1"/>
    <col min="10817" max="10817" width="19" style="24" customWidth="1"/>
    <col min="10818" max="10818" width="20" style="24" customWidth="1"/>
    <col min="10819" max="10819" width="12.140625" style="24" customWidth="1"/>
    <col min="10820" max="10820" width="11.85546875" style="24" customWidth="1"/>
    <col min="10821" max="10821" width="13" style="24" customWidth="1"/>
    <col min="10822" max="10822" width="13.5703125" style="24" customWidth="1"/>
    <col min="10823" max="11008" width="9.140625" style="24"/>
    <col min="11009" max="11009" width="5.42578125" style="24" customWidth="1"/>
    <col min="11010" max="11010" width="38.140625" style="24" customWidth="1"/>
    <col min="11011" max="11011" width="10" style="24" customWidth="1"/>
    <col min="11012" max="11012" width="10.7109375" style="24" customWidth="1"/>
    <col min="11013" max="11013" width="9" style="24" customWidth="1"/>
    <col min="11014" max="11016" width="9.85546875" style="24" customWidth="1"/>
    <col min="11017" max="11017" width="11.28515625" style="24" customWidth="1"/>
    <col min="11018" max="11018" width="11.5703125" style="24" customWidth="1"/>
    <col min="11019" max="11019" width="9" style="24" customWidth="1"/>
    <col min="11020" max="11020" width="9.42578125" style="24" customWidth="1"/>
    <col min="11021" max="11021" width="9" style="24" customWidth="1"/>
    <col min="11022" max="11022" width="9.28515625" style="24" customWidth="1"/>
    <col min="11023" max="11023" width="12.7109375" style="24" customWidth="1"/>
    <col min="11024" max="11028" width="12.85546875" style="24" customWidth="1"/>
    <col min="11029" max="11029" width="11" style="24" customWidth="1"/>
    <col min="11030" max="11030" width="10.85546875" style="24" customWidth="1"/>
    <col min="11031" max="11031" width="10.5703125" style="24" customWidth="1"/>
    <col min="11032" max="11033" width="10.85546875" style="24" customWidth="1"/>
    <col min="11034" max="11034" width="10" style="24" customWidth="1"/>
    <col min="11035" max="11035" width="9.5703125" style="24" customWidth="1"/>
    <col min="11036" max="11036" width="9.28515625" style="24" customWidth="1"/>
    <col min="11037" max="11037" width="9" style="24" customWidth="1"/>
    <col min="11038" max="11038" width="9.7109375" style="24" customWidth="1"/>
    <col min="11039" max="11039" width="11.5703125" style="24" customWidth="1"/>
    <col min="11040" max="11042" width="13.28515625" style="24" customWidth="1"/>
    <col min="11043" max="11043" width="9" style="24" customWidth="1"/>
    <col min="11044" max="11044" width="7.7109375" style="24" customWidth="1"/>
    <col min="11045" max="11045" width="8.28515625" style="24" customWidth="1"/>
    <col min="11046" max="11046" width="7.7109375" style="24" customWidth="1"/>
    <col min="11047" max="11047" width="8.28515625" style="24" customWidth="1"/>
    <col min="11048" max="11048" width="7.7109375" style="24" customWidth="1"/>
    <col min="11049" max="11049" width="7.140625" style="24" customWidth="1"/>
    <col min="11050" max="11050" width="7.7109375" style="24" customWidth="1"/>
    <col min="11051" max="11051" width="7.140625" style="24" customWidth="1"/>
    <col min="11052" max="11052" width="7.5703125" style="24" customWidth="1"/>
    <col min="11053" max="11053" width="7.140625" style="24" customWidth="1"/>
    <col min="11054" max="11056" width="8.42578125" style="24" customWidth="1"/>
    <col min="11057" max="11057" width="10.7109375" style="24" customWidth="1"/>
    <col min="11058" max="11058" width="10" style="24" customWidth="1"/>
    <col min="11059" max="11059" width="14.140625" style="24" customWidth="1"/>
    <col min="11060" max="11060" width="13.85546875" style="24" customWidth="1"/>
    <col min="11061" max="11062" width="9.5703125" style="24" customWidth="1"/>
    <col min="11063" max="11070" width="8.7109375" style="24" customWidth="1"/>
    <col min="11071" max="11071" width="19.28515625" style="24" customWidth="1"/>
    <col min="11072" max="11072" width="17.7109375" style="24" customWidth="1"/>
    <col min="11073" max="11073" width="19" style="24" customWidth="1"/>
    <col min="11074" max="11074" width="20" style="24" customWidth="1"/>
    <col min="11075" max="11075" width="12.140625" style="24" customWidth="1"/>
    <col min="11076" max="11076" width="11.85546875" style="24" customWidth="1"/>
    <col min="11077" max="11077" width="13" style="24" customWidth="1"/>
    <col min="11078" max="11078" width="13.5703125" style="24" customWidth="1"/>
    <col min="11079" max="11264" width="9.140625" style="24"/>
    <col min="11265" max="11265" width="5.42578125" style="24" customWidth="1"/>
    <col min="11266" max="11266" width="38.140625" style="24" customWidth="1"/>
    <col min="11267" max="11267" width="10" style="24" customWidth="1"/>
    <col min="11268" max="11268" width="10.7109375" style="24" customWidth="1"/>
    <col min="11269" max="11269" width="9" style="24" customWidth="1"/>
    <col min="11270" max="11272" width="9.85546875" style="24" customWidth="1"/>
    <col min="11273" max="11273" width="11.28515625" style="24" customWidth="1"/>
    <col min="11274" max="11274" width="11.5703125" style="24" customWidth="1"/>
    <col min="11275" max="11275" width="9" style="24" customWidth="1"/>
    <col min="11276" max="11276" width="9.42578125" style="24" customWidth="1"/>
    <col min="11277" max="11277" width="9" style="24" customWidth="1"/>
    <col min="11278" max="11278" width="9.28515625" style="24" customWidth="1"/>
    <col min="11279" max="11279" width="12.7109375" style="24" customWidth="1"/>
    <col min="11280" max="11284" width="12.85546875" style="24" customWidth="1"/>
    <col min="11285" max="11285" width="11" style="24" customWidth="1"/>
    <col min="11286" max="11286" width="10.85546875" style="24" customWidth="1"/>
    <col min="11287" max="11287" width="10.5703125" style="24" customWidth="1"/>
    <col min="11288" max="11289" width="10.85546875" style="24" customWidth="1"/>
    <col min="11290" max="11290" width="10" style="24" customWidth="1"/>
    <col min="11291" max="11291" width="9.5703125" style="24" customWidth="1"/>
    <col min="11292" max="11292" width="9.28515625" style="24" customWidth="1"/>
    <col min="11293" max="11293" width="9" style="24" customWidth="1"/>
    <col min="11294" max="11294" width="9.7109375" style="24" customWidth="1"/>
    <col min="11295" max="11295" width="11.5703125" style="24" customWidth="1"/>
    <col min="11296" max="11298" width="13.28515625" style="24" customWidth="1"/>
    <col min="11299" max="11299" width="9" style="24" customWidth="1"/>
    <col min="11300" max="11300" width="7.7109375" style="24" customWidth="1"/>
    <col min="11301" max="11301" width="8.28515625" style="24" customWidth="1"/>
    <col min="11302" max="11302" width="7.7109375" style="24" customWidth="1"/>
    <col min="11303" max="11303" width="8.28515625" style="24" customWidth="1"/>
    <col min="11304" max="11304" width="7.7109375" style="24" customWidth="1"/>
    <col min="11305" max="11305" width="7.140625" style="24" customWidth="1"/>
    <col min="11306" max="11306" width="7.7109375" style="24" customWidth="1"/>
    <col min="11307" max="11307" width="7.140625" style="24" customWidth="1"/>
    <col min="11308" max="11308" width="7.5703125" style="24" customWidth="1"/>
    <col min="11309" max="11309" width="7.140625" style="24" customWidth="1"/>
    <col min="11310" max="11312" width="8.42578125" style="24" customWidth="1"/>
    <col min="11313" max="11313" width="10.7109375" style="24" customWidth="1"/>
    <col min="11314" max="11314" width="10" style="24" customWidth="1"/>
    <col min="11315" max="11315" width="14.140625" style="24" customWidth="1"/>
    <col min="11316" max="11316" width="13.85546875" style="24" customWidth="1"/>
    <col min="11317" max="11318" width="9.5703125" style="24" customWidth="1"/>
    <col min="11319" max="11326" width="8.7109375" style="24" customWidth="1"/>
    <col min="11327" max="11327" width="19.28515625" style="24" customWidth="1"/>
    <col min="11328" max="11328" width="17.7109375" style="24" customWidth="1"/>
    <col min="11329" max="11329" width="19" style="24" customWidth="1"/>
    <col min="11330" max="11330" width="20" style="24" customWidth="1"/>
    <col min="11331" max="11331" width="12.140625" style="24" customWidth="1"/>
    <col min="11332" max="11332" width="11.85546875" style="24" customWidth="1"/>
    <col min="11333" max="11333" width="13" style="24" customWidth="1"/>
    <col min="11334" max="11334" width="13.5703125" style="24" customWidth="1"/>
    <col min="11335" max="11520" width="9.140625" style="24"/>
    <col min="11521" max="11521" width="5.42578125" style="24" customWidth="1"/>
    <col min="11522" max="11522" width="38.140625" style="24" customWidth="1"/>
    <col min="11523" max="11523" width="10" style="24" customWidth="1"/>
    <col min="11524" max="11524" width="10.7109375" style="24" customWidth="1"/>
    <col min="11525" max="11525" width="9" style="24" customWidth="1"/>
    <col min="11526" max="11528" width="9.85546875" style="24" customWidth="1"/>
    <col min="11529" max="11529" width="11.28515625" style="24" customWidth="1"/>
    <col min="11530" max="11530" width="11.5703125" style="24" customWidth="1"/>
    <col min="11531" max="11531" width="9" style="24" customWidth="1"/>
    <col min="11532" max="11532" width="9.42578125" style="24" customWidth="1"/>
    <col min="11533" max="11533" width="9" style="24" customWidth="1"/>
    <col min="11534" max="11534" width="9.28515625" style="24" customWidth="1"/>
    <col min="11535" max="11535" width="12.7109375" style="24" customWidth="1"/>
    <col min="11536" max="11540" width="12.85546875" style="24" customWidth="1"/>
    <col min="11541" max="11541" width="11" style="24" customWidth="1"/>
    <col min="11542" max="11542" width="10.85546875" style="24" customWidth="1"/>
    <col min="11543" max="11543" width="10.5703125" style="24" customWidth="1"/>
    <col min="11544" max="11545" width="10.85546875" style="24" customWidth="1"/>
    <col min="11546" max="11546" width="10" style="24" customWidth="1"/>
    <col min="11547" max="11547" width="9.5703125" style="24" customWidth="1"/>
    <col min="11548" max="11548" width="9.28515625" style="24" customWidth="1"/>
    <col min="11549" max="11549" width="9" style="24" customWidth="1"/>
    <col min="11550" max="11550" width="9.7109375" style="24" customWidth="1"/>
    <col min="11551" max="11551" width="11.5703125" style="24" customWidth="1"/>
    <col min="11552" max="11554" width="13.28515625" style="24" customWidth="1"/>
    <col min="11555" max="11555" width="9" style="24" customWidth="1"/>
    <col min="11556" max="11556" width="7.7109375" style="24" customWidth="1"/>
    <col min="11557" max="11557" width="8.28515625" style="24" customWidth="1"/>
    <col min="11558" max="11558" width="7.7109375" style="24" customWidth="1"/>
    <col min="11559" max="11559" width="8.28515625" style="24" customWidth="1"/>
    <col min="11560" max="11560" width="7.7109375" style="24" customWidth="1"/>
    <col min="11561" max="11561" width="7.140625" style="24" customWidth="1"/>
    <col min="11562" max="11562" width="7.7109375" style="24" customWidth="1"/>
    <col min="11563" max="11563" width="7.140625" style="24" customWidth="1"/>
    <col min="11564" max="11564" width="7.5703125" style="24" customWidth="1"/>
    <col min="11565" max="11565" width="7.140625" style="24" customWidth="1"/>
    <col min="11566" max="11568" width="8.42578125" style="24" customWidth="1"/>
    <col min="11569" max="11569" width="10.7109375" style="24" customWidth="1"/>
    <col min="11570" max="11570" width="10" style="24" customWidth="1"/>
    <col min="11571" max="11571" width="14.140625" style="24" customWidth="1"/>
    <col min="11572" max="11572" width="13.85546875" style="24" customWidth="1"/>
    <col min="11573" max="11574" width="9.5703125" style="24" customWidth="1"/>
    <col min="11575" max="11582" width="8.7109375" style="24" customWidth="1"/>
    <col min="11583" max="11583" width="19.28515625" style="24" customWidth="1"/>
    <col min="11584" max="11584" width="17.7109375" style="24" customWidth="1"/>
    <col min="11585" max="11585" width="19" style="24" customWidth="1"/>
    <col min="11586" max="11586" width="20" style="24" customWidth="1"/>
    <col min="11587" max="11587" width="12.140625" style="24" customWidth="1"/>
    <col min="11588" max="11588" width="11.85546875" style="24" customWidth="1"/>
    <col min="11589" max="11589" width="13" style="24" customWidth="1"/>
    <col min="11590" max="11590" width="13.5703125" style="24" customWidth="1"/>
    <col min="11591" max="11776" width="9.140625" style="24"/>
    <col min="11777" max="11777" width="5.42578125" style="24" customWidth="1"/>
    <col min="11778" max="11778" width="38.140625" style="24" customWidth="1"/>
    <col min="11779" max="11779" width="10" style="24" customWidth="1"/>
    <col min="11780" max="11780" width="10.7109375" style="24" customWidth="1"/>
    <col min="11781" max="11781" width="9" style="24" customWidth="1"/>
    <col min="11782" max="11784" width="9.85546875" style="24" customWidth="1"/>
    <col min="11785" max="11785" width="11.28515625" style="24" customWidth="1"/>
    <col min="11786" max="11786" width="11.5703125" style="24" customWidth="1"/>
    <col min="11787" max="11787" width="9" style="24" customWidth="1"/>
    <col min="11788" max="11788" width="9.42578125" style="24" customWidth="1"/>
    <col min="11789" max="11789" width="9" style="24" customWidth="1"/>
    <col min="11790" max="11790" width="9.28515625" style="24" customWidth="1"/>
    <col min="11791" max="11791" width="12.7109375" style="24" customWidth="1"/>
    <col min="11792" max="11796" width="12.85546875" style="24" customWidth="1"/>
    <col min="11797" max="11797" width="11" style="24" customWidth="1"/>
    <col min="11798" max="11798" width="10.85546875" style="24" customWidth="1"/>
    <col min="11799" max="11799" width="10.5703125" style="24" customWidth="1"/>
    <col min="11800" max="11801" width="10.85546875" style="24" customWidth="1"/>
    <col min="11802" max="11802" width="10" style="24" customWidth="1"/>
    <col min="11803" max="11803" width="9.5703125" style="24" customWidth="1"/>
    <col min="11804" max="11804" width="9.28515625" style="24" customWidth="1"/>
    <col min="11805" max="11805" width="9" style="24" customWidth="1"/>
    <col min="11806" max="11806" width="9.7109375" style="24" customWidth="1"/>
    <col min="11807" max="11807" width="11.5703125" style="24" customWidth="1"/>
    <col min="11808" max="11810" width="13.28515625" style="24" customWidth="1"/>
    <col min="11811" max="11811" width="9" style="24" customWidth="1"/>
    <col min="11812" max="11812" width="7.7109375" style="24" customWidth="1"/>
    <col min="11813" max="11813" width="8.28515625" style="24" customWidth="1"/>
    <col min="11814" max="11814" width="7.7109375" style="24" customWidth="1"/>
    <col min="11815" max="11815" width="8.28515625" style="24" customWidth="1"/>
    <col min="11816" max="11816" width="7.7109375" style="24" customWidth="1"/>
    <col min="11817" max="11817" width="7.140625" style="24" customWidth="1"/>
    <col min="11818" max="11818" width="7.7109375" style="24" customWidth="1"/>
    <col min="11819" max="11819" width="7.140625" style="24" customWidth="1"/>
    <col min="11820" max="11820" width="7.5703125" style="24" customWidth="1"/>
    <col min="11821" max="11821" width="7.140625" style="24" customWidth="1"/>
    <col min="11822" max="11824" width="8.42578125" style="24" customWidth="1"/>
    <col min="11825" max="11825" width="10.7109375" style="24" customWidth="1"/>
    <col min="11826" max="11826" width="10" style="24" customWidth="1"/>
    <col min="11827" max="11827" width="14.140625" style="24" customWidth="1"/>
    <col min="11828" max="11828" width="13.85546875" style="24" customWidth="1"/>
    <col min="11829" max="11830" width="9.5703125" style="24" customWidth="1"/>
    <col min="11831" max="11838" width="8.7109375" style="24" customWidth="1"/>
    <col min="11839" max="11839" width="19.28515625" style="24" customWidth="1"/>
    <col min="11840" max="11840" width="17.7109375" style="24" customWidth="1"/>
    <col min="11841" max="11841" width="19" style="24" customWidth="1"/>
    <col min="11842" max="11842" width="20" style="24" customWidth="1"/>
    <col min="11843" max="11843" width="12.140625" style="24" customWidth="1"/>
    <col min="11844" max="11844" width="11.85546875" style="24" customWidth="1"/>
    <col min="11845" max="11845" width="13" style="24" customWidth="1"/>
    <col min="11846" max="11846" width="13.5703125" style="24" customWidth="1"/>
    <col min="11847" max="12032" width="9.140625" style="24"/>
    <col min="12033" max="12033" width="5.42578125" style="24" customWidth="1"/>
    <col min="12034" max="12034" width="38.140625" style="24" customWidth="1"/>
    <col min="12035" max="12035" width="10" style="24" customWidth="1"/>
    <col min="12036" max="12036" width="10.7109375" style="24" customWidth="1"/>
    <col min="12037" max="12037" width="9" style="24" customWidth="1"/>
    <col min="12038" max="12040" width="9.85546875" style="24" customWidth="1"/>
    <col min="12041" max="12041" width="11.28515625" style="24" customWidth="1"/>
    <col min="12042" max="12042" width="11.5703125" style="24" customWidth="1"/>
    <col min="12043" max="12043" width="9" style="24" customWidth="1"/>
    <col min="12044" max="12044" width="9.42578125" style="24" customWidth="1"/>
    <col min="12045" max="12045" width="9" style="24" customWidth="1"/>
    <col min="12046" max="12046" width="9.28515625" style="24" customWidth="1"/>
    <col min="12047" max="12047" width="12.7109375" style="24" customWidth="1"/>
    <col min="12048" max="12052" width="12.85546875" style="24" customWidth="1"/>
    <col min="12053" max="12053" width="11" style="24" customWidth="1"/>
    <col min="12054" max="12054" width="10.85546875" style="24" customWidth="1"/>
    <col min="12055" max="12055" width="10.5703125" style="24" customWidth="1"/>
    <col min="12056" max="12057" width="10.85546875" style="24" customWidth="1"/>
    <col min="12058" max="12058" width="10" style="24" customWidth="1"/>
    <col min="12059" max="12059" width="9.5703125" style="24" customWidth="1"/>
    <col min="12060" max="12060" width="9.28515625" style="24" customWidth="1"/>
    <col min="12061" max="12061" width="9" style="24" customWidth="1"/>
    <col min="12062" max="12062" width="9.7109375" style="24" customWidth="1"/>
    <col min="12063" max="12063" width="11.5703125" style="24" customWidth="1"/>
    <col min="12064" max="12066" width="13.28515625" style="24" customWidth="1"/>
    <col min="12067" max="12067" width="9" style="24" customWidth="1"/>
    <col min="12068" max="12068" width="7.7109375" style="24" customWidth="1"/>
    <col min="12069" max="12069" width="8.28515625" style="24" customWidth="1"/>
    <col min="12070" max="12070" width="7.7109375" style="24" customWidth="1"/>
    <col min="12071" max="12071" width="8.28515625" style="24" customWidth="1"/>
    <col min="12072" max="12072" width="7.7109375" style="24" customWidth="1"/>
    <col min="12073" max="12073" width="7.140625" style="24" customWidth="1"/>
    <col min="12074" max="12074" width="7.7109375" style="24" customWidth="1"/>
    <col min="12075" max="12075" width="7.140625" style="24" customWidth="1"/>
    <col min="12076" max="12076" width="7.5703125" style="24" customWidth="1"/>
    <col min="12077" max="12077" width="7.140625" style="24" customWidth="1"/>
    <col min="12078" max="12080" width="8.42578125" style="24" customWidth="1"/>
    <col min="12081" max="12081" width="10.7109375" style="24" customWidth="1"/>
    <col min="12082" max="12082" width="10" style="24" customWidth="1"/>
    <col min="12083" max="12083" width="14.140625" style="24" customWidth="1"/>
    <col min="12084" max="12084" width="13.85546875" style="24" customWidth="1"/>
    <col min="12085" max="12086" width="9.5703125" style="24" customWidth="1"/>
    <col min="12087" max="12094" width="8.7109375" style="24" customWidth="1"/>
    <col min="12095" max="12095" width="19.28515625" style="24" customWidth="1"/>
    <col min="12096" max="12096" width="17.7109375" style="24" customWidth="1"/>
    <col min="12097" max="12097" width="19" style="24" customWidth="1"/>
    <col min="12098" max="12098" width="20" style="24" customWidth="1"/>
    <col min="12099" max="12099" width="12.140625" style="24" customWidth="1"/>
    <col min="12100" max="12100" width="11.85546875" style="24" customWidth="1"/>
    <col min="12101" max="12101" width="13" style="24" customWidth="1"/>
    <col min="12102" max="12102" width="13.5703125" style="24" customWidth="1"/>
    <col min="12103" max="12288" width="9.140625" style="24"/>
    <col min="12289" max="12289" width="5.42578125" style="24" customWidth="1"/>
    <col min="12290" max="12290" width="38.140625" style="24" customWidth="1"/>
    <col min="12291" max="12291" width="10" style="24" customWidth="1"/>
    <col min="12292" max="12292" width="10.7109375" style="24" customWidth="1"/>
    <col min="12293" max="12293" width="9" style="24" customWidth="1"/>
    <col min="12294" max="12296" width="9.85546875" style="24" customWidth="1"/>
    <col min="12297" max="12297" width="11.28515625" style="24" customWidth="1"/>
    <col min="12298" max="12298" width="11.5703125" style="24" customWidth="1"/>
    <col min="12299" max="12299" width="9" style="24" customWidth="1"/>
    <col min="12300" max="12300" width="9.42578125" style="24" customWidth="1"/>
    <col min="12301" max="12301" width="9" style="24" customWidth="1"/>
    <col min="12302" max="12302" width="9.28515625" style="24" customWidth="1"/>
    <col min="12303" max="12303" width="12.7109375" style="24" customWidth="1"/>
    <col min="12304" max="12308" width="12.85546875" style="24" customWidth="1"/>
    <col min="12309" max="12309" width="11" style="24" customWidth="1"/>
    <col min="12310" max="12310" width="10.85546875" style="24" customWidth="1"/>
    <col min="12311" max="12311" width="10.5703125" style="24" customWidth="1"/>
    <col min="12312" max="12313" width="10.85546875" style="24" customWidth="1"/>
    <col min="12314" max="12314" width="10" style="24" customWidth="1"/>
    <col min="12315" max="12315" width="9.5703125" style="24" customWidth="1"/>
    <col min="12316" max="12316" width="9.28515625" style="24" customWidth="1"/>
    <col min="12317" max="12317" width="9" style="24" customWidth="1"/>
    <col min="12318" max="12318" width="9.7109375" style="24" customWidth="1"/>
    <col min="12319" max="12319" width="11.5703125" style="24" customWidth="1"/>
    <col min="12320" max="12322" width="13.28515625" style="24" customWidth="1"/>
    <col min="12323" max="12323" width="9" style="24" customWidth="1"/>
    <col min="12324" max="12324" width="7.7109375" style="24" customWidth="1"/>
    <col min="12325" max="12325" width="8.28515625" style="24" customWidth="1"/>
    <col min="12326" max="12326" width="7.7109375" style="24" customWidth="1"/>
    <col min="12327" max="12327" width="8.28515625" style="24" customWidth="1"/>
    <col min="12328" max="12328" width="7.7109375" style="24" customWidth="1"/>
    <col min="12329" max="12329" width="7.140625" style="24" customWidth="1"/>
    <col min="12330" max="12330" width="7.7109375" style="24" customWidth="1"/>
    <col min="12331" max="12331" width="7.140625" style="24" customWidth="1"/>
    <col min="12332" max="12332" width="7.5703125" style="24" customWidth="1"/>
    <col min="12333" max="12333" width="7.140625" style="24" customWidth="1"/>
    <col min="12334" max="12336" width="8.42578125" style="24" customWidth="1"/>
    <col min="12337" max="12337" width="10.7109375" style="24" customWidth="1"/>
    <col min="12338" max="12338" width="10" style="24" customWidth="1"/>
    <col min="12339" max="12339" width="14.140625" style="24" customWidth="1"/>
    <col min="12340" max="12340" width="13.85546875" style="24" customWidth="1"/>
    <col min="12341" max="12342" width="9.5703125" style="24" customWidth="1"/>
    <col min="12343" max="12350" width="8.7109375" style="24" customWidth="1"/>
    <col min="12351" max="12351" width="19.28515625" style="24" customWidth="1"/>
    <col min="12352" max="12352" width="17.7109375" style="24" customWidth="1"/>
    <col min="12353" max="12353" width="19" style="24" customWidth="1"/>
    <col min="12354" max="12354" width="20" style="24" customWidth="1"/>
    <col min="12355" max="12355" width="12.140625" style="24" customWidth="1"/>
    <col min="12356" max="12356" width="11.85546875" style="24" customWidth="1"/>
    <col min="12357" max="12357" width="13" style="24" customWidth="1"/>
    <col min="12358" max="12358" width="13.5703125" style="24" customWidth="1"/>
    <col min="12359" max="12544" width="9.140625" style="24"/>
    <col min="12545" max="12545" width="5.42578125" style="24" customWidth="1"/>
    <col min="12546" max="12546" width="38.140625" style="24" customWidth="1"/>
    <col min="12547" max="12547" width="10" style="24" customWidth="1"/>
    <col min="12548" max="12548" width="10.7109375" style="24" customWidth="1"/>
    <col min="12549" max="12549" width="9" style="24" customWidth="1"/>
    <col min="12550" max="12552" width="9.85546875" style="24" customWidth="1"/>
    <col min="12553" max="12553" width="11.28515625" style="24" customWidth="1"/>
    <col min="12554" max="12554" width="11.5703125" style="24" customWidth="1"/>
    <col min="12555" max="12555" width="9" style="24" customWidth="1"/>
    <col min="12556" max="12556" width="9.42578125" style="24" customWidth="1"/>
    <col min="12557" max="12557" width="9" style="24" customWidth="1"/>
    <col min="12558" max="12558" width="9.28515625" style="24" customWidth="1"/>
    <col min="12559" max="12559" width="12.7109375" style="24" customWidth="1"/>
    <col min="12560" max="12564" width="12.85546875" style="24" customWidth="1"/>
    <col min="12565" max="12565" width="11" style="24" customWidth="1"/>
    <col min="12566" max="12566" width="10.85546875" style="24" customWidth="1"/>
    <col min="12567" max="12567" width="10.5703125" style="24" customWidth="1"/>
    <col min="12568" max="12569" width="10.85546875" style="24" customWidth="1"/>
    <col min="12570" max="12570" width="10" style="24" customWidth="1"/>
    <col min="12571" max="12571" width="9.5703125" style="24" customWidth="1"/>
    <col min="12572" max="12572" width="9.28515625" style="24" customWidth="1"/>
    <col min="12573" max="12573" width="9" style="24" customWidth="1"/>
    <col min="12574" max="12574" width="9.7109375" style="24" customWidth="1"/>
    <col min="12575" max="12575" width="11.5703125" style="24" customWidth="1"/>
    <col min="12576" max="12578" width="13.28515625" style="24" customWidth="1"/>
    <col min="12579" max="12579" width="9" style="24" customWidth="1"/>
    <col min="12580" max="12580" width="7.7109375" style="24" customWidth="1"/>
    <col min="12581" max="12581" width="8.28515625" style="24" customWidth="1"/>
    <col min="12582" max="12582" width="7.7109375" style="24" customWidth="1"/>
    <col min="12583" max="12583" width="8.28515625" style="24" customWidth="1"/>
    <col min="12584" max="12584" width="7.7109375" style="24" customWidth="1"/>
    <col min="12585" max="12585" width="7.140625" style="24" customWidth="1"/>
    <col min="12586" max="12586" width="7.7109375" style="24" customWidth="1"/>
    <col min="12587" max="12587" width="7.140625" style="24" customWidth="1"/>
    <col min="12588" max="12588" width="7.5703125" style="24" customWidth="1"/>
    <col min="12589" max="12589" width="7.140625" style="24" customWidth="1"/>
    <col min="12590" max="12592" width="8.42578125" style="24" customWidth="1"/>
    <col min="12593" max="12593" width="10.7109375" style="24" customWidth="1"/>
    <col min="12594" max="12594" width="10" style="24" customWidth="1"/>
    <col min="12595" max="12595" width="14.140625" style="24" customWidth="1"/>
    <col min="12596" max="12596" width="13.85546875" style="24" customWidth="1"/>
    <col min="12597" max="12598" width="9.5703125" style="24" customWidth="1"/>
    <col min="12599" max="12606" width="8.7109375" style="24" customWidth="1"/>
    <col min="12607" max="12607" width="19.28515625" style="24" customWidth="1"/>
    <col min="12608" max="12608" width="17.7109375" style="24" customWidth="1"/>
    <col min="12609" max="12609" width="19" style="24" customWidth="1"/>
    <col min="12610" max="12610" width="20" style="24" customWidth="1"/>
    <col min="12611" max="12611" width="12.140625" style="24" customWidth="1"/>
    <col min="12612" max="12612" width="11.85546875" style="24" customWidth="1"/>
    <col min="12613" max="12613" width="13" style="24" customWidth="1"/>
    <col min="12614" max="12614" width="13.5703125" style="24" customWidth="1"/>
    <col min="12615" max="12800" width="9.140625" style="24"/>
    <col min="12801" max="12801" width="5.42578125" style="24" customWidth="1"/>
    <col min="12802" max="12802" width="38.140625" style="24" customWidth="1"/>
    <col min="12803" max="12803" width="10" style="24" customWidth="1"/>
    <col min="12804" max="12804" width="10.7109375" style="24" customWidth="1"/>
    <col min="12805" max="12805" width="9" style="24" customWidth="1"/>
    <col min="12806" max="12808" width="9.85546875" style="24" customWidth="1"/>
    <col min="12809" max="12809" width="11.28515625" style="24" customWidth="1"/>
    <col min="12810" max="12810" width="11.5703125" style="24" customWidth="1"/>
    <col min="12811" max="12811" width="9" style="24" customWidth="1"/>
    <col min="12812" max="12812" width="9.42578125" style="24" customWidth="1"/>
    <col min="12813" max="12813" width="9" style="24" customWidth="1"/>
    <col min="12814" max="12814" width="9.28515625" style="24" customWidth="1"/>
    <col min="12815" max="12815" width="12.7109375" style="24" customWidth="1"/>
    <col min="12816" max="12820" width="12.85546875" style="24" customWidth="1"/>
    <col min="12821" max="12821" width="11" style="24" customWidth="1"/>
    <col min="12822" max="12822" width="10.85546875" style="24" customWidth="1"/>
    <col min="12823" max="12823" width="10.5703125" style="24" customWidth="1"/>
    <col min="12824" max="12825" width="10.85546875" style="24" customWidth="1"/>
    <col min="12826" max="12826" width="10" style="24" customWidth="1"/>
    <col min="12827" max="12827" width="9.5703125" style="24" customWidth="1"/>
    <col min="12828" max="12828" width="9.28515625" style="24" customWidth="1"/>
    <col min="12829" max="12829" width="9" style="24" customWidth="1"/>
    <col min="12830" max="12830" width="9.7109375" style="24" customWidth="1"/>
    <col min="12831" max="12831" width="11.5703125" style="24" customWidth="1"/>
    <col min="12832" max="12834" width="13.28515625" style="24" customWidth="1"/>
    <col min="12835" max="12835" width="9" style="24" customWidth="1"/>
    <col min="12836" max="12836" width="7.7109375" style="24" customWidth="1"/>
    <col min="12837" max="12837" width="8.28515625" style="24" customWidth="1"/>
    <col min="12838" max="12838" width="7.7109375" style="24" customWidth="1"/>
    <col min="12839" max="12839" width="8.28515625" style="24" customWidth="1"/>
    <col min="12840" max="12840" width="7.7109375" style="24" customWidth="1"/>
    <col min="12841" max="12841" width="7.140625" style="24" customWidth="1"/>
    <col min="12842" max="12842" width="7.7109375" style="24" customWidth="1"/>
    <col min="12843" max="12843" width="7.140625" style="24" customWidth="1"/>
    <col min="12844" max="12844" width="7.5703125" style="24" customWidth="1"/>
    <col min="12845" max="12845" width="7.140625" style="24" customWidth="1"/>
    <col min="12846" max="12848" width="8.42578125" style="24" customWidth="1"/>
    <col min="12849" max="12849" width="10.7109375" style="24" customWidth="1"/>
    <col min="12850" max="12850" width="10" style="24" customWidth="1"/>
    <col min="12851" max="12851" width="14.140625" style="24" customWidth="1"/>
    <col min="12852" max="12852" width="13.85546875" style="24" customWidth="1"/>
    <col min="12853" max="12854" width="9.5703125" style="24" customWidth="1"/>
    <col min="12855" max="12862" width="8.7109375" style="24" customWidth="1"/>
    <col min="12863" max="12863" width="19.28515625" style="24" customWidth="1"/>
    <col min="12864" max="12864" width="17.7109375" style="24" customWidth="1"/>
    <col min="12865" max="12865" width="19" style="24" customWidth="1"/>
    <col min="12866" max="12866" width="20" style="24" customWidth="1"/>
    <col min="12867" max="12867" width="12.140625" style="24" customWidth="1"/>
    <col min="12868" max="12868" width="11.85546875" style="24" customWidth="1"/>
    <col min="12869" max="12869" width="13" style="24" customWidth="1"/>
    <col min="12870" max="12870" width="13.5703125" style="24" customWidth="1"/>
    <col min="12871" max="13056" width="9.140625" style="24"/>
    <col min="13057" max="13057" width="5.42578125" style="24" customWidth="1"/>
    <col min="13058" max="13058" width="38.140625" style="24" customWidth="1"/>
    <col min="13059" max="13059" width="10" style="24" customWidth="1"/>
    <col min="13060" max="13060" width="10.7109375" style="24" customWidth="1"/>
    <col min="13061" max="13061" width="9" style="24" customWidth="1"/>
    <col min="13062" max="13064" width="9.85546875" style="24" customWidth="1"/>
    <col min="13065" max="13065" width="11.28515625" style="24" customWidth="1"/>
    <col min="13066" max="13066" width="11.5703125" style="24" customWidth="1"/>
    <col min="13067" max="13067" width="9" style="24" customWidth="1"/>
    <col min="13068" max="13068" width="9.42578125" style="24" customWidth="1"/>
    <col min="13069" max="13069" width="9" style="24" customWidth="1"/>
    <col min="13070" max="13070" width="9.28515625" style="24" customWidth="1"/>
    <col min="13071" max="13071" width="12.7109375" style="24" customWidth="1"/>
    <col min="13072" max="13076" width="12.85546875" style="24" customWidth="1"/>
    <col min="13077" max="13077" width="11" style="24" customWidth="1"/>
    <col min="13078" max="13078" width="10.85546875" style="24" customWidth="1"/>
    <col min="13079" max="13079" width="10.5703125" style="24" customWidth="1"/>
    <col min="13080" max="13081" width="10.85546875" style="24" customWidth="1"/>
    <col min="13082" max="13082" width="10" style="24" customWidth="1"/>
    <col min="13083" max="13083" width="9.5703125" style="24" customWidth="1"/>
    <col min="13084" max="13084" width="9.28515625" style="24" customWidth="1"/>
    <col min="13085" max="13085" width="9" style="24" customWidth="1"/>
    <col min="13086" max="13086" width="9.7109375" style="24" customWidth="1"/>
    <col min="13087" max="13087" width="11.5703125" style="24" customWidth="1"/>
    <col min="13088" max="13090" width="13.28515625" style="24" customWidth="1"/>
    <col min="13091" max="13091" width="9" style="24" customWidth="1"/>
    <col min="13092" max="13092" width="7.7109375" style="24" customWidth="1"/>
    <col min="13093" max="13093" width="8.28515625" style="24" customWidth="1"/>
    <col min="13094" max="13094" width="7.7109375" style="24" customWidth="1"/>
    <col min="13095" max="13095" width="8.28515625" style="24" customWidth="1"/>
    <col min="13096" max="13096" width="7.7109375" style="24" customWidth="1"/>
    <col min="13097" max="13097" width="7.140625" style="24" customWidth="1"/>
    <col min="13098" max="13098" width="7.7109375" style="24" customWidth="1"/>
    <col min="13099" max="13099" width="7.140625" style="24" customWidth="1"/>
    <col min="13100" max="13100" width="7.5703125" style="24" customWidth="1"/>
    <col min="13101" max="13101" width="7.140625" style="24" customWidth="1"/>
    <col min="13102" max="13104" width="8.42578125" style="24" customWidth="1"/>
    <col min="13105" max="13105" width="10.7109375" style="24" customWidth="1"/>
    <col min="13106" max="13106" width="10" style="24" customWidth="1"/>
    <col min="13107" max="13107" width="14.140625" style="24" customWidth="1"/>
    <col min="13108" max="13108" width="13.85546875" style="24" customWidth="1"/>
    <col min="13109" max="13110" width="9.5703125" style="24" customWidth="1"/>
    <col min="13111" max="13118" width="8.7109375" style="24" customWidth="1"/>
    <col min="13119" max="13119" width="19.28515625" style="24" customWidth="1"/>
    <col min="13120" max="13120" width="17.7109375" style="24" customWidth="1"/>
    <col min="13121" max="13121" width="19" style="24" customWidth="1"/>
    <col min="13122" max="13122" width="20" style="24" customWidth="1"/>
    <col min="13123" max="13123" width="12.140625" style="24" customWidth="1"/>
    <col min="13124" max="13124" width="11.85546875" style="24" customWidth="1"/>
    <col min="13125" max="13125" width="13" style="24" customWidth="1"/>
    <col min="13126" max="13126" width="13.5703125" style="24" customWidth="1"/>
    <col min="13127" max="13312" width="9.140625" style="24"/>
    <col min="13313" max="13313" width="5.42578125" style="24" customWidth="1"/>
    <col min="13314" max="13314" width="38.140625" style="24" customWidth="1"/>
    <col min="13315" max="13315" width="10" style="24" customWidth="1"/>
    <col min="13316" max="13316" width="10.7109375" style="24" customWidth="1"/>
    <col min="13317" max="13317" width="9" style="24" customWidth="1"/>
    <col min="13318" max="13320" width="9.85546875" style="24" customWidth="1"/>
    <col min="13321" max="13321" width="11.28515625" style="24" customWidth="1"/>
    <col min="13322" max="13322" width="11.5703125" style="24" customWidth="1"/>
    <col min="13323" max="13323" width="9" style="24" customWidth="1"/>
    <col min="13324" max="13324" width="9.42578125" style="24" customWidth="1"/>
    <col min="13325" max="13325" width="9" style="24" customWidth="1"/>
    <col min="13326" max="13326" width="9.28515625" style="24" customWidth="1"/>
    <col min="13327" max="13327" width="12.7109375" style="24" customWidth="1"/>
    <col min="13328" max="13332" width="12.85546875" style="24" customWidth="1"/>
    <col min="13333" max="13333" width="11" style="24" customWidth="1"/>
    <col min="13334" max="13334" width="10.85546875" style="24" customWidth="1"/>
    <col min="13335" max="13335" width="10.5703125" style="24" customWidth="1"/>
    <col min="13336" max="13337" width="10.85546875" style="24" customWidth="1"/>
    <col min="13338" max="13338" width="10" style="24" customWidth="1"/>
    <col min="13339" max="13339" width="9.5703125" style="24" customWidth="1"/>
    <col min="13340" max="13340" width="9.28515625" style="24" customWidth="1"/>
    <col min="13341" max="13341" width="9" style="24" customWidth="1"/>
    <col min="13342" max="13342" width="9.7109375" style="24" customWidth="1"/>
    <col min="13343" max="13343" width="11.5703125" style="24" customWidth="1"/>
    <col min="13344" max="13346" width="13.28515625" style="24" customWidth="1"/>
    <col min="13347" max="13347" width="9" style="24" customWidth="1"/>
    <col min="13348" max="13348" width="7.7109375" style="24" customWidth="1"/>
    <col min="13349" max="13349" width="8.28515625" style="24" customWidth="1"/>
    <col min="13350" max="13350" width="7.7109375" style="24" customWidth="1"/>
    <col min="13351" max="13351" width="8.28515625" style="24" customWidth="1"/>
    <col min="13352" max="13352" width="7.7109375" style="24" customWidth="1"/>
    <col min="13353" max="13353" width="7.140625" style="24" customWidth="1"/>
    <col min="13354" max="13354" width="7.7109375" style="24" customWidth="1"/>
    <col min="13355" max="13355" width="7.140625" style="24" customWidth="1"/>
    <col min="13356" max="13356" width="7.5703125" style="24" customWidth="1"/>
    <col min="13357" max="13357" width="7.140625" style="24" customWidth="1"/>
    <col min="13358" max="13360" width="8.42578125" style="24" customWidth="1"/>
    <col min="13361" max="13361" width="10.7109375" style="24" customWidth="1"/>
    <col min="13362" max="13362" width="10" style="24" customWidth="1"/>
    <col min="13363" max="13363" width="14.140625" style="24" customWidth="1"/>
    <col min="13364" max="13364" width="13.85546875" style="24" customWidth="1"/>
    <col min="13365" max="13366" width="9.5703125" style="24" customWidth="1"/>
    <col min="13367" max="13374" width="8.7109375" style="24" customWidth="1"/>
    <col min="13375" max="13375" width="19.28515625" style="24" customWidth="1"/>
    <col min="13376" max="13376" width="17.7109375" style="24" customWidth="1"/>
    <col min="13377" max="13377" width="19" style="24" customWidth="1"/>
    <col min="13378" max="13378" width="20" style="24" customWidth="1"/>
    <col min="13379" max="13379" width="12.140625" style="24" customWidth="1"/>
    <col min="13380" max="13380" width="11.85546875" style="24" customWidth="1"/>
    <col min="13381" max="13381" width="13" style="24" customWidth="1"/>
    <col min="13382" max="13382" width="13.5703125" style="24" customWidth="1"/>
    <col min="13383" max="13568" width="9.140625" style="24"/>
    <col min="13569" max="13569" width="5.42578125" style="24" customWidth="1"/>
    <col min="13570" max="13570" width="38.140625" style="24" customWidth="1"/>
    <col min="13571" max="13571" width="10" style="24" customWidth="1"/>
    <col min="13572" max="13572" width="10.7109375" style="24" customWidth="1"/>
    <col min="13573" max="13573" width="9" style="24" customWidth="1"/>
    <col min="13574" max="13576" width="9.85546875" style="24" customWidth="1"/>
    <col min="13577" max="13577" width="11.28515625" style="24" customWidth="1"/>
    <col min="13578" max="13578" width="11.5703125" style="24" customWidth="1"/>
    <col min="13579" max="13579" width="9" style="24" customWidth="1"/>
    <col min="13580" max="13580" width="9.42578125" style="24" customWidth="1"/>
    <col min="13581" max="13581" width="9" style="24" customWidth="1"/>
    <col min="13582" max="13582" width="9.28515625" style="24" customWidth="1"/>
    <col min="13583" max="13583" width="12.7109375" style="24" customWidth="1"/>
    <col min="13584" max="13588" width="12.85546875" style="24" customWidth="1"/>
    <col min="13589" max="13589" width="11" style="24" customWidth="1"/>
    <col min="13590" max="13590" width="10.85546875" style="24" customWidth="1"/>
    <col min="13591" max="13591" width="10.5703125" style="24" customWidth="1"/>
    <col min="13592" max="13593" width="10.85546875" style="24" customWidth="1"/>
    <col min="13594" max="13594" width="10" style="24" customWidth="1"/>
    <col min="13595" max="13595" width="9.5703125" style="24" customWidth="1"/>
    <col min="13596" max="13596" width="9.28515625" style="24" customWidth="1"/>
    <col min="13597" max="13597" width="9" style="24" customWidth="1"/>
    <col min="13598" max="13598" width="9.7109375" style="24" customWidth="1"/>
    <col min="13599" max="13599" width="11.5703125" style="24" customWidth="1"/>
    <col min="13600" max="13602" width="13.28515625" style="24" customWidth="1"/>
    <col min="13603" max="13603" width="9" style="24" customWidth="1"/>
    <col min="13604" max="13604" width="7.7109375" style="24" customWidth="1"/>
    <col min="13605" max="13605" width="8.28515625" style="24" customWidth="1"/>
    <col min="13606" max="13606" width="7.7109375" style="24" customWidth="1"/>
    <col min="13607" max="13607" width="8.28515625" style="24" customWidth="1"/>
    <col min="13608" max="13608" width="7.7109375" style="24" customWidth="1"/>
    <col min="13609" max="13609" width="7.140625" style="24" customWidth="1"/>
    <col min="13610" max="13610" width="7.7109375" style="24" customWidth="1"/>
    <col min="13611" max="13611" width="7.140625" style="24" customWidth="1"/>
    <col min="13612" max="13612" width="7.5703125" style="24" customWidth="1"/>
    <col min="13613" max="13613" width="7.140625" style="24" customWidth="1"/>
    <col min="13614" max="13616" width="8.42578125" style="24" customWidth="1"/>
    <col min="13617" max="13617" width="10.7109375" style="24" customWidth="1"/>
    <col min="13618" max="13618" width="10" style="24" customWidth="1"/>
    <col min="13619" max="13619" width="14.140625" style="24" customWidth="1"/>
    <col min="13620" max="13620" width="13.85546875" style="24" customWidth="1"/>
    <col min="13621" max="13622" width="9.5703125" style="24" customWidth="1"/>
    <col min="13623" max="13630" width="8.7109375" style="24" customWidth="1"/>
    <col min="13631" max="13631" width="19.28515625" style="24" customWidth="1"/>
    <col min="13632" max="13632" width="17.7109375" style="24" customWidth="1"/>
    <col min="13633" max="13633" width="19" style="24" customWidth="1"/>
    <col min="13634" max="13634" width="20" style="24" customWidth="1"/>
    <col min="13635" max="13635" width="12.140625" style="24" customWidth="1"/>
    <col min="13636" max="13636" width="11.85546875" style="24" customWidth="1"/>
    <col min="13637" max="13637" width="13" style="24" customWidth="1"/>
    <col min="13638" max="13638" width="13.5703125" style="24" customWidth="1"/>
    <col min="13639" max="13824" width="9.140625" style="24"/>
    <col min="13825" max="13825" width="5.42578125" style="24" customWidth="1"/>
    <col min="13826" max="13826" width="38.140625" style="24" customWidth="1"/>
    <col min="13827" max="13827" width="10" style="24" customWidth="1"/>
    <col min="13828" max="13828" width="10.7109375" style="24" customWidth="1"/>
    <col min="13829" max="13829" width="9" style="24" customWidth="1"/>
    <col min="13830" max="13832" width="9.85546875" style="24" customWidth="1"/>
    <col min="13833" max="13833" width="11.28515625" style="24" customWidth="1"/>
    <col min="13834" max="13834" width="11.5703125" style="24" customWidth="1"/>
    <col min="13835" max="13835" width="9" style="24" customWidth="1"/>
    <col min="13836" max="13836" width="9.42578125" style="24" customWidth="1"/>
    <col min="13837" max="13837" width="9" style="24" customWidth="1"/>
    <col min="13838" max="13838" width="9.28515625" style="24" customWidth="1"/>
    <col min="13839" max="13839" width="12.7109375" style="24" customWidth="1"/>
    <col min="13840" max="13844" width="12.85546875" style="24" customWidth="1"/>
    <col min="13845" max="13845" width="11" style="24" customWidth="1"/>
    <col min="13846" max="13846" width="10.85546875" style="24" customWidth="1"/>
    <col min="13847" max="13847" width="10.5703125" style="24" customWidth="1"/>
    <col min="13848" max="13849" width="10.85546875" style="24" customWidth="1"/>
    <col min="13850" max="13850" width="10" style="24" customWidth="1"/>
    <col min="13851" max="13851" width="9.5703125" style="24" customWidth="1"/>
    <col min="13852" max="13852" width="9.28515625" style="24" customWidth="1"/>
    <col min="13853" max="13853" width="9" style="24" customWidth="1"/>
    <col min="13854" max="13854" width="9.7109375" style="24" customWidth="1"/>
    <col min="13855" max="13855" width="11.5703125" style="24" customWidth="1"/>
    <col min="13856" max="13858" width="13.28515625" style="24" customWidth="1"/>
    <col min="13859" max="13859" width="9" style="24" customWidth="1"/>
    <col min="13860" max="13860" width="7.7109375" style="24" customWidth="1"/>
    <col min="13861" max="13861" width="8.28515625" style="24" customWidth="1"/>
    <col min="13862" max="13862" width="7.7109375" style="24" customWidth="1"/>
    <col min="13863" max="13863" width="8.28515625" style="24" customWidth="1"/>
    <col min="13864" max="13864" width="7.7109375" style="24" customWidth="1"/>
    <col min="13865" max="13865" width="7.140625" style="24" customWidth="1"/>
    <col min="13866" max="13866" width="7.7109375" style="24" customWidth="1"/>
    <col min="13867" max="13867" width="7.140625" style="24" customWidth="1"/>
    <col min="13868" max="13868" width="7.5703125" style="24" customWidth="1"/>
    <col min="13869" max="13869" width="7.140625" style="24" customWidth="1"/>
    <col min="13870" max="13872" width="8.42578125" style="24" customWidth="1"/>
    <col min="13873" max="13873" width="10.7109375" style="24" customWidth="1"/>
    <col min="13874" max="13874" width="10" style="24" customWidth="1"/>
    <col min="13875" max="13875" width="14.140625" style="24" customWidth="1"/>
    <col min="13876" max="13876" width="13.85546875" style="24" customWidth="1"/>
    <col min="13877" max="13878" width="9.5703125" style="24" customWidth="1"/>
    <col min="13879" max="13886" width="8.7109375" style="24" customWidth="1"/>
    <col min="13887" max="13887" width="19.28515625" style="24" customWidth="1"/>
    <col min="13888" max="13888" width="17.7109375" style="24" customWidth="1"/>
    <col min="13889" max="13889" width="19" style="24" customWidth="1"/>
    <col min="13890" max="13890" width="20" style="24" customWidth="1"/>
    <col min="13891" max="13891" width="12.140625" style="24" customWidth="1"/>
    <col min="13892" max="13892" width="11.85546875" style="24" customWidth="1"/>
    <col min="13893" max="13893" width="13" style="24" customWidth="1"/>
    <col min="13894" max="13894" width="13.5703125" style="24" customWidth="1"/>
    <col min="13895" max="14080" width="9.140625" style="24"/>
    <col min="14081" max="14081" width="5.42578125" style="24" customWidth="1"/>
    <col min="14082" max="14082" width="38.140625" style="24" customWidth="1"/>
    <col min="14083" max="14083" width="10" style="24" customWidth="1"/>
    <col min="14084" max="14084" width="10.7109375" style="24" customWidth="1"/>
    <col min="14085" max="14085" width="9" style="24" customWidth="1"/>
    <col min="14086" max="14088" width="9.85546875" style="24" customWidth="1"/>
    <col min="14089" max="14089" width="11.28515625" style="24" customWidth="1"/>
    <col min="14090" max="14090" width="11.5703125" style="24" customWidth="1"/>
    <col min="14091" max="14091" width="9" style="24" customWidth="1"/>
    <col min="14092" max="14092" width="9.42578125" style="24" customWidth="1"/>
    <col min="14093" max="14093" width="9" style="24" customWidth="1"/>
    <col min="14094" max="14094" width="9.28515625" style="24" customWidth="1"/>
    <col min="14095" max="14095" width="12.7109375" style="24" customWidth="1"/>
    <col min="14096" max="14100" width="12.85546875" style="24" customWidth="1"/>
    <col min="14101" max="14101" width="11" style="24" customWidth="1"/>
    <col min="14102" max="14102" width="10.85546875" style="24" customWidth="1"/>
    <col min="14103" max="14103" width="10.5703125" style="24" customWidth="1"/>
    <col min="14104" max="14105" width="10.85546875" style="24" customWidth="1"/>
    <col min="14106" max="14106" width="10" style="24" customWidth="1"/>
    <col min="14107" max="14107" width="9.5703125" style="24" customWidth="1"/>
    <col min="14108" max="14108" width="9.28515625" style="24" customWidth="1"/>
    <col min="14109" max="14109" width="9" style="24" customWidth="1"/>
    <col min="14110" max="14110" width="9.7109375" style="24" customWidth="1"/>
    <col min="14111" max="14111" width="11.5703125" style="24" customWidth="1"/>
    <col min="14112" max="14114" width="13.28515625" style="24" customWidth="1"/>
    <col min="14115" max="14115" width="9" style="24" customWidth="1"/>
    <col min="14116" max="14116" width="7.7109375" style="24" customWidth="1"/>
    <col min="14117" max="14117" width="8.28515625" style="24" customWidth="1"/>
    <col min="14118" max="14118" width="7.7109375" style="24" customWidth="1"/>
    <col min="14119" max="14119" width="8.28515625" style="24" customWidth="1"/>
    <col min="14120" max="14120" width="7.7109375" style="24" customWidth="1"/>
    <col min="14121" max="14121" width="7.140625" style="24" customWidth="1"/>
    <col min="14122" max="14122" width="7.7109375" style="24" customWidth="1"/>
    <col min="14123" max="14123" width="7.140625" style="24" customWidth="1"/>
    <col min="14124" max="14124" width="7.5703125" style="24" customWidth="1"/>
    <col min="14125" max="14125" width="7.140625" style="24" customWidth="1"/>
    <col min="14126" max="14128" width="8.42578125" style="24" customWidth="1"/>
    <col min="14129" max="14129" width="10.7109375" style="24" customWidth="1"/>
    <col min="14130" max="14130" width="10" style="24" customWidth="1"/>
    <col min="14131" max="14131" width="14.140625" style="24" customWidth="1"/>
    <col min="14132" max="14132" width="13.85546875" style="24" customWidth="1"/>
    <col min="14133" max="14134" width="9.5703125" style="24" customWidth="1"/>
    <col min="14135" max="14142" width="8.7109375" style="24" customWidth="1"/>
    <col min="14143" max="14143" width="19.28515625" style="24" customWidth="1"/>
    <col min="14144" max="14144" width="17.7109375" style="24" customWidth="1"/>
    <col min="14145" max="14145" width="19" style="24" customWidth="1"/>
    <col min="14146" max="14146" width="20" style="24" customWidth="1"/>
    <col min="14147" max="14147" width="12.140625" style="24" customWidth="1"/>
    <col min="14148" max="14148" width="11.85546875" style="24" customWidth="1"/>
    <col min="14149" max="14149" width="13" style="24" customWidth="1"/>
    <col min="14150" max="14150" width="13.5703125" style="24" customWidth="1"/>
    <col min="14151" max="14336" width="9.140625" style="24"/>
    <col min="14337" max="14337" width="5.42578125" style="24" customWidth="1"/>
    <col min="14338" max="14338" width="38.140625" style="24" customWidth="1"/>
    <col min="14339" max="14339" width="10" style="24" customWidth="1"/>
    <col min="14340" max="14340" width="10.7109375" style="24" customWidth="1"/>
    <col min="14341" max="14341" width="9" style="24" customWidth="1"/>
    <col min="14342" max="14344" width="9.85546875" style="24" customWidth="1"/>
    <col min="14345" max="14345" width="11.28515625" style="24" customWidth="1"/>
    <col min="14346" max="14346" width="11.5703125" style="24" customWidth="1"/>
    <col min="14347" max="14347" width="9" style="24" customWidth="1"/>
    <col min="14348" max="14348" width="9.42578125" style="24" customWidth="1"/>
    <col min="14349" max="14349" width="9" style="24" customWidth="1"/>
    <col min="14350" max="14350" width="9.28515625" style="24" customWidth="1"/>
    <col min="14351" max="14351" width="12.7109375" style="24" customWidth="1"/>
    <col min="14352" max="14356" width="12.85546875" style="24" customWidth="1"/>
    <col min="14357" max="14357" width="11" style="24" customWidth="1"/>
    <col min="14358" max="14358" width="10.85546875" style="24" customWidth="1"/>
    <col min="14359" max="14359" width="10.5703125" style="24" customWidth="1"/>
    <col min="14360" max="14361" width="10.85546875" style="24" customWidth="1"/>
    <col min="14362" max="14362" width="10" style="24" customWidth="1"/>
    <col min="14363" max="14363" width="9.5703125" style="24" customWidth="1"/>
    <col min="14364" max="14364" width="9.28515625" style="24" customWidth="1"/>
    <col min="14365" max="14365" width="9" style="24" customWidth="1"/>
    <col min="14366" max="14366" width="9.7109375" style="24" customWidth="1"/>
    <col min="14367" max="14367" width="11.5703125" style="24" customWidth="1"/>
    <col min="14368" max="14370" width="13.28515625" style="24" customWidth="1"/>
    <col min="14371" max="14371" width="9" style="24" customWidth="1"/>
    <col min="14372" max="14372" width="7.7109375" style="24" customWidth="1"/>
    <col min="14373" max="14373" width="8.28515625" style="24" customWidth="1"/>
    <col min="14374" max="14374" width="7.7109375" style="24" customWidth="1"/>
    <col min="14375" max="14375" width="8.28515625" style="24" customWidth="1"/>
    <col min="14376" max="14376" width="7.7109375" style="24" customWidth="1"/>
    <col min="14377" max="14377" width="7.140625" style="24" customWidth="1"/>
    <col min="14378" max="14378" width="7.7109375" style="24" customWidth="1"/>
    <col min="14379" max="14379" width="7.140625" style="24" customWidth="1"/>
    <col min="14380" max="14380" width="7.5703125" style="24" customWidth="1"/>
    <col min="14381" max="14381" width="7.140625" style="24" customWidth="1"/>
    <col min="14382" max="14384" width="8.42578125" style="24" customWidth="1"/>
    <col min="14385" max="14385" width="10.7109375" style="24" customWidth="1"/>
    <col min="14386" max="14386" width="10" style="24" customWidth="1"/>
    <col min="14387" max="14387" width="14.140625" style="24" customWidth="1"/>
    <col min="14388" max="14388" width="13.85546875" style="24" customWidth="1"/>
    <col min="14389" max="14390" width="9.5703125" style="24" customWidth="1"/>
    <col min="14391" max="14398" width="8.7109375" style="24" customWidth="1"/>
    <col min="14399" max="14399" width="19.28515625" style="24" customWidth="1"/>
    <col min="14400" max="14400" width="17.7109375" style="24" customWidth="1"/>
    <col min="14401" max="14401" width="19" style="24" customWidth="1"/>
    <col min="14402" max="14402" width="20" style="24" customWidth="1"/>
    <col min="14403" max="14403" width="12.140625" style="24" customWidth="1"/>
    <col min="14404" max="14404" width="11.85546875" style="24" customWidth="1"/>
    <col min="14405" max="14405" width="13" style="24" customWidth="1"/>
    <col min="14406" max="14406" width="13.5703125" style="24" customWidth="1"/>
    <col min="14407" max="14592" width="9.140625" style="24"/>
    <col min="14593" max="14593" width="5.42578125" style="24" customWidth="1"/>
    <col min="14594" max="14594" width="38.140625" style="24" customWidth="1"/>
    <col min="14595" max="14595" width="10" style="24" customWidth="1"/>
    <col min="14596" max="14596" width="10.7109375" style="24" customWidth="1"/>
    <col min="14597" max="14597" width="9" style="24" customWidth="1"/>
    <col min="14598" max="14600" width="9.85546875" style="24" customWidth="1"/>
    <col min="14601" max="14601" width="11.28515625" style="24" customWidth="1"/>
    <col min="14602" max="14602" width="11.5703125" style="24" customWidth="1"/>
    <col min="14603" max="14603" width="9" style="24" customWidth="1"/>
    <col min="14604" max="14604" width="9.42578125" style="24" customWidth="1"/>
    <col min="14605" max="14605" width="9" style="24" customWidth="1"/>
    <col min="14606" max="14606" width="9.28515625" style="24" customWidth="1"/>
    <col min="14607" max="14607" width="12.7109375" style="24" customWidth="1"/>
    <col min="14608" max="14612" width="12.85546875" style="24" customWidth="1"/>
    <col min="14613" max="14613" width="11" style="24" customWidth="1"/>
    <col min="14614" max="14614" width="10.85546875" style="24" customWidth="1"/>
    <col min="14615" max="14615" width="10.5703125" style="24" customWidth="1"/>
    <col min="14616" max="14617" width="10.85546875" style="24" customWidth="1"/>
    <col min="14618" max="14618" width="10" style="24" customWidth="1"/>
    <col min="14619" max="14619" width="9.5703125" style="24" customWidth="1"/>
    <col min="14620" max="14620" width="9.28515625" style="24" customWidth="1"/>
    <col min="14621" max="14621" width="9" style="24" customWidth="1"/>
    <col min="14622" max="14622" width="9.7109375" style="24" customWidth="1"/>
    <col min="14623" max="14623" width="11.5703125" style="24" customWidth="1"/>
    <col min="14624" max="14626" width="13.28515625" style="24" customWidth="1"/>
    <col min="14627" max="14627" width="9" style="24" customWidth="1"/>
    <col min="14628" max="14628" width="7.7109375" style="24" customWidth="1"/>
    <col min="14629" max="14629" width="8.28515625" style="24" customWidth="1"/>
    <col min="14630" max="14630" width="7.7109375" style="24" customWidth="1"/>
    <col min="14631" max="14631" width="8.28515625" style="24" customWidth="1"/>
    <col min="14632" max="14632" width="7.7109375" style="24" customWidth="1"/>
    <col min="14633" max="14633" width="7.140625" style="24" customWidth="1"/>
    <col min="14634" max="14634" width="7.7109375" style="24" customWidth="1"/>
    <col min="14635" max="14635" width="7.140625" style="24" customWidth="1"/>
    <col min="14636" max="14636" width="7.5703125" style="24" customWidth="1"/>
    <col min="14637" max="14637" width="7.140625" style="24" customWidth="1"/>
    <col min="14638" max="14640" width="8.42578125" style="24" customWidth="1"/>
    <col min="14641" max="14641" width="10.7109375" style="24" customWidth="1"/>
    <col min="14642" max="14642" width="10" style="24" customWidth="1"/>
    <col min="14643" max="14643" width="14.140625" style="24" customWidth="1"/>
    <col min="14644" max="14644" width="13.85546875" style="24" customWidth="1"/>
    <col min="14645" max="14646" width="9.5703125" style="24" customWidth="1"/>
    <col min="14647" max="14654" width="8.7109375" style="24" customWidth="1"/>
    <col min="14655" max="14655" width="19.28515625" style="24" customWidth="1"/>
    <col min="14656" max="14656" width="17.7109375" style="24" customWidth="1"/>
    <col min="14657" max="14657" width="19" style="24" customWidth="1"/>
    <col min="14658" max="14658" width="20" style="24" customWidth="1"/>
    <col min="14659" max="14659" width="12.140625" style="24" customWidth="1"/>
    <col min="14660" max="14660" width="11.85546875" style="24" customWidth="1"/>
    <col min="14661" max="14661" width="13" style="24" customWidth="1"/>
    <col min="14662" max="14662" width="13.5703125" style="24" customWidth="1"/>
    <col min="14663" max="14848" width="9.140625" style="24"/>
    <col min="14849" max="14849" width="5.42578125" style="24" customWidth="1"/>
    <col min="14850" max="14850" width="38.140625" style="24" customWidth="1"/>
    <col min="14851" max="14851" width="10" style="24" customWidth="1"/>
    <col min="14852" max="14852" width="10.7109375" style="24" customWidth="1"/>
    <col min="14853" max="14853" width="9" style="24" customWidth="1"/>
    <col min="14854" max="14856" width="9.85546875" style="24" customWidth="1"/>
    <col min="14857" max="14857" width="11.28515625" style="24" customWidth="1"/>
    <col min="14858" max="14858" width="11.5703125" style="24" customWidth="1"/>
    <col min="14859" max="14859" width="9" style="24" customWidth="1"/>
    <col min="14860" max="14860" width="9.42578125" style="24" customWidth="1"/>
    <col min="14861" max="14861" width="9" style="24" customWidth="1"/>
    <col min="14862" max="14862" width="9.28515625" style="24" customWidth="1"/>
    <col min="14863" max="14863" width="12.7109375" style="24" customWidth="1"/>
    <col min="14864" max="14868" width="12.85546875" style="24" customWidth="1"/>
    <col min="14869" max="14869" width="11" style="24" customWidth="1"/>
    <col min="14870" max="14870" width="10.85546875" style="24" customWidth="1"/>
    <col min="14871" max="14871" width="10.5703125" style="24" customWidth="1"/>
    <col min="14872" max="14873" width="10.85546875" style="24" customWidth="1"/>
    <col min="14874" max="14874" width="10" style="24" customWidth="1"/>
    <col min="14875" max="14875" width="9.5703125" style="24" customWidth="1"/>
    <col min="14876" max="14876" width="9.28515625" style="24" customWidth="1"/>
    <col min="14877" max="14877" width="9" style="24" customWidth="1"/>
    <col min="14878" max="14878" width="9.7109375" style="24" customWidth="1"/>
    <col min="14879" max="14879" width="11.5703125" style="24" customWidth="1"/>
    <col min="14880" max="14882" width="13.28515625" style="24" customWidth="1"/>
    <col min="14883" max="14883" width="9" style="24" customWidth="1"/>
    <col min="14884" max="14884" width="7.7109375" style="24" customWidth="1"/>
    <col min="14885" max="14885" width="8.28515625" style="24" customWidth="1"/>
    <col min="14886" max="14886" width="7.7109375" style="24" customWidth="1"/>
    <col min="14887" max="14887" width="8.28515625" style="24" customWidth="1"/>
    <col min="14888" max="14888" width="7.7109375" style="24" customWidth="1"/>
    <col min="14889" max="14889" width="7.140625" style="24" customWidth="1"/>
    <col min="14890" max="14890" width="7.7109375" style="24" customWidth="1"/>
    <col min="14891" max="14891" width="7.140625" style="24" customWidth="1"/>
    <col min="14892" max="14892" width="7.5703125" style="24" customWidth="1"/>
    <col min="14893" max="14893" width="7.140625" style="24" customWidth="1"/>
    <col min="14894" max="14896" width="8.42578125" style="24" customWidth="1"/>
    <col min="14897" max="14897" width="10.7109375" style="24" customWidth="1"/>
    <col min="14898" max="14898" width="10" style="24" customWidth="1"/>
    <col min="14899" max="14899" width="14.140625" style="24" customWidth="1"/>
    <col min="14900" max="14900" width="13.85546875" style="24" customWidth="1"/>
    <col min="14901" max="14902" width="9.5703125" style="24" customWidth="1"/>
    <col min="14903" max="14910" width="8.7109375" style="24" customWidth="1"/>
    <col min="14911" max="14911" width="19.28515625" style="24" customWidth="1"/>
    <col min="14912" max="14912" width="17.7109375" style="24" customWidth="1"/>
    <col min="14913" max="14913" width="19" style="24" customWidth="1"/>
    <col min="14914" max="14914" width="20" style="24" customWidth="1"/>
    <col min="14915" max="14915" width="12.140625" style="24" customWidth="1"/>
    <col min="14916" max="14916" width="11.85546875" style="24" customWidth="1"/>
    <col min="14917" max="14917" width="13" style="24" customWidth="1"/>
    <col min="14918" max="14918" width="13.5703125" style="24" customWidth="1"/>
    <col min="14919" max="15104" width="9.140625" style="24"/>
    <col min="15105" max="15105" width="5.42578125" style="24" customWidth="1"/>
    <col min="15106" max="15106" width="38.140625" style="24" customWidth="1"/>
    <col min="15107" max="15107" width="10" style="24" customWidth="1"/>
    <col min="15108" max="15108" width="10.7109375" style="24" customWidth="1"/>
    <col min="15109" max="15109" width="9" style="24" customWidth="1"/>
    <col min="15110" max="15112" width="9.85546875" style="24" customWidth="1"/>
    <col min="15113" max="15113" width="11.28515625" style="24" customWidth="1"/>
    <col min="15114" max="15114" width="11.5703125" style="24" customWidth="1"/>
    <col min="15115" max="15115" width="9" style="24" customWidth="1"/>
    <col min="15116" max="15116" width="9.42578125" style="24" customWidth="1"/>
    <col min="15117" max="15117" width="9" style="24" customWidth="1"/>
    <col min="15118" max="15118" width="9.28515625" style="24" customWidth="1"/>
    <col min="15119" max="15119" width="12.7109375" style="24" customWidth="1"/>
    <col min="15120" max="15124" width="12.85546875" style="24" customWidth="1"/>
    <col min="15125" max="15125" width="11" style="24" customWidth="1"/>
    <col min="15126" max="15126" width="10.85546875" style="24" customWidth="1"/>
    <col min="15127" max="15127" width="10.5703125" style="24" customWidth="1"/>
    <col min="15128" max="15129" width="10.85546875" style="24" customWidth="1"/>
    <col min="15130" max="15130" width="10" style="24" customWidth="1"/>
    <col min="15131" max="15131" width="9.5703125" style="24" customWidth="1"/>
    <col min="15132" max="15132" width="9.28515625" style="24" customWidth="1"/>
    <col min="15133" max="15133" width="9" style="24" customWidth="1"/>
    <col min="15134" max="15134" width="9.7109375" style="24" customWidth="1"/>
    <col min="15135" max="15135" width="11.5703125" style="24" customWidth="1"/>
    <col min="15136" max="15138" width="13.28515625" style="24" customWidth="1"/>
    <col min="15139" max="15139" width="9" style="24" customWidth="1"/>
    <col min="15140" max="15140" width="7.7109375" style="24" customWidth="1"/>
    <col min="15141" max="15141" width="8.28515625" style="24" customWidth="1"/>
    <col min="15142" max="15142" width="7.7109375" style="24" customWidth="1"/>
    <col min="15143" max="15143" width="8.28515625" style="24" customWidth="1"/>
    <col min="15144" max="15144" width="7.7109375" style="24" customWidth="1"/>
    <col min="15145" max="15145" width="7.140625" style="24" customWidth="1"/>
    <col min="15146" max="15146" width="7.7109375" style="24" customWidth="1"/>
    <col min="15147" max="15147" width="7.140625" style="24" customWidth="1"/>
    <col min="15148" max="15148" width="7.5703125" style="24" customWidth="1"/>
    <col min="15149" max="15149" width="7.140625" style="24" customWidth="1"/>
    <col min="15150" max="15152" width="8.42578125" style="24" customWidth="1"/>
    <col min="15153" max="15153" width="10.7109375" style="24" customWidth="1"/>
    <col min="15154" max="15154" width="10" style="24" customWidth="1"/>
    <col min="15155" max="15155" width="14.140625" style="24" customWidth="1"/>
    <col min="15156" max="15156" width="13.85546875" style="24" customWidth="1"/>
    <col min="15157" max="15158" width="9.5703125" style="24" customWidth="1"/>
    <col min="15159" max="15166" width="8.7109375" style="24" customWidth="1"/>
    <col min="15167" max="15167" width="19.28515625" style="24" customWidth="1"/>
    <col min="15168" max="15168" width="17.7109375" style="24" customWidth="1"/>
    <col min="15169" max="15169" width="19" style="24" customWidth="1"/>
    <col min="15170" max="15170" width="20" style="24" customWidth="1"/>
    <col min="15171" max="15171" width="12.140625" style="24" customWidth="1"/>
    <col min="15172" max="15172" width="11.85546875" style="24" customWidth="1"/>
    <col min="15173" max="15173" width="13" style="24" customWidth="1"/>
    <col min="15174" max="15174" width="13.5703125" style="24" customWidth="1"/>
    <col min="15175" max="15360" width="9.140625" style="24"/>
    <col min="15361" max="15361" width="5.42578125" style="24" customWidth="1"/>
    <col min="15362" max="15362" width="38.140625" style="24" customWidth="1"/>
    <col min="15363" max="15363" width="10" style="24" customWidth="1"/>
    <col min="15364" max="15364" width="10.7109375" style="24" customWidth="1"/>
    <col min="15365" max="15365" width="9" style="24" customWidth="1"/>
    <col min="15366" max="15368" width="9.85546875" style="24" customWidth="1"/>
    <col min="15369" max="15369" width="11.28515625" style="24" customWidth="1"/>
    <col min="15370" max="15370" width="11.5703125" style="24" customWidth="1"/>
    <col min="15371" max="15371" width="9" style="24" customWidth="1"/>
    <col min="15372" max="15372" width="9.42578125" style="24" customWidth="1"/>
    <col min="15373" max="15373" width="9" style="24" customWidth="1"/>
    <col min="15374" max="15374" width="9.28515625" style="24" customWidth="1"/>
    <col min="15375" max="15375" width="12.7109375" style="24" customWidth="1"/>
    <col min="15376" max="15380" width="12.85546875" style="24" customWidth="1"/>
    <col min="15381" max="15381" width="11" style="24" customWidth="1"/>
    <col min="15382" max="15382" width="10.85546875" style="24" customWidth="1"/>
    <col min="15383" max="15383" width="10.5703125" style="24" customWidth="1"/>
    <col min="15384" max="15385" width="10.85546875" style="24" customWidth="1"/>
    <col min="15386" max="15386" width="10" style="24" customWidth="1"/>
    <col min="15387" max="15387" width="9.5703125" style="24" customWidth="1"/>
    <col min="15388" max="15388" width="9.28515625" style="24" customWidth="1"/>
    <col min="15389" max="15389" width="9" style="24" customWidth="1"/>
    <col min="15390" max="15390" width="9.7109375" style="24" customWidth="1"/>
    <col min="15391" max="15391" width="11.5703125" style="24" customWidth="1"/>
    <col min="15392" max="15394" width="13.28515625" style="24" customWidth="1"/>
    <col min="15395" max="15395" width="9" style="24" customWidth="1"/>
    <col min="15396" max="15396" width="7.7109375" style="24" customWidth="1"/>
    <col min="15397" max="15397" width="8.28515625" style="24" customWidth="1"/>
    <col min="15398" max="15398" width="7.7109375" style="24" customWidth="1"/>
    <col min="15399" max="15399" width="8.28515625" style="24" customWidth="1"/>
    <col min="15400" max="15400" width="7.7109375" style="24" customWidth="1"/>
    <col min="15401" max="15401" width="7.140625" style="24" customWidth="1"/>
    <col min="15402" max="15402" width="7.7109375" style="24" customWidth="1"/>
    <col min="15403" max="15403" width="7.140625" style="24" customWidth="1"/>
    <col min="15404" max="15404" width="7.5703125" style="24" customWidth="1"/>
    <col min="15405" max="15405" width="7.140625" style="24" customWidth="1"/>
    <col min="15406" max="15408" width="8.42578125" style="24" customWidth="1"/>
    <col min="15409" max="15409" width="10.7109375" style="24" customWidth="1"/>
    <col min="15410" max="15410" width="10" style="24" customWidth="1"/>
    <col min="15411" max="15411" width="14.140625" style="24" customWidth="1"/>
    <col min="15412" max="15412" width="13.85546875" style="24" customWidth="1"/>
    <col min="15413" max="15414" width="9.5703125" style="24" customWidth="1"/>
    <col min="15415" max="15422" width="8.7109375" style="24" customWidth="1"/>
    <col min="15423" max="15423" width="19.28515625" style="24" customWidth="1"/>
    <col min="15424" max="15424" width="17.7109375" style="24" customWidth="1"/>
    <col min="15425" max="15425" width="19" style="24" customWidth="1"/>
    <col min="15426" max="15426" width="20" style="24" customWidth="1"/>
    <col min="15427" max="15427" width="12.140625" style="24" customWidth="1"/>
    <col min="15428" max="15428" width="11.85546875" style="24" customWidth="1"/>
    <col min="15429" max="15429" width="13" style="24" customWidth="1"/>
    <col min="15430" max="15430" width="13.5703125" style="24" customWidth="1"/>
    <col min="15431" max="15616" width="9.140625" style="24"/>
    <col min="15617" max="15617" width="5.42578125" style="24" customWidth="1"/>
    <col min="15618" max="15618" width="38.140625" style="24" customWidth="1"/>
    <col min="15619" max="15619" width="10" style="24" customWidth="1"/>
    <col min="15620" max="15620" width="10.7109375" style="24" customWidth="1"/>
    <col min="15621" max="15621" width="9" style="24" customWidth="1"/>
    <col min="15622" max="15624" width="9.85546875" style="24" customWidth="1"/>
    <col min="15625" max="15625" width="11.28515625" style="24" customWidth="1"/>
    <col min="15626" max="15626" width="11.5703125" style="24" customWidth="1"/>
    <col min="15627" max="15627" width="9" style="24" customWidth="1"/>
    <col min="15628" max="15628" width="9.42578125" style="24" customWidth="1"/>
    <col min="15629" max="15629" width="9" style="24" customWidth="1"/>
    <col min="15630" max="15630" width="9.28515625" style="24" customWidth="1"/>
    <col min="15631" max="15631" width="12.7109375" style="24" customWidth="1"/>
    <col min="15632" max="15636" width="12.85546875" style="24" customWidth="1"/>
    <col min="15637" max="15637" width="11" style="24" customWidth="1"/>
    <col min="15638" max="15638" width="10.85546875" style="24" customWidth="1"/>
    <col min="15639" max="15639" width="10.5703125" style="24" customWidth="1"/>
    <col min="15640" max="15641" width="10.85546875" style="24" customWidth="1"/>
    <col min="15642" max="15642" width="10" style="24" customWidth="1"/>
    <col min="15643" max="15643" width="9.5703125" style="24" customWidth="1"/>
    <col min="15644" max="15644" width="9.28515625" style="24" customWidth="1"/>
    <col min="15645" max="15645" width="9" style="24" customWidth="1"/>
    <col min="15646" max="15646" width="9.7109375" style="24" customWidth="1"/>
    <col min="15647" max="15647" width="11.5703125" style="24" customWidth="1"/>
    <col min="15648" max="15650" width="13.28515625" style="24" customWidth="1"/>
    <col min="15651" max="15651" width="9" style="24" customWidth="1"/>
    <col min="15652" max="15652" width="7.7109375" style="24" customWidth="1"/>
    <col min="15653" max="15653" width="8.28515625" style="24" customWidth="1"/>
    <col min="15654" max="15654" width="7.7109375" style="24" customWidth="1"/>
    <col min="15655" max="15655" width="8.28515625" style="24" customWidth="1"/>
    <col min="15656" max="15656" width="7.7109375" style="24" customWidth="1"/>
    <col min="15657" max="15657" width="7.140625" style="24" customWidth="1"/>
    <col min="15658" max="15658" width="7.7109375" style="24" customWidth="1"/>
    <col min="15659" max="15659" width="7.140625" style="24" customWidth="1"/>
    <col min="15660" max="15660" width="7.5703125" style="24" customWidth="1"/>
    <col min="15661" max="15661" width="7.140625" style="24" customWidth="1"/>
    <col min="15662" max="15664" width="8.42578125" style="24" customWidth="1"/>
    <col min="15665" max="15665" width="10.7109375" style="24" customWidth="1"/>
    <col min="15666" max="15666" width="10" style="24" customWidth="1"/>
    <col min="15667" max="15667" width="14.140625" style="24" customWidth="1"/>
    <col min="15668" max="15668" width="13.85546875" style="24" customWidth="1"/>
    <col min="15669" max="15670" width="9.5703125" style="24" customWidth="1"/>
    <col min="15671" max="15678" width="8.7109375" style="24" customWidth="1"/>
    <col min="15679" max="15679" width="19.28515625" style="24" customWidth="1"/>
    <col min="15680" max="15680" width="17.7109375" style="24" customWidth="1"/>
    <col min="15681" max="15681" width="19" style="24" customWidth="1"/>
    <col min="15682" max="15682" width="20" style="24" customWidth="1"/>
    <col min="15683" max="15683" width="12.140625" style="24" customWidth="1"/>
    <col min="15684" max="15684" width="11.85546875" style="24" customWidth="1"/>
    <col min="15685" max="15685" width="13" style="24" customWidth="1"/>
    <col min="15686" max="15686" width="13.5703125" style="24" customWidth="1"/>
    <col min="15687" max="15872" width="9.140625" style="24"/>
    <col min="15873" max="15873" width="5.42578125" style="24" customWidth="1"/>
    <col min="15874" max="15874" width="38.140625" style="24" customWidth="1"/>
    <col min="15875" max="15875" width="10" style="24" customWidth="1"/>
    <col min="15876" max="15876" width="10.7109375" style="24" customWidth="1"/>
    <col min="15877" max="15877" width="9" style="24" customWidth="1"/>
    <col min="15878" max="15880" width="9.85546875" style="24" customWidth="1"/>
    <col min="15881" max="15881" width="11.28515625" style="24" customWidth="1"/>
    <col min="15882" max="15882" width="11.5703125" style="24" customWidth="1"/>
    <col min="15883" max="15883" width="9" style="24" customWidth="1"/>
    <col min="15884" max="15884" width="9.42578125" style="24" customWidth="1"/>
    <col min="15885" max="15885" width="9" style="24" customWidth="1"/>
    <col min="15886" max="15886" width="9.28515625" style="24" customWidth="1"/>
    <col min="15887" max="15887" width="12.7109375" style="24" customWidth="1"/>
    <col min="15888" max="15892" width="12.85546875" style="24" customWidth="1"/>
    <col min="15893" max="15893" width="11" style="24" customWidth="1"/>
    <col min="15894" max="15894" width="10.85546875" style="24" customWidth="1"/>
    <col min="15895" max="15895" width="10.5703125" style="24" customWidth="1"/>
    <col min="15896" max="15897" width="10.85546875" style="24" customWidth="1"/>
    <col min="15898" max="15898" width="10" style="24" customWidth="1"/>
    <col min="15899" max="15899" width="9.5703125" style="24" customWidth="1"/>
    <col min="15900" max="15900" width="9.28515625" style="24" customWidth="1"/>
    <col min="15901" max="15901" width="9" style="24" customWidth="1"/>
    <col min="15902" max="15902" width="9.7109375" style="24" customWidth="1"/>
    <col min="15903" max="15903" width="11.5703125" style="24" customWidth="1"/>
    <col min="15904" max="15906" width="13.28515625" style="24" customWidth="1"/>
    <col min="15907" max="15907" width="9" style="24" customWidth="1"/>
    <col min="15908" max="15908" width="7.7109375" style="24" customWidth="1"/>
    <col min="15909" max="15909" width="8.28515625" style="24" customWidth="1"/>
    <col min="15910" max="15910" width="7.7109375" style="24" customWidth="1"/>
    <col min="15911" max="15911" width="8.28515625" style="24" customWidth="1"/>
    <col min="15912" max="15912" width="7.7109375" style="24" customWidth="1"/>
    <col min="15913" max="15913" width="7.140625" style="24" customWidth="1"/>
    <col min="15914" max="15914" width="7.7109375" style="24" customWidth="1"/>
    <col min="15915" max="15915" width="7.140625" style="24" customWidth="1"/>
    <col min="15916" max="15916" width="7.5703125" style="24" customWidth="1"/>
    <col min="15917" max="15917" width="7.140625" style="24" customWidth="1"/>
    <col min="15918" max="15920" width="8.42578125" style="24" customWidth="1"/>
    <col min="15921" max="15921" width="10.7109375" style="24" customWidth="1"/>
    <col min="15922" max="15922" width="10" style="24" customWidth="1"/>
    <col min="15923" max="15923" width="14.140625" style="24" customWidth="1"/>
    <col min="15924" max="15924" width="13.85546875" style="24" customWidth="1"/>
    <col min="15925" max="15926" width="9.5703125" style="24" customWidth="1"/>
    <col min="15927" max="15934" width="8.7109375" style="24" customWidth="1"/>
    <col min="15935" max="15935" width="19.28515625" style="24" customWidth="1"/>
    <col min="15936" max="15936" width="17.7109375" style="24" customWidth="1"/>
    <col min="15937" max="15937" width="19" style="24" customWidth="1"/>
    <col min="15938" max="15938" width="20" style="24" customWidth="1"/>
    <col min="15939" max="15939" width="12.140625" style="24" customWidth="1"/>
    <col min="15940" max="15940" width="11.85546875" style="24" customWidth="1"/>
    <col min="15941" max="15941" width="13" style="24" customWidth="1"/>
    <col min="15942" max="15942" width="13.5703125" style="24" customWidth="1"/>
    <col min="15943" max="16128" width="9.140625" style="24"/>
    <col min="16129" max="16129" width="5.42578125" style="24" customWidth="1"/>
    <col min="16130" max="16130" width="38.140625" style="24" customWidth="1"/>
    <col min="16131" max="16131" width="10" style="24" customWidth="1"/>
    <col min="16132" max="16132" width="10.7109375" style="24" customWidth="1"/>
    <col min="16133" max="16133" width="9" style="24" customWidth="1"/>
    <col min="16134" max="16136" width="9.85546875" style="24" customWidth="1"/>
    <col min="16137" max="16137" width="11.28515625" style="24" customWidth="1"/>
    <col min="16138" max="16138" width="11.5703125" style="24" customWidth="1"/>
    <col min="16139" max="16139" width="9" style="24" customWidth="1"/>
    <col min="16140" max="16140" width="9.42578125" style="24" customWidth="1"/>
    <col min="16141" max="16141" width="9" style="24" customWidth="1"/>
    <col min="16142" max="16142" width="9.28515625" style="24" customWidth="1"/>
    <col min="16143" max="16143" width="12.7109375" style="24" customWidth="1"/>
    <col min="16144" max="16148" width="12.85546875" style="24" customWidth="1"/>
    <col min="16149" max="16149" width="11" style="24" customWidth="1"/>
    <col min="16150" max="16150" width="10.85546875" style="24" customWidth="1"/>
    <col min="16151" max="16151" width="10.5703125" style="24" customWidth="1"/>
    <col min="16152" max="16153" width="10.85546875" style="24" customWidth="1"/>
    <col min="16154" max="16154" width="10" style="24" customWidth="1"/>
    <col min="16155" max="16155" width="9.5703125" style="24" customWidth="1"/>
    <col min="16156" max="16156" width="9.28515625" style="24" customWidth="1"/>
    <col min="16157" max="16157" width="9" style="24" customWidth="1"/>
    <col min="16158" max="16158" width="9.7109375" style="24" customWidth="1"/>
    <col min="16159" max="16159" width="11.5703125" style="24" customWidth="1"/>
    <col min="16160" max="16162" width="13.28515625" style="24" customWidth="1"/>
    <col min="16163" max="16163" width="9" style="24" customWidth="1"/>
    <col min="16164" max="16164" width="7.7109375" style="24" customWidth="1"/>
    <col min="16165" max="16165" width="8.28515625" style="24" customWidth="1"/>
    <col min="16166" max="16166" width="7.7109375" style="24" customWidth="1"/>
    <col min="16167" max="16167" width="8.28515625" style="24" customWidth="1"/>
    <col min="16168" max="16168" width="7.7109375" style="24" customWidth="1"/>
    <col min="16169" max="16169" width="7.140625" style="24" customWidth="1"/>
    <col min="16170" max="16170" width="7.7109375" style="24" customWidth="1"/>
    <col min="16171" max="16171" width="7.140625" style="24" customWidth="1"/>
    <col min="16172" max="16172" width="7.5703125" style="24" customWidth="1"/>
    <col min="16173" max="16173" width="7.140625" style="24" customWidth="1"/>
    <col min="16174" max="16176" width="8.42578125" style="24" customWidth="1"/>
    <col min="16177" max="16177" width="10.7109375" style="24" customWidth="1"/>
    <col min="16178" max="16178" width="10" style="24" customWidth="1"/>
    <col min="16179" max="16179" width="14.140625" style="24" customWidth="1"/>
    <col min="16180" max="16180" width="13.85546875" style="24" customWidth="1"/>
    <col min="16181" max="16182" width="9.5703125" style="24" customWidth="1"/>
    <col min="16183" max="16190" width="8.7109375" style="24" customWidth="1"/>
    <col min="16191" max="16191" width="19.28515625" style="24" customWidth="1"/>
    <col min="16192" max="16192" width="17.7109375" style="24" customWidth="1"/>
    <col min="16193" max="16193" width="19" style="24" customWidth="1"/>
    <col min="16194" max="16194" width="20" style="24" customWidth="1"/>
    <col min="16195" max="16195" width="12.140625" style="24" customWidth="1"/>
    <col min="16196" max="16196" width="11.85546875" style="24" customWidth="1"/>
    <col min="16197" max="16197" width="13" style="24" customWidth="1"/>
    <col min="16198" max="16198" width="13.5703125" style="24" customWidth="1"/>
    <col min="16199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7">
        <v>14100</v>
      </c>
      <c r="D7" s="7">
        <v>25210</v>
      </c>
      <c r="E7" s="7">
        <v>8538</v>
      </c>
      <c r="F7" s="7">
        <v>11422</v>
      </c>
      <c r="G7" s="7">
        <v>150</v>
      </c>
      <c r="H7" s="7">
        <v>150</v>
      </c>
      <c r="I7" s="8">
        <f>C7+E7+G7</f>
        <v>22788</v>
      </c>
      <c r="J7" s="8">
        <f>D7+F7+H7</f>
        <v>36782</v>
      </c>
      <c r="K7" s="7">
        <v>810</v>
      </c>
      <c r="L7" s="7">
        <v>3380</v>
      </c>
      <c r="M7" s="7">
        <v>130</v>
      </c>
      <c r="N7" s="7">
        <v>500</v>
      </c>
      <c r="O7" s="8">
        <f>I7+K7+M7</f>
        <v>23728</v>
      </c>
      <c r="P7" s="8">
        <f>J7+L7+N7</f>
        <v>40662</v>
      </c>
      <c r="Q7" s="7">
        <v>16</v>
      </c>
      <c r="R7" s="7">
        <v>59</v>
      </c>
      <c r="S7" s="7">
        <v>21840</v>
      </c>
      <c r="T7" s="7">
        <v>38670</v>
      </c>
      <c r="U7" s="7">
        <v>1790</v>
      </c>
      <c r="V7" s="7">
        <v>6210</v>
      </c>
      <c r="W7" s="7">
        <v>510</v>
      </c>
      <c r="X7" s="7">
        <v>2500</v>
      </c>
      <c r="Y7" s="7">
        <v>95</v>
      </c>
      <c r="Z7" s="7">
        <v>100</v>
      </c>
      <c r="AA7" s="7">
        <v>20</v>
      </c>
      <c r="AB7" s="7">
        <v>40</v>
      </c>
      <c r="AC7" s="7">
        <v>3</v>
      </c>
      <c r="AD7" s="7">
        <v>50</v>
      </c>
      <c r="AE7" s="8">
        <f>U7+W7+Y7+AA7+AC7</f>
        <v>2418</v>
      </c>
      <c r="AF7" s="8">
        <f>V7+X7+Z7+AB7+AD7</f>
        <v>8900</v>
      </c>
      <c r="AG7" s="7">
        <v>14</v>
      </c>
      <c r="AH7" s="7">
        <v>15</v>
      </c>
      <c r="AI7" s="7">
        <v>2</v>
      </c>
      <c r="AJ7" s="7">
        <v>15</v>
      </c>
      <c r="AK7" s="7">
        <v>100</v>
      </c>
      <c r="AL7" s="7">
        <v>260</v>
      </c>
      <c r="AM7" s="7">
        <v>125</v>
      </c>
      <c r="AN7" s="7">
        <v>900</v>
      </c>
      <c r="AO7" s="7">
        <v>4</v>
      </c>
      <c r="AP7" s="7">
        <v>10</v>
      </c>
      <c r="AQ7" s="7">
        <v>150</v>
      </c>
      <c r="AR7" s="7">
        <v>170</v>
      </c>
      <c r="AS7" s="7">
        <v>0</v>
      </c>
      <c r="AT7" s="7">
        <v>0</v>
      </c>
      <c r="AU7" s="7">
        <f>AI7+AK7+AM7+AO7+AQ7+AS7</f>
        <v>381</v>
      </c>
      <c r="AV7" s="7">
        <f>AJ7+AL7+AN7+AP7+AR7+AT7</f>
        <v>1355</v>
      </c>
      <c r="AW7" s="7">
        <v>11</v>
      </c>
      <c r="AX7" s="7">
        <v>11</v>
      </c>
      <c r="AY7" s="9">
        <f>O7+AE7+AU7</f>
        <v>26527</v>
      </c>
      <c r="AZ7" s="9">
        <f>P7+AF7+AV7</f>
        <v>50917</v>
      </c>
      <c r="BA7" s="9"/>
      <c r="BB7" s="9"/>
      <c r="BC7" s="7">
        <v>5</v>
      </c>
      <c r="BD7" s="7">
        <v>72</v>
      </c>
      <c r="BE7" s="7">
        <v>5</v>
      </c>
      <c r="BF7" s="7">
        <v>152</v>
      </c>
      <c r="BG7" s="7">
        <v>378</v>
      </c>
      <c r="BH7" s="7">
        <v>1174</v>
      </c>
      <c r="BI7" s="7">
        <v>1322</v>
      </c>
      <c r="BJ7" s="7">
        <v>2202</v>
      </c>
      <c r="BK7" s="8">
        <f>BA7+BC7+BE7+BG7+BI7</f>
        <v>1710</v>
      </c>
      <c r="BL7" s="8">
        <f>BB7+BD7+BF7+BH7+BJ7</f>
        <v>3600</v>
      </c>
      <c r="BM7" s="8">
        <f t="shared" ref="BM7:BN38" si="0">AY7+BK7</f>
        <v>28237</v>
      </c>
      <c r="BN7" s="8">
        <f t="shared" si="0"/>
        <v>54517</v>
      </c>
      <c r="BO7" s="7">
        <v>12840</v>
      </c>
      <c r="BP7" s="7">
        <v>21100</v>
      </c>
      <c r="BQ7" s="7">
        <v>1295</v>
      </c>
      <c r="BR7" s="7">
        <v>1295</v>
      </c>
    </row>
    <row r="8" spans="1:70" s="10" customFormat="1" ht="18" customHeight="1" x14ac:dyDescent="0.25">
      <c r="A8" s="37">
        <v>2</v>
      </c>
      <c r="B8" s="12" t="s">
        <v>9</v>
      </c>
      <c r="C8" s="7">
        <v>23368</v>
      </c>
      <c r="D8" s="7">
        <v>46258</v>
      </c>
      <c r="E8" s="7">
        <v>7915</v>
      </c>
      <c r="F8" s="7">
        <v>9715</v>
      </c>
      <c r="G8" s="7">
        <v>100</v>
      </c>
      <c r="H8" s="7">
        <v>100</v>
      </c>
      <c r="I8" s="8">
        <f t="shared" ref="I8:J58" si="1">C8+E8+G8</f>
        <v>31383</v>
      </c>
      <c r="J8" s="8">
        <f t="shared" si="1"/>
        <v>56073</v>
      </c>
      <c r="K8" s="7">
        <v>480</v>
      </c>
      <c r="L8" s="7">
        <v>1300</v>
      </c>
      <c r="M8" s="7">
        <v>100</v>
      </c>
      <c r="N8" s="7">
        <v>505</v>
      </c>
      <c r="O8" s="8">
        <f t="shared" ref="O8:P58" si="2">I8+K8+M8</f>
        <v>31963</v>
      </c>
      <c r="P8" s="8">
        <f t="shared" si="2"/>
        <v>57878</v>
      </c>
      <c r="Q8" s="7">
        <v>15</v>
      </c>
      <c r="R8" s="7">
        <v>41</v>
      </c>
      <c r="S8" s="7">
        <v>29423</v>
      </c>
      <c r="T8" s="7">
        <v>55036</v>
      </c>
      <c r="U8" s="7">
        <v>1490</v>
      </c>
      <c r="V8" s="7">
        <v>5210</v>
      </c>
      <c r="W8" s="7">
        <v>610</v>
      </c>
      <c r="X8" s="7">
        <v>4000</v>
      </c>
      <c r="Y8" s="7">
        <v>85</v>
      </c>
      <c r="Z8" s="7">
        <v>200</v>
      </c>
      <c r="AA8" s="7">
        <v>25</v>
      </c>
      <c r="AB8" s="7">
        <v>25</v>
      </c>
      <c r="AC8" s="7">
        <v>8</v>
      </c>
      <c r="AD8" s="7">
        <v>500</v>
      </c>
      <c r="AE8" s="8">
        <f t="shared" ref="AE8:AF58" si="3">U8+W8+Y8+AA8+AC8</f>
        <v>2218</v>
      </c>
      <c r="AF8" s="8">
        <f t="shared" si="3"/>
        <v>9935</v>
      </c>
      <c r="AG8" s="7">
        <v>31</v>
      </c>
      <c r="AH8" s="7">
        <v>35</v>
      </c>
      <c r="AI8" s="7">
        <v>2</v>
      </c>
      <c r="AJ8" s="7">
        <v>20</v>
      </c>
      <c r="AK8" s="7">
        <v>60</v>
      </c>
      <c r="AL8" s="7">
        <v>200</v>
      </c>
      <c r="AM8" s="7">
        <v>150</v>
      </c>
      <c r="AN8" s="7">
        <v>1068</v>
      </c>
      <c r="AO8" s="7">
        <v>4</v>
      </c>
      <c r="AP8" s="7">
        <v>10</v>
      </c>
      <c r="AQ8" s="7">
        <v>80</v>
      </c>
      <c r="AR8" s="7">
        <v>100</v>
      </c>
      <c r="AS8" s="7">
        <v>1</v>
      </c>
      <c r="AT8" s="7">
        <v>2</v>
      </c>
      <c r="AU8" s="7">
        <f t="shared" ref="AU8:AV18" si="4">AI8+AK8+AM8+AO8+AQ8+AS8</f>
        <v>297</v>
      </c>
      <c r="AV8" s="7">
        <f t="shared" si="4"/>
        <v>1400</v>
      </c>
      <c r="AW8" s="7">
        <v>19</v>
      </c>
      <c r="AX8" s="7">
        <v>19</v>
      </c>
      <c r="AY8" s="9">
        <f t="shared" ref="AY8:AZ23" si="5">O8+AE8+AU8</f>
        <v>34478</v>
      </c>
      <c r="AZ8" s="9">
        <f t="shared" si="5"/>
        <v>69213</v>
      </c>
      <c r="BA8" s="9"/>
      <c r="BB8" s="9"/>
      <c r="BC8" s="7">
        <v>3</v>
      </c>
      <c r="BD8" s="7">
        <v>47</v>
      </c>
      <c r="BE8" s="7">
        <v>4</v>
      </c>
      <c r="BF8" s="7">
        <v>122</v>
      </c>
      <c r="BG8" s="7">
        <v>393</v>
      </c>
      <c r="BH8" s="7">
        <v>635</v>
      </c>
      <c r="BI8" s="7">
        <v>1536</v>
      </c>
      <c r="BJ8" s="7">
        <v>1996</v>
      </c>
      <c r="BK8" s="8">
        <f t="shared" ref="BK8:BL58" si="6">BA8+BC8+BE8+BG8+BI8</f>
        <v>1936</v>
      </c>
      <c r="BL8" s="8">
        <f t="shared" si="6"/>
        <v>2800</v>
      </c>
      <c r="BM8" s="8">
        <f t="shared" si="0"/>
        <v>36414</v>
      </c>
      <c r="BN8" s="8">
        <f t="shared" si="0"/>
        <v>72013</v>
      </c>
      <c r="BO8" s="7">
        <v>16800</v>
      </c>
      <c r="BP8" s="7">
        <v>29100</v>
      </c>
      <c r="BQ8" s="7">
        <v>1623</v>
      </c>
      <c r="BR8" s="7">
        <v>1592</v>
      </c>
    </row>
    <row r="9" spans="1:70" s="10" customFormat="1" ht="18" customHeight="1" x14ac:dyDescent="0.25">
      <c r="A9" s="36">
        <v>3</v>
      </c>
      <c r="B9" s="12" t="s">
        <v>10</v>
      </c>
      <c r="C9" s="7">
        <v>80</v>
      </c>
      <c r="D9" s="7">
        <v>175</v>
      </c>
      <c r="E9" s="7">
        <v>4</v>
      </c>
      <c r="F9" s="7">
        <v>10</v>
      </c>
      <c r="G9" s="7">
        <v>0</v>
      </c>
      <c r="H9" s="7">
        <v>0</v>
      </c>
      <c r="I9" s="8">
        <f t="shared" si="1"/>
        <v>84</v>
      </c>
      <c r="J9" s="8">
        <f t="shared" si="1"/>
        <v>185</v>
      </c>
      <c r="K9" s="7">
        <v>50</v>
      </c>
      <c r="L9" s="7">
        <v>200</v>
      </c>
      <c r="M9" s="7">
        <v>30</v>
      </c>
      <c r="N9" s="7">
        <v>90</v>
      </c>
      <c r="O9" s="8">
        <f t="shared" si="2"/>
        <v>164</v>
      </c>
      <c r="P9" s="8">
        <f t="shared" si="2"/>
        <v>475</v>
      </c>
      <c r="Q9" s="7">
        <v>0</v>
      </c>
      <c r="R9" s="7">
        <v>0</v>
      </c>
      <c r="S9" s="7">
        <v>0</v>
      </c>
      <c r="T9" s="7">
        <v>0</v>
      </c>
      <c r="U9" s="7">
        <v>64</v>
      </c>
      <c r="V9" s="7">
        <v>258</v>
      </c>
      <c r="W9" s="7">
        <v>20</v>
      </c>
      <c r="X9" s="7">
        <v>40</v>
      </c>
      <c r="Y9" s="7">
        <v>10</v>
      </c>
      <c r="Z9" s="7">
        <v>10</v>
      </c>
      <c r="AA9" s="7">
        <v>2</v>
      </c>
      <c r="AB9" s="7">
        <v>2</v>
      </c>
      <c r="AC9" s="7">
        <v>0</v>
      </c>
      <c r="AD9" s="7">
        <v>0</v>
      </c>
      <c r="AE9" s="8">
        <f t="shared" si="3"/>
        <v>96</v>
      </c>
      <c r="AF9" s="8">
        <f t="shared" si="3"/>
        <v>310</v>
      </c>
      <c r="AG9" s="7">
        <v>0</v>
      </c>
      <c r="AH9" s="7">
        <v>0</v>
      </c>
      <c r="AI9" s="7">
        <v>0</v>
      </c>
      <c r="AJ9" s="7">
        <v>0</v>
      </c>
      <c r="AK9" s="7">
        <v>10</v>
      </c>
      <c r="AL9" s="7">
        <v>20</v>
      </c>
      <c r="AM9" s="7">
        <v>40</v>
      </c>
      <c r="AN9" s="7">
        <v>180</v>
      </c>
      <c r="AO9" s="7">
        <v>0</v>
      </c>
      <c r="AP9" s="7">
        <v>0</v>
      </c>
      <c r="AQ9" s="7">
        <v>10</v>
      </c>
      <c r="AR9" s="7">
        <v>15</v>
      </c>
      <c r="AS9" s="7">
        <v>0</v>
      </c>
      <c r="AT9" s="7">
        <v>0</v>
      </c>
      <c r="AU9" s="7">
        <f t="shared" si="4"/>
        <v>60</v>
      </c>
      <c r="AV9" s="7">
        <f t="shared" si="4"/>
        <v>215</v>
      </c>
      <c r="AW9" s="7">
        <v>0</v>
      </c>
      <c r="AX9" s="7">
        <v>0</v>
      </c>
      <c r="AY9" s="9">
        <f t="shared" si="5"/>
        <v>320</v>
      </c>
      <c r="AZ9" s="9">
        <f t="shared" si="5"/>
        <v>1000</v>
      </c>
      <c r="BA9" s="9"/>
      <c r="BB9" s="9"/>
      <c r="BC9" s="7">
        <v>0</v>
      </c>
      <c r="BD9" s="7">
        <v>0</v>
      </c>
      <c r="BE9" s="7">
        <v>0</v>
      </c>
      <c r="BF9" s="7">
        <v>0</v>
      </c>
      <c r="BG9" s="7">
        <v>80</v>
      </c>
      <c r="BH9" s="7">
        <v>100</v>
      </c>
      <c r="BI9" s="7">
        <v>100</v>
      </c>
      <c r="BJ9" s="7">
        <v>150</v>
      </c>
      <c r="BK9" s="8">
        <f t="shared" si="6"/>
        <v>180</v>
      </c>
      <c r="BL9" s="8">
        <f t="shared" si="6"/>
        <v>250</v>
      </c>
      <c r="BM9" s="8">
        <f t="shared" si="0"/>
        <v>500</v>
      </c>
      <c r="BN9" s="8">
        <f t="shared" si="0"/>
        <v>1250</v>
      </c>
      <c r="BO9" s="7">
        <v>130</v>
      </c>
      <c r="BP9" s="7">
        <v>300</v>
      </c>
      <c r="BQ9" s="7">
        <v>11</v>
      </c>
      <c r="BR9" s="7">
        <v>11</v>
      </c>
    </row>
    <row r="10" spans="1:70" s="10" customFormat="1" ht="18" customHeight="1" x14ac:dyDescent="0.25">
      <c r="A10" s="37">
        <v>4</v>
      </c>
      <c r="B10" s="12" t="s">
        <v>11</v>
      </c>
      <c r="C10" s="7">
        <v>10</v>
      </c>
      <c r="D10" s="7">
        <v>10</v>
      </c>
      <c r="E10" s="7">
        <v>4</v>
      </c>
      <c r="F10" s="7">
        <v>10</v>
      </c>
      <c r="G10" s="7">
        <v>0</v>
      </c>
      <c r="H10" s="7">
        <v>0</v>
      </c>
      <c r="I10" s="8">
        <f t="shared" si="1"/>
        <v>14</v>
      </c>
      <c r="J10" s="8">
        <f t="shared" si="1"/>
        <v>20</v>
      </c>
      <c r="K10" s="7">
        <v>0</v>
      </c>
      <c r="L10" s="7">
        <v>0</v>
      </c>
      <c r="M10" s="7">
        <v>0</v>
      </c>
      <c r="N10" s="7">
        <v>0</v>
      </c>
      <c r="O10" s="8">
        <f t="shared" si="2"/>
        <v>14</v>
      </c>
      <c r="P10" s="8">
        <f t="shared" si="2"/>
        <v>20</v>
      </c>
      <c r="Q10" s="7">
        <v>0</v>
      </c>
      <c r="R10" s="7">
        <v>0</v>
      </c>
      <c r="S10" s="7">
        <v>12</v>
      </c>
      <c r="T10" s="7">
        <v>17</v>
      </c>
      <c r="U10" s="7">
        <v>85</v>
      </c>
      <c r="V10" s="7">
        <v>295</v>
      </c>
      <c r="W10" s="7">
        <v>20</v>
      </c>
      <c r="X10" s="7">
        <v>100</v>
      </c>
      <c r="Y10" s="7">
        <v>5</v>
      </c>
      <c r="Z10" s="7">
        <v>5</v>
      </c>
      <c r="AA10" s="7">
        <v>0</v>
      </c>
      <c r="AB10" s="7">
        <v>0</v>
      </c>
      <c r="AC10" s="7">
        <v>0</v>
      </c>
      <c r="AD10" s="7">
        <v>0</v>
      </c>
      <c r="AE10" s="8">
        <f t="shared" si="3"/>
        <v>110</v>
      </c>
      <c r="AF10" s="8">
        <f t="shared" si="3"/>
        <v>400</v>
      </c>
      <c r="AG10" s="7">
        <v>0</v>
      </c>
      <c r="AH10" s="7">
        <v>0</v>
      </c>
      <c r="AI10" s="7">
        <v>0</v>
      </c>
      <c r="AJ10" s="7">
        <v>0</v>
      </c>
      <c r="AK10" s="7">
        <v>5</v>
      </c>
      <c r="AL10" s="7">
        <v>10</v>
      </c>
      <c r="AM10" s="7">
        <v>30</v>
      </c>
      <c r="AN10" s="7">
        <v>160</v>
      </c>
      <c r="AO10" s="7">
        <v>0</v>
      </c>
      <c r="AP10" s="7">
        <v>0</v>
      </c>
      <c r="AQ10" s="7">
        <v>8</v>
      </c>
      <c r="AR10" s="7">
        <v>10</v>
      </c>
      <c r="AS10" s="7">
        <v>0</v>
      </c>
      <c r="AT10" s="7">
        <v>0</v>
      </c>
      <c r="AU10" s="7">
        <f t="shared" si="4"/>
        <v>43</v>
      </c>
      <c r="AV10" s="7">
        <f t="shared" si="4"/>
        <v>180</v>
      </c>
      <c r="AW10" s="7">
        <v>1</v>
      </c>
      <c r="AX10" s="7">
        <v>1</v>
      </c>
      <c r="AY10" s="9">
        <f t="shared" si="5"/>
        <v>167</v>
      </c>
      <c r="AZ10" s="9">
        <f t="shared" si="5"/>
        <v>600</v>
      </c>
      <c r="BA10" s="9"/>
      <c r="BB10" s="9"/>
      <c r="BC10" s="7">
        <v>0</v>
      </c>
      <c r="BD10" s="7">
        <v>0</v>
      </c>
      <c r="BE10" s="7">
        <v>0</v>
      </c>
      <c r="BF10" s="7">
        <v>0</v>
      </c>
      <c r="BG10" s="7">
        <v>10</v>
      </c>
      <c r="BH10" s="7">
        <v>10</v>
      </c>
      <c r="BI10" s="7">
        <v>20</v>
      </c>
      <c r="BJ10" s="7">
        <v>40</v>
      </c>
      <c r="BK10" s="8">
        <f t="shared" si="6"/>
        <v>30</v>
      </c>
      <c r="BL10" s="8">
        <f t="shared" si="6"/>
        <v>50</v>
      </c>
      <c r="BM10" s="8">
        <f t="shared" si="0"/>
        <v>197</v>
      </c>
      <c r="BN10" s="8">
        <f t="shared" si="0"/>
        <v>650</v>
      </c>
      <c r="BO10" s="7">
        <v>40</v>
      </c>
      <c r="BP10" s="7">
        <v>50</v>
      </c>
      <c r="BQ10" s="7">
        <v>8</v>
      </c>
      <c r="BR10" s="7">
        <v>8</v>
      </c>
    </row>
    <row r="11" spans="1:70" s="10" customFormat="1" ht="18" customHeight="1" x14ac:dyDescent="0.25">
      <c r="A11" s="36">
        <v>5</v>
      </c>
      <c r="B11" s="12" t="s">
        <v>12</v>
      </c>
      <c r="C11" s="7">
        <v>280</v>
      </c>
      <c r="D11" s="7">
        <v>300</v>
      </c>
      <c r="E11" s="7">
        <v>26</v>
      </c>
      <c r="F11" s="7">
        <v>40</v>
      </c>
      <c r="G11" s="7">
        <v>0</v>
      </c>
      <c r="H11" s="7">
        <v>0</v>
      </c>
      <c r="I11" s="8">
        <f t="shared" si="1"/>
        <v>306</v>
      </c>
      <c r="J11" s="8">
        <f t="shared" si="1"/>
        <v>340</v>
      </c>
      <c r="K11" s="7">
        <v>20</v>
      </c>
      <c r="L11" s="7">
        <v>50</v>
      </c>
      <c r="M11" s="7">
        <v>10</v>
      </c>
      <c r="N11" s="7">
        <v>10</v>
      </c>
      <c r="O11" s="8">
        <f t="shared" si="2"/>
        <v>336</v>
      </c>
      <c r="P11" s="8">
        <f t="shared" si="2"/>
        <v>400</v>
      </c>
      <c r="Q11" s="7">
        <v>2</v>
      </c>
      <c r="R11" s="7">
        <v>2</v>
      </c>
      <c r="S11" s="7">
        <v>305</v>
      </c>
      <c r="T11" s="7">
        <v>381</v>
      </c>
      <c r="U11" s="7">
        <v>238</v>
      </c>
      <c r="V11" s="7">
        <v>1248</v>
      </c>
      <c r="W11" s="7">
        <v>10</v>
      </c>
      <c r="X11" s="7">
        <v>30</v>
      </c>
      <c r="Y11" s="7">
        <v>5</v>
      </c>
      <c r="Z11" s="7">
        <v>5</v>
      </c>
      <c r="AA11" s="7">
        <v>5</v>
      </c>
      <c r="AB11" s="7">
        <v>5</v>
      </c>
      <c r="AC11" s="7">
        <v>0</v>
      </c>
      <c r="AD11" s="7">
        <v>0</v>
      </c>
      <c r="AE11" s="8">
        <f t="shared" si="3"/>
        <v>258</v>
      </c>
      <c r="AF11" s="8">
        <f t="shared" si="3"/>
        <v>1288</v>
      </c>
      <c r="AG11" s="7">
        <v>2</v>
      </c>
      <c r="AH11" s="7">
        <v>2</v>
      </c>
      <c r="AI11" s="7">
        <v>1</v>
      </c>
      <c r="AJ11" s="7">
        <v>12</v>
      </c>
      <c r="AK11" s="7">
        <v>25</v>
      </c>
      <c r="AL11" s="7">
        <v>80</v>
      </c>
      <c r="AM11" s="7">
        <v>90</v>
      </c>
      <c r="AN11" s="7">
        <v>700</v>
      </c>
      <c r="AO11" s="7">
        <v>0</v>
      </c>
      <c r="AP11" s="7">
        <v>0</v>
      </c>
      <c r="AQ11" s="7">
        <v>15</v>
      </c>
      <c r="AR11" s="7">
        <v>20</v>
      </c>
      <c r="AS11" s="7">
        <v>0</v>
      </c>
      <c r="AT11" s="7">
        <v>0</v>
      </c>
      <c r="AU11" s="7">
        <f t="shared" si="4"/>
        <v>131</v>
      </c>
      <c r="AV11" s="7">
        <f t="shared" si="4"/>
        <v>812</v>
      </c>
      <c r="AW11" s="7">
        <v>2</v>
      </c>
      <c r="AX11" s="7">
        <v>2</v>
      </c>
      <c r="AY11" s="9">
        <f t="shared" si="5"/>
        <v>725</v>
      </c>
      <c r="AZ11" s="9">
        <f t="shared" si="5"/>
        <v>2500</v>
      </c>
      <c r="BA11" s="9"/>
      <c r="BB11" s="9"/>
      <c r="BC11" s="7">
        <v>0</v>
      </c>
      <c r="BD11" s="7">
        <v>0</v>
      </c>
      <c r="BE11" s="7">
        <v>0</v>
      </c>
      <c r="BF11" s="7">
        <v>0</v>
      </c>
      <c r="BG11" s="7">
        <v>20</v>
      </c>
      <c r="BH11" s="7">
        <v>30</v>
      </c>
      <c r="BI11" s="7">
        <v>30</v>
      </c>
      <c r="BJ11" s="7">
        <v>70</v>
      </c>
      <c r="BK11" s="8">
        <f t="shared" si="6"/>
        <v>50</v>
      </c>
      <c r="BL11" s="8">
        <f t="shared" si="6"/>
        <v>100</v>
      </c>
      <c r="BM11" s="8">
        <f t="shared" si="0"/>
        <v>775</v>
      </c>
      <c r="BN11" s="8">
        <f t="shared" si="0"/>
        <v>2600</v>
      </c>
      <c r="BO11" s="7">
        <v>138</v>
      </c>
      <c r="BP11" s="7">
        <v>350</v>
      </c>
      <c r="BQ11" s="7">
        <v>21</v>
      </c>
      <c r="BR11" s="7">
        <v>21</v>
      </c>
    </row>
    <row r="12" spans="1:70" s="10" customFormat="1" ht="18" customHeight="1" x14ac:dyDescent="0.25">
      <c r="A12" s="37">
        <v>6</v>
      </c>
      <c r="B12" s="12" t="s">
        <v>13</v>
      </c>
      <c r="C12" s="7">
        <v>536</v>
      </c>
      <c r="D12" s="7">
        <v>800</v>
      </c>
      <c r="E12" s="7">
        <v>4</v>
      </c>
      <c r="F12" s="7">
        <v>20</v>
      </c>
      <c r="G12" s="7">
        <v>0</v>
      </c>
      <c r="H12" s="7">
        <v>0</v>
      </c>
      <c r="I12" s="8">
        <f t="shared" si="1"/>
        <v>540</v>
      </c>
      <c r="J12" s="8">
        <f t="shared" si="1"/>
        <v>820</v>
      </c>
      <c r="K12" s="7">
        <v>20</v>
      </c>
      <c r="L12" s="7">
        <v>70</v>
      </c>
      <c r="M12" s="7">
        <v>10</v>
      </c>
      <c r="N12" s="7">
        <v>10</v>
      </c>
      <c r="O12" s="8">
        <f t="shared" si="2"/>
        <v>570</v>
      </c>
      <c r="P12" s="8">
        <f t="shared" si="2"/>
        <v>900</v>
      </c>
      <c r="Q12" s="7">
        <v>1</v>
      </c>
      <c r="R12" s="7">
        <v>1</v>
      </c>
      <c r="S12" s="7">
        <v>456</v>
      </c>
      <c r="T12" s="7">
        <v>765</v>
      </c>
      <c r="U12" s="7">
        <v>60</v>
      </c>
      <c r="V12" s="7">
        <v>526</v>
      </c>
      <c r="W12" s="7">
        <v>10</v>
      </c>
      <c r="X12" s="7">
        <v>20</v>
      </c>
      <c r="Y12" s="7">
        <v>2</v>
      </c>
      <c r="Z12" s="7">
        <v>2</v>
      </c>
      <c r="AA12" s="7">
        <v>2</v>
      </c>
      <c r="AB12" s="7">
        <v>2</v>
      </c>
      <c r="AC12" s="7">
        <v>0</v>
      </c>
      <c r="AD12" s="7">
        <v>0</v>
      </c>
      <c r="AE12" s="8">
        <f t="shared" si="3"/>
        <v>74</v>
      </c>
      <c r="AF12" s="8">
        <f t="shared" si="3"/>
        <v>550</v>
      </c>
      <c r="AG12" s="7">
        <v>1</v>
      </c>
      <c r="AH12" s="7">
        <v>1</v>
      </c>
      <c r="AI12" s="7">
        <v>0</v>
      </c>
      <c r="AJ12" s="7">
        <v>0</v>
      </c>
      <c r="AK12" s="7">
        <v>10</v>
      </c>
      <c r="AL12" s="7">
        <v>20</v>
      </c>
      <c r="AM12" s="7">
        <v>50</v>
      </c>
      <c r="AN12" s="7">
        <v>300</v>
      </c>
      <c r="AO12" s="7">
        <v>0</v>
      </c>
      <c r="AP12" s="7">
        <v>0</v>
      </c>
      <c r="AQ12" s="7">
        <v>20</v>
      </c>
      <c r="AR12" s="7">
        <v>30</v>
      </c>
      <c r="AS12" s="7">
        <v>0</v>
      </c>
      <c r="AT12" s="7">
        <v>0</v>
      </c>
      <c r="AU12" s="7">
        <f t="shared" si="4"/>
        <v>80</v>
      </c>
      <c r="AV12" s="7">
        <f t="shared" si="4"/>
        <v>350</v>
      </c>
      <c r="AW12" s="7">
        <v>1</v>
      </c>
      <c r="AX12" s="7">
        <v>1</v>
      </c>
      <c r="AY12" s="9">
        <f t="shared" si="5"/>
        <v>724</v>
      </c>
      <c r="AZ12" s="9">
        <f t="shared" si="5"/>
        <v>1800</v>
      </c>
      <c r="BA12" s="9"/>
      <c r="BB12" s="9"/>
      <c r="BC12" s="7">
        <v>0</v>
      </c>
      <c r="BD12" s="7">
        <v>0</v>
      </c>
      <c r="BE12" s="7">
        <v>0</v>
      </c>
      <c r="BF12" s="7">
        <v>0</v>
      </c>
      <c r="BG12" s="7">
        <v>75</v>
      </c>
      <c r="BH12" s="7">
        <v>75</v>
      </c>
      <c r="BI12" s="7">
        <v>245</v>
      </c>
      <c r="BJ12" s="7">
        <v>225</v>
      </c>
      <c r="BK12" s="8">
        <f t="shared" si="6"/>
        <v>320</v>
      </c>
      <c r="BL12" s="8">
        <f t="shared" si="6"/>
        <v>300</v>
      </c>
      <c r="BM12" s="8">
        <f t="shared" si="0"/>
        <v>1044</v>
      </c>
      <c r="BN12" s="8">
        <f t="shared" si="0"/>
        <v>2100</v>
      </c>
      <c r="BO12" s="7">
        <v>210</v>
      </c>
      <c r="BP12" s="7">
        <v>318</v>
      </c>
      <c r="BQ12" s="7">
        <v>26</v>
      </c>
      <c r="BR12" s="7">
        <v>26</v>
      </c>
    </row>
    <row r="13" spans="1:70" s="10" customFormat="1" ht="18" customHeight="1" x14ac:dyDescent="0.25">
      <c r="A13" s="36">
        <v>7</v>
      </c>
      <c r="B13" s="12" t="s">
        <v>15</v>
      </c>
      <c r="C13" s="7">
        <v>140</v>
      </c>
      <c r="D13" s="7">
        <v>150</v>
      </c>
      <c r="E13" s="7">
        <v>118</v>
      </c>
      <c r="F13" s="7">
        <v>150</v>
      </c>
      <c r="G13" s="7">
        <v>0</v>
      </c>
      <c r="H13" s="7">
        <v>0</v>
      </c>
      <c r="I13" s="8">
        <f t="shared" si="1"/>
        <v>258</v>
      </c>
      <c r="J13" s="8">
        <f t="shared" si="1"/>
        <v>300</v>
      </c>
      <c r="K13" s="7">
        <v>14</v>
      </c>
      <c r="L13" s="7">
        <v>50</v>
      </c>
      <c r="M13" s="7">
        <v>25</v>
      </c>
      <c r="N13" s="7">
        <v>50</v>
      </c>
      <c r="O13" s="8">
        <f t="shared" si="2"/>
        <v>297</v>
      </c>
      <c r="P13" s="8">
        <f t="shared" si="2"/>
        <v>400</v>
      </c>
      <c r="Q13" s="7">
        <v>2</v>
      </c>
      <c r="R13" s="7">
        <v>5</v>
      </c>
      <c r="S13" s="7">
        <v>274</v>
      </c>
      <c r="T13" s="7">
        <v>381</v>
      </c>
      <c r="U13" s="7">
        <v>82</v>
      </c>
      <c r="V13" s="7">
        <v>605</v>
      </c>
      <c r="W13" s="7">
        <v>10</v>
      </c>
      <c r="X13" s="7">
        <v>50</v>
      </c>
      <c r="Y13" s="7">
        <v>4</v>
      </c>
      <c r="Z13" s="7">
        <v>10</v>
      </c>
      <c r="AA13" s="7">
        <v>5</v>
      </c>
      <c r="AB13" s="7">
        <v>5</v>
      </c>
      <c r="AC13" s="7">
        <v>0</v>
      </c>
      <c r="AD13" s="7">
        <v>0</v>
      </c>
      <c r="AE13" s="8">
        <f t="shared" si="3"/>
        <v>101</v>
      </c>
      <c r="AF13" s="8">
        <f t="shared" si="3"/>
        <v>670</v>
      </c>
      <c r="AG13" s="7">
        <v>2</v>
      </c>
      <c r="AH13" s="7">
        <v>2</v>
      </c>
      <c r="AI13" s="7">
        <v>0</v>
      </c>
      <c r="AJ13" s="7">
        <v>0</v>
      </c>
      <c r="AK13" s="7">
        <v>5</v>
      </c>
      <c r="AL13" s="7">
        <v>10</v>
      </c>
      <c r="AM13" s="7">
        <v>35</v>
      </c>
      <c r="AN13" s="7">
        <v>200</v>
      </c>
      <c r="AO13" s="7">
        <v>0</v>
      </c>
      <c r="AP13" s="7">
        <v>0</v>
      </c>
      <c r="AQ13" s="7">
        <v>25</v>
      </c>
      <c r="AR13" s="7">
        <v>30</v>
      </c>
      <c r="AS13" s="7">
        <v>0</v>
      </c>
      <c r="AT13" s="7">
        <v>0</v>
      </c>
      <c r="AU13" s="7">
        <f t="shared" si="4"/>
        <v>65</v>
      </c>
      <c r="AV13" s="7">
        <f t="shared" si="4"/>
        <v>240</v>
      </c>
      <c r="AW13" s="7">
        <v>1</v>
      </c>
      <c r="AX13" s="7">
        <v>1</v>
      </c>
      <c r="AY13" s="9">
        <f t="shared" si="5"/>
        <v>463</v>
      </c>
      <c r="AZ13" s="9">
        <f t="shared" si="5"/>
        <v>1310</v>
      </c>
      <c r="BA13" s="9"/>
      <c r="BB13" s="9"/>
      <c r="BC13" s="7">
        <v>0</v>
      </c>
      <c r="BD13" s="7">
        <v>0</v>
      </c>
      <c r="BE13" s="7">
        <v>0</v>
      </c>
      <c r="BF13" s="7">
        <v>0</v>
      </c>
      <c r="BG13" s="7">
        <v>20</v>
      </c>
      <c r="BH13" s="7">
        <v>40</v>
      </c>
      <c r="BI13" s="7">
        <v>40</v>
      </c>
      <c r="BJ13" s="7">
        <v>60</v>
      </c>
      <c r="BK13" s="8">
        <f t="shared" si="6"/>
        <v>60</v>
      </c>
      <c r="BL13" s="8">
        <f t="shared" si="6"/>
        <v>100</v>
      </c>
      <c r="BM13" s="8">
        <f t="shared" si="0"/>
        <v>523</v>
      </c>
      <c r="BN13" s="8">
        <f t="shared" si="0"/>
        <v>1410</v>
      </c>
      <c r="BO13" s="7">
        <v>210</v>
      </c>
      <c r="BP13" s="7">
        <v>380</v>
      </c>
      <c r="BQ13" s="7">
        <v>21</v>
      </c>
      <c r="BR13" s="7">
        <v>21</v>
      </c>
    </row>
    <row r="14" spans="1:70" s="10" customFormat="1" ht="18" customHeight="1" x14ac:dyDescent="0.25">
      <c r="A14" s="37">
        <v>8</v>
      </c>
      <c r="B14" s="12" t="s">
        <v>16</v>
      </c>
      <c r="C14" s="7">
        <v>10</v>
      </c>
      <c r="D14" s="7">
        <v>10</v>
      </c>
      <c r="E14" s="7">
        <v>0</v>
      </c>
      <c r="F14" s="7">
        <v>0</v>
      </c>
      <c r="G14" s="7">
        <v>0</v>
      </c>
      <c r="H14" s="7">
        <v>0</v>
      </c>
      <c r="I14" s="8">
        <f t="shared" si="1"/>
        <v>10</v>
      </c>
      <c r="J14" s="8">
        <f t="shared" si="1"/>
        <v>10</v>
      </c>
      <c r="K14" s="7">
        <v>5</v>
      </c>
      <c r="L14" s="7">
        <v>5</v>
      </c>
      <c r="M14" s="7">
        <v>5</v>
      </c>
      <c r="N14" s="7">
        <v>5</v>
      </c>
      <c r="O14" s="8">
        <f t="shared" si="2"/>
        <v>20</v>
      </c>
      <c r="P14" s="8">
        <f t="shared" si="2"/>
        <v>20</v>
      </c>
      <c r="Q14" s="7">
        <v>0</v>
      </c>
      <c r="R14" s="7">
        <v>0</v>
      </c>
      <c r="S14" s="7">
        <v>10</v>
      </c>
      <c r="T14" s="7">
        <v>10</v>
      </c>
      <c r="U14" s="7">
        <v>60</v>
      </c>
      <c r="V14" s="7">
        <v>208</v>
      </c>
      <c r="W14" s="7">
        <v>10</v>
      </c>
      <c r="X14" s="7">
        <v>50</v>
      </c>
      <c r="Y14" s="7">
        <v>5</v>
      </c>
      <c r="Z14" s="7">
        <v>5</v>
      </c>
      <c r="AA14" s="7">
        <v>2</v>
      </c>
      <c r="AB14" s="7">
        <v>2</v>
      </c>
      <c r="AC14" s="7">
        <v>0</v>
      </c>
      <c r="AD14" s="7">
        <v>0</v>
      </c>
      <c r="AE14" s="8">
        <f t="shared" si="3"/>
        <v>77</v>
      </c>
      <c r="AF14" s="8">
        <f t="shared" si="3"/>
        <v>265</v>
      </c>
      <c r="AG14" s="7">
        <v>1</v>
      </c>
      <c r="AH14" s="7">
        <v>1</v>
      </c>
      <c r="AI14" s="7">
        <v>0</v>
      </c>
      <c r="AJ14" s="7">
        <v>0</v>
      </c>
      <c r="AK14" s="7">
        <v>5</v>
      </c>
      <c r="AL14" s="7">
        <v>10</v>
      </c>
      <c r="AM14" s="7">
        <v>30</v>
      </c>
      <c r="AN14" s="7">
        <v>100</v>
      </c>
      <c r="AO14" s="7">
        <v>0</v>
      </c>
      <c r="AP14" s="7">
        <v>0</v>
      </c>
      <c r="AQ14" s="7">
        <v>5</v>
      </c>
      <c r="AR14" s="7">
        <v>5</v>
      </c>
      <c r="AS14" s="7">
        <v>0</v>
      </c>
      <c r="AT14" s="7">
        <v>0</v>
      </c>
      <c r="AU14" s="7">
        <f t="shared" si="4"/>
        <v>40</v>
      </c>
      <c r="AV14" s="7">
        <f t="shared" si="4"/>
        <v>115</v>
      </c>
      <c r="AW14" s="7">
        <v>1</v>
      </c>
      <c r="AX14" s="7">
        <v>1</v>
      </c>
      <c r="AY14" s="9">
        <f t="shared" si="5"/>
        <v>137</v>
      </c>
      <c r="AZ14" s="9">
        <f t="shared" si="5"/>
        <v>400</v>
      </c>
      <c r="BA14" s="9"/>
      <c r="BB14" s="9"/>
      <c r="BC14" s="7">
        <v>0</v>
      </c>
      <c r="BD14" s="7">
        <v>0</v>
      </c>
      <c r="BE14" s="7">
        <v>0</v>
      </c>
      <c r="BF14" s="7">
        <v>0</v>
      </c>
      <c r="BG14" s="7">
        <v>10</v>
      </c>
      <c r="BH14" s="7">
        <v>10</v>
      </c>
      <c r="BI14" s="7">
        <v>10</v>
      </c>
      <c r="BJ14" s="7">
        <v>10</v>
      </c>
      <c r="BK14" s="8">
        <f t="shared" si="6"/>
        <v>20</v>
      </c>
      <c r="BL14" s="8">
        <f t="shared" si="6"/>
        <v>20</v>
      </c>
      <c r="BM14" s="8">
        <f t="shared" si="0"/>
        <v>157</v>
      </c>
      <c r="BN14" s="8">
        <f t="shared" si="0"/>
        <v>420</v>
      </c>
      <c r="BO14" s="7">
        <v>40</v>
      </c>
      <c r="BP14" s="7">
        <v>40</v>
      </c>
      <c r="BQ14" s="7">
        <v>4</v>
      </c>
      <c r="BR14" s="7">
        <v>4</v>
      </c>
    </row>
    <row r="15" spans="1:70" s="10" customFormat="1" ht="18" customHeight="1" x14ac:dyDescent="0.25">
      <c r="A15" s="36">
        <v>9</v>
      </c>
      <c r="B15" s="12" t="s">
        <v>17</v>
      </c>
      <c r="C15" s="8"/>
      <c r="D15" s="8"/>
      <c r="E15" s="8"/>
      <c r="F15" s="8"/>
      <c r="G15" s="8"/>
      <c r="H15" s="8"/>
      <c r="I15" s="8">
        <f t="shared" si="1"/>
        <v>0</v>
      </c>
      <c r="J15" s="8">
        <f t="shared" si="1"/>
        <v>0</v>
      </c>
      <c r="K15" s="8"/>
      <c r="L15" s="8"/>
      <c r="M15" s="8"/>
      <c r="N15" s="8"/>
      <c r="O15" s="8">
        <f t="shared" si="2"/>
        <v>0</v>
      </c>
      <c r="P15" s="8">
        <f t="shared" si="2"/>
        <v>0</v>
      </c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>
        <f t="shared" si="3"/>
        <v>0</v>
      </c>
      <c r="AF15" s="8">
        <f t="shared" si="3"/>
        <v>0</v>
      </c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7">
        <f t="shared" si="4"/>
        <v>0</v>
      </c>
      <c r="AV15" s="7">
        <f t="shared" si="4"/>
        <v>0</v>
      </c>
      <c r="AW15" s="8"/>
      <c r="AX15" s="8"/>
      <c r="AY15" s="9">
        <f t="shared" si="5"/>
        <v>0</v>
      </c>
      <c r="AZ15" s="9">
        <f t="shared" si="5"/>
        <v>0</v>
      </c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>
        <f t="shared" si="6"/>
        <v>0</v>
      </c>
      <c r="BL15" s="8">
        <f t="shared" si="6"/>
        <v>0</v>
      </c>
      <c r="BM15" s="8">
        <f t="shared" si="0"/>
        <v>0</v>
      </c>
      <c r="BN15" s="8">
        <f t="shared" si="0"/>
        <v>0</v>
      </c>
      <c r="BO15" s="8"/>
      <c r="BP15" s="8"/>
      <c r="BQ15" s="8"/>
      <c r="BR15" s="8"/>
    </row>
    <row r="16" spans="1:70" s="10" customFormat="1" ht="18" customHeight="1" x14ac:dyDescent="0.25">
      <c r="A16" s="37">
        <v>10</v>
      </c>
      <c r="B16" s="12" t="s">
        <v>18</v>
      </c>
      <c r="C16" s="7">
        <v>1920</v>
      </c>
      <c r="D16" s="7">
        <v>3625</v>
      </c>
      <c r="E16" s="7">
        <v>1073</v>
      </c>
      <c r="F16" s="7">
        <v>1525</v>
      </c>
      <c r="G16" s="7">
        <v>50</v>
      </c>
      <c r="H16" s="7">
        <v>50</v>
      </c>
      <c r="I16" s="8">
        <f t="shared" si="1"/>
        <v>3043</v>
      </c>
      <c r="J16" s="8">
        <f t="shared" si="1"/>
        <v>5200</v>
      </c>
      <c r="K16" s="7">
        <v>130</v>
      </c>
      <c r="L16" s="7">
        <v>300</v>
      </c>
      <c r="M16" s="7">
        <v>110</v>
      </c>
      <c r="N16" s="7">
        <v>250</v>
      </c>
      <c r="O16" s="8">
        <f t="shared" si="2"/>
        <v>3283</v>
      </c>
      <c r="P16" s="8">
        <f t="shared" si="2"/>
        <v>5750</v>
      </c>
      <c r="Q16" s="7">
        <v>6</v>
      </c>
      <c r="R16" s="7">
        <v>27</v>
      </c>
      <c r="S16" s="7">
        <v>3022</v>
      </c>
      <c r="T16" s="7">
        <v>5465</v>
      </c>
      <c r="U16" s="7">
        <v>290</v>
      </c>
      <c r="V16" s="7">
        <v>1695</v>
      </c>
      <c r="W16" s="7">
        <v>80</v>
      </c>
      <c r="X16" s="7">
        <v>200</v>
      </c>
      <c r="Y16" s="7">
        <v>45</v>
      </c>
      <c r="Z16" s="7">
        <v>60</v>
      </c>
      <c r="AA16" s="7">
        <v>10</v>
      </c>
      <c r="AB16" s="7">
        <v>10</v>
      </c>
      <c r="AC16" s="7">
        <v>0</v>
      </c>
      <c r="AD16" s="7">
        <v>0</v>
      </c>
      <c r="AE16" s="8">
        <f t="shared" si="3"/>
        <v>425</v>
      </c>
      <c r="AF16" s="8">
        <f t="shared" si="3"/>
        <v>1965</v>
      </c>
      <c r="AG16" s="7">
        <v>13</v>
      </c>
      <c r="AH16" s="7">
        <v>17</v>
      </c>
      <c r="AI16" s="7">
        <v>3</v>
      </c>
      <c r="AJ16" s="7">
        <v>15</v>
      </c>
      <c r="AK16" s="7">
        <v>20</v>
      </c>
      <c r="AL16" s="7">
        <v>30</v>
      </c>
      <c r="AM16" s="7">
        <v>90</v>
      </c>
      <c r="AN16" s="7">
        <v>700</v>
      </c>
      <c r="AO16" s="7">
        <v>4</v>
      </c>
      <c r="AP16" s="7">
        <v>10</v>
      </c>
      <c r="AQ16" s="7">
        <v>130</v>
      </c>
      <c r="AR16" s="7">
        <v>130</v>
      </c>
      <c r="AS16" s="7">
        <v>0</v>
      </c>
      <c r="AT16" s="7">
        <v>0</v>
      </c>
      <c r="AU16" s="7">
        <f t="shared" si="4"/>
        <v>247</v>
      </c>
      <c r="AV16" s="7">
        <f t="shared" si="4"/>
        <v>885</v>
      </c>
      <c r="AW16" s="7">
        <v>7</v>
      </c>
      <c r="AX16" s="7">
        <v>12</v>
      </c>
      <c r="AY16" s="9">
        <f t="shared" si="5"/>
        <v>3955</v>
      </c>
      <c r="AZ16" s="9">
        <f t="shared" si="5"/>
        <v>8600</v>
      </c>
      <c r="BA16" s="9"/>
      <c r="BB16" s="9"/>
      <c r="BC16" s="7">
        <v>4</v>
      </c>
      <c r="BD16" s="7">
        <v>62</v>
      </c>
      <c r="BE16" s="7">
        <v>4</v>
      </c>
      <c r="BF16" s="7">
        <v>122</v>
      </c>
      <c r="BG16" s="7">
        <v>205</v>
      </c>
      <c r="BH16" s="7">
        <v>625</v>
      </c>
      <c r="BI16" s="7">
        <v>487</v>
      </c>
      <c r="BJ16" s="7">
        <v>891</v>
      </c>
      <c r="BK16" s="8">
        <f t="shared" si="6"/>
        <v>700</v>
      </c>
      <c r="BL16" s="8">
        <f t="shared" si="6"/>
        <v>1700</v>
      </c>
      <c r="BM16" s="8">
        <f t="shared" si="0"/>
        <v>4655</v>
      </c>
      <c r="BN16" s="8">
        <f t="shared" si="0"/>
        <v>10300</v>
      </c>
      <c r="BO16" s="7">
        <v>1350</v>
      </c>
      <c r="BP16" s="7">
        <v>3282</v>
      </c>
      <c r="BQ16" s="7">
        <v>142</v>
      </c>
      <c r="BR16" s="7">
        <v>136</v>
      </c>
    </row>
    <row r="17" spans="1:95" s="10" customFormat="1" ht="18" customHeight="1" x14ac:dyDescent="0.25">
      <c r="A17" s="36">
        <v>11</v>
      </c>
      <c r="B17" s="12" t="s">
        <v>19</v>
      </c>
      <c r="C17" s="7">
        <v>160</v>
      </c>
      <c r="D17" s="7">
        <v>160</v>
      </c>
      <c r="E17" s="7">
        <v>24</v>
      </c>
      <c r="F17" s="7">
        <v>30</v>
      </c>
      <c r="G17" s="7">
        <v>0</v>
      </c>
      <c r="H17" s="7">
        <v>0</v>
      </c>
      <c r="I17" s="8">
        <f t="shared" si="1"/>
        <v>184</v>
      </c>
      <c r="J17" s="8">
        <f t="shared" si="1"/>
        <v>190</v>
      </c>
      <c r="K17" s="7">
        <v>10</v>
      </c>
      <c r="L17" s="7">
        <v>10</v>
      </c>
      <c r="M17" s="7">
        <v>10</v>
      </c>
      <c r="N17" s="7">
        <v>10</v>
      </c>
      <c r="O17" s="8">
        <f t="shared" si="2"/>
        <v>204</v>
      </c>
      <c r="P17" s="8">
        <f t="shared" si="2"/>
        <v>210</v>
      </c>
      <c r="Q17" s="7">
        <v>1</v>
      </c>
      <c r="R17" s="7">
        <v>1</v>
      </c>
      <c r="S17" s="7">
        <v>188</v>
      </c>
      <c r="T17" s="7">
        <v>200</v>
      </c>
      <c r="U17" s="7">
        <v>90</v>
      </c>
      <c r="V17" s="7">
        <v>496</v>
      </c>
      <c r="W17" s="7">
        <v>20</v>
      </c>
      <c r="X17" s="7">
        <v>45</v>
      </c>
      <c r="Y17" s="7">
        <v>5</v>
      </c>
      <c r="Z17" s="7">
        <v>5</v>
      </c>
      <c r="AA17" s="7">
        <v>4</v>
      </c>
      <c r="AB17" s="7">
        <v>4</v>
      </c>
      <c r="AC17" s="7">
        <v>0</v>
      </c>
      <c r="AD17" s="7">
        <v>0</v>
      </c>
      <c r="AE17" s="8">
        <f t="shared" si="3"/>
        <v>119</v>
      </c>
      <c r="AF17" s="8">
        <f t="shared" si="3"/>
        <v>550</v>
      </c>
      <c r="AG17" s="7">
        <v>1</v>
      </c>
      <c r="AH17" s="7">
        <v>1</v>
      </c>
      <c r="AI17" s="7">
        <v>0</v>
      </c>
      <c r="AJ17" s="7">
        <v>0</v>
      </c>
      <c r="AK17" s="7">
        <v>10</v>
      </c>
      <c r="AL17" s="7">
        <v>20</v>
      </c>
      <c r="AM17" s="7">
        <v>54</v>
      </c>
      <c r="AN17" s="7">
        <v>300</v>
      </c>
      <c r="AO17" s="7">
        <v>0</v>
      </c>
      <c r="AP17" s="7">
        <v>0</v>
      </c>
      <c r="AQ17" s="7">
        <v>20</v>
      </c>
      <c r="AR17" s="7">
        <v>30</v>
      </c>
      <c r="AS17" s="7">
        <v>0</v>
      </c>
      <c r="AT17" s="7">
        <v>0</v>
      </c>
      <c r="AU17" s="7">
        <f t="shared" si="4"/>
        <v>84</v>
      </c>
      <c r="AV17" s="7">
        <f t="shared" si="4"/>
        <v>350</v>
      </c>
      <c r="AW17" s="7">
        <v>1</v>
      </c>
      <c r="AX17" s="7">
        <v>1</v>
      </c>
      <c r="AY17" s="9">
        <f t="shared" si="5"/>
        <v>407</v>
      </c>
      <c r="AZ17" s="9">
        <f t="shared" si="5"/>
        <v>1110</v>
      </c>
      <c r="BA17" s="9"/>
      <c r="BB17" s="9"/>
      <c r="BC17" s="7">
        <v>0</v>
      </c>
      <c r="BD17" s="7">
        <v>0</v>
      </c>
      <c r="BE17" s="7">
        <v>1</v>
      </c>
      <c r="BF17" s="7">
        <v>30</v>
      </c>
      <c r="BG17" s="7">
        <v>40</v>
      </c>
      <c r="BH17" s="7">
        <v>50</v>
      </c>
      <c r="BI17" s="7">
        <v>119</v>
      </c>
      <c r="BJ17" s="7">
        <v>120</v>
      </c>
      <c r="BK17" s="8">
        <f t="shared" si="6"/>
        <v>160</v>
      </c>
      <c r="BL17" s="8">
        <f t="shared" si="6"/>
        <v>200</v>
      </c>
      <c r="BM17" s="8">
        <f t="shared" si="0"/>
        <v>567</v>
      </c>
      <c r="BN17" s="8">
        <f t="shared" si="0"/>
        <v>1310</v>
      </c>
      <c r="BO17" s="7">
        <v>115</v>
      </c>
      <c r="BP17" s="7">
        <v>250</v>
      </c>
      <c r="BQ17" s="7">
        <v>12</v>
      </c>
      <c r="BR17" s="7">
        <v>12</v>
      </c>
    </row>
    <row r="18" spans="1:95" s="10" customFormat="1" ht="18" customHeight="1" x14ac:dyDescent="0.25">
      <c r="A18" s="37">
        <v>12</v>
      </c>
      <c r="B18" s="12" t="s">
        <v>20</v>
      </c>
      <c r="C18" s="7">
        <v>2260</v>
      </c>
      <c r="D18" s="7">
        <v>2860</v>
      </c>
      <c r="E18" s="7">
        <v>2340</v>
      </c>
      <c r="F18" s="7">
        <v>2840</v>
      </c>
      <c r="G18" s="7">
        <v>50</v>
      </c>
      <c r="H18" s="7">
        <v>50</v>
      </c>
      <c r="I18" s="8">
        <f t="shared" si="1"/>
        <v>4650</v>
      </c>
      <c r="J18" s="8">
        <f t="shared" si="1"/>
        <v>5750</v>
      </c>
      <c r="K18" s="7">
        <v>220</v>
      </c>
      <c r="L18" s="7">
        <v>400</v>
      </c>
      <c r="M18" s="7">
        <v>160</v>
      </c>
      <c r="N18" s="7">
        <v>200</v>
      </c>
      <c r="O18" s="8">
        <f t="shared" si="2"/>
        <v>5030</v>
      </c>
      <c r="P18" s="8">
        <f t="shared" si="2"/>
        <v>6350</v>
      </c>
      <c r="Q18" s="7">
        <v>10</v>
      </c>
      <c r="R18" s="7">
        <v>14</v>
      </c>
      <c r="S18" s="7">
        <v>4559</v>
      </c>
      <c r="T18" s="7">
        <v>5844</v>
      </c>
      <c r="U18" s="7">
        <v>610</v>
      </c>
      <c r="V18" s="7">
        <v>3295</v>
      </c>
      <c r="W18" s="7">
        <v>50</v>
      </c>
      <c r="X18" s="7">
        <v>350</v>
      </c>
      <c r="Y18" s="7">
        <v>10</v>
      </c>
      <c r="Z18" s="7">
        <v>10</v>
      </c>
      <c r="AA18" s="7">
        <v>5</v>
      </c>
      <c r="AB18" s="7">
        <v>5</v>
      </c>
      <c r="AC18" s="7">
        <v>0</v>
      </c>
      <c r="AD18" s="7">
        <v>0</v>
      </c>
      <c r="AE18" s="8">
        <f t="shared" si="3"/>
        <v>675</v>
      </c>
      <c r="AF18" s="8">
        <f t="shared" si="3"/>
        <v>3660</v>
      </c>
      <c r="AG18" s="7">
        <v>4</v>
      </c>
      <c r="AH18" s="7">
        <v>4</v>
      </c>
      <c r="AI18" s="7">
        <v>0</v>
      </c>
      <c r="AJ18" s="7">
        <v>0</v>
      </c>
      <c r="AK18" s="7">
        <v>20</v>
      </c>
      <c r="AL18" s="7">
        <v>40</v>
      </c>
      <c r="AM18" s="7">
        <v>48</v>
      </c>
      <c r="AN18" s="7">
        <v>300</v>
      </c>
      <c r="AO18" s="7">
        <v>0</v>
      </c>
      <c r="AP18" s="7">
        <v>0</v>
      </c>
      <c r="AQ18" s="7">
        <v>40</v>
      </c>
      <c r="AR18" s="7">
        <v>50</v>
      </c>
      <c r="AS18" s="7">
        <v>0</v>
      </c>
      <c r="AT18" s="7">
        <v>0</v>
      </c>
      <c r="AU18" s="7">
        <f t="shared" si="4"/>
        <v>108</v>
      </c>
      <c r="AV18" s="7">
        <f t="shared" si="4"/>
        <v>390</v>
      </c>
      <c r="AW18" s="7">
        <v>3</v>
      </c>
      <c r="AX18" s="7">
        <v>3</v>
      </c>
      <c r="AY18" s="9">
        <f t="shared" si="5"/>
        <v>5813</v>
      </c>
      <c r="AZ18" s="9">
        <f t="shared" si="5"/>
        <v>10400</v>
      </c>
      <c r="BA18" s="9"/>
      <c r="BB18" s="9"/>
      <c r="BC18" s="7">
        <v>0</v>
      </c>
      <c r="BD18" s="7">
        <v>0</v>
      </c>
      <c r="BE18" s="7">
        <v>0</v>
      </c>
      <c r="BF18" s="7">
        <v>0</v>
      </c>
      <c r="BG18" s="7">
        <v>40</v>
      </c>
      <c r="BH18" s="7">
        <v>67</v>
      </c>
      <c r="BI18" s="7">
        <v>160</v>
      </c>
      <c r="BJ18" s="7">
        <v>133</v>
      </c>
      <c r="BK18" s="8">
        <f t="shared" si="6"/>
        <v>200</v>
      </c>
      <c r="BL18" s="8">
        <f t="shared" si="6"/>
        <v>200</v>
      </c>
      <c r="BM18" s="8">
        <f t="shared" si="0"/>
        <v>6013</v>
      </c>
      <c r="BN18" s="8">
        <f t="shared" si="0"/>
        <v>10600</v>
      </c>
      <c r="BO18" s="7">
        <v>2040</v>
      </c>
      <c r="BP18" s="7">
        <v>3800</v>
      </c>
      <c r="BQ18" s="7">
        <v>205</v>
      </c>
      <c r="BR18" s="7">
        <v>205</v>
      </c>
    </row>
    <row r="19" spans="1:95" s="16" customFormat="1" ht="18" customHeight="1" x14ac:dyDescent="0.25">
      <c r="A19" s="38"/>
      <c r="B19" s="13" t="s">
        <v>67</v>
      </c>
      <c r="C19" s="8">
        <f t="shared" ref="C19:H19" si="7">SUM(C7:C18)</f>
        <v>42864</v>
      </c>
      <c r="D19" s="8">
        <f t="shared" si="7"/>
        <v>79558</v>
      </c>
      <c r="E19" s="8">
        <f t="shared" si="7"/>
        <v>20046</v>
      </c>
      <c r="F19" s="8">
        <f t="shared" si="7"/>
        <v>25762</v>
      </c>
      <c r="G19" s="8">
        <f t="shared" si="7"/>
        <v>350</v>
      </c>
      <c r="H19" s="8">
        <f t="shared" si="7"/>
        <v>350</v>
      </c>
      <c r="I19" s="8">
        <f t="shared" si="1"/>
        <v>63260</v>
      </c>
      <c r="J19" s="8">
        <f t="shared" si="1"/>
        <v>105670</v>
      </c>
      <c r="K19" s="8">
        <f>SUM(K7:K18)</f>
        <v>1759</v>
      </c>
      <c r="L19" s="8">
        <f>SUM(L7:L18)</f>
        <v>5765</v>
      </c>
      <c r="M19" s="8">
        <f>SUM(M7:M18)</f>
        <v>590</v>
      </c>
      <c r="N19" s="8">
        <f>SUM(N7:N18)</f>
        <v>1630</v>
      </c>
      <c r="O19" s="8">
        <f t="shared" si="2"/>
        <v>65609</v>
      </c>
      <c r="P19" s="8">
        <f t="shared" si="2"/>
        <v>113065</v>
      </c>
      <c r="Q19" s="8">
        <f t="shared" ref="Q19:AD19" si="8">SUM(Q7:Q18)</f>
        <v>53</v>
      </c>
      <c r="R19" s="8">
        <f t="shared" si="8"/>
        <v>150</v>
      </c>
      <c r="S19" s="8">
        <f t="shared" si="8"/>
        <v>60089</v>
      </c>
      <c r="T19" s="8">
        <f t="shared" si="8"/>
        <v>106769</v>
      </c>
      <c r="U19" s="8">
        <f t="shared" si="8"/>
        <v>4859</v>
      </c>
      <c r="V19" s="8">
        <f t="shared" si="8"/>
        <v>20046</v>
      </c>
      <c r="W19" s="8">
        <f t="shared" si="8"/>
        <v>1350</v>
      </c>
      <c r="X19" s="8">
        <f t="shared" si="8"/>
        <v>7385</v>
      </c>
      <c r="Y19" s="8">
        <f t="shared" si="8"/>
        <v>271</v>
      </c>
      <c r="Z19" s="8">
        <f t="shared" si="8"/>
        <v>412</v>
      </c>
      <c r="AA19" s="8">
        <f t="shared" si="8"/>
        <v>80</v>
      </c>
      <c r="AB19" s="8">
        <f t="shared" si="8"/>
        <v>100</v>
      </c>
      <c r="AC19" s="8">
        <f t="shared" si="8"/>
        <v>11</v>
      </c>
      <c r="AD19" s="8">
        <f t="shared" si="8"/>
        <v>550</v>
      </c>
      <c r="AE19" s="8">
        <f t="shared" si="3"/>
        <v>6571</v>
      </c>
      <c r="AF19" s="8">
        <f t="shared" si="3"/>
        <v>28493</v>
      </c>
      <c r="AG19" s="8">
        <f t="shared" ref="AG19:AX19" si="9">SUM(AG7:AG18)</f>
        <v>69</v>
      </c>
      <c r="AH19" s="8">
        <f t="shared" si="9"/>
        <v>78</v>
      </c>
      <c r="AI19" s="8">
        <f t="shared" si="9"/>
        <v>8</v>
      </c>
      <c r="AJ19" s="8">
        <f t="shared" si="9"/>
        <v>62</v>
      </c>
      <c r="AK19" s="8">
        <f t="shared" si="9"/>
        <v>270</v>
      </c>
      <c r="AL19" s="8">
        <f t="shared" si="9"/>
        <v>700</v>
      </c>
      <c r="AM19" s="8">
        <f t="shared" si="9"/>
        <v>742</v>
      </c>
      <c r="AN19" s="8">
        <f t="shared" si="9"/>
        <v>4908</v>
      </c>
      <c r="AO19" s="8">
        <f t="shared" si="9"/>
        <v>12</v>
      </c>
      <c r="AP19" s="8">
        <f t="shared" si="9"/>
        <v>30</v>
      </c>
      <c r="AQ19" s="8">
        <f t="shared" si="9"/>
        <v>503</v>
      </c>
      <c r="AR19" s="8">
        <f t="shared" si="9"/>
        <v>590</v>
      </c>
      <c r="AS19" s="8">
        <f t="shared" si="9"/>
        <v>1</v>
      </c>
      <c r="AT19" s="8">
        <f t="shared" si="9"/>
        <v>2</v>
      </c>
      <c r="AU19" s="8">
        <f t="shared" si="9"/>
        <v>1536</v>
      </c>
      <c r="AV19" s="8">
        <f t="shared" si="9"/>
        <v>6292</v>
      </c>
      <c r="AW19" s="8">
        <f t="shared" si="9"/>
        <v>47</v>
      </c>
      <c r="AX19" s="8">
        <f t="shared" si="9"/>
        <v>52</v>
      </c>
      <c r="AY19" s="9">
        <f t="shared" si="5"/>
        <v>73716</v>
      </c>
      <c r="AZ19" s="9">
        <f t="shared" si="5"/>
        <v>147850</v>
      </c>
      <c r="BA19" s="8">
        <f t="shared" ref="BA19:BJ19" si="10">SUM(BA7:BA18)</f>
        <v>0</v>
      </c>
      <c r="BB19" s="8">
        <f t="shared" si="10"/>
        <v>0</v>
      </c>
      <c r="BC19" s="8">
        <f t="shared" si="10"/>
        <v>12</v>
      </c>
      <c r="BD19" s="8">
        <f t="shared" si="10"/>
        <v>181</v>
      </c>
      <c r="BE19" s="8">
        <f t="shared" si="10"/>
        <v>14</v>
      </c>
      <c r="BF19" s="8">
        <f t="shared" si="10"/>
        <v>426</v>
      </c>
      <c r="BG19" s="8">
        <f t="shared" si="10"/>
        <v>1271</v>
      </c>
      <c r="BH19" s="8">
        <f t="shared" si="10"/>
        <v>2816</v>
      </c>
      <c r="BI19" s="8">
        <f t="shared" si="10"/>
        <v>4069</v>
      </c>
      <c r="BJ19" s="8">
        <f t="shared" si="10"/>
        <v>5897</v>
      </c>
      <c r="BK19" s="8">
        <f t="shared" si="6"/>
        <v>5366</v>
      </c>
      <c r="BL19" s="8">
        <f t="shared" si="6"/>
        <v>9320</v>
      </c>
      <c r="BM19" s="8">
        <f t="shared" si="0"/>
        <v>79082</v>
      </c>
      <c r="BN19" s="8">
        <f t="shared" si="0"/>
        <v>157170</v>
      </c>
      <c r="BO19" s="8">
        <f>SUM(BO7:BO18)</f>
        <v>33913</v>
      </c>
      <c r="BP19" s="8">
        <f>SUM(BP7:BP18)</f>
        <v>58970</v>
      </c>
      <c r="BQ19" s="8">
        <f>SUM(BQ7:BQ18)</f>
        <v>3368</v>
      </c>
      <c r="BR19" s="8">
        <f>SUM(BR7:BR18)</f>
        <v>3331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8"/>
      <c r="D20" s="8"/>
      <c r="E20" s="8"/>
      <c r="F20" s="8"/>
      <c r="G20" s="8"/>
      <c r="H20" s="8"/>
      <c r="I20" s="8">
        <f t="shared" si="1"/>
        <v>0</v>
      </c>
      <c r="J20" s="8">
        <f t="shared" si="1"/>
        <v>0</v>
      </c>
      <c r="K20" s="8"/>
      <c r="L20" s="8"/>
      <c r="M20" s="8"/>
      <c r="N20" s="8"/>
      <c r="O20" s="8">
        <f t="shared" si="2"/>
        <v>0</v>
      </c>
      <c r="P20" s="8">
        <f t="shared" si="2"/>
        <v>0</v>
      </c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>
        <f t="shared" si="3"/>
        <v>0</v>
      </c>
      <c r="AF20" s="8">
        <f t="shared" si="3"/>
        <v>0</v>
      </c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7">
        <f t="shared" ref="AU20:AV31" si="11">AI20+AK20+AM20+AO20+AQ20+AS20</f>
        <v>0</v>
      </c>
      <c r="AV20" s="7">
        <f t="shared" si="11"/>
        <v>0</v>
      </c>
      <c r="AW20" s="8"/>
      <c r="AX20" s="8"/>
      <c r="AY20" s="9">
        <f t="shared" si="5"/>
        <v>0</v>
      </c>
      <c r="AZ20" s="9">
        <f t="shared" si="5"/>
        <v>0</v>
      </c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>
        <f t="shared" si="6"/>
        <v>0</v>
      </c>
      <c r="BL20" s="8">
        <f t="shared" si="6"/>
        <v>0</v>
      </c>
      <c r="BM20" s="8">
        <f t="shared" si="0"/>
        <v>0</v>
      </c>
      <c r="BN20" s="8">
        <f t="shared" si="0"/>
        <v>0</v>
      </c>
      <c r="BO20" s="8"/>
      <c r="BP20" s="8"/>
      <c r="BQ20" s="8"/>
      <c r="BR20" s="8"/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8"/>
      <c r="D21" s="8"/>
      <c r="E21" s="8"/>
      <c r="F21" s="8"/>
      <c r="G21" s="8"/>
      <c r="H21" s="8"/>
      <c r="I21" s="8">
        <f t="shared" si="1"/>
        <v>0</v>
      </c>
      <c r="J21" s="8">
        <f t="shared" si="1"/>
        <v>0</v>
      </c>
      <c r="K21" s="8"/>
      <c r="L21" s="8"/>
      <c r="M21" s="8"/>
      <c r="N21" s="8"/>
      <c r="O21" s="8">
        <f t="shared" si="2"/>
        <v>0</v>
      </c>
      <c r="P21" s="8">
        <f t="shared" si="2"/>
        <v>0</v>
      </c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>
        <f t="shared" si="3"/>
        <v>0</v>
      </c>
      <c r="AF21" s="8">
        <f t="shared" si="3"/>
        <v>0</v>
      </c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7">
        <f t="shared" si="11"/>
        <v>0</v>
      </c>
      <c r="AV21" s="7">
        <f t="shared" si="11"/>
        <v>0</v>
      </c>
      <c r="AW21" s="8"/>
      <c r="AX21" s="8"/>
      <c r="AY21" s="9">
        <f t="shared" si="5"/>
        <v>0</v>
      </c>
      <c r="AZ21" s="9">
        <f t="shared" si="5"/>
        <v>0</v>
      </c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>
        <f t="shared" si="6"/>
        <v>0</v>
      </c>
      <c r="BL21" s="8">
        <f t="shared" si="6"/>
        <v>0</v>
      </c>
      <c r="BM21" s="8">
        <f t="shared" si="0"/>
        <v>0</v>
      </c>
      <c r="BN21" s="8">
        <f t="shared" si="0"/>
        <v>0</v>
      </c>
      <c r="BO21" s="8"/>
      <c r="BP21" s="8"/>
      <c r="BQ21" s="8"/>
      <c r="BR21" s="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8"/>
      <c r="D22" s="8"/>
      <c r="E22" s="8"/>
      <c r="F22" s="8"/>
      <c r="G22" s="8"/>
      <c r="H22" s="8"/>
      <c r="I22" s="8">
        <f t="shared" si="1"/>
        <v>0</v>
      </c>
      <c r="J22" s="8">
        <f t="shared" si="1"/>
        <v>0</v>
      </c>
      <c r="K22" s="8"/>
      <c r="L22" s="8"/>
      <c r="M22" s="8"/>
      <c r="N22" s="8"/>
      <c r="O22" s="8">
        <f t="shared" si="2"/>
        <v>0</v>
      </c>
      <c r="P22" s="8">
        <f t="shared" si="2"/>
        <v>0</v>
      </c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>
        <f t="shared" si="3"/>
        <v>0</v>
      </c>
      <c r="AF22" s="8">
        <f t="shared" si="3"/>
        <v>0</v>
      </c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7">
        <f t="shared" si="11"/>
        <v>0</v>
      </c>
      <c r="AV22" s="7">
        <f t="shared" si="11"/>
        <v>0</v>
      </c>
      <c r="AW22" s="8"/>
      <c r="AX22" s="8"/>
      <c r="AY22" s="9">
        <f>O22+AE22+AU22</f>
        <v>0</v>
      </c>
      <c r="AZ22" s="9">
        <f t="shared" si="5"/>
        <v>0</v>
      </c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>
        <f t="shared" si="6"/>
        <v>0</v>
      </c>
      <c r="BL22" s="8">
        <f t="shared" si="6"/>
        <v>0</v>
      </c>
      <c r="BM22" s="8">
        <f t="shared" si="0"/>
        <v>0</v>
      </c>
      <c r="BN22" s="8">
        <f t="shared" si="0"/>
        <v>0</v>
      </c>
      <c r="BO22" s="8"/>
      <c r="BP22" s="8"/>
      <c r="BQ22" s="8"/>
      <c r="BR22" s="8"/>
    </row>
    <row r="23" spans="1:95" s="10" customFormat="1" ht="18" customHeight="1" x14ac:dyDescent="0.25">
      <c r="A23" s="37">
        <v>16</v>
      </c>
      <c r="B23" s="12" t="s">
        <v>24</v>
      </c>
      <c r="C23" s="8"/>
      <c r="D23" s="8"/>
      <c r="E23" s="8"/>
      <c r="F23" s="8"/>
      <c r="G23" s="8"/>
      <c r="H23" s="8"/>
      <c r="I23" s="8">
        <f t="shared" si="1"/>
        <v>0</v>
      </c>
      <c r="J23" s="8">
        <f t="shared" si="1"/>
        <v>0</v>
      </c>
      <c r="K23" s="8"/>
      <c r="L23" s="8"/>
      <c r="M23" s="8"/>
      <c r="N23" s="8"/>
      <c r="O23" s="8">
        <f t="shared" si="2"/>
        <v>0</v>
      </c>
      <c r="P23" s="8">
        <f t="shared" si="2"/>
        <v>0</v>
      </c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>
        <f t="shared" si="3"/>
        <v>0</v>
      </c>
      <c r="AF23" s="8">
        <f t="shared" si="3"/>
        <v>0</v>
      </c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7">
        <f t="shared" si="11"/>
        <v>0</v>
      </c>
      <c r="AV23" s="7">
        <f t="shared" si="11"/>
        <v>0</v>
      </c>
      <c r="AW23" s="8"/>
      <c r="AX23" s="8"/>
      <c r="AY23" s="9">
        <f t="shared" si="5"/>
        <v>0</v>
      </c>
      <c r="AZ23" s="9">
        <f t="shared" si="5"/>
        <v>0</v>
      </c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>
        <f t="shared" si="6"/>
        <v>0</v>
      </c>
      <c r="BL23" s="8">
        <f t="shared" si="6"/>
        <v>0</v>
      </c>
      <c r="BM23" s="8">
        <f t="shared" si="0"/>
        <v>0</v>
      </c>
      <c r="BN23" s="8">
        <f t="shared" si="0"/>
        <v>0</v>
      </c>
      <c r="BO23" s="8"/>
      <c r="BP23" s="8"/>
      <c r="BQ23" s="8"/>
      <c r="BR23" s="8"/>
    </row>
    <row r="24" spans="1:95" s="19" customFormat="1" ht="18" customHeight="1" x14ac:dyDescent="0.25">
      <c r="A24" s="37">
        <v>17</v>
      </c>
      <c r="B24" s="6" t="s">
        <v>97</v>
      </c>
      <c r="C24" s="8"/>
      <c r="D24" s="8"/>
      <c r="E24" s="8"/>
      <c r="F24" s="8"/>
      <c r="G24" s="8"/>
      <c r="H24" s="8"/>
      <c r="I24" s="8">
        <f t="shared" si="1"/>
        <v>0</v>
      </c>
      <c r="J24" s="8">
        <f t="shared" si="1"/>
        <v>0</v>
      </c>
      <c r="K24" s="8"/>
      <c r="L24" s="8"/>
      <c r="M24" s="8"/>
      <c r="N24" s="8"/>
      <c r="O24" s="8">
        <f t="shared" si="2"/>
        <v>0</v>
      </c>
      <c r="P24" s="8">
        <f t="shared" si="2"/>
        <v>0</v>
      </c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>
        <f t="shared" si="3"/>
        <v>0</v>
      </c>
      <c r="AF24" s="8">
        <f t="shared" si="3"/>
        <v>0</v>
      </c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7">
        <f t="shared" si="11"/>
        <v>0</v>
      </c>
      <c r="AV24" s="7">
        <f t="shared" si="11"/>
        <v>0</v>
      </c>
      <c r="AW24" s="8"/>
      <c r="AX24" s="8"/>
      <c r="AY24" s="9">
        <f t="shared" ref="AY24:AZ39" si="12">O24+AE24+AU24</f>
        <v>0</v>
      </c>
      <c r="AZ24" s="9">
        <f t="shared" si="12"/>
        <v>0</v>
      </c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>
        <f t="shared" si="6"/>
        <v>0</v>
      </c>
      <c r="BL24" s="8">
        <f t="shared" si="6"/>
        <v>0</v>
      </c>
      <c r="BM24" s="8">
        <f t="shared" si="0"/>
        <v>0</v>
      </c>
      <c r="BN24" s="8">
        <f t="shared" si="0"/>
        <v>0</v>
      </c>
      <c r="BO24" s="8"/>
      <c r="BP24" s="8"/>
      <c r="BQ24" s="8"/>
      <c r="BR24" s="8"/>
    </row>
    <row r="25" spans="1:95" s="19" customFormat="1" ht="18" customHeight="1" x14ac:dyDescent="0.25">
      <c r="A25" s="37">
        <v>18</v>
      </c>
      <c r="B25" s="6" t="s">
        <v>25</v>
      </c>
      <c r="C25" s="8"/>
      <c r="D25" s="8"/>
      <c r="E25" s="8"/>
      <c r="F25" s="8"/>
      <c r="G25" s="8"/>
      <c r="H25" s="8"/>
      <c r="I25" s="8">
        <f t="shared" si="1"/>
        <v>0</v>
      </c>
      <c r="J25" s="8">
        <f t="shared" si="1"/>
        <v>0</v>
      </c>
      <c r="K25" s="8"/>
      <c r="L25" s="8"/>
      <c r="M25" s="8"/>
      <c r="N25" s="8"/>
      <c r="O25" s="8">
        <f t="shared" si="2"/>
        <v>0</v>
      </c>
      <c r="P25" s="8">
        <f t="shared" si="2"/>
        <v>0</v>
      </c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>
        <f t="shared" si="3"/>
        <v>0</v>
      </c>
      <c r="AF25" s="8">
        <f t="shared" si="3"/>
        <v>0</v>
      </c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7">
        <f t="shared" si="11"/>
        <v>0</v>
      </c>
      <c r="AV25" s="7">
        <f t="shared" si="11"/>
        <v>0</v>
      </c>
      <c r="AW25" s="8"/>
      <c r="AX25" s="8"/>
      <c r="AY25" s="9">
        <f t="shared" si="12"/>
        <v>0</v>
      </c>
      <c r="AZ25" s="9">
        <f t="shared" si="12"/>
        <v>0</v>
      </c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>
        <f t="shared" si="6"/>
        <v>0</v>
      </c>
      <c r="BL25" s="8">
        <f t="shared" si="6"/>
        <v>0</v>
      </c>
      <c r="BM25" s="8">
        <f t="shared" si="0"/>
        <v>0</v>
      </c>
      <c r="BN25" s="8">
        <f t="shared" si="0"/>
        <v>0</v>
      </c>
      <c r="BO25" s="8"/>
      <c r="BP25" s="8"/>
      <c r="BQ25" s="8"/>
      <c r="BR25" s="8"/>
    </row>
    <row r="26" spans="1:95" s="19" customFormat="1" ht="18" customHeight="1" x14ac:dyDescent="0.25">
      <c r="A26" s="37">
        <v>19</v>
      </c>
      <c r="B26" s="6" t="s">
        <v>26</v>
      </c>
      <c r="C26" s="8"/>
      <c r="D26" s="8"/>
      <c r="E26" s="8"/>
      <c r="F26" s="8"/>
      <c r="G26" s="8"/>
      <c r="H26" s="8"/>
      <c r="I26" s="8">
        <f t="shared" si="1"/>
        <v>0</v>
      </c>
      <c r="J26" s="8">
        <f t="shared" si="1"/>
        <v>0</v>
      </c>
      <c r="K26" s="8"/>
      <c r="L26" s="8"/>
      <c r="M26" s="8"/>
      <c r="N26" s="8"/>
      <c r="O26" s="8">
        <f t="shared" si="2"/>
        <v>0</v>
      </c>
      <c r="P26" s="8">
        <f t="shared" si="2"/>
        <v>0</v>
      </c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>
        <f t="shared" si="3"/>
        <v>0</v>
      </c>
      <c r="AF26" s="8">
        <f t="shared" si="3"/>
        <v>0</v>
      </c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7">
        <f t="shared" si="11"/>
        <v>0</v>
      </c>
      <c r="AV26" s="7">
        <f t="shared" si="11"/>
        <v>0</v>
      </c>
      <c r="AW26" s="8"/>
      <c r="AX26" s="8"/>
      <c r="AY26" s="9">
        <f t="shared" si="12"/>
        <v>0</v>
      </c>
      <c r="AZ26" s="9">
        <f t="shared" si="12"/>
        <v>0</v>
      </c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>
        <f t="shared" si="6"/>
        <v>0</v>
      </c>
      <c r="BL26" s="8">
        <f t="shared" si="6"/>
        <v>0</v>
      </c>
      <c r="BM26" s="8">
        <f t="shared" si="0"/>
        <v>0</v>
      </c>
      <c r="BN26" s="8">
        <f t="shared" si="0"/>
        <v>0</v>
      </c>
      <c r="BO26" s="8"/>
      <c r="BP26" s="8"/>
      <c r="BQ26" s="8"/>
      <c r="BR26" s="8"/>
    </row>
    <row r="27" spans="1:95" s="19" customFormat="1" ht="18" customHeight="1" x14ac:dyDescent="0.25">
      <c r="A27" s="37">
        <v>20</v>
      </c>
      <c r="B27" s="6" t="s">
        <v>27</v>
      </c>
      <c r="C27" s="8"/>
      <c r="D27" s="8"/>
      <c r="E27" s="8"/>
      <c r="F27" s="8"/>
      <c r="G27" s="8"/>
      <c r="H27" s="8"/>
      <c r="I27" s="8">
        <f t="shared" si="1"/>
        <v>0</v>
      </c>
      <c r="J27" s="8">
        <f t="shared" si="1"/>
        <v>0</v>
      </c>
      <c r="K27" s="8"/>
      <c r="L27" s="8"/>
      <c r="M27" s="8"/>
      <c r="N27" s="8"/>
      <c r="O27" s="8">
        <f t="shared" si="2"/>
        <v>0</v>
      </c>
      <c r="P27" s="8">
        <f t="shared" si="2"/>
        <v>0</v>
      </c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>
        <f t="shared" si="3"/>
        <v>0</v>
      </c>
      <c r="AF27" s="8">
        <f t="shared" si="3"/>
        <v>0</v>
      </c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7">
        <f t="shared" si="11"/>
        <v>0</v>
      </c>
      <c r="AV27" s="7">
        <f t="shared" si="11"/>
        <v>0</v>
      </c>
      <c r="AW27" s="8"/>
      <c r="AX27" s="8"/>
      <c r="AY27" s="9">
        <f t="shared" si="12"/>
        <v>0</v>
      </c>
      <c r="AZ27" s="9">
        <f t="shared" si="12"/>
        <v>0</v>
      </c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>
        <f t="shared" si="6"/>
        <v>0</v>
      </c>
      <c r="BL27" s="8">
        <f t="shared" si="6"/>
        <v>0</v>
      </c>
      <c r="BM27" s="8">
        <f t="shared" si="0"/>
        <v>0</v>
      </c>
      <c r="BN27" s="8">
        <f t="shared" si="0"/>
        <v>0</v>
      </c>
      <c r="BO27" s="8"/>
      <c r="BP27" s="8"/>
      <c r="BQ27" s="8"/>
      <c r="BR27" s="8"/>
    </row>
    <row r="28" spans="1:95" s="19" customFormat="1" ht="18" customHeight="1" x14ac:dyDescent="0.25">
      <c r="A28" s="37">
        <v>21</v>
      </c>
      <c r="B28" s="6" t="s">
        <v>59</v>
      </c>
      <c r="C28" s="8"/>
      <c r="D28" s="8"/>
      <c r="E28" s="8"/>
      <c r="F28" s="8"/>
      <c r="G28" s="8"/>
      <c r="H28" s="8"/>
      <c r="I28" s="8">
        <f t="shared" si="1"/>
        <v>0</v>
      </c>
      <c r="J28" s="8">
        <f t="shared" si="1"/>
        <v>0</v>
      </c>
      <c r="K28" s="8"/>
      <c r="L28" s="8"/>
      <c r="M28" s="8"/>
      <c r="N28" s="8"/>
      <c r="O28" s="8">
        <f t="shared" si="2"/>
        <v>0</v>
      </c>
      <c r="P28" s="8">
        <f t="shared" si="2"/>
        <v>0</v>
      </c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>
        <f t="shared" si="3"/>
        <v>0</v>
      </c>
      <c r="AF28" s="8">
        <f t="shared" si="3"/>
        <v>0</v>
      </c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7">
        <f t="shared" si="11"/>
        <v>0</v>
      </c>
      <c r="AV28" s="7">
        <f t="shared" si="11"/>
        <v>0</v>
      </c>
      <c r="AW28" s="8"/>
      <c r="AX28" s="8"/>
      <c r="AY28" s="9">
        <f t="shared" si="12"/>
        <v>0</v>
      </c>
      <c r="AZ28" s="9">
        <f t="shared" si="12"/>
        <v>0</v>
      </c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>
        <f t="shared" si="6"/>
        <v>0</v>
      </c>
      <c r="BL28" s="8">
        <f t="shared" si="6"/>
        <v>0</v>
      </c>
      <c r="BM28" s="8">
        <f t="shared" si="0"/>
        <v>0</v>
      </c>
      <c r="BN28" s="8">
        <f t="shared" si="0"/>
        <v>0</v>
      </c>
      <c r="BO28" s="8"/>
      <c r="BP28" s="8"/>
      <c r="BQ28" s="8"/>
      <c r="BR28" s="8"/>
    </row>
    <row r="29" spans="1:95" s="19" customFormat="1" ht="18" customHeight="1" x14ac:dyDescent="0.25">
      <c r="A29" s="37">
        <v>22</v>
      </c>
      <c r="B29" s="6" t="s">
        <v>28</v>
      </c>
      <c r="C29" s="8"/>
      <c r="D29" s="8"/>
      <c r="E29" s="8"/>
      <c r="F29" s="8"/>
      <c r="G29" s="8"/>
      <c r="H29" s="8"/>
      <c r="I29" s="8">
        <f t="shared" si="1"/>
        <v>0</v>
      </c>
      <c r="J29" s="8">
        <f t="shared" si="1"/>
        <v>0</v>
      </c>
      <c r="K29" s="8"/>
      <c r="L29" s="8"/>
      <c r="M29" s="8"/>
      <c r="N29" s="8"/>
      <c r="O29" s="8">
        <f t="shared" si="2"/>
        <v>0</v>
      </c>
      <c r="P29" s="8">
        <f t="shared" si="2"/>
        <v>0</v>
      </c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>
        <f t="shared" si="3"/>
        <v>0</v>
      </c>
      <c r="AF29" s="8">
        <f t="shared" si="3"/>
        <v>0</v>
      </c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7">
        <f t="shared" si="11"/>
        <v>0</v>
      </c>
      <c r="AV29" s="7">
        <f t="shared" si="11"/>
        <v>0</v>
      </c>
      <c r="AW29" s="8"/>
      <c r="AX29" s="8"/>
      <c r="AY29" s="9">
        <f t="shared" si="12"/>
        <v>0</v>
      </c>
      <c r="AZ29" s="9">
        <f t="shared" si="12"/>
        <v>0</v>
      </c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>
        <f t="shared" si="6"/>
        <v>0</v>
      </c>
      <c r="BL29" s="8">
        <f t="shared" si="6"/>
        <v>0</v>
      </c>
      <c r="BM29" s="8">
        <f t="shared" si="0"/>
        <v>0</v>
      </c>
      <c r="BN29" s="8">
        <f t="shared" si="0"/>
        <v>0</v>
      </c>
      <c r="BO29" s="8"/>
      <c r="BP29" s="8"/>
      <c r="BQ29" s="8"/>
      <c r="BR29" s="8"/>
    </row>
    <row r="30" spans="1:95" s="19" customFormat="1" ht="18" customHeight="1" x14ac:dyDescent="0.25">
      <c r="A30" s="37">
        <v>23</v>
      </c>
      <c r="B30" s="6" t="s">
        <v>98</v>
      </c>
      <c r="C30" s="8"/>
      <c r="D30" s="8"/>
      <c r="E30" s="8"/>
      <c r="F30" s="8"/>
      <c r="G30" s="8"/>
      <c r="H30" s="8"/>
      <c r="I30" s="8">
        <f>C30+E30+G30</f>
        <v>0</v>
      </c>
      <c r="J30" s="8">
        <f>D30+F30+H30</f>
        <v>0</v>
      </c>
      <c r="K30" s="8"/>
      <c r="L30" s="8"/>
      <c r="M30" s="8"/>
      <c r="N30" s="8"/>
      <c r="O30" s="8">
        <f>I30+K30+M30</f>
        <v>0</v>
      </c>
      <c r="P30" s="8">
        <f>J30+L30+N30</f>
        <v>0</v>
      </c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>
        <f>U30+W30+Y30+AA30+AC30</f>
        <v>0</v>
      </c>
      <c r="AF30" s="8">
        <f>V30+X30+Z30+AB30+AD30</f>
        <v>0</v>
      </c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7">
        <f>AI30+AK30+AM30+AO30+AQ30+AS30</f>
        <v>0</v>
      </c>
      <c r="AV30" s="7">
        <f>AJ30+AL30+AN30+AP30+AR30+AT30</f>
        <v>0</v>
      </c>
      <c r="AW30" s="8"/>
      <c r="AX30" s="8"/>
      <c r="AY30" s="9">
        <f t="shared" si="12"/>
        <v>0</v>
      </c>
      <c r="AZ30" s="9">
        <f t="shared" si="12"/>
        <v>0</v>
      </c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>
        <f>BA30+BC30+BE30+BG30+BI30</f>
        <v>0</v>
      </c>
      <c r="BL30" s="8">
        <f>BB30+BD30+BF30+BH30+BJ30</f>
        <v>0</v>
      </c>
      <c r="BM30" s="8">
        <f>AY30+BK30</f>
        <v>0</v>
      </c>
      <c r="BN30" s="8">
        <f>AZ30+BL30</f>
        <v>0</v>
      </c>
      <c r="BO30" s="8"/>
      <c r="BP30" s="8"/>
      <c r="BQ30" s="8"/>
      <c r="BR30" s="8"/>
    </row>
    <row r="31" spans="1:95" s="19" customFormat="1" ht="18" customHeight="1" x14ac:dyDescent="0.25">
      <c r="A31" s="37">
        <v>24</v>
      </c>
      <c r="B31" s="6" t="s">
        <v>29</v>
      </c>
      <c r="C31" s="8"/>
      <c r="D31" s="8"/>
      <c r="E31" s="8"/>
      <c r="F31" s="8"/>
      <c r="G31" s="8"/>
      <c r="H31" s="8"/>
      <c r="I31" s="8">
        <f t="shared" si="1"/>
        <v>0</v>
      </c>
      <c r="J31" s="8">
        <f t="shared" si="1"/>
        <v>0</v>
      </c>
      <c r="K31" s="8"/>
      <c r="L31" s="8"/>
      <c r="M31" s="8"/>
      <c r="N31" s="8"/>
      <c r="O31" s="8">
        <f t="shared" si="2"/>
        <v>0</v>
      </c>
      <c r="P31" s="8">
        <f t="shared" si="2"/>
        <v>0</v>
      </c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>
        <f t="shared" si="3"/>
        <v>0</v>
      </c>
      <c r="AF31" s="8">
        <f t="shared" si="3"/>
        <v>0</v>
      </c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7">
        <f t="shared" si="11"/>
        <v>0</v>
      </c>
      <c r="AV31" s="7">
        <f t="shared" si="11"/>
        <v>0</v>
      </c>
      <c r="AW31" s="8"/>
      <c r="AX31" s="8"/>
      <c r="AY31" s="9">
        <f t="shared" si="12"/>
        <v>0</v>
      </c>
      <c r="AZ31" s="9">
        <f t="shared" si="12"/>
        <v>0</v>
      </c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>
        <f t="shared" si="6"/>
        <v>0</v>
      </c>
      <c r="BL31" s="8">
        <f t="shared" si="6"/>
        <v>0</v>
      </c>
      <c r="BM31" s="8">
        <f t="shared" si="0"/>
        <v>0</v>
      </c>
      <c r="BN31" s="8">
        <f t="shared" si="0"/>
        <v>0</v>
      </c>
      <c r="BO31" s="8"/>
      <c r="BP31" s="8"/>
      <c r="BQ31" s="8"/>
      <c r="BR31" s="8"/>
    </row>
    <row r="32" spans="1:95" s="16" customFormat="1" ht="18" customHeight="1" x14ac:dyDescent="0.25">
      <c r="A32" s="38"/>
      <c r="B32" s="13" t="s">
        <v>30</v>
      </c>
      <c r="C32" s="8">
        <f>SUM(C20:C31)</f>
        <v>0</v>
      </c>
      <c r="D32" s="8">
        <f t="shared" ref="D32:BQ32" si="13">SUM(D20:D31)</f>
        <v>0</v>
      </c>
      <c r="E32" s="8">
        <f t="shared" si="13"/>
        <v>0</v>
      </c>
      <c r="F32" s="8">
        <f t="shared" si="13"/>
        <v>0</v>
      </c>
      <c r="G32" s="8">
        <f t="shared" si="13"/>
        <v>0</v>
      </c>
      <c r="H32" s="8">
        <f t="shared" si="13"/>
        <v>0</v>
      </c>
      <c r="I32" s="8">
        <f t="shared" si="1"/>
        <v>0</v>
      </c>
      <c r="J32" s="8">
        <f t="shared" si="1"/>
        <v>0</v>
      </c>
      <c r="K32" s="8">
        <f t="shared" si="13"/>
        <v>0</v>
      </c>
      <c r="L32" s="8">
        <f t="shared" si="13"/>
        <v>0</v>
      </c>
      <c r="M32" s="8">
        <f t="shared" si="13"/>
        <v>0</v>
      </c>
      <c r="N32" s="8">
        <f t="shared" si="13"/>
        <v>0</v>
      </c>
      <c r="O32" s="8">
        <f t="shared" si="2"/>
        <v>0</v>
      </c>
      <c r="P32" s="8">
        <f t="shared" si="2"/>
        <v>0</v>
      </c>
      <c r="Q32" s="8">
        <f t="shared" si="13"/>
        <v>0</v>
      </c>
      <c r="R32" s="8">
        <f t="shared" si="13"/>
        <v>0</v>
      </c>
      <c r="S32" s="8">
        <f t="shared" si="13"/>
        <v>0</v>
      </c>
      <c r="T32" s="8">
        <f t="shared" si="13"/>
        <v>0</v>
      </c>
      <c r="U32" s="8">
        <f t="shared" si="13"/>
        <v>0</v>
      </c>
      <c r="V32" s="8">
        <f t="shared" si="13"/>
        <v>0</v>
      </c>
      <c r="W32" s="8">
        <f t="shared" si="13"/>
        <v>0</v>
      </c>
      <c r="X32" s="8">
        <f t="shared" si="13"/>
        <v>0</v>
      </c>
      <c r="Y32" s="8">
        <f t="shared" si="13"/>
        <v>0</v>
      </c>
      <c r="Z32" s="8">
        <f t="shared" si="13"/>
        <v>0</v>
      </c>
      <c r="AA32" s="8">
        <f t="shared" si="13"/>
        <v>0</v>
      </c>
      <c r="AB32" s="8">
        <f t="shared" si="13"/>
        <v>0</v>
      </c>
      <c r="AC32" s="8">
        <f t="shared" si="13"/>
        <v>0</v>
      </c>
      <c r="AD32" s="8">
        <f t="shared" si="13"/>
        <v>0</v>
      </c>
      <c r="AE32" s="8">
        <f t="shared" si="3"/>
        <v>0</v>
      </c>
      <c r="AF32" s="8">
        <f t="shared" si="3"/>
        <v>0</v>
      </c>
      <c r="AG32" s="8">
        <f t="shared" si="13"/>
        <v>0</v>
      </c>
      <c r="AH32" s="8">
        <f t="shared" si="13"/>
        <v>0</v>
      </c>
      <c r="AI32" s="8">
        <f t="shared" si="13"/>
        <v>0</v>
      </c>
      <c r="AJ32" s="8">
        <f t="shared" si="13"/>
        <v>0</v>
      </c>
      <c r="AK32" s="8">
        <f t="shared" si="13"/>
        <v>0</v>
      </c>
      <c r="AL32" s="8">
        <f t="shared" si="13"/>
        <v>0</v>
      </c>
      <c r="AM32" s="8">
        <f t="shared" si="13"/>
        <v>0</v>
      </c>
      <c r="AN32" s="8">
        <f t="shared" si="13"/>
        <v>0</v>
      </c>
      <c r="AO32" s="8">
        <f t="shared" si="13"/>
        <v>0</v>
      </c>
      <c r="AP32" s="8">
        <f t="shared" si="13"/>
        <v>0</v>
      </c>
      <c r="AQ32" s="8">
        <f t="shared" si="13"/>
        <v>0</v>
      </c>
      <c r="AR32" s="8">
        <f t="shared" si="13"/>
        <v>0</v>
      </c>
      <c r="AS32" s="8">
        <f t="shared" si="13"/>
        <v>0</v>
      </c>
      <c r="AT32" s="8">
        <f t="shared" si="13"/>
        <v>0</v>
      </c>
      <c r="AU32" s="8">
        <f t="shared" si="13"/>
        <v>0</v>
      </c>
      <c r="AV32" s="8">
        <f t="shared" si="13"/>
        <v>0</v>
      </c>
      <c r="AW32" s="8">
        <f t="shared" si="13"/>
        <v>0</v>
      </c>
      <c r="AX32" s="8">
        <f t="shared" si="13"/>
        <v>0</v>
      </c>
      <c r="AY32" s="9">
        <f t="shared" si="12"/>
        <v>0</v>
      </c>
      <c r="AZ32" s="9">
        <f t="shared" si="12"/>
        <v>0</v>
      </c>
      <c r="BA32" s="8">
        <f t="shared" si="13"/>
        <v>0</v>
      </c>
      <c r="BB32" s="8">
        <f t="shared" si="13"/>
        <v>0</v>
      </c>
      <c r="BC32" s="8">
        <f t="shared" si="13"/>
        <v>0</v>
      </c>
      <c r="BD32" s="8">
        <f t="shared" si="13"/>
        <v>0</v>
      </c>
      <c r="BE32" s="8">
        <f t="shared" si="13"/>
        <v>0</v>
      </c>
      <c r="BF32" s="8">
        <f t="shared" si="13"/>
        <v>0</v>
      </c>
      <c r="BG32" s="8">
        <f t="shared" si="13"/>
        <v>0</v>
      </c>
      <c r="BH32" s="8">
        <f t="shared" si="13"/>
        <v>0</v>
      </c>
      <c r="BI32" s="8">
        <f t="shared" si="13"/>
        <v>0</v>
      </c>
      <c r="BJ32" s="8">
        <f t="shared" si="13"/>
        <v>0</v>
      </c>
      <c r="BK32" s="8">
        <f t="shared" si="6"/>
        <v>0</v>
      </c>
      <c r="BL32" s="8">
        <f t="shared" si="6"/>
        <v>0</v>
      </c>
      <c r="BM32" s="8">
        <f t="shared" si="0"/>
        <v>0</v>
      </c>
      <c r="BN32" s="8">
        <f t="shared" si="0"/>
        <v>0</v>
      </c>
      <c r="BO32" s="8">
        <f t="shared" si="13"/>
        <v>0</v>
      </c>
      <c r="BP32" s="8">
        <f t="shared" si="13"/>
        <v>0</v>
      </c>
      <c r="BQ32" s="8">
        <f t="shared" si="13"/>
        <v>0</v>
      </c>
      <c r="BR32" s="8">
        <f>SUM(BR20:BR31)</f>
        <v>0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8"/>
      <c r="D33" s="8"/>
      <c r="E33" s="8"/>
      <c r="F33" s="8"/>
      <c r="G33" s="8"/>
      <c r="H33" s="8"/>
      <c r="I33" s="8">
        <f t="shared" si="1"/>
        <v>0</v>
      </c>
      <c r="J33" s="8">
        <f t="shared" si="1"/>
        <v>0</v>
      </c>
      <c r="K33" s="8"/>
      <c r="L33" s="8"/>
      <c r="M33" s="8"/>
      <c r="N33" s="8"/>
      <c r="O33" s="8">
        <f t="shared" si="2"/>
        <v>0</v>
      </c>
      <c r="P33" s="8">
        <f t="shared" si="2"/>
        <v>0</v>
      </c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>
        <f t="shared" si="3"/>
        <v>0</v>
      </c>
      <c r="AF33" s="8">
        <f t="shared" si="3"/>
        <v>0</v>
      </c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7">
        <f t="shared" ref="AU33:AV42" si="14">AI33+AK33+AM33+AO33+AQ33+AS33</f>
        <v>0</v>
      </c>
      <c r="AV33" s="7">
        <f t="shared" si="14"/>
        <v>0</v>
      </c>
      <c r="AW33" s="8"/>
      <c r="AX33" s="8"/>
      <c r="AY33" s="9">
        <f t="shared" si="12"/>
        <v>0</v>
      </c>
      <c r="AZ33" s="9">
        <f t="shared" si="12"/>
        <v>0</v>
      </c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>
        <f t="shared" si="6"/>
        <v>0</v>
      </c>
      <c r="BL33" s="8">
        <f t="shared" si="6"/>
        <v>0</v>
      </c>
      <c r="BM33" s="8">
        <f t="shared" si="0"/>
        <v>0</v>
      </c>
      <c r="BN33" s="8">
        <f t="shared" si="0"/>
        <v>0</v>
      </c>
      <c r="BO33" s="8"/>
      <c r="BP33" s="8"/>
      <c r="BQ33" s="8"/>
      <c r="BR33" s="8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7">
        <v>9950</v>
      </c>
      <c r="D34" s="7">
        <v>11310</v>
      </c>
      <c r="E34" s="7">
        <v>1560</v>
      </c>
      <c r="F34" s="7">
        <v>4440</v>
      </c>
      <c r="G34" s="7">
        <v>50</v>
      </c>
      <c r="H34" s="7">
        <v>50</v>
      </c>
      <c r="I34" s="8">
        <f t="shared" si="1"/>
        <v>11560</v>
      </c>
      <c r="J34" s="8">
        <f t="shared" si="1"/>
        <v>15800</v>
      </c>
      <c r="K34" s="7">
        <v>60</v>
      </c>
      <c r="L34" s="7">
        <v>200</v>
      </c>
      <c r="M34" s="7">
        <v>50</v>
      </c>
      <c r="N34" s="7">
        <v>177</v>
      </c>
      <c r="O34" s="8">
        <f t="shared" si="2"/>
        <v>11670</v>
      </c>
      <c r="P34" s="8">
        <f t="shared" si="2"/>
        <v>16177</v>
      </c>
      <c r="Q34" s="7">
        <v>13</v>
      </c>
      <c r="R34" s="7">
        <v>25</v>
      </c>
      <c r="S34" s="7">
        <v>10743</v>
      </c>
      <c r="T34" s="7">
        <v>15376</v>
      </c>
      <c r="U34" s="7">
        <v>1480</v>
      </c>
      <c r="V34" s="7">
        <v>8594</v>
      </c>
      <c r="W34" s="7">
        <v>300</v>
      </c>
      <c r="X34" s="7">
        <v>2550</v>
      </c>
      <c r="Y34" s="7">
        <v>40</v>
      </c>
      <c r="Z34" s="7">
        <v>80</v>
      </c>
      <c r="AA34" s="7">
        <v>5</v>
      </c>
      <c r="AB34" s="7">
        <v>5</v>
      </c>
      <c r="AC34" s="7">
        <v>10</v>
      </c>
      <c r="AD34" s="7">
        <v>1700</v>
      </c>
      <c r="AE34" s="8">
        <f t="shared" si="3"/>
        <v>1835</v>
      </c>
      <c r="AF34" s="8">
        <f t="shared" si="3"/>
        <v>12929</v>
      </c>
      <c r="AG34" s="7">
        <v>16</v>
      </c>
      <c r="AH34" s="7">
        <v>18</v>
      </c>
      <c r="AI34" s="7">
        <v>2</v>
      </c>
      <c r="AJ34" s="7">
        <v>20</v>
      </c>
      <c r="AK34" s="7">
        <v>0</v>
      </c>
      <c r="AL34" s="7">
        <v>0</v>
      </c>
      <c r="AM34" s="7">
        <v>30</v>
      </c>
      <c r="AN34" s="7">
        <v>200</v>
      </c>
      <c r="AO34" s="7">
        <v>4</v>
      </c>
      <c r="AP34" s="7">
        <v>10</v>
      </c>
      <c r="AQ34" s="7">
        <v>50</v>
      </c>
      <c r="AR34" s="7">
        <v>50</v>
      </c>
      <c r="AS34" s="7">
        <v>0</v>
      </c>
      <c r="AT34" s="7">
        <v>0</v>
      </c>
      <c r="AU34" s="7">
        <f t="shared" si="14"/>
        <v>86</v>
      </c>
      <c r="AV34" s="7">
        <f t="shared" si="14"/>
        <v>280</v>
      </c>
      <c r="AW34" s="7">
        <v>13</v>
      </c>
      <c r="AX34" s="7">
        <v>13</v>
      </c>
      <c r="AY34" s="9">
        <f t="shared" si="12"/>
        <v>13591</v>
      </c>
      <c r="AZ34" s="9">
        <f t="shared" si="12"/>
        <v>29386</v>
      </c>
      <c r="BA34" s="9"/>
      <c r="BB34" s="9"/>
      <c r="BC34" s="7">
        <v>0</v>
      </c>
      <c r="BD34" s="7">
        <v>0</v>
      </c>
      <c r="BE34" s="7">
        <v>10</v>
      </c>
      <c r="BF34" s="7">
        <v>305</v>
      </c>
      <c r="BG34" s="7">
        <v>503</v>
      </c>
      <c r="BH34" s="7">
        <v>1878</v>
      </c>
      <c r="BI34" s="7">
        <v>917</v>
      </c>
      <c r="BJ34" s="7">
        <v>4137</v>
      </c>
      <c r="BK34" s="8">
        <f t="shared" si="6"/>
        <v>1430</v>
      </c>
      <c r="BL34" s="8">
        <f t="shared" si="6"/>
        <v>6320</v>
      </c>
      <c r="BM34" s="8">
        <f t="shared" si="0"/>
        <v>15021</v>
      </c>
      <c r="BN34" s="8">
        <f t="shared" si="0"/>
        <v>35706</v>
      </c>
      <c r="BO34" s="7">
        <v>5820</v>
      </c>
      <c r="BP34" s="7">
        <v>12800</v>
      </c>
      <c r="BQ34" s="7">
        <v>598</v>
      </c>
      <c r="BR34" s="7">
        <v>571</v>
      </c>
    </row>
    <row r="35" spans="1:95" s="10" customFormat="1" ht="18" customHeight="1" x14ac:dyDescent="0.25">
      <c r="A35" s="39">
        <v>27</v>
      </c>
      <c r="B35" s="12" t="s">
        <v>14</v>
      </c>
      <c r="C35" s="7">
        <v>90</v>
      </c>
      <c r="D35" s="7">
        <v>90</v>
      </c>
      <c r="E35" s="7">
        <v>30</v>
      </c>
      <c r="F35" s="7">
        <v>70</v>
      </c>
      <c r="G35" s="7">
        <v>0</v>
      </c>
      <c r="H35" s="7">
        <v>0</v>
      </c>
      <c r="I35" s="8">
        <f t="shared" si="1"/>
        <v>120</v>
      </c>
      <c r="J35" s="8">
        <f t="shared" si="1"/>
        <v>160</v>
      </c>
      <c r="K35" s="7">
        <v>15</v>
      </c>
      <c r="L35" s="7">
        <v>40</v>
      </c>
      <c r="M35" s="7">
        <v>10</v>
      </c>
      <c r="N35" s="7">
        <v>10</v>
      </c>
      <c r="O35" s="8">
        <f t="shared" si="2"/>
        <v>145</v>
      </c>
      <c r="P35" s="8">
        <f t="shared" si="2"/>
        <v>210</v>
      </c>
      <c r="Q35" s="7">
        <v>1</v>
      </c>
      <c r="R35" s="7">
        <v>1</v>
      </c>
      <c r="S35" s="7">
        <v>134</v>
      </c>
      <c r="T35" s="7">
        <v>200</v>
      </c>
      <c r="U35" s="7">
        <v>240</v>
      </c>
      <c r="V35" s="7">
        <v>1040</v>
      </c>
      <c r="W35" s="7">
        <v>80</v>
      </c>
      <c r="X35" s="7">
        <v>100</v>
      </c>
      <c r="Y35" s="7">
        <v>4</v>
      </c>
      <c r="Z35" s="7">
        <v>10</v>
      </c>
      <c r="AA35" s="7">
        <v>0</v>
      </c>
      <c r="AB35" s="7">
        <v>0</v>
      </c>
      <c r="AC35" s="7">
        <v>0</v>
      </c>
      <c r="AD35" s="7">
        <v>0</v>
      </c>
      <c r="AE35" s="8">
        <f>U35+W35+Y35+AA35+AC35</f>
        <v>324</v>
      </c>
      <c r="AF35" s="8">
        <f>V35+X35+Z35+AB35+AD35</f>
        <v>1150</v>
      </c>
      <c r="AG35" s="7">
        <v>1</v>
      </c>
      <c r="AH35" s="7">
        <v>1</v>
      </c>
      <c r="AI35" s="7">
        <v>0</v>
      </c>
      <c r="AJ35" s="7">
        <v>0</v>
      </c>
      <c r="AK35" s="7">
        <v>0</v>
      </c>
      <c r="AL35" s="7">
        <v>0</v>
      </c>
      <c r="AM35" s="7">
        <v>30</v>
      </c>
      <c r="AN35" s="7">
        <v>200</v>
      </c>
      <c r="AO35" s="7">
        <v>0</v>
      </c>
      <c r="AP35" s="7">
        <v>0</v>
      </c>
      <c r="AQ35" s="7">
        <v>50</v>
      </c>
      <c r="AR35" s="7">
        <v>50</v>
      </c>
      <c r="AS35" s="7">
        <v>0</v>
      </c>
      <c r="AT35" s="7">
        <v>0</v>
      </c>
      <c r="AU35" s="7">
        <f t="shared" si="14"/>
        <v>80</v>
      </c>
      <c r="AV35" s="7">
        <f t="shared" si="14"/>
        <v>250</v>
      </c>
      <c r="AW35" s="7">
        <v>2</v>
      </c>
      <c r="AX35" s="7">
        <v>3</v>
      </c>
      <c r="AY35" s="9">
        <f t="shared" si="12"/>
        <v>549</v>
      </c>
      <c r="AZ35" s="9">
        <f t="shared" si="12"/>
        <v>1610</v>
      </c>
      <c r="BA35" s="9"/>
      <c r="BB35" s="9"/>
      <c r="BC35" s="7">
        <v>0</v>
      </c>
      <c r="BD35" s="7">
        <v>0</v>
      </c>
      <c r="BE35" s="7">
        <v>1</v>
      </c>
      <c r="BF35" s="7">
        <v>30</v>
      </c>
      <c r="BG35" s="7">
        <v>20</v>
      </c>
      <c r="BH35" s="7">
        <v>40</v>
      </c>
      <c r="BI35" s="7">
        <v>29</v>
      </c>
      <c r="BJ35" s="7">
        <v>30</v>
      </c>
      <c r="BK35" s="8">
        <f t="shared" si="6"/>
        <v>50</v>
      </c>
      <c r="BL35" s="8">
        <f t="shared" si="6"/>
        <v>100</v>
      </c>
      <c r="BM35" s="8">
        <f t="shared" si="0"/>
        <v>599</v>
      </c>
      <c r="BN35" s="8">
        <f t="shared" si="0"/>
        <v>1710</v>
      </c>
      <c r="BO35" s="7">
        <v>90</v>
      </c>
      <c r="BP35" s="7">
        <v>220</v>
      </c>
      <c r="BQ35" s="7">
        <v>9</v>
      </c>
      <c r="BR35" s="7">
        <v>9</v>
      </c>
    </row>
    <row r="36" spans="1:95" s="10" customFormat="1" ht="18" customHeight="1" x14ac:dyDescent="0.25">
      <c r="A36" s="37">
        <v>28</v>
      </c>
      <c r="B36" s="6" t="s">
        <v>54</v>
      </c>
      <c r="C36" s="8"/>
      <c r="D36" s="8"/>
      <c r="E36" s="8"/>
      <c r="F36" s="8"/>
      <c r="G36" s="8"/>
      <c r="H36" s="8"/>
      <c r="I36" s="8">
        <f t="shared" si="1"/>
        <v>0</v>
      </c>
      <c r="J36" s="8">
        <f t="shared" si="1"/>
        <v>0</v>
      </c>
      <c r="K36" s="8"/>
      <c r="L36" s="8"/>
      <c r="M36" s="8"/>
      <c r="N36" s="8"/>
      <c r="O36" s="8">
        <f t="shared" si="2"/>
        <v>0</v>
      </c>
      <c r="P36" s="8">
        <f t="shared" si="2"/>
        <v>0</v>
      </c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>
        <f t="shared" si="3"/>
        <v>0</v>
      </c>
      <c r="AF36" s="8">
        <f t="shared" si="3"/>
        <v>0</v>
      </c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7">
        <f t="shared" si="14"/>
        <v>0</v>
      </c>
      <c r="AV36" s="7">
        <f t="shared" si="14"/>
        <v>0</v>
      </c>
      <c r="AW36" s="8"/>
      <c r="AX36" s="8"/>
      <c r="AY36" s="9">
        <f t="shared" si="12"/>
        <v>0</v>
      </c>
      <c r="AZ36" s="9">
        <f t="shared" si="12"/>
        <v>0</v>
      </c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>
        <f t="shared" si="6"/>
        <v>0</v>
      </c>
      <c r="BL36" s="8">
        <f t="shared" si="6"/>
        <v>0</v>
      </c>
      <c r="BM36" s="8">
        <f t="shared" si="0"/>
        <v>0</v>
      </c>
      <c r="BN36" s="8">
        <f t="shared" si="0"/>
        <v>0</v>
      </c>
      <c r="BO36" s="8"/>
      <c r="BP36" s="8"/>
      <c r="BQ36" s="8"/>
      <c r="BR36" s="8"/>
    </row>
    <row r="37" spans="1:95" s="10" customFormat="1" ht="18" customHeight="1" x14ac:dyDescent="0.25">
      <c r="A37" s="39">
        <v>29</v>
      </c>
      <c r="B37" s="12" t="s">
        <v>32</v>
      </c>
      <c r="C37" s="7">
        <v>580</v>
      </c>
      <c r="D37" s="7">
        <v>900</v>
      </c>
      <c r="E37" s="7">
        <v>620</v>
      </c>
      <c r="F37" s="7">
        <v>1560</v>
      </c>
      <c r="G37" s="7">
        <v>50</v>
      </c>
      <c r="H37" s="7">
        <v>50</v>
      </c>
      <c r="I37" s="8">
        <f t="shared" si="1"/>
        <v>1250</v>
      </c>
      <c r="J37" s="8">
        <f t="shared" si="1"/>
        <v>2510</v>
      </c>
      <c r="K37" s="7">
        <v>50</v>
      </c>
      <c r="L37" s="7">
        <v>200</v>
      </c>
      <c r="M37" s="7">
        <v>50</v>
      </c>
      <c r="N37" s="7">
        <v>100</v>
      </c>
      <c r="O37" s="8">
        <f t="shared" si="2"/>
        <v>1350</v>
      </c>
      <c r="P37" s="8">
        <f t="shared" si="2"/>
        <v>2810</v>
      </c>
      <c r="Q37" s="7">
        <v>6</v>
      </c>
      <c r="R37" s="7">
        <v>12</v>
      </c>
      <c r="S37" s="7">
        <v>1245</v>
      </c>
      <c r="T37" s="7">
        <v>2672</v>
      </c>
      <c r="U37" s="7">
        <v>1000</v>
      </c>
      <c r="V37" s="7">
        <v>4680</v>
      </c>
      <c r="W37" s="7">
        <v>180</v>
      </c>
      <c r="X37" s="7">
        <v>1600</v>
      </c>
      <c r="Y37" s="7">
        <v>10</v>
      </c>
      <c r="Z37" s="7">
        <v>20</v>
      </c>
      <c r="AA37" s="7">
        <v>0</v>
      </c>
      <c r="AB37" s="7">
        <v>0</v>
      </c>
      <c r="AC37" s="7">
        <v>8</v>
      </c>
      <c r="AD37" s="7">
        <v>500</v>
      </c>
      <c r="AE37" s="8">
        <f t="shared" si="3"/>
        <v>1198</v>
      </c>
      <c r="AF37" s="8">
        <f t="shared" si="3"/>
        <v>6800</v>
      </c>
      <c r="AG37" s="7">
        <v>5</v>
      </c>
      <c r="AH37" s="7">
        <v>5</v>
      </c>
      <c r="AI37" s="7">
        <v>2</v>
      </c>
      <c r="AJ37" s="7">
        <v>18</v>
      </c>
      <c r="AK37" s="7">
        <v>0</v>
      </c>
      <c r="AL37" s="7">
        <v>0</v>
      </c>
      <c r="AM37" s="7">
        <v>40</v>
      </c>
      <c r="AN37" s="7">
        <v>300</v>
      </c>
      <c r="AO37" s="7">
        <v>4</v>
      </c>
      <c r="AP37" s="7">
        <v>10</v>
      </c>
      <c r="AQ37" s="7">
        <v>38</v>
      </c>
      <c r="AR37" s="7">
        <v>40</v>
      </c>
      <c r="AS37" s="7">
        <v>0</v>
      </c>
      <c r="AT37" s="7">
        <v>0</v>
      </c>
      <c r="AU37" s="7">
        <f t="shared" si="14"/>
        <v>84</v>
      </c>
      <c r="AV37" s="7">
        <f t="shared" si="14"/>
        <v>368</v>
      </c>
      <c r="AW37" s="7">
        <v>6</v>
      </c>
      <c r="AX37" s="7">
        <v>6</v>
      </c>
      <c r="AY37" s="9">
        <f t="shared" si="12"/>
        <v>2632</v>
      </c>
      <c r="AZ37" s="9">
        <f t="shared" si="12"/>
        <v>9978</v>
      </c>
      <c r="BA37" s="9"/>
      <c r="BB37" s="9"/>
      <c r="BC37" s="7">
        <v>0</v>
      </c>
      <c r="BD37" s="7">
        <v>0</v>
      </c>
      <c r="BE37" s="7">
        <v>4</v>
      </c>
      <c r="BF37" s="7">
        <v>128</v>
      </c>
      <c r="BG37" s="7">
        <v>595</v>
      </c>
      <c r="BH37" s="7">
        <v>1915</v>
      </c>
      <c r="BI37" s="7">
        <v>869</v>
      </c>
      <c r="BJ37" s="7">
        <v>3757</v>
      </c>
      <c r="BK37" s="8">
        <f t="shared" si="6"/>
        <v>1468</v>
      </c>
      <c r="BL37" s="8">
        <f t="shared" si="6"/>
        <v>5800</v>
      </c>
      <c r="BM37" s="8">
        <f t="shared" si="0"/>
        <v>4100</v>
      </c>
      <c r="BN37" s="8">
        <f t="shared" si="0"/>
        <v>15778</v>
      </c>
      <c r="BO37" s="7">
        <v>1140</v>
      </c>
      <c r="BP37" s="7">
        <v>3850</v>
      </c>
      <c r="BQ37" s="7">
        <v>123</v>
      </c>
      <c r="BR37" s="7">
        <v>123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7">
        <v>0</v>
      </c>
      <c r="D38" s="7">
        <v>0</v>
      </c>
      <c r="E38" s="7">
        <v>325</v>
      </c>
      <c r="F38" s="7">
        <v>1700</v>
      </c>
      <c r="G38" s="7">
        <v>0</v>
      </c>
      <c r="H38" s="7">
        <v>0</v>
      </c>
      <c r="I38" s="8">
        <f t="shared" si="1"/>
        <v>325</v>
      </c>
      <c r="J38" s="8">
        <f t="shared" si="1"/>
        <v>1700</v>
      </c>
      <c r="K38" s="7">
        <v>40</v>
      </c>
      <c r="L38" s="7">
        <v>100</v>
      </c>
      <c r="M38" s="7">
        <v>100</v>
      </c>
      <c r="N38" s="7">
        <v>100</v>
      </c>
      <c r="O38" s="8">
        <f t="shared" si="2"/>
        <v>465</v>
      </c>
      <c r="P38" s="8">
        <f t="shared" si="2"/>
        <v>1900</v>
      </c>
      <c r="Q38" s="7">
        <v>2</v>
      </c>
      <c r="R38" s="7">
        <v>2</v>
      </c>
      <c r="S38" s="7">
        <v>372</v>
      </c>
      <c r="T38" s="7">
        <v>1710</v>
      </c>
      <c r="U38" s="7">
        <v>165</v>
      </c>
      <c r="V38" s="7">
        <v>1229</v>
      </c>
      <c r="W38" s="7">
        <v>60</v>
      </c>
      <c r="X38" s="7">
        <v>400</v>
      </c>
      <c r="Y38" s="7">
        <v>5</v>
      </c>
      <c r="Z38" s="7">
        <v>20</v>
      </c>
      <c r="AA38" s="7">
        <v>0</v>
      </c>
      <c r="AB38" s="7">
        <v>0</v>
      </c>
      <c r="AC38" s="7">
        <v>0</v>
      </c>
      <c r="AD38" s="7">
        <v>0</v>
      </c>
      <c r="AE38" s="8">
        <f t="shared" si="3"/>
        <v>230</v>
      </c>
      <c r="AF38" s="8">
        <f t="shared" si="3"/>
        <v>1649</v>
      </c>
      <c r="AG38" s="7">
        <v>1</v>
      </c>
      <c r="AH38" s="7">
        <v>2</v>
      </c>
      <c r="AI38" s="7">
        <v>0</v>
      </c>
      <c r="AJ38" s="7">
        <v>0</v>
      </c>
      <c r="AK38" s="7">
        <v>0</v>
      </c>
      <c r="AL38" s="7">
        <v>0</v>
      </c>
      <c r="AM38" s="7">
        <v>15</v>
      </c>
      <c r="AN38" s="7">
        <v>50</v>
      </c>
      <c r="AO38" s="7">
        <v>0</v>
      </c>
      <c r="AP38" s="7">
        <v>0</v>
      </c>
      <c r="AQ38" s="7">
        <v>1</v>
      </c>
      <c r="AR38" s="7">
        <v>1</v>
      </c>
      <c r="AS38" s="7">
        <v>0</v>
      </c>
      <c r="AT38" s="7">
        <v>0</v>
      </c>
      <c r="AU38" s="7">
        <f t="shared" si="14"/>
        <v>16</v>
      </c>
      <c r="AV38" s="7">
        <f t="shared" si="14"/>
        <v>51</v>
      </c>
      <c r="AW38" s="7">
        <v>1</v>
      </c>
      <c r="AX38" s="7">
        <v>1</v>
      </c>
      <c r="AY38" s="9">
        <f t="shared" si="12"/>
        <v>711</v>
      </c>
      <c r="AZ38" s="9">
        <f t="shared" si="12"/>
        <v>3600</v>
      </c>
      <c r="BA38" s="9"/>
      <c r="BB38" s="9"/>
      <c r="BC38" s="7">
        <v>0</v>
      </c>
      <c r="BD38" s="7">
        <v>0</v>
      </c>
      <c r="BE38" s="7">
        <v>1</v>
      </c>
      <c r="BF38" s="7">
        <v>30</v>
      </c>
      <c r="BG38" s="7">
        <v>70</v>
      </c>
      <c r="BH38" s="7">
        <v>210</v>
      </c>
      <c r="BI38" s="7">
        <v>309</v>
      </c>
      <c r="BJ38" s="7">
        <v>960</v>
      </c>
      <c r="BK38" s="8">
        <f t="shared" si="6"/>
        <v>380</v>
      </c>
      <c r="BL38" s="8">
        <f t="shared" si="6"/>
        <v>1200</v>
      </c>
      <c r="BM38" s="8">
        <f t="shared" si="0"/>
        <v>1091</v>
      </c>
      <c r="BN38" s="8">
        <f t="shared" si="0"/>
        <v>4800</v>
      </c>
      <c r="BO38" s="7">
        <v>180</v>
      </c>
      <c r="BP38" s="7">
        <v>500</v>
      </c>
      <c r="BQ38" s="7">
        <v>27</v>
      </c>
      <c r="BR38" s="7">
        <v>27</v>
      </c>
    </row>
    <row r="39" spans="1:95" s="10" customFormat="1" ht="18" customHeight="1" x14ac:dyDescent="0.25">
      <c r="A39" s="39">
        <v>31</v>
      </c>
      <c r="B39" s="12" t="s">
        <v>34</v>
      </c>
      <c r="C39" s="7">
        <v>0</v>
      </c>
      <c r="D39" s="7">
        <v>0</v>
      </c>
      <c r="E39" s="7">
        <v>0</v>
      </c>
      <c r="F39" s="7">
        <v>0</v>
      </c>
      <c r="G39" s="7">
        <v>0</v>
      </c>
      <c r="H39" s="7">
        <v>0</v>
      </c>
      <c r="I39" s="8">
        <f t="shared" si="1"/>
        <v>0</v>
      </c>
      <c r="J39" s="8">
        <f t="shared" si="1"/>
        <v>0</v>
      </c>
      <c r="K39" s="7">
        <v>0</v>
      </c>
      <c r="L39" s="7">
        <v>0</v>
      </c>
      <c r="M39" s="7">
        <v>0</v>
      </c>
      <c r="N39" s="7">
        <v>0</v>
      </c>
      <c r="O39" s="8">
        <f t="shared" si="2"/>
        <v>0</v>
      </c>
      <c r="P39" s="8">
        <f t="shared" si="2"/>
        <v>0</v>
      </c>
      <c r="Q39" s="7">
        <v>0</v>
      </c>
      <c r="R39" s="7">
        <v>0</v>
      </c>
      <c r="S39" s="7">
        <v>0</v>
      </c>
      <c r="T39" s="7">
        <v>0</v>
      </c>
      <c r="U39" s="7">
        <v>310</v>
      </c>
      <c r="V39" s="7">
        <v>1370</v>
      </c>
      <c r="W39" s="7">
        <v>80</v>
      </c>
      <c r="X39" s="7">
        <v>100</v>
      </c>
      <c r="Y39" s="7">
        <v>5</v>
      </c>
      <c r="Z39" s="7">
        <v>30</v>
      </c>
      <c r="AA39" s="7">
        <v>0</v>
      </c>
      <c r="AB39" s="7">
        <v>0</v>
      </c>
      <c r="AC39" s="7">
        <v>4</v>
      </c>
      <c r="AD39" s="7">
        <v>200</v>
      </c>
      <c r="AE39" s="8">
        <f t="shared" si="3"/>
        <v>399</v>
      </c>
      <c r="AF39" s="8">
        <f t="shared" si="3"/>
        <v>1700</v>
      </c>
      <c r="AG39" s="7">
        <v>2</v>
      </c>
      <c r="AH39" s="7">
        <v>5</v>
      </c>
      <c r="AI39" s="7">
        <v>0</v>
      </c>
      <c r="AJ39" s="7">
        <v>0</v>
      </c>
      <c r="AK39" s="7">
        <v>0</v>
      </c>
      <c r="AL39" s="7">
        <v>0</v>
      </c>
      <c r="AM39" s="7">
        <v>30</v>
      </c>
      <c r="AN39" s="7">
        <v>100</v>
      </c>
      <c r="AO39" s="7">
        <v>0</v>
      </c>
      <c r="AP39" s="7">
        <v>0</v>
      </c>
      <c r="AQ39" s="7">
        <v>3</v>
      </c>
      <c r="AR39" s="7">
        <v>3</v>
      </c>
      <c r="AS39" s="7">
        <v>0</v>
      </c>
      <c r="AT39" s="7">
        <v>0</v>
      </c>
      <c r="AU39" s="7">
        <f t="shared" si="14"/>
        <v>33</v>
      </c>
      <c r="AV39" s="7">
        <f t="shared" si="14"/>
        <v>103</v>
      </c>
      <c r="AW39" s="7">
        <v>1</v>
      </c>
      <c r="AX39" s="7">
        <v>1</v>
      </c>
      <c r="AY39" s="9">
        <f t="shared" si="12"/>
        <v>432</v>
      </c>
      <c r="AZ39" s="9">
        <f t="shared" si="12"/>
        <v>1803</v>
      </c>
      <c r="BA39" s="9"/>
      <c r="BB39" s="9"/>
      <c r="BC39" s="7">
        <v>0</v>
      </c>
      <c r="BD39" s="7">
        <v>0</v>
      </c>
      <c r="BE39" s="7">
        <v>1</v>
      </c>
      <c r="BF39" s="7">
        <v>30</v>
      </c>
      <c r="BG39" s="7">
        <v>50</v>
      </c>
      <c r="BH39" s="7">
        <v>95</v>
      </c>
      <c r="BI39" s="7">
        <v>69</v>
      </c>
      <c r="BJ39" s="7">
        <v>75</v>
      </c>
      <c r="BK39" s="8">
        <f t="shared" si="6"/>
        <v>120</v>
      </c>
      <c r="BL39" s="8">
        <f t="shared" si="6"/>
        <v>200</v>
      </c>
      <c r="BM39" s="8">
        <f t="shared" ref="BM39:BN58" si="15">AY39+BK39</f>
        <v>552</v>
      </c>
      <c r="BN39" s="8">
        <f t="shared" si="15"/>
        <v>2003</v>
      </c>
      <c r="BO39" s="7">
        <v>40</v>
      </c>
      <c r="BP39" s="7">
        <v>100</v>
      </c>
      <c r="BQ39" s="7">
        <v>4</v>
      </c>
      <c r="BR39" s="7">
        <v>4</v>
      </c>
    </row>
    <row r="40" spans="1:95" s="10" customFormat="1" ht="18" customHeight="1" x14ac:dyDescent="0.25">
      <c r="A40" s="37">
        <v>32</v>
      </c>
      <c r="B40" s="12" t="s">
        <v>35</v>
      </c>
      <c r="C40" s="7">
        <v>250</v>
      </c>
      <c r="D40" s="7">
        <v>300</v>
      </c>
      <c r="E40" s="7">
        <v>4</v>
      </c>
      <c r="F40" s="7">
        <v>20</v>
      </c>
      <c r="G40" s="7">
        <v>0</v>
      </c>
      <c r="H40" s="7">
        <v>0</v>
      </c>
      <c r="I40" s="8">
        <f t="shared" si="1"/>
        <v>254</v>
      </c>
      <c r="J40" s="8">
        <f t="shared" si="1"/>
        <v>320</v>
      </c>
      <c r="K40" s="7">
        <v>170</v>
      </c>
      <c r="L40" s="7">
        <v>380</v>
      </c>
      <c r="M40" s="7">
        <v>40</v>
      </c>
      <c r="N40" s="7">
        <v>100</v>
      </c>
      <c r="O40" s="8">
        <f t="shared" si="2"/>
        <v>464</v>
      </c>
      <c r="P40" s="8">
        <f t="shared" si="2"/>
        <v>800</v>
      </c>
      <c r="Q40" s="7">
        <v>2</v>
      </c>
      <c r="R40" s="7">
        <v>10</v>
      </c>
      <c r="S40" s="7">
        <v>382</v>
      </c>
      <c r="T40" s="7">
        <v>741</v>
      </c>
      <c r="U40" s="7">
        <v>280</v>
      </c>
      <c r="V40" s="7">
        <v>900</v>
      </c>
      <c r="W40" s="7">
        <v>80</v>
      </c>
      <c r="X40" s="7">
        <v>250</v>
      </c>
      <c r="Y40" s="7">
        <v>30</v>
      </c>
      <c r="Z40" s="7">
        <v>50</v>
      </c>
      <c r="AA40" s="7">
        <v>0</v>
      </c>
      <c r="AB40" s="7">
        <v>0</v>
      </c>
      <c r="AC40" s="7">
        <v>5</v>
      </c>
      <c r="AD40" s="7">
        <v>500</v>
      </c>
      <c r="AE40" s="8">
        <f t="shared" si="3"/>
        <v>395</v>
      </c>
      <c r="AF40" s="8">
        <f t="shared" si="3"/>
        <v>1700</v>
      </c>
      <c r="AG40" s="7">
        <v>4</v>
      </c>
      <c r="AH40" s="7">
        <v>6</v>
      </c>
      <c r="AI40" s="7">
        <v>0</v>
      </c>
      <c r="AJ40" s="7">
        <v>0</v>
      </c>
      <c r="AK40" s="7">
        <v>10</v>
      </c>
      <c r="AL40" s="7">
        <v>20</v>
      </c>
      <c r="AM40" s="7">
        <v>80</v>
      </c>
      <c r="AN40" s="7">
        <v>380</v>
      </c>
      <c r="AO40" s="7">
        <v>0</v>
      </c>
      <c r="AP40" s="7">
        <v>0</v>
      </c>
      <c r="AQ40" s="7">
        <v>100</v>
      </c>
      <c r="AR40" s="7">
        <v>100</v>
      </c>
      <c r="AS40" s="7">
        <v>0</v>
      </c>
      <c r="AT40" s="7">
        <v>0</v>
      </c>
      <c r="AU40" s="7">
        <f t="shared" si="14"/>
        <v>190</v>
      </c>
      <c r="AV40" s="7">
        <f t="shared" si="14"/>
        <v>500</v>
      </c>
      <c r="AW40" s="7">
        <v>13</v>
      </c>
      <c r="AX40" s="7">
        <v>13</v>
      </c>
      <c r="AY40" s="9">
        <f t="shared" ref="AY40:AZ43" si="16">O40+AE40+AU40</f>
        <v>1049</v>
      </c>
      <c r="AZ40" s="9">
        <f t="shared" si="16"/>
        <v>3000</v>
      </c>
      <c r="BA40" s="9"/>
      <c r="BB40" s="9"/>
      <c r="BC40" s="7">
        <v>0</v>
      </c>
      <c r="BD40" s="7">
        <v>0</v>
      </c>
      <c r="BE40" s="7">
        <v>2</v>
      </c>
      <c r="BF40" s="7">
        <v>65</v>
      </c>
      <c r="BG40" s="7">
        <v>55</v>
      </c>
      <c r="BH40" s="7">
        <v>250</v>
      </c>
      <c r="BI40" s="7">
        <v>153</v>
      </c>
      <c r="BJ40" s="7">
        <v>485</v>
      </c>
      <c r="BK40" s="8">
        <f t="shared" si="6"/>
        <v>210</v>
      </c>
      <c r="BL40" s="8">
        <f t="shared" si="6"/>
        <v>800</v>
      </c>
      <c r="BM40" s="8">
        <f t="shared" si="15"/>
        <v>1259</v>
      </c>
      <c r="BN40" s="8">
        <f t="shared" si="15"/>
        <v>3800</v>
      </c>
      <c r="BO40" s="7">
        <v>190</v>
      </c>
      <c r="BP40" s="7">
        <v>400</v>
      </c>
      <c r="BQ40" s="7">
        <v>19</v>
      </c>
      <c r="BR40" s="7">
        <v>19</v>
      </c>
    </row>
    <row r="41" spans="1:95" s="10" customFormat="1" ht="18" customHeight="1" x14ac:dyDescent="0.25">
      <c r="A41" s="39">
        <v>33</v>
      </c>
      <c r="B41" s="12" t="s">
        <v>36</v>
      </c>
      <c r="C41" s="7">
        <v>70</v>
      </c>
      <c r="D41" s="7">
        <v>180</v>
      </c>
      <c r="E41" s="7">
        <v>184</v>
      </c>
      <c r="F41" s="7">
        <v>420</v>
      </c>
      <c r="G41" s="7">
        <v>0</v>
      </c>
      <c r="H41" s="7">
        <v>0</v>
      </c>
      <c r="I41" s="8">
        <f t="shared" si="1"/>
        <v>254</v>
      </c>
      <c r="J41" s="8">
        <f t="shared" si="1"/>
        <v>600</v>
      </c>
      <c r="K41" s="7">
        <v>30</v>
      </c>
      <c r="L41" s="7">
        <v>100</v>
      </c>
      <c r="M41" s="7">
        <v>45</v>
      </c>
      <c r="N41" s="7">
        <v>195</v>
      </c>
      <c r="O41" s="8">
        <f t="shared" si="2"/>
        <v>329</v>
      </c>
      <c r="P41" s="8">
        <f t="shared" si="2"/>
        <v>895</v>
      </c>
      <c r="Q41" s="7">
        <v>3</v>
      </c>
      <c r="R41" s="7">
        <v>20</v>
      </c>
      <c r="S41" s="7">
        <v>303</v>
      </c>
      <c r="T41" s="7">
        <v>851</v>
      </c>
      <c r="U41" s="7">
        <v>65</v>
      </c>
      <c r="V41" s="7">
        <v>398</v>
      </c>
      <c r="W41" s="7">
        <v>20</v>
      </c>
      <c r="X41" s="7">
        <v>100</v>
      </c>
      <c r="Y41" s="7">
        <v>2</v>
      </c>
      <c r="Z41" s="7">
        <v>2</v>
      </c>
      <c r="AA41" s="7">
        <v>0</v>
      </c>
      <c r="AB41" s="7">
        <v>0</v>
      </c>
      <c r="AC41" s="7">
        <v>0</v>
      </c>
      <c r="AD41" s="7">
        <v>0</v>
      </c>
      <c r="AE41" s="8">
        <f t="shared" si="3"/>
        <v>87</v>
      </c>
      <c r="AF41" s="8">
        <f t="shared" si="3"/>
        <v>500</v>
      </c>
      <c r="AG41" s="7">
        <v>0</v>
      </c>
      <c r="AH41" s="7">
        <v>0</v>
      </c>
      <c r="AI41" s="7">
        <v>0</v>
      </c>
      <c r="AJ41" s="7">
        <v>0</v>
      </c>
      <c r="AK41" s="7">
        <v>0</v>
      </c>
      <c r="AL41" s="7">
        <v>0</v>
      </c>
      <c r="AM41" s="7">
        <v>15</v>
      </c>
      <c r="AN41" s="7">
        <v>100</v>
      </c>
      <c r="AO41" s="7">
        <v>0</v>
      </c>
      <c r="AP41" s="7">
        <v>0</v>
      </c>
      <c r="AQ41" s="7">
        <v>5</v>
      </c>
      <c r="AR41" s="7">
        <v>5</v>
      </c>
      <c r="AS41" s="7">
        <v>0</v>
      </c>
      <c r="AT41" s="7">
        <v>0</v>
      </c>
      <c r="AU41" s="7">
        <f t="shared" si="14"/>
        <v>20</v>
      </c>
      <c r="AV41" s="7">
        <f t="shared" si="14"/>
        <v>105</v>
      </c>
      <c r="AW41" s="7">
        <v>2</v>
      </c>
      <c r="AX41" s="7">
        <v>2</v>
      </c>
      <c r="AY41" s="9">
        <f t="shared" si="16"/>
        <v>436</v>
      </c>
      <c r="AZ41" s="9">
        <f t="shared" si="16"/>
        <v>1500</v>
      </c>
      <c r="BA41" s="9"/>
      <c r="BB41" s="9"/>
      <c r="BC41" s="7">
        <v>0</v>
      </c>
      <c r="BD41" s="7">
        <v>0</v>
      </c>
      <c r="BE41" s="7">
        <v>0</v>
      </c>
      <c r="BF41" s="7">
        <v>0</v>
      </c>
      <c r="BG41" s="7">
        <v>20</v>
      </c>
      <c r="BH41" s="7">
        <v>45</v>
      </c>
      <c r="BI41" s="7">
        <v>100</v>
      </c>
      <c r="BJ41" s="7">
        <v>255</v>
      </c>
      <c r="BK41" s="8">
        <f t="shared" si="6"/>
        <v>120</v>
      </c>
      <c r="BL41" s="8">
        <f t="shared" si="6"/>
        <v>300</v>
      </c>
      <c r="BM41" s="8">
        <f t="shared" si="15"/>
        <v>556</v>
      </c>
      <c r="BN41" s="8">
        <f t="shared" si="15"/>
        <v>1800</v>
      </c>
      <c r="BO41" s="7">
        <v>320</v>
      </c>
      <c r="BP41" s="7">
        <v>380</v>
      </c>
      <c r="BQ41" s="7">
        <v>23</v>
      </c>
      <c r="BR41" s="7">
        <v>23</v>
      </c>
    </row>
    <row r="42" spans="1:95" s="19" customFormat="1" ht="18" customHeight="1" x14ac:dyDescent="0.25">
      <c r="A42" s="37">
        <v>34</v>
      </c>
      <c r="B42" s="6" t="s">
        <v>82</v>
      </c>
      <c r="C42" s="8"/>
      <c r="D42" s="8"/>
      <c r="E42" s="8"/>
      <c r="F42" s="8"/>
      <c r="G42" s="8"/>
      <c r="H42" s="8"/>
      <c r="I42" s="8">
        <f t="shared" si="1"/>
        <v>0</v>
      </c>
      <c r="J42" s="8">
        <f t="shared" si="1"/>
        <v>0</v>
      </c>
      <c r="K42" s="8"/>
      <c r="L42" s="8"/>
      <c r="M42" s="8"/>
      <c r="N42" s="8"/>
      <c r="O42" s="8">
        <f t="shared" si="2"/>
        <v>0</v>
      </c>
      <c r="P42" s="8">
        <f t="shared" si="2"/>
        <v>0</v>
      </c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>
        <f t="shared" si="3"/>
        <v>0</v>
      </c>
      <c r="AF42" s="8">
        <f t="shared" si="3"/>
        <v>0</v>
      </c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7">
        <f t="shared" si="14"/>
        <v>0</v>
      </c>
      <c r="AV42" s="7">
        <f t="shared" si="14"/>
        <v>0</v>
      </c>
      <c r="AW42" s="8"/>
      <c r="AX42" s="8"/>
      <c r="AY42" s="9">
        <f t="shared" si="16"/>
        <v>0</v>
      </c>
      <c r="AZ42" s="9">
        <f t="shared" si="16"/>
        <v>0</v>
      </c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>
        <f t="shared" si="6"/>
        <v>0</v>
      </c>
      <c r="BL42" s="8">
        <f t="shared" si="6"/>
        <v>0</v>
      </c>
      <c r="BM42" s="8">
        <f t="shared" si="15"/>
        <v>0</v>
      </c>
      <c r="BN42" s="8">
        <f t="shared" si="15"/>
        <v>0</v>
      </c>
      <c r="BO42" s="8"/>
      <c r="BP42" s="8"/>
      <c r="BQ42" s="8"/>
      <c r="BR42" s="8"/>
    </row>
    <row r="43" spans="1:95" s="16" customFormat="1" ht="18" customHeight="1" x14ac:dyDescent="0.25">
      <c r="A43" s="38" t="s">
        <v>37</v>
      </c>
      <c r="B43" s="13" t="s">
        <v>38</v>
      </c>
      <c r="C43" s="8">
        <f>SUM(C33:C42)</f>
        <v>10940</v>
      </c>
      <c r="D43" s="8">
        <f t="shared" ref="D43:BQ43" si="17">SUM(D33:D42)</f>
        <v>12780</v>
      </c>
      <c r="E43" s="8">
        <f t="shared" si="17"/>
        <v>2723</v>
      </c>
      <c r="F43" s="8">
        <f t="shared" si="17"/>
        <v>8210</v>
      </c>
      <c r="G43" s="8">
        <f t="shared" si="17"/>
        <v>100</v>
      </c>
      <c r="H43" s="8">
        <f t="shared" si="17"/>
        <v>100</v>
      </c>
      <c r="I43" s="8">
        <f t="shared" si="1"/>
        <v>13763</v>
      </c>
      <c r="J43" s="8">
        <f t="shared" si="1"/>
        <v>21090</v>
      </c>
      <c r="K43" s="8">
        <f t="shared" si="17"/>
        <v>365</v>
      </c>
      <c r="L43" s="8">
        <f t="shared" si="17"/>
        <v>1020</v>
      </c>
      <c r="M43" s="8">
        <f t="shared" si="17"/>
        <v>295</v>
      </c>
      <c r="N43" s="8">
        <f t="shared" si="17"/>
        <v>682</v>
      </c>
      <c r="O43" s="8">
        <f t="shared" si="2"/>
        <v>14423</v>
      </c>
      <c r="P43" s="8">
        <f t="shared" si="2"/>
        <v>22792</v>
      </c>
      <c r="Q43" s="8">
        <f t="shared" si="17"/>
        <v>27</v>
      </c>
      <c r="R43" s="8">
        <f t="shared" si="17"/>
        <v>70</v>
      </c>
      <c r="S43" s="8">
        <f t="shared" si="17"/>
        <v>13179</v>
      </c>
      <c r="T43" s="8">
        <f t="shared" si="17"/>
        <v>21550</v>
      </c>
      <c r="U43" s="8">
        <f t="shared" si="17"/>
        <v>3540</v>
      </c>
      <c r="V43" s="8">
        <f t="shared" si="17"/>
        <v>18211</v>
      </c>
      <c r="W43" s="8">
        <f t="shared" si="17"/>
        <v>800</v>
      </c>
      <c r="X43" s="8">
        <f t="shared" si="17"/>
        <v>5100</v>
      </c>
      <c r="Y43" s="8">
        <f t="shared" si="17"/>
        <v>96</v>
      </c>
      <c r="Z43" s="8">
        <f t="shared" si="17"/>
        <v>212</v>
      </c>
      <c r="AA43" s="8">
        <f t="shared" si="17"/>
        <v>5</v>
      </c>
      <c r="AB43" s="8">
        <f t="shared" si="17"/>
        <v>5</v>
      </c>
      <c r="AC43" s="8">
        <f t="shared" si="17"/>
        <v>27</v>
      </c>
      <c r="AD43" s="8">
        <f t="shared" si="17"/>
        <v>2900</v>
      </c>
      <c r="AE43" s="8">
        <f t="shared" si="3"/>
        <v>4468</v>
      </c>
      <c r="AF43" s="8">
        <f t="shared" si="3"/>
        <v>26428</v>
      </c>
      <c r="AG43" s="8">
        <f t="shared" si="17"/>
        <v>29</v>
      </c>
      <c r="AH43" s="8">
        <f t="shared" si="17"/>
        <v>37</v>
      </c>
      <c r="AI43" s="8">
        <f t="shared" si="17"/>
        <v>4</v>
      </c>
      <c r="AJ43" s="8">
        <f t="shared" si="17"/>
        <v>38</v>
      </c>
      <c r="AK43" s="8">
        <f t="shared" si="17"/>
        <v>10</v>
      </c>
      <c r="AL43" s="8">
        <f t="shared" si="17"/>
        <v>20</v>
      </c>
      <c r="AM43" s="8">
        <f t="shared" si="17"/>
        <v>240</v>
      </c>
      <c r="AN43" s="8">
        <f t="shared" si="17"/>
        <v>1330</v>
      </c>
      <c r="AO43" s="8">
        <f t="shared" si="17"/>
        <v>8</v>
      </c>
      <c r="AP43" s="8">
        <f t="shared" si="17"/>
        <v>20</v>
      </c>
      <c r="AQ43" s="8">
        <f t="shared" si="17"/>
        <v>247</v>
      </c>
      <c r="AR43" s="8">
        <f t="shared" si="17"/>
        <v>249</v>
      </c>
      <c r="AS43" s="8">
        <f t="shared" si="17"/>
        <v>0</v>
      </c>
      <c r="AT43" s="8">
        <f t="shared" si="17"/>
        <v>0</v>
      </c>
      <c r="AU43" s="8">
        <f t="shared" si="17"/>
        <v>509</v>
      </c>
      <c r="AV43" s="8">
        <f t="shared" si="17"/>
        <v>1657</v>
      </c>
      <c r="AW43" s="8">
        <f t="shared" si="17"/>
        <v>38</v>
      </c>
      <c r="AX43" s="8">
        <f t="shared" si="17"/>
        <v>39</v>
      </c>
      <c r="AY43" s="9">
        <f t="shared" si="16"/>
        <v>19400</v>
      </c>
      <c r="AZ43" s="9">
        <f t="shared" si="16"/>
        <v>50877</v>
      </c>
      <c r="BA43" s="8">
        <f t="shared" si="17"/>
        <v>0</v>
      </c>
      <c r="BB43" s="8">
        <f t="shared" si="17"/>
        <v>0</v>
      </c>
      <c r="BC43" s="8">
        <f t="shared" si="17"/>
        <v>0</v>
      </c>
      <c r="BD43" s="8">
        <f t="shared" si="17"/>
        <v>0</v>
      </c>
      <c r="BE43" s="8">
        <f t="shared" si="17"/>
        <v>19</v>
      </c>
      <c r="BF43" s="8">
        <f t="shared" si="17"/>
        <v>588</v>
      </c>
      <c r="BG43" s="8">
        <f t="shared" si="17"/>
        <v>1313</v>
      </c>
      <c r="BH43" s="8">
        <f t="shared" si="17"/>
        <v>4433</v>
      </c>
      <c r="BI43" s="8">
        <f t="shared" si="17"/>
        <v>2446</v>
      </c>
      <c r="BJ43" s="8">
        <f t="shared" si="17"/>
        <v>9699</v>
      </c>
      <c r="BK43" s="8">
        <f t="shared" si="6"/>
        <v>3778</v>
      </c>
      <c r="BL43" s="8">
        <f t="shared" si="6"/>
        <v>14720</v>
      </c>
      <c r="BM43" s="8">
        <f t="shared" si="15"/>
        <v>23178</v>
      </c>
      <c r="BN43" s="8">
        <f t="shared" si="15"/>
        <v>65597</v>
      </c>
      <c r="BO43" s="8">
        <f t="shared" si="17"/>
        <v>7780</v>
      </c>
      <c r="BP43" s="8">
        <f t="shared" si="17"/>
        <v>18250</v>
      </c>
      <c r="BQ43" s="8">
        <f t="shared" si="17"/>
        <v>803</v>
      </c>
      <c r="BR43" s="8">
        <f>SUM(BR33:BR42)</f>
        <v>776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8">
        <f>C43+C32+C19</f>
        <v>53804</v>
      </c>
      <c r="D44" s="8">
        <f t="shared" ref="D44:BO44" si="18">D43+D32+D19</f>
        <v>92338</v>
      </c>
      <c r="E44" s="8">
        <f t="shared" si="18"/>
        <v>22769</v>
      </c>
      <c r="F44" s="8">
        <f t="shared" si="18"/>
        <v>33972</v>
      </c>
      <c r="G44" s="8">
        <f t="shared" si="18"/>
        <v>450</v>
      </c>
      <c r="H44" s="8">
        <f t="shared" si="18"/>
        <v>450</v>
      </c>
      <c r="I44" s="8">
        <f t="shared" si="18"/>
        <v>77023</v>
      </c>
      <c r="J44" s="8">
        <f t="shared" si="18"/>
        <v>126760</v>
      </c>
      <c r="K44" s="8">
        <f t="shared" si="18"/>
        <v>2124</v>
      </c>
      <c r="L44" s="8">
        <f t="shared" si="18"/>
        <v>6785</v>
      </c>
      <c r="M44" s="8">
        <f t="shared" si="18"/>
        <v>885</v>
      </c>
      <c r="N44" s="8">
        <f t="shared" si="18"/>
        <v>2312</v>
      </c>
      <c r="O44" s="8">
        <f t="shared" si="18"/>
        <v>80032</v>
      </c>
      <c r="P44" s="8">
        <f t="shared" si="18"/>
        <v>135857</v>
      </c>
      <c r="Q44" s="8">
        <f t="shared" si="18"/>
        <v>80</v>
      </c>
      <c r="R44" s="8">
        <f t="shared" si="18"/>
        <v>220</v>
      </c>
      <c r="S44" s="8">
        <f t="shared" si="18"/>
        <v>73268</v>
      </c>
      <c r="T44" s="8">
        <f t="shared" si="18"/>
        <v>128319</v>
      </c>
      <c r="U44" s="8">
        <f t="shared" si="18"/>
        <v>8399</v>
      </c>
      <c r="V44" s="8">
        <f t="shared" si="18"/>
        <v>38257</v>
      </c>
      <c r="W44" s="8">
        <f t="shared" si="18"/>
        <v>2150</v>
      </c>
      <c r="X44" s="8">
        <f t="shared" si="18"/>
        <v>12485</v>
      </c>
      <c r="Y44" s="8">
        <f t="shared" si="18"/>
        <v>367</v>
      </c>
      <c r="Z44" s="8">
        <f t="shared" si="18"/>
        <v>624</v>
      </c>
      <c r="AA44" s="8">
        <f t="shared" si="18"/>
        <v>85</v>
      </c>
      <c r="AB44" s="8">
        <f t="shared" si="18"/>
        <v>105</v>
      </c>
      <c r="AC44" s="8">
        <f t="shared" si="18"/>
        <v>38</v>
      </c>
      <c r="AD44" s="8">
        <f t="shared" si="18"/>
        <v>3450</v>
      </c>
      <c r="AE44" s="8">
        <f t="shared" si="18"/>
        <v>11039</v>
      </c>
      <c r="AF44" s="8">
        <f t="shared" si="18"/>
        <v>54921</v>
      </c>
      <c r="AG44" s="8">
        <f t="shared" si="18"/>
        <v>98</v>
      </c>
      <c r="AH44" s="8">
        <f t="shared" si="18"/>
        <v>115</v>
      </c>
      <c r="AI44" s="8">
        <f t="shared" si="18"/>
        <v>12</v>
      </c>
      <c r="AJ44" s="8">
        <f t="shared" si="18"/>
        <v>100</v>
      </c>
      <c r="AK44" s="8">
        <f t="shared" si="18"/>
        <v>280</v>
      </c>
      <c r="AL44" s="8">
        <f t="shared" si="18"/>
        <v>720</v>
      </c>
      <c r="AM44" s="8">
        <f t="shared" si="18"/>
        <v>982</v>
      </c>
      <c r="AN44" s="8">
        <f t="shared" si="18"/>
        <v>6238</v>
      </c>
      <c r="AO44" s="8">
        <f t="shared" si="18"/>
        <v>20</v>
      </c>
      <c r="AP44" s="8">
        <f t="shared" si="18"/>
        <v>50</v>
      </c>
      <c r="AQ44" s="8">
        <f t="shared" si="18"/>
        <v>750</v>
      </c>
      <c r="AR44" s="8">
        <f t="shared" si="18"/>
        <v>839</v>
      </c>
      <c r="AS44" s="8">
        <f t="shared" si="18"/>
        <v>1</v>
      </c>
      <c r="AT44" s="8">
        <f t="shared" si="18"/>
        <v>2</v>
      </c>
      <c r="AU44" s="8">
        <f t="shared" si="18"/>
        <v>2045</v>
      </c>
      <c r="AV44" s="8">
        <f t="shared" si="18"/>
        <v>7949</v>
      </c>
      <c r="AW44" s="8">
        <f t="shared" si="18"/>
        <v>85</v>
      </c>
      <c r="AX44" s="8">
        <f t="shared" si="18"/>
        <v>91</v>
      </c>
      <c r="AY44" s="8">
        <f t="shared" si="18"/>
        <v>93116</v>
      </c>
      <c r="AZ44" s="8">
        <f t="shared" si="18"/>
        <v>198727</v>
      </c>
      <c r="BA44" s="8">
        <f t="shared" si="18"/>
        <v>0</v>
      </c>
      <c r="BB44" s="8">
        <f t="shared" si="18"/>
        <v>0</v>
      </c>
      <c r="BC44" s="8">
        <f t="shared" si="18"/>
        <v>12</v>
      </c>
      <c r="BD44" s="8">
        <f t="shared" si="18"/>
        <v>181</v>
      </c>
      <c r="BE44" s="8">
        <f t="shared" si="18"/>
        <v>33</v>
      </c>
      <c r="BF44" s="8">
        <f t="shared" si="18"/>
        <v>1014</v>
      </c>
      <c r="BG44" s="8">
        <f t="shared" si="18"/>
        <v>2584</v>
      </c>
      <c r="BH44" s="8">
        <f t="shared" si="18"/>
        <v>7249</v>
      </c>
      <c r="BI44" s="8">
        <f t="shared" si="18"/>
        <v>6515</v>
      </c>
      <c r="BJ44" s="8">
        <f t="shared" si="18"/>
        <v>15596</v>
      </c>
      <c r="BK44" s="8">
        <f t="shared" si="18"/>
        <v>9144</v>
      </c>
      <c r="BL44" s="8">
        <f t="shared" si="18"/>
        <v>24040</v>
      </c>
      <c r="BM44" s="8">
        <f t="shared" si="18"/>
        <v>102260</v>
      </c>
      <c r="BN44" s="8">
        <f t="shared" si="18"/>
        <v>222767</v>
      </c>
      <c r="BO44" s="8">
        <f t="shared" si="18"/>
        <v>41693</v>
      </c>
      <c r="BP44" s="8">
        <f>BP43+BP32+BP19</f>
        <v>77220</v>
      </c>
      <c r="BQ44" s="8">
        <f>BQ43+BQ32+BQ19</f>
        <v>4171</v>
      </c>
      <c r="BR44" s="8">
        <f>BR43+BR32+BR19</f>
        <v>4107</v>
      </c>
    </row>
    <row r="45" spans="1:95" s="10" customFormat="1" ht="18" customHeight="1" x14ac:dyDescent="0.25">
      <c r="A45" s="37">
        <v>35</v>
      </c>
      <c r="B45" s="12" t="s">
        <v>90</v>
      </c>
      <c r="C45" s="7">
        <v>9882</v>
      </c>
      <c r="D45" s="7">
        <v>16728</v>
      </c>
      <c r="E45" s="7">
        <v>5339</v>
      </c>
      <c r="F45" s="7">
        <v>7383</v>
      </c>
      <c r="G45" s="7">
        <v>450</v>
      </c>
      <c r="H45" s="7">
        <v>450</v>
      </c>
      <c r="I45" s="8">
        <f t="shared" si="1"/>
        <v>15671</v>
      </c>
      <c r="J45" s="8">
        <f t="shared" si="1"/>
        <v>24561</v>
      </c>
      <c r="K45" s="7">
        <v>979</v>
      </c>
      <c r="L45" s="7">
        <v>1890</v>
      </c>
      <c r="M45" s="7">
        <v>752</v>
      </c>
      <c r="N45" s="7">
        <v>2380</v>
      </c>
      <c r="O45" s="8">
        <f t="shared" si="2"/>
        <v>17402</v>
      </c>
      <c r="P45" s="8">
        <f t="shared" si="2"/>
        <v>28831</v>
      </c>
      <c r="Q45" s="7">
        <v>41</v>
      </c>
      <c r="R45" s="7">
        <v>133</v>
      </c>
      <c r="S45" s="7">
        <v>16021</v>
      </c>
      <c r="T45" s="7">
        <v>27402</v>
      </c>
      <c r="U45" s="7">
        <v>906</v>
      </c>
      <c r="V45" s="7">
        <v>2188</v>
      </c>
      <c r="W45" s="7">
        <v>140</v>
      </c>
      <c r="X45" s="7">
        <v>700</v>
      </c>
      <c r="Y45" s="7">
        <v>50</v>
      </c>
      <c r="Z45" s="7">
        <v>50</v>
      </c>
      <c r="AA45" s="7">
        <v>30</v>
      </c>
      <c r="AB45" s="7">
        <v>30</v>
      </c>
      <c r="AC45" s="7">
        <v>0</v>
      </c>
      <c r="AD45" s="7">
        <v>0</v>
      </c>
      <c r="AE45" s="8">
        <f t="shared" si="3"/>
        <v>1126</v>
      </c>
      <c r="AF45" s="8">
        <f t="shared" si="3"/>
        <v>2968</v>
      </c>
      <c r="AG45" s="7">
        <v>14</v>
      </c>
      <c r="AH45" s="7">
        <v>14</v>
      </c>
      <c r="AI45" s="7">
        <v>0</v>
      </c>
      <c r="AJ45" s="7">
        <v>0</v>
      </c>
      <c r="AK45" s="7">
        <v>40</v>
      </c>
      <c r="AL45" s="7">
        <v>80</v>
      </c>
      <c r="AM45" s="7">
        <v>120</v>
      </c>
      <c r="AN45" s="7">
        <v>840</v>
      </c>
      <c r="AO45" s="7">
        <v>0</v>
      </c>
      <c r="AP45" s="7">
        <v>0</v>
      </c>
      <c r="AQ45" s="7">
        <v>80</v>
      </c>
      <c r="AR45" s="7">
        <v>91</v>
      </c>
      <c r="AS45" s="7">
        <v>0</v>
      </c>
      <c r="AT45" s="7">
        <v>0</v>
      </c>
      <c r="AU45" s="7">
        <f>AI45+AK45+AM45+AO45+AQ45+AS45</f>
        <v>240</v>
      </c>
      <c r="AV45" s="7">
        <f>AJ45+AL45+AN45+AP45+AR45+AT45</f>
        <v>1011</v>
      </c>
      <c r="AW45" s="7">
        <v>27</v>
      </c>
      <c r="AX45" s="7">
        <v>27</v>
      </c>
      <c r="AY45" s="9">
        <f t="shared" ref="AY45:AZ58" si="19">O45+AE45+AU45</f>
        <v>18768</v>
      </c>
      <c r="AZ45" s="9">
        <f t="shared" si="19"/>
        <v>32810</v>
      </c>
      <c r="BA45" s="9">
        <v>0</v>
      </c>
      <c r="BB45" s="9">
        <v>0</v>
      </c>
      <c r="BC45" s="7">
        <v>0</v>
      </c>
      <c r="BD45" s="7">
        <v>0</v>
      </c>
      <c r="BE45" s="7">
        <v>2</v>
      </c>
      <c r="BF45" s="7">
        <v>62</v>
      </c>
      <c r="BG45" s="7">
        <v>239</v>
      </c>
      <c r="BH45" s="7">
        <v>410</v>
      </c>
      <c r="BI45" s="7">
        <v>1219</v>
      </c>
      <c r="BJ45" s="7">
        <v>2528</v>
      </c>
      <c r="BK45" s="8">
        <f t="shared" si="6"/>
        <v>1460</v>
      </c>
      <c r="BL45" s="8">
        <f t="shared" si="6"/>
        <v>3000</v>
      </c>
      <c r="BM45" s="8">
        <f t="shared" si="15"/>
        <v>20228</v>
      </c>
      <c r="BN45" s="8">
        <f t="shared" si="15"/>
        <v>35810</v>
      </c>
      <c r="BO45" s="7">
        <v>8925</v>
      </c>
      <c r="BP45" s="7">
        <v>13200</v>
      </c>
      <c r="BQ45" s="7">
        <v>636</v>
      </c>
      <c r="BR45" s="7">
        <v>636</v>
      </c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7"/>
      <c r="D46" s="7"/>
      <c r="E46" s="7"/>
      <c r="F46" s="7"/>
      <c r="G46" s="7"/>
      <c r="H46" s="7"/>
      <c r="I46" s="8">
        <f t="shared" si="1"/>
        <v>0</v>
      </c>
      <c r="J46" s="8">
        <f t="shared" si="1"/>
        <v>0</v>
      </c>
      <c r="K46" s="7"/>
      <c r="L46" s="7"/>
      <c r="M46" s="7"/>
      <c r="N46" s="7"/>
      <c r="O46" s="8">
        <f t="shared" si="2"/>
        <v>0</v>
      </c>
      <c r="P46" s="8">
        <f t="shared" si="2"/>
        <v>0</v>
      </c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8">
        <f t="shared" si="3"/>
        <v>0</v>
      </c>
      <c r="AF46" s="8">
        <f t="shared" si="3"/>
        <v>0</v>
      </c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>
        <f>AI46+AK46+AM46+AO46+AQ46+AS46</f>
        <v>0</v>
      </c>
      <c r="AV46" s="7">
        <f>AJ46+AL46+AN46+AP46+AR46+AT46</f>
        <v>0</v>
      </c>
      <c r="AW46" s="7"/>
      <c r="AX46" s="7"/>
      <c r="AY46" s="9">
        <f t="shared" si="19"/>
        <v>0</v>
      </c>
      <c r="AZ46" s="9">
        <f t="shared" si="19"/>
        <v>0</v>
      </c>
      <c r="BA46" s="9"/>
      <c r="BB46" s="9"/>
      <c r="BC46" s="7"/>
      <c r="BD46" s="7"/>
      <c r="BE46" s="7"/>
      <c r="BF46" s="7"/>
      <c r="BG46" s="7"/>
      <c r="BH46" s="7"/>
      <c r="BI46" s="7"/>
      <c r="BJ46" s="7"/>
      <c r="BK46" s="8">
        <f t="shared" si="6"/>
        <v>0</v>
      </c>
      <c r="BL46" s="8">
        <f t="shared" si="6"/>
        <v>0</v>
      </c>
      <c r="BM46" s="8">
        <f t="shared" si="15"/>
        <v>0</v>
      </c>
      <c r="BN46" s="8">
        <f t="shared" si="15"/>
        <v>0</v>
      </c>
      <c r="BO46" s="7"/>
      <c r="BP46" s="7"/>
      <c r="BQ46" s="7"/>
      <c r="BR46" s="7"/>
    </row>
    <row r="47" spans="1:95" s="16" customFormat="1" ht="18" customHeight="1" x14ac:dyDescent="0.25">
      <c r="A47" s="38"/>
      <c r="B47" s="13" t="s">
        <v>40</v>
      </c>
      <c r="C47" s="8">
        <f>SUM(C45:C46)</f>
        <v>9882</v>
      </c>
      <c r="D47" s="8">
        <f t="shared" ref="D47:BQ47" si="20">SUM(D45:D46)</f>
        <v>16728</v>
      </c>
      <c r="E47" s="8">
        <f t="shared" si="20"/>
        <v>5339</v>
      </c>
      <c r="F47" s="8">
        <f t="shared" si="20"/>
        <v>7383</v>
      </c>
      <c r="G47" s="8">
        <f t="shared" si="20"/>
        <v>450</v>
      </c>
      <c r="H47" s="8">
        <f t="shared" si="20"/>
        <v>450</v>
      </c>
      <c r="I47" s="8">
        <f t="shared" si="1"/>
        <v>15671</v>
      </c>
      <c r="J47" s="8">
        <f t="shared" si="1"/>
        <v>24561</v>
      </c>
      <c r="K47" s="8">
        <f t="shared" si="20"/>
        <v>979</v>
      </c>
      <c r="L47" s="8">
        <f t="shared" si="20"/>
        <v>1890</v>
      </c>
      <c r="M47" s="8">
        <f t="shared" si="20"/>
        <v>752</v>
      </c>
      <c r="N47" s="8">
        <f t="shared" si="20"/>
        <v>2380</v>
      </c>
      <c r="O47" s="8">
        <f t="shared" si="2"/>
        <v>17402</v>
      </c>
      <c r="P47" s="8">
        <f t="shared" si="2"/>
        <v>28831</v>
      </c>
      <c r="Q47" s="8">
        <f t="shared" si="20"/>
        <v>41</v>
      </c>
      <c r="R47" s="8">
        <f t="shared" si="20"/>
        <v>133</v>
      </c>
      <c r="S47" s="8">
        <f t="shared" si="20"/>
        <v>16021</v>
      </c>
      <c r="T47" s="8">
        <f t="shared" si="20"/>
        <v>27402</v>
      </c>
      <c r="U47" s="8">
        <f t="shared" si="20"/>
        <v>906</v>
      </c>
      <c r="V47" s="8">
        <f t="shared" si="20"/>
        <v>2188</v>
      </c>
      <c r="W47" s="8">
        <f t="shared" si="20"/>
        <v>140</v>
      </c>
      <c r="X47" s="8">
        <f t="shared" si="20"/>
        <v>700</v>
      </c>
      <c r="Y47" s="8">
        <f t="shared" si="20"/>
        <v>50</v>
      </c>
      <c r="Z47" s="8">
        <f t="shared" si="20"/>
        <v>50</v>
      </c>
      <c r="AA47" s="8">
        <f t="shared" si="20"/>
        <v>30</v>
      </c>
      <c r="AB47" s="8">
        <f t="shared" si="20"/>
        <v>30</v>
      </c>
      <c r="AC47" s="8">
        <f t="shared" si="20"/>
        <v>0</v>
      </c>
      <c r="AD47" s="8">
        <f t="shared" si="20"/>
        <v>0</v>
      </c>
      <c r="AE47" s="8">
        <f t="shared" si="3"/>
        <v>1126</v>
      </c>
      <c r="AF47" s="8">
        <f t="shared" si="3"/>
        <v>2968</v>
      </c>
      <c r="AG47" s="8">
        <f t="shared" si="20"/>
        <v>14</v>
      </c>
      <c r="AH47" s="8">
        <f t="shared" si="20"/>
        <v>14</v>
      </c>
      <c r="AI47" s="8">
        <f t="shared" si="20"/>
        <v>0</v>
      </c>
      <c r="AJ47" s="8">
        <f t="shared" si="20"/>
        <v>0</v>
      </c>
      <c r="AK47" s="8">
        <f t="shared" si="20"/>
        <v>40</v>
      </c>
      <c r="AL47" s="8">
        <f t="shared" si="20"/>
        <v>80</v>
      </c>
      <c r="AM47" s="8">
        <f t="shared" si="20"/>
        <v>120</v>
      </c>
      <c r="AN47" s="8">
        <f t="shared" si="20"/>
        <v>840</v>
      </c>
      <c r="AO47" s="8">
        <f t="shared" si="20"/>
        <v>0</v>
      </c>
      <c r="AP47" s="8">
        <f t="shared" si="20"/>
        <v>0</v>
      </c>
      <c r="AQ47" s="8">
        <f t="shared" si="20"/>
        <v>80</v>
      </c>
      <c r="AR47" s="8">
        <f t="shared" si="20"/>
        <v>91</v>
      </c>
      <c r="AS47" s="8">
        <f t="shared" si="20"/>
        <v>0</v>
      </c>
      <c r="AT47" s="8">
        <f t="shared" si="20"/>
        <v>0</v>
      </c>
      <c r="AU47" s="8">
        <f t="shared" si="20"/>
        <v>240</v>
      </c>
      <c r="AV47" s="8">
        <f t="shared" si="20"/>
        <v>1011</v>
      </c>
      <c r="AW47" s="8">
        <f t="shared" si="20"/>
        <v>27</v>
      </c>
      <c r="AX47" s="8">
        <f t="shared" si="20"/>
        <v>27</v>
      </c>
      <c r="AY47" s="9">
        <f t="shared" si="19"/>
        <v>18768</v>
      </c>
      <c r="AZ47" s="9">
        <f t="shared" si="19"/>
        <v>32810</v>
      </c>
      <c r="BA47" s="8">
        <f t="shared" si="20"/>
        <v>0</v>
      </c>
      <c r="BB47" s="8">
        <f t="shared" si="20"/>
        <v>0</v>
      </c>
      <c r="BC47" s="8">
        <f t="shared" si="20"/>
        <v>0</v>
      </c>
      <c r="BD47" s="8">
        <f t="shared" si="20"/>
        <v>0</v>
      </c>
      <c r="BE47" s="8">
        <f t="shared" si="20"/>
        <v>2</v>
      </c>
      <c r="BF47" s="8">
        <f t="shared" si="20"/>
        <v>62</v>
      </c>
      <c r="BG47" s="8">
        <f t="shared" si="20"/>
        <v>239</v>
      </c>
      <c r="BH47" s="8">
        <f t="shared" si="20"/>
        <v>410</v>
      </c>
      <c r="BI47" s="8">
        <f t="shared" si="20"/>
        <v>1219</v>
      </c>
      <c r="BJ47" s="8">
        <f t="shared" si="20"/>
        <v>2528</v>
      </c>
      <c r="BK47" s="8">
        <f t="shared" si="6"/>
        <v>1460</v>
      </c>
      <c r="BL47" s="8">
        <f t="shared" si="6"/>
        <v>3000</v>
      </c>
      <c r="BM47" s="8">
        <f t="shared" si="15"/>
        <v>20228</v>
      </c>
      <c r="BN47" s="8">
        <f t="shared" si="15"/>
        <v>35810</v>
      </c>
      <c r="BO47" s="8">
        <f t="shared" si="20"/>
        <v>8925</v>
      </c>
      <c r="BP47" s="8">
        <f t="shared" si="20"/>
        <v>13200</v>
      </c>
      <c r="BQ47" s="8">
        <f t="shared" si="20"/>
        <v>636</v>
      </c>
      <c r="BR47" s="8">
        <f>SUM(BR45:BR46)</f>
        <v>636</v>
      </c>
    </row>
    <row r="48" spans="1:95" s="10" customFormat="1" ht="18" customHeight="1" x14ac:dyDescent="0.25">
      <c r="A48" s="37">
        <v>37</v>
      </c>
      <c r="B48" s="12" t="s">
        <v>80</v>
      </c>
      <c r="C48" s="7">
        <v>39758</v>
      </c>
      <c r="D48" s="7">
        <v>52585</v>
      </c>
      <c r="E48" s="7">
        <v>355</v>
      </c>
      <c r="F48" s="7">
        <v>355</v>
      </c>
      <c r="G48" s="7">
        <v>200</v>
      </c>
      <c r="H48" s="7">
        <v>200</v>
      </c>
      <c r="I48" s="8">
        <f t="shared" si="1"/>
        <v>40313</v>
      </c>
      <c r="J48" s="8">
        <f t="shared" si="1"/>
        <v>53140</v>
      </c>
      <c r="K48" s="7">
        <v>0</v>
      </c>
      <c r="L48" s="7">
        <v>0</v>
      </c>
      <c r="M48" s="7">
        <v>0</v>
      </c>
      <c r="N48" s="7">
        <v>0</v>
      </c>
      <c r="O48" s="8">
        <f t="shared" si="2"/>
        <v>40313</v>
      </c>
      <c r="P48" s="8">
        <f t="shared" si="2"/>
        <v>53140</v>
      </c>
      <c r="Q48" s="7">
        <v>0</v>
      </c>
      <c r="R48" s="7">
        <v>0</v>
      </c>
      <c r="S48" s="7">
        <v>37269</v>
      </c>
      <c r="T48" s="7">
        <v>50435</v>
      </c>
      <c r="U48" s="7">
        <v>40</v>
      </c>
      <c r="V48" s="7">
        <v>260</v>
      </c>
      <c r="W48" s="7">
        <v>20</v>
      </c>
      <c r="X48" s="7">
        <v>20</v>
      </c>
      <c r="Y48" s="7">
        <v>20</v>
      </c>
      <c r="Z48" s="7">
        <v>20</v>
      </c>
      <c r="AA48" s="7">
        <v>0</v>
      </c>
      <c r="AB48" s="7">
        <v>0</v>
      </c>
      <c r="AC48" s="7">
        <v>0</v>
      </c>
      <c r="AD48" s="7">
        <v>0</v>
      </c>
      <c r="AE48" s="8">
        <f t="shared" si="3"/>
        <v>80</v>
      </c>
      <c r="AF48" s="8">
        <f t="shared" si="3"/>
        <v>300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12</v>
      </c>
      <c r="AN48" s="7">
        <v>50</v>
      </c>
      <c r="AO48" s="7">
        <v>0</v>
      </c>
      <c r="AP48" s="7">
        <v>0</v>
      </c>
      <c r="AQ48" s="7">
        <v>10</v>
      </c>
      <c r="AR48" s="7">
        <v>10</v>
      </c>
      <c r="AS48" s="7">
        <v>0</v>
      </c>
      <c r="AT48" s="7">
        <v>0</v>
      </c>
      <c r="AU48" s="7">
        <f>AI48+AK48+AM48+AO48+AQ48+AS48</f>
        <v>22</v>
      </c>
      <c r="AV48" s="7">
        <f>AJ48+AL48+AN48+AP48+AR48+AT48</f>
        <v>60</v>
      </c>
      <c r="AW48" s="7">
        <v>0</v>
      </c>
      <c r="AX48" s="7">
        <v>0</v>
      </c>
      <c r="AY48" s="9">
        <f t="shared" si="19"/>
        <v>40415</v>
      </c>
      <c r="AZ48" s="9">
        <f t="shared" si="19"/>
        <v>53500</v>
      </c>
      <c r="BA48" s="9"/>
      <c r="BB48" s="9"/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20</v>
      </c>
      <c r="BJ48" s="7">
        <v>20</v>
      </c>
      <c r="BK48" s="8">
        <f t="shared" si="6"/>
        <v>20</v>
      </c>
      <c r="BL48" s="8">
        <f t="shared" si="6"/>
        <v>20</v>
      </c>
      <c r="BM48" s="8">
        <f t="shared" si="15"/>
        <v>40435</v>
      </c>
      <c r="BN48" s="8">
        <f t="shared" si="15"/>
        <v>53520</v>
      </c>
      <c r="BO48" s="7">
        <v>16822</v>
      </c>
      <c r="BP48" s="7">
        <v>18100</v>
      </c>
      <c r="BQ48" s="7">
        <v>579</v>
      </c>
      <c r="BR48" s="7">
        <v>579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7"/>
      <c r="D49" s="7"/>
      <c r="E49" s="7"/>
      <c r="F49" s="7"/>
      <c r="G49" s="7"/>
      <c r="H49" s="7"/>
      <c r="I49" s="8">
        <f t="shared" si="1"/>
        <v>0</v>
      </c>
      <c r="J49" s="8">
        <f t="shared" si="1"/>
        <v>0</v>
      </c>
      <c r="K49" s="7"/>
      <c r="L49" s="7"/>
      <c r="M49" s="7"/>
      <c r="N49" s="7"/>
      <c r="O49" s="8">
        <f t="shared" si="2"/>
        <v>0</v>
      </c>
      <c r="P49" s="8">
        <f t="shared" si="2"/>
        <v>0</v>
      </c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8">
        <f t="shared" si="3"/>
        <v>0</v>
      </c>
      <c r="AF49" s="8">
        <f t="shared" si="3"/>
        <v>0</v>
      </c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>
        <f>AI49+AK49+AM49+AO49+AQ49+AS49</f>
        <v>0</v>
      </c>
      <c r="AV49" s="7">
        <f>AJ49+AL49+AN49+AP49+AR49+AT49</f>
        <v>0</v>
      </c>
      <c r="AW49" s="7"/>
      <c r="AX49" s="7"/>
      <c r="AY49" s="9">
        <f t="shared" si="19"/>
        <v>0</v>
      </c>
      <c r="AZ49" s="9">
        <f t="shared" si="19"/>
        <v>0</v>
      </c>
      <c r="BA49" s="9"/>
      <c r="BB49" s="9"/>
      <c r="BC49" s="7"/>
      <c r="BD49" s="7"/>
      <c r="BE49" s="7"/>
      <c r="BF49" s="7"/>
      <c r="BG49" s="7"/>
      <c r="BH49" s="7"/>
      <c r="BI49" s="7"/>
      <c r="BJ49" s="7"/>
      <c r="BK49" s="8">
        <f t="shared" si="6"/>
        <v>0</v>
      </c>
      <c r="BL49" s="8">
        <f t="shared" si="6"/>
        <v>0</v>
      </c>
      <c r="BM49" s="8">
        <f t="shared" si="15"/>
        <v>0</v>
      </c>
      <c r="BN49" s="8">
        <f t="shared" si="15"/>
        <v>0</v>
      </c>
      <c r="BO49" s="7"/>
      <c r="BP49" s="7"/>
      <c r="BQ49" s="7"/>
      <c r="BR49" s="7"/>
    </row>
    <row r="50" spans="1:94" s="16" customFormat="1" ht="18" customHeight="1" x14ac:dyDescent="0.25">
      <c r="A50" s="38"/>
      <c r="B50" s="13" t="s">
        <v>42</v>
      </c>
      <c r="C50" s="8">
        <f t="shared" ref="C50:H50" si="21">SUM(C48:C49)</f>
        <v>39758</v>
      </c>
      <c r="D50" s="8">
        <f t="shared" si="21"/>
        <v>52585</v>
      </c>
      <c r="E50" s="8">
        <f t="shared" si="21"/>
        <v>355</v>
      </c>
      <c r="F50" s="8">
        <f t="shared" si="21"/>
        <v>355</v>
      </c>
      <c r="G50" s="8">
        <f t="shared" si="21"/>
        <v>200</v>
      </c>
      <c r="H50" s="8">
        <f t="shared" si="21"/>
        <v>200</v>
      </c>
      <c r="I50" s="8">
        <f t="shared" si="1"/>
        <v>40313</v>
      </c>
      <c r="J50" s="8">
        <f t="shared" si="1"/>
        <v>53140</v>
      </c>
      <c r="K50" s="8">
        <f>SUM(K48:K49)</f>
        <v>0</v>
      </c>
      <c r="L50" s="8">
        <f>SUM(L48:L49)</f>
        <v>0</v>
      </c>
      <c r="M50" s="8">
        <f>SUM(M48:M49)</f>
        <v>0</v>
      </c>
      <c r="N50" s="8">
        <f>SUM(N48:N49)</f>
        <v>0</v>
      </c>
      <c r="O50" s="8">
        <f t="shared" si="2"/>
        <v>40313</v>
      </c>
      <c r="P50" s="8">
        <f t="shared" si="2"/>
        <v>53140</v>
      </c>
      <c r="Q50" s="8">
        <f t="shared" ref="Q50:AD50" si="22">SUM(Q48:Q49)</f>
        <v>0</v>
      </c>
      <c r="R50" s="8">
        <f t="shared" si="22"/>
        <v>0</v>
      </c>
      <c r="S50" s="8">
        <f t="shared" si="22"/>
        <v>37269</v>
      </c>
      <c r="T50" s="8">
        <f t="shared" si="22"/>
        <v>50435</v>
      </c>
      <c r="U50" s="8">
        <f t="shared" si="22"/>
        <v>40</v>
      </c>
      <c r="V50" s="8">
        <f t="shared" si="22"/>
        <v>260</v>
      </c>
      <c r="W50" s="8">
        <f t="shared" si="22"/>
        <v>20</v>
      </c>
      <c r="X50" s="8">
        <f t="shared" si="22"/>
        <v>20</v>
      </c>
      <c r="Y50" s="8">
        <f t="shared" si="22"/>
        <v>20</v>
      </c>
      <c r="Z50" s="8">
        <f t="shared" si="22"/>
        <v>20</v>
      </c>
      <c r="AA50" s="8">
        <f t="shared" si="22"/>
        <v>0</v>
      </c>
      <c r="AB50" s="8">
        <f t="shared" si="22"/>
        <v>0</v>
      </c>
      <c r="AC50" s="8">
        <f t="shared" si="22"/>
        <v>0</v>
      </c>
      <c r="AD50" s="8">
        <f t="shared" si="22"/>
        <v>0</v>
      </c>
      <c r="AE50" s="8">
        <f t="shared" si="3"/>
        <v>80</v>
      </c>
      <c r="AF50" s="8">
        <f t="shared" si="3"/>
        <v>300</v>
      </c>
      <c r="AG50" s="8">
        <f t="shared" ref="AG50:AX50" si="23">SUM(AG48:AG49)</f>
        <v>0</v>
      </c>
      <c r="AH50" s="8">
        <f t="shared" si="23"/>
        <v>0</v>
      </c>
      <c r="AI50" s="8">
        <f t="shared" si="23"/>
        <v>0</v>
      </c>
      <c r="AJ50" s="8">
        <f t="shared" si="23"/>
        <v>0</v>
      </c>
      <c r="AK50" s="8">
        <f t="shared" si="23"/>
        <v>0</v>
      </c>
      <c r="AL50" s="8">
        <f t="shared" si="23"/>
        <v>0</v>
      </c>
      <c r="AM50" s="8">
        <f t="shared" si="23"/>
        <v>12</v>
      </c>
      <c r="AN50" s="8">
        <f t="shared" si="23"/>
        <v>50</v>
      </c>
      <c r="AO50" s="8">
        <f t="shared" si="23"/>
        <v>0</v>
      </c>
      <c r="AP50" s="8">
        <f t="shared" si="23"/>
        <v>0</v>
      </c>
      <c r="AQ50" s="8">
        <f t="shared" si="23"/>
        <v>10</v>
      </c>
      <c r="AR50" s="8">
        <f t="shared" si="23"/>
        <v>10</v>
      </c>
      <c r="AS50" s="8">
        <f t="shared" si="23"/>
        <v>0</v>
      </c>
      <c r="AT50" s="8">
        <f t="shared" si="23"/>
        <v>0</v>
      </c>
      <c r="AU50" s="8">
        <f t="shared" si="23"/>
        <v>22</v>
      </c>
      <c r="AV50" s="8">
        <f t="shared" si="23"/>
        <v>60</v>
      </c>
      <c r="AW50" s="8">
        <f t="shared" si="23"/>
        <v>0</v>
      </c>
      <c r="AX50" s="8">
        <f t="shared" si="23"/>
        <v>0</v>
      </c>
      <c r="AY50" s="9">
        <f t="shared" si="19"/>
        <v>40415</v>
      </c>
      <c r="AZ50" s="9">
        <f t="shared" si="19"/>
        <v>53500</v>
      </c>
      <c r="BA50" s="8">
        <f t="shared" ref="BA50:BJ50" si="24">SUM(BA48:BA49)</f>
        <v>0</v>
      </c>
      <c r="BB50" s="8">
        <f t="shared" si="24"/>
        <v>0</v>
      </c>
      <c r="BC50" s="8">
        <f t="shared" si="24"/>
        <v>0</v>
      </c>
      <c r="BD50" s="8">
        <f t="shared" si="24"/>
        <v>0</v>
      </c>
      <c r="BE50" s="8">
        <f t="shared" si="24"/>
        <v>0</v>
      </c>
      <c r="BF50" s="8">
        <f t="shared" si="24"/>
        <v>0</v>
      </c>
      <c r="BG50" s="8">
        <f t="shared" si="24"/>
        <v>0</v>
      </c>
      <c r="BH50" s="8">
        <f t="shared" si="24"/>
        <v>0</v>
      </c>
      <c r="BI50" s="8">
        <f t="shared" si="24"/>
        <v>20</v>
      </c>
      <c r="BJ50" s="8">
        <f t="shared" si="24"/>
        <v>20</v>
      </c>
      <c r="BK50" s="8">
        <f t="shared" si="6"/>
        <v>20</v>
      </c>
      <c r="BL50" s="8">
        <f t="shared" si="6"/>
        <v>20</v>
      </c>
      <c r="BM50" s="8">
        <f t="shared" si="15"/>
        <v>40435</v>
      </c>
      <c r="BN50" s="8">
        <f t="shared" si="15"/>
        <v>53520</v>
      </c>
      <c r="BO50" s="8">
        <f>SUM(BO48:BO49)</f>
        <v>16822</v>
      </c>
      <c r="BP50" s="8">
        <f>SUM(BP48:BP49)</f>
        <v>18100</v>
      </c>
      <c r="BQ50" s="8">
        <f>SUM(BQ48:BQ49)</f>
        <v>579</v>
      </c>
      <c r="BR50" s="8">
        <f>SUM(BR48:BR49)</f>
        <v>579</v>
      </c>
    </row>
    <row r="51" spans="1:94" s="22" customFormat="1" ht="18" customHeight="1" x14ac:dyDescent="0.25">
      <c r="A51" s="39">
        <v>39</v>
      </c>
      <c r="B51" s="20" t="s">
        <v>68</v>
      </c>
      <c r="C51" s="7">
        <v>0</v>
      </c>
      <c r="D51" s="7">
        <v>0</v>
      </c>
      <c r="E51" s="7">
        <v>208</v>
      </c>
      <c r="F51" s="7">
        <v>1290</v>
      </c>
      <c r="G51" s="7">
        <v>0</v>
      </c>
      <c r="H51" s="7">
        <v>0</v>
      </c>
      <c r="I51" s="8">
        <f t="shared" si="1"/>
        <v>208</v>
      </c>
      <c r="J51" s="8">
        <f t="shared" si="1"/>
        <v>1290</v>
      </c>
      <c r="K51" s="7">
        <v>90</v>
      </c>
      <c r="L51" s="7">
        <v>210</v>
      </c>
      <c r="M51" s="7">
        <v>150</v>
      </c>
      <c r="N51" s="7">
        <v>300</v>
      </c>
      <c r="O51" s="8">
        <f t="shared" si="2"/>
        <v>448</v>
      </c>
      <c r="P51" s="8">
        <f t="shared" si="2"/>
        <v>1800</v>
      </c>
      <c r="Q51" s="7">
        <v>0</v>
      </c>
      <c r="R51" s="7">
        <v>0</v>
      </c>
      <c r="S51" s="7">
        <v>329</v>
      </c>
      <c r="T51" s="7">
        <v>1346</v>
      </c>
      <c r="U51" s="7">
        <v>780</v>
      </c>
      <c r="V51" s="7">
        <v>6900</v>
      </c>
      <c r="W51" s="7">
        <v>380</v>
      </c>
      <c r="X51" s="7">
        <v>2700</v>
      </c>
      <c r="Y51" s="7">
        <v>35</v>
      </c>
      <c r="Z51" s="7">
        <v>100</v>
      </c>
      <c r="AA51" s="7">
        <v>0</v>
      </c>
      <c r="AB51" s="7">
        <v>0</v>
      </c>
      <c r="AC51" s="7">
        <v>4</v>
      </c>
      <c r="AD51" s="7">
        <v>100</v>
      </c>
      <c r="AE51" s="8">
        <f t="shared" si="3"/>
        <v>1199</v>
      </c>
      <c r="AF51" s="8">
        <f t="shared" si="3"/>
        <v>9800</v>
      </c>
      <c r="AG51" s="7">
        <v>0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45</v>
      </c>
      <c r="AN51" s="7">
        <v>230</v>
      </c>
      <c r="AO51" s="7">
        <v>0</v>
      </c>
      <c r="AP51" s="7">
        <v>0</v>
      </c>
      <c r="AQ51" s="7">
        <v>170</v>
      </c>
      <c r="AR51" s="7">
        <v>170</v>
      </c>
      <c r="AS51" s="7">
        <v>0</v>
      </c>
      <c r="AT51" s="7">
        <v>0</v>
      </c>
      <c r="AU51" s="7">
        <f t="shared" ref="AU51:AV54" si="25">AI51+AK51+AM51+AO51+AQ51+AS51</f>
        <v>215</v>
      </c>
      <c r="AV51" s="7">
        <f t="shared" si="25"/>
        <v>400</v>
      </c>
      <c r="AW51" s="7">
        <v>13</v>
      </c>
      <c r="AX51" s="7">
        <v>13</v>
      </c>
      <c r="AY51" s="9">
        <f t="shared" si="19"/>
        <v>1862</v>
      </c>
      <c r="AZ51" s="9">
        <f t="shared" si="19"/>
        <v>12000</v>
      </c>
      <c r="BA51" s="7"/>
      <c r="BB51" s="7"/>
      <c r="BC51" s="7">
        <v>0</v>
      </c>
      <c r="BD51" s="7">
        <v>0</v>
      </c>
      <c r="BE51" s="7">
        <v>0</v>
      </c>
      <c r="BF51" s="7">
        <v>0</v>
      </c>
      <c r="BG51" s="7">
        <v>125</v>
      </c>
      <c r="BH51" s="7">
        <v>580</v>
      </c>
      <c r="BI51" s="7">
        <v>355</v>
      </c>
      <c r="BJ51" s="7">
        <v>2520</v>
      </c>
      <c r="BK51" s="8">
        <f t="shared" si="6"/>
        <v>480</v>
      </c>
      <c r="BL51" s="8">
        <f t="shared" si="6"/>
        <v>3100</v>
      </c>
      <c r="BM51" s="8">
        <f t="shared" si="15"/>
        <v>2342</v>
      </c>
      <c r="BN51" s="8">
        <f t="shared" si="15"/>
        <v>15100</v>
      </c>
      <c r="BO51" s="7">
        <v>290</v>
      </c>
      <c r="BP51" s="7">
        <v>705</v>
      </c>
      <c r="BQ51" s="7">
        <v>96</v>
      </c>
      <c r="BR51" s="7">
        <v>96</v>
      </c>
    </row>
    <row r="52" spans="1:94" s="16" customFormat="1" ht="18" customHeight="1" x14ac:dyDescent="0.25">
      <c r="A52" s="39">
        <v>40</v>
      </c>
      <c r="B52" s="20" t="s">
        <v>73</v>
      </c>
      <c r="C52" s="7">
        <v>0</v>
      </c>
      <c r="D52" s="7">
        <v>0</v>
      </c>
      <c r="E52" s="7">
        <v>75</v>
      </c>
      <c r="F52" s="7">
        <v>300</v>
      </c>
      <c r="G52" s="7">
        <v>0</v>
      </c>
      <c r="H52" s="7">
        <v>0</v>
      </c>
      <c r="I52" s="8">
        <f t="shared" si="1"/>
        <v>75</v>
      </c>
      <c r="J52" s="8">
        <f t="shared" si="1"/>
        <v>300</v>
      </c>
      <c r="K52" s="7">
        <v>20</v>
      </c>
      <c r="L52" s="7">
        <v>100</v>
      </c>
      <c r="M52" s="7">
        <v>100</v>
      </c>
      <c r="N52" s="7">
        <v>100</v>
      </c>
      <c r="O52" s="8">
        <f t="shared" si="2"/>
        <v>195</v>
      </c>
      <c r="P52" s="8">
        <f t="shared" si="2"/>
        <v>500</v>
      </c>
      <c r="Q52" s="7">
        <v>0</v>
      </c>
      <c r="R52" s="7">
        <v>0</v>
      </c>
      <c r="S52" s="7">
        <v>162</v>
      </c>
      <c r="T52" s="7">
        <v>451</v>
      </c>
      <c r="U52" s="7">
        <v>230</v>
      </c>
      <c r="V52" s="7">
        <v>1500</v>
      </c>
      <c r="W52" s="7">
        <v>40</v>
      </c>
      <c r="X52" s="7">
        <v>200</v>
      </c>
      <c r="Y52" s="7">
        <v>10</v>
      </c>
      <c r="Z52" s="7">
        <v>20</v>
      </c>
      <c r="AA52" s="7">
        <v>0</v>
      </c>
      <c r="AB52" s="7">
        <v>0</v>
      </c>
      <c r="AC52" s="7">
        <v>0</v>
      </c>
      <c r="AD52" s="7">
        <v>0</v>
      </c>
      <c r="AE52" s="8">
        <f t="shared" si="3"/>
        <v>280</v>
      </c>
      <c r="AF52" s="8">
        <f t="shared" si="3"/>
        <v>1720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25</v>
      </c>
      <c r="AN52" s="7">
        <v>200</v>
      </c>
      <c r="AO52" s="7">
        <v>0</v>
      </c>
      <c r="AP52" s="7">
        <v>0</v>
      </c>
      <c r="AQ52" s="7">
        <v>130</v>
      </c>
      <c r="AR52" s="7">
        <v>130</v>
      </c>
      <c r="AS52" s="7">
        <v>0</v>
      </c>
      <c r="AT52" s="7">
        <v>0</v>
      </c>
      <c r="AU52" s="7">
        <f t="shared" si="25"/>
        <v>155</v>
      </c>
      <c r="AV52" s="7">
        <f t="shared" si="25"/>
        <v>330</v>
      </c>
      <c r="AW52" s="7">
        <v>4</v>
      </c>
      <c r="AX52" s="7">
        <v>6</v>
      </c>
      <c r="AY52" s="9">
        <f t="shared" si="19"/>
        <v>630</v>
      </c>
      <c r="AZ52" s="9">
        <f t="shared" si="19"/>
        <v>2550</v>
      </c>
      <c r="BA52" s="8"/>
      <c r="BB52" s="8"/>
      <c r="BC52" s="7">
        <v>0</v>
      </c>
      <c r="BD52" s="7">
        <v>0</v>
      </c>
      <c r="BE52" s="7">
        <v>0</v>
      </c>
      <c r="BF52" s="7">
        <v>0</v>
      </c>
      <c r="BG52" s="7">
        <v>50</v>
      </c>
      <c r="BH52" s="7">
        <v>280</v>
      </c>
      <c r="BI52" s="7">
        <v>300</v>
      </c>
      <c r="BJ52" s="7">
        <v>720</v>
      </c>
      <c r="BK52" s="8">
        <f t="shared" si="6"/>
        <v>350</v>
      </c>
      <c r="BL52" s="8">
        <f t="shared" si="6"/>
        <v>1000</v>
      </c>
      <c r="BM52" s="8">
        <f t="shared" si="15"/>
        <v>980</v>
      </c>
      <c r="BN52" s="8">
        <f t="shared" si="15"/>
        <v>3550</v>
      </c>
      <c r="BO52" s="7">
        <v>180</v>
      </c>
      <c r="BP52" s="7">
        <v>480</v>
      </c>
      <c r="BQ52" s="7">
        <v>51</v>
      </c>
      <c r="BR52" s="7">
        <v>51</v>
      </c>
    </row>
    <row r="53" spans="1:94" s="16" customFormat="1" ht="18" customHeight="1" x14ac:dyDescent="0.25">
      <c r="A53" s="39">
        <v>41</v>
      </c>
      <c r="B53" s="20" t="s">
        <v>74</v>
      </c>
      <c r="C53" s="8"/>
      <c r="D53" s="8"/>
      <c r="E53" s="8"/>
      <c r="F53" s="8"/>
      <c r="G53" s="8"/>
      <c r="H53" s="8"/>
      <c r="I53" s="8">
        <f t="shared" si="1"/>
        <v>0</v>
      </c>
      <c r="J53" s="8">
        <f t="shared" si="1"/>
        <v>0</v>
      </c>
      <c r="K53" s="8"/>
      <c r="L53" s="8"/>
      <c r="M53" s="8"/>
      <c r="N53" s="8"/>
      <c r="O53" s="8">
        <f t="shared" si="2"/>
        <v>0</v>
      </c>
      <c r="P53" s="8">
        <f t="shared" si="2"/>
        <v>0</v>
      </c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>
        <f t="shared" si="3"/>
        <v>0</v>
      </c>
      <c r="AF53" s="8">
        <f t="shared" si="3"/>
        <v>0</v>
      </c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7">
        <f t="shared" si="25"/>
        <v>0</v>
      </c>
      <c r="AV53" s="7">
        <f t="shared" si="25"/>
        <v>0</v>
      </c>
      <c r="AW53" s="8"/>
      <c r="AX53" s="8"/>
      <c r="AY53" s="9">
        <f t="shared" si="19"/>
        <v>0</v>
      </c>
      <c r="AZ53" s="9">
        <f t="shared" si="19"/>
        <v>0</v>
      </c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>
        <f t="shared" si="6"/>
        <v>0</v>
      </c>
      <c r="BL53" s="8">
        <f t="shared" si="6"/>
        <v>0</v>
      </c>
      <c r="BM53" s="8">
        <f t="shared" si="15"/>
        <v>0</v>
      </c>
      <c r="BN53" s="8">
        <f t="shared" si="15"/>
        <v>0</v>
      </c>
      <c r="BO53" s="8"/>
      <c r="BP53" s="8"/>
      <c r="BQ53" s="8"/>
      <c r="BR53" s="8"/>
    </row>
    <row r="54" spans="1:94" s="16" customFormat="1" ht="18" customHeight="1" x14ac:dyDescent="0.25">
      <c r="A54" s="39">
        <v>42</v>
      </c>
      <c r="B54" s="20" t="s">
        <v>75</v>
      </c>
      <c r="C54" s="8"/>
      <c r="D54" s="8"/>
      <c r="E54" s="8"/>
      <c r="F54" s="8"/>
      <c r="G54" s="8"/>
      <c r="H54" s="8"/>
      <c r="I54" s="8">
        <f t="shared" si="1"/>
        <v>0</v>
      </c>
      <c r="J54" s="8">
        <f t="shared" si="1"/>
        <v>0</v>
      </c>
      <c r="K54" s="8"/>
      <c r="L54" s="8"/>
      <c r="M54" s="8"/>
      <c r="N54" s="8"/>
      <c r="O54" s="8">
        <f t="shared" si="2"/>
        <v>0</v>
      </c>
      <c r="P54" s="8">
        <f t="shared" si="2"/>
        <v>0</v>
      </c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>
        <f t="shared" si="3"/>
        <v>0</v>
      </c>
      <c r="AF54" s="8">
        <f t="shared" si="3"/>
        <v>0</v>
      </c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7">
        <f t="shared" si="25"/>
        <v>0</v>
      </c>
      <c r="AV54" s="7">
        <f t="shared" si="25"/>
        <v>0</v>
      </c>
      <c r="AW54" s="8"/>
      <c r="AX54" s="8"/>
      <c r="AY54" s="9">
        <f t="shared" si="19"/>
        <v>0</v>
      </c>
      <c r="AZ54" s="9">
        <f t="shared" si="19"/>
        <v>0</v>
      </c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>
        <f t="shared" si="6"/>
        <v>0</v>
      </c>
      <c r="BL54" s="8">
        <f t="shared" si="6"/>
        <v>0</v>
      </c>
      <c r="BM54" s="8">
        <f t="shared" si="15"/>
        <v>0</v>
      </c>
      <c r="BN54" s="8">
        <f t="shared" si="15"/>
        <v>0</v>
      </c>
      <c r="BO54" s="8"/>
      <c r="BP54" s="8"/>
      <c r="BQ54" s="8"/>
      <c r="BR54" s="8"/>
    </row>
    <row r="55" spans="1:94" s="16" customFormat="1" ht="18" customHeight="1" x14ac:dyDescent="0.25">
      <c r="A55" s="38"/>
      <c r="B55" s="13" t="s">
        <v>69</v>
      </c>
      <c r="C55" s="8">
        <f t="shared" ref="C55:H55" si="26">SUM(C51:C54)</f>
        <v>0</v>
      </c>
      <c r="D55" s="8">
        <f t="shared" si="26"/>
        <v>0</v>
      </c>
      <c r="E55" s="8">
        <f t="shared" si="26"/>
        <v>283</v>
      </c>
      <c r="F55" s="8">
        <f t="shared" si="26"/>
        <v>1590</v>
      </c>
      <c r="G55" s="8">
        <f t="shared" si="26"/>
        <v>0</v>
      </c>
      <c r="H55" s="8">
        <f t="shared" si="26"/>
        <v>0</v>
      </c>
      <c r="I55" s="8">
        <f t="shared" si="1"/>
        <v>283</v>
      </c>
      <c r="J55" s="8">
        <f t="shared" si="1"/>
        <v>1590</v>
      </c>
      <c r="K55" s="8">
        <f>SUM(K51:K54)</f>
        <v>110</v>
      </c>
      <c r="L55" s="8">
        <f>SUM(L51:L54)</f>
        <v>310</v>
      </c>
      <c r="M55" s="8">
        <f>SUM(M51:M54)</f>
        <v>250</v>
      </c>
      <c r="N55" s="8">
        <f>SUM(N51:N54)</f>
        <v>400</v>
      </c>
      <c r="O55" s="8">
        <f t="shared" si="2"/>
        <v>643</v>
      </c>
      <c r="P55" s="8">
        <f t="shared" si="2"/>
        <v>2300</v>
      </c>
      <c r="Q55" s="8">
        <f>SUM(Q51:Q54)</f>
        <v>0</v>
      </c>
      <c r="R55" s="8">
        <f>SUM(R51:R54)</f>
        <v>0</v>
      </c>
      <c r="S55" s="8">
        <f>SUM(S51:S54)</f>
        <v>491</v>
      </c>
      <c r="T55" s="8">
        <f>SUM(T51:T54)</f>
        <v>1797</v>
      </c>
      <c r="U55" s="8">
        <f>SUM(U51:U54)</f>
        <v>1010</v>
      </c>
      <c r="V55" s="8">
        <f t="shared" ref="V55:AD55" si="27">SUM(V51:V54)</f>
        <v>8400</v>
      </c>
      <c r="W55" s="8">
        <f t="shared" si="27"/>
        <v>420</v>
      </c>
      <c r="X55" s="8">
        <f t="shared" si="27"/>
        <v>2900</v>
      </c>
      <c r="Y55" s="8">
        <f t="shared" si="27"/>
        <v>45</v>
      </c>
      <c r="Z55" s="8">
        <f t="shared" si="27"/>
        <v>120</v>
      </c>
      <c r="AA55" s="8">
        <f t="shared" si="27"/>
        <v>0</v>
      </c>
      <c r="AB55" s="8">
        <f t="shared" si="27"/>
        <v>0</v>
      </c>
      <c r="AC55" s="8">
        <f t="shared" si="27"/>
        <v>4</v>
      </c>
      <c r="AD55" s="8">
        <f t="shared" si="27"/>
        <v>100</v>
      </c>
      <c r="AE55" s="8">
        <f t="shared" si="3"/>
        <v>1479</v>
      </c>
      <c r="AF55" s="8">
        <f t="shared" si="3"/>
        <v>11520</v>
      </c>
      <c r="AG55" s="8">
        <f>SUM(AG51:AG54)</f>
        <v>0</v>
      </c>
      <c r="AH55" s="8">
        <f>SUM(AH51:AH54)</f>
        <v>0</v>
      </c>
      <c r="AI55" s="8">
        <f>SUM(AI51:AI54)</f>
        <v>0</v>
      </c>
      <c r="AJ55" s="8">
        <f t="shared" ref="AJ55:AX55" si="28">SUM(AJ51:AJ54)</f>
        <v>0</v>
      </c>
      <c r="AK55" s="8">
        <f t="shared" si="28"/>
        <v>0</v>
      </c>
      <c r="AL55" s="8">
        <f t="shared" si="28"/>
        <v>0</v>
      </c>
      <c r="AM55" s="8">
        <f t="shared" si="28"/>
        <v>70</v>
      </c>
      <c r="AN55" s="8">
        <f t="shared" si="28"/>
        <v>430</v>
      </c>
      <c r="AO55" s="8">
        <f t="shared" si="28"/>
        <v>0</v>
      </c>
      <c r="AP55" s="8">
        <f t="shared" si="28"/>
        <v>0</v>
      </c>
      <c r="AQ55" s="8">
        <f t="shared" si="28"/>
        <v>300</v>
      </c>
      <c r="AR55" s="8">
        <f t="shared" si="28"/>
        <v>300</v>
      </c>
      <c r="AS55" s="8">
        <f t="shared" si="28"/>
        <v>0</v>
      </c>
      <c r="AT55" s="8">
        <f t="shared" si="28"/>
        <v>0</v>
      </c>
      <c r="AU55" s="8">
        <f t="shared" si="28"/>
        <v>370</v>
      </c>
      <c r="AV55" s="8">
        <f t="shared" si="28"/>
        <v>730</v>
      </c>
      <c r="AW55" s="8">
        <f t="shared" si="28"/>
        <v>17</v>
      </c>
      <c r="AX55" s="8">
        <f t="shared" si="28"/>
        <v>19</v>
      </c>
      <c r="AY55" s="9">
        <f t="shared" si="19"/>
        <v>2492</v>
      </c>
      <c r="AZ55" s="9">
        <f t="shared" si="19"/>
        <v>14550</v>
      </c>
      <c r="BA55" s="8">
        <f>SUM(BA51:BA54)</f>
        <v>0</v>
      </c>
      <c r="BB55" s="8">
        <f t="shared" ref="BB55:BJ55" si="29">SUM(BB51:BB54)</f>
        <v>0</v>
      </c>
      <c r="BC55" s="8">
        <f t="shared" si="29"/>
        <v>0</v>
      </c>
      <c r="BD55" s="8">
        <f t="shared" si="29"/>
        <v>0</v>
      </c>
      <c r="BE55" s="8">
        <f t="shared" si="29"/>
        <v>0</v>
      </c>
      <c r="BF55" s="8">
        <f t="shared" si="29"/>
        <v>0</v>
      </c>
      <c r="BG55" s="8">
        <f t="shared" si="29"/>
        <v>175</v>
      </c>
      <c r="BH55" s="8">
        <f t="shared" si="29"/>
        <v>860</v>
      </c>
      <c r="BI55" s="8">
        <f t="shared" si="29"/>
        <v>655</v>
      </c>
      <c r="BJ55" s="8">
        <f t="shared" si="29"/>
        <v>3240</v>
      </c>
      <c r="BK55" s="8">
        <f t="shared" si="6"/>
        <v>830</v>
      </c>
      <c r="BL55" s="8">
        <f t="shared" si="6"/>
        <v>4100</v>
      </c>
      <c r="BM55" s="8">
        <f t="shared" si="15"/>
        <v>3322</v>
      </c>
      <c r="BN55" s="8">
        <f t="shared" si="15"/>
        <v>18650</v>
      </c>
      <c r="BO55" s="8">
        <f>SUM(BO51:BO54)</f>
        <v>470</v>
      </c>
      <c r="BP55" s="8">
        <f>SUM(BP51:BP54)</f>
        <v>1185</v>
      </c>
      <c r="BQ55" s="8">
        <f>SUM(BQ51:BQ54)</f>
        <v>147</v>
      </c>
      <c r="BR55" s="8">
        <f>SUM(BR51:BR54)</f>
        <v>147</v>
      </c>
    </row>
    <row r="56" spans="1:94" s="10" customFormat="1" ht="18" customHeight="1" x14ac:dyDescent="0.25">
      <c r="A56" s="37">
        <v>43</v>
      </c>
      <c r="B56" s="20" t="s">
        <v>100</v>
      </c>
      <c r="C56" s="7">
        <v>0</v>
      </c>
      <c r="D56" s="7">
        <v>0</v>
      </c>
      <c r="E56" s="7">
        <v>800</v>
      </c>
      <c r="F56" s="7">
        <v>1800</v>
      </c>
      <c r="G56" s="7">
        <v>0</v>
      </c>
      <c r="H56" s="7">
        <v>0</v>
      </c>
      <c r="I56" s="8">
        <f t="shared" si="1"/>
        <v>800</v>
      </c>
      <c r="J56" s="8">
        <f t="shared" si="1"/>
        <v>1800</v>
      </c>
      <c r="K56" s="7">
        <v>0</v>
      </c>
      <c r="L56" s="7">
        <v>0</v>
      </c>
      <c r="M56" s="7">
        <v>0</v>
      </c>
      <c r="N56" s="7">
        <v>0</v>
      </c>
      <c r="O56" s="8">
        <f t="shared" si="2"/>
        <v>800</v>
      </c>
      <c r="P56" s="8">
        <f t="shared" si="2"/>
        <v>1800</v>
      </c>
      <c r="Q56" s="7">
        <v>0</v>
      </c>
      <c r="R56" s="7">
        <v>0</v>
      </c>
      <c r="S56" s="7">
        <v>729</v>
      </c>
      <c r="T56" s="7">
        <v>1660</v>
      </c>
      <c r="U56" s="7">
        <v>50</v>
      </c>
      <c r="V56" s="7">
        <v>70</v>
      </c>
      <c r="W56" s="7">
        <v>10</v>
      </c>
      <c r="X56" s="7">
        <v>20</v>
      </c>
      <c r="Y56" s="7">
        <v>10</v>
      </c>
      <c r="Z56" s="7">
        <v>10</v>
      </c>
      <c r="AA56" s="7">
        <v>0</v>
      </c>
      <c r="AB56" s="7">
        <v>0</v>
      </c>
      <c r="AC56" s="7">
        <v>0</v>
      </c>
      <c r="AD56" s="7">
        <v>0</v>
      </c>
      <c r="AE56" s="8">
        <f t="shared" si="3"/>
        <v>70</v>
      </c>
      <c r="AF56" s="8">
        <f t="shared" si="3"/>
        <v>100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2805</v>
      </c>
      <c r="AR56" s="7">
        <v>2805</v>
      </c>
      <c r="AS56" s="7">
        <v>0</v>
      </c>
      <c r="AT56" s="7">
        <v>0</v>
      </c>
      <c r="AU56" s="7">
        <f>AI56+AK56+AM56+AO56+AQ56+AS56</f>
        <v>2805</v>
      </c>
      <c r="AV56" s="7">
        <f>AJ56+AL56+AN56+AP56+AR56+AT56</f>
        <v>2805</v>
      </c>
      <c r="AW56" s="7">
        <v>0</v>
      </c>
      <c r="AX56" s="7">
        <v>0</v>
      </c>
      <c r="AY56" s="9">
        <f t="shared" si="19"/>
        <v>3675</v>
      </c>
      <c r="AZ56" s="9">
        <f t="shared" si="19"/>
        <v>4705</v>
      </c>
      <c r="BA56" s="9"/>
      <c r="BB56" s="9"/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8">
        <f t="shared" si="6"/>
        <v>0</v>
      </c>
      <c r="BL56" s="8">
        <f t="shared" si="6"/>
        <v>0</v>
      </c>
      <c r="BM56" s="8">
        <f t="shared" si="15"/>
        <v>3675</v>
      </c>
      <c r="BN56" s="8">
        <f t="shared" si="15"/>
        <v>4705</v>
      </c>
      <c r="BO56" s="7">
        <v>2330</v>
      </c>
      <c r="BP56" s="7">
        <v>4580</v>
      </c>
      <c r="BQ56" s="7">
        <v>541</v>
      </c>
      <c r="BR56" s="7">
        <v>537</v>
      </c>
    </row>
    <row r="57" spans="1:94" s="16" customFormat="1" ht="18" customHeight="1" x14ac:dyDescent="0.25">
      <c r="A57" s="38"/>
      <c r="B57" s="13" t="s">
        <v>43</v>
      </c>
      <c r="C57" s="8">
        <f>C56</f>
        <v>0</v>
      </c>
      <c r="D57" s="8">
        <f t="shared" ref="D57:BP57" si="30">D56</f>
        <v>0</v>
      </c>
      <c r="E57" s="8">
        <f t="shared" si="30"/>
        <v>800</v>
      </c>
      <c r="F57" s="8">
        <f t="shared" si="30"/>
        <v>1800</v>
      </c>
      <c r="G57" s="8">
        <f t="shared" si="30"/>
        <v>0</v>
      </c>
      <c r="H57" s="8">
        <f t="shared" si="30"/>
        <v>0</v>
      </c>
      <c r="I57" s="8">
        <f t="shared" si="1"/>
        <v>800</v>
      </c>
      <c r="J57" s="8">
        <f t="shared" si="1"/>
        <v>1800</v>
      </c>
      <c r="K57" s="8">
        <f t="shared" si="30"/>
        <v>0</v>
      </c>
      <c r="L57" s="8">
        <f t="shared" si="30"/>
        <v>0</v>
      </c>
      <c r="M57" s="8">
        <f t="shared" si="30"/>
        <v>0</v>
      </c>
      <c r="N57" s="8">
        <f t="shared" si="30"/>
        <v>0</v>
      </c>
      <c r="O57" s="8">
        <f t="shared" si="2"/>
        <v>800</v>
      </c>
      <c r="P57" s="8">
        <f t="shared" si="2"/>
        <v>1800</v>
      </c>
      <c r="Q57" s="8">
        <f>Q56</f>
        <v>0</v>
      </c>
      <c r="R57" s="8">
        <f>R56</f>
        <v>0</v>
      </c>
      <c r="S57" s="8">
        <f>S56</f>
        <v>729</v>
      </c>
      <c r="T57" s="8">
        <f>T56</f>
        <v>1660</v>
      </c>
      <c r="U57" s="8">
        <f t="shared" si="30"/>
        <v>50</v>
      </c>
      <c r="V57" s="8">
        <f t="shared" si="30"/>
        <v>70</v>
      </c>
      <c r="W57" s="8">
        <f t="shared" si="30"/>
        <v>10</v>
      </c>
      <c r="X57" s="8">
        <f t="shared" si="30"/>
        <v>20</v>
      </c>
      <c r="Y57" s="8">
        <f t="shared" si="30"/>
        <v>10</v>
      </c>
      <c r="Z57" s="8">
        <f t="shared" si="30"/>
        <v>10</v>
      </c>
      <c r="AA57" s="8">
        <f t="shared" si="30"/>
        <v>0</v>
      </c>
      <c r="AB57" s="8">
        <f t="shared" si="30"/>
        <v>0</v>
      </c>
      <c r="AC57" s="8">
        <f t="shared" si="30"/>
        <v>0</v>
      </c>
      <c r="AD57" s="8">
        <f t="shared" si="30"/>
        <v>0</v>
      </c>
      <c r="AE57" s="8">
        <f t="shared" si="3"/>
        <v>70</v>
      </c>
      <c r="AF57" s="8">
        <f t="shared" si="3"/>
        <v>100</v>
      </c>
      <c r="AG57" s="8">
        <f>AG56</f>
        <v>0</v>
      </c>
      <c r="AH57" s="8">
        <f>AH56</f>
        <v>0</v>
      </c>
      <c r="AI57" s="8">
        <f t="shared" si="30"/>
        <v>0</v>
      </c>
      <c r="AJ57" s="8">
        <f t="shared" si="30"/>
        <v>0</v>
      </c>
      <c r="AK57" s="8">
        <f t="shared" si="30"/>
        <v>0</v>
      </c>
      <c r="AL57" s="8">
        <f t="shared" si="30"/>
        <v>0</v>
      </c>
      <c r="AM57" s="8">
        <f t="shared" si="30"/>
        <v>0</v>
      </c>
      <c r="AN57" s="8">
        <f t="shared" si="30"/>
        <v>0</v>
      </c>
      <c r="AO57" s="8">
        <f t="shared" si="30"/>
        <v>0</v>
      </c>
      <c r="AP57" s="8">
        <f t="shared" si="30"/>
        <v>0</v>
      </c>
      <c r="AQ57" s="8">
        <f t="shared" si="30"/>
        <v>2805</v>
      </c>
      <c r="AR57" s="8">
        <f t="shared" si="30"/>
        <v>2805</v>
      </c>
      <c r="AS57" s="8">
        <f t="shared" si="30"/>
        <v>0</v>
      </c>
      <c r="AT57" s="8">
        <f t="shared" si="30"/>
        <v>0</v>
      </c>
      <c r="AU57" s="8">
        <f t="shared" si="30"/>
        <v>2805</v>
      </c>
      <c r="AV57" s="8">
        <f t="shared" si="30"/>
        <v>2805</v>
      </c>
      <c r="AW57" s="8">
        <f t="shared" si="30"/>
        <v>0</v>
      </c>
      <c r="AX57" s="8">
        <f t="shared" si="30"/>
        <v>0</v>
      </c>
      <c r="AY57" s="9">
        <f t="shared" si="19"/>
        <v>3675</v>
      </c>
      <c r="AZ57" s="9">
        <f t="shared" si="19"/>
        <v>4705</v>
      </c>
      <c r="BA57" s="8">
        <f t="shared" si="30"/>
        <v>0</v>
      </c>
      <c r="BB57" s="8">
        <f t="shared" si="30"/>
        <v>0</v>
      </c>
      <c r="BC57" s="8">
        <f t="shared" si="30"/>
        <v>0</v>
      </c>
      <c r="BD57" s="8">
        <f t="shared" si="30"/>
        <v>0</v>
      </c>
      <c r="BE57" s="8">
        <f t="shared" si="30"/>
        <v>0</v>
      </c>
      <c r="BF57" s="8">
        <f t="shared" si="30"/>
        <v>0</v>
      </c>
      <c r="BG57" s="8">
        <f t="shared" si="30"/>
        <v>0</v>
      </c>
      <c r="BH57" s="8">
        <f t="shared" si="30"/>
        <v>0</v>
      </c>
      <c r="BI57" s="8">
        <f t="shared" si="30"/>
        <v>0</v>
      </c>
      <c r="BJ57" s="8">
        <f t="shared" si="30"/>
        <v>0</v>
      </c>
      <c r="BK57" s="8">
        <f t="shared" si="6"/>
        <v>0</v>
      </c>
      <c r="BL57" s="8">
        <f t="shared" si="6"/>
        <v>0</v>
      </c>
      <c r="BM57" s="8">
        <f t="shared" si="15"/>
        <v>3675</v>
      </c>
      <c r="BN57" s="8">
        <f t="shared" si="15"/>
        <v>4705</v>
      </c>
      <c r="BO57" s="8">
        <f t="shared" si="30"/>
        <v>2330</v>
      </c>
      <c r="BP57" s="8">
        <f t="shared" si="30"/>
        <v>4580</v>
      </c>
      <c r="BQ57" s="8">
        <f>BQ56</f>
        <v>541</v>
      </c>
      <c r="BR57" s="8">
        <f>BR56</f>
        <v>537</v>
      </c>
    </row>
    <row r="58" spans="1:94" s="16" customFormat="1" ht="18" customHeight="1" x14ac:dyDescent="0.25">
      <c r="A58" s="38"/>
      <c r="B58" s="13" t="s">
        <v>44</v>
      </c>
      <c r="C58" s="8">
        <f t="shared" ref="C58:H58" si="31">C57+C55+C50+C47+C44</f>
        <v>103444</v>
      </c>
      <c r="D58" s="8">
        <f t="shared" si="31"/>
        <v>161651</v>
      </c>
      <c r="E58" s="8">
        <f t="shared" si="31"/>
        <v>29546</v>
      </c>
      <c r="F58" s="8">
        <f t="shared" si="31"/>
        <v>45100</v>
      </c>
      <c r="G58" s="8">
        <f t="shared" si="31"/>
        <v>1100</v>
      </c>
      <c r="H58" s="8">
        <f t="shared" si="31"/>
        <v>1100</v>
      </c>
      <c r="I58" s="8">
        <f t="shared" si="1"/>
        <v>134090</v>
      </c>
      <c r="J58" s="8">
        <f t="shared" si="1"/>
        <v>207851</v>
      </c>
      <c r="K58" s="8">
        <f>K57+K55+K50+K47+K44</f>
        <v>3213</v>
      </c>
      <c r="L58" s="8">
        <f>L57+L55+L50+L47+L44</f>
        <v>8985</v>
      </c>
      <c r="M58" s="8">
        <f>M57+M55+M50+M47+M44</f>
        <v>1887</v>
      </c>
      <c r="N58" s="8">
        <f>N57+N55+N50+N47+N44</f>
        <v>5092</v>
      </c>
      <c r="O58" s="8">
        <f t="shared" si="2"/>
        <v>139190</v>
      </c>
      <c r="P58" s="8">
        <f t="shared" si="2"/>
        <v>221928</v>
      </c>
      <c r="Q58" s="8">
        <f t="shared" ref="Q58:AD58" si="32">Q57+Q55+Q50+Q47+Q44</f>
        <v>121</v>
      </c>
      <c r="R58" s="8">
        <f t="shared" si="32"/>
        <v>353</v>
      </c>
      <c r="S58" s="8">
        <f t="shared" si="32"/>
        <v>127778</v>
      </c>
      <c r="T58" s="8">
        <f t="shared" si="32"/>
        <v>209613</v>
      </c>
      <c r="U58" s="8">
        <f t="shared" si="32"/>
        <v>10405</v>
      </c>
      <c r="V58" s="8">
        <f t="shared" si="32"/>
        <v>49175</v>
      </c>
      <c r="W58" s="8">
        <f t="shared" si="32"/>
        <v>2740</v>
      </c>
      <c r="X58" s="8">
        <f t="shared" si="32"/>
        <v>16125</v>
      </c>
      <c r="Y58" s="8">
        <f t="shared" si="32"/>
        <v>492</v>
      </c>
      <c r="Z58" s="8">
        <f t="shared" si="32"/>
        <v>824</v>
      </c>
      <c r="AA58" s="8">
        <f t="shared" si="32"/>
        <v>115</v>
      </c>
      <c r="AB58" s="8">
        <f t="shared" si="32"/>
        <v>135</v>
      </c>
      <c r="AC58" s="8">
        <f t="shared" si="32"/>
        <v>42</v>
      </c>
      <c r="AD58" s="8">
        <f t="shared" si="32"/>
        <v>3550</v>
      </c>
      <c r="AE58" s="8">
        <f t="shared" si="3"/>
        <v>13794</v>
      </c>
      <c r="AF58" s="8">
        <f t="shared" si="3"/>
        <v>69809</v>
      </c>
      <c r="AG58" s="8">
        <f t="shared" ref="AG58:AX58" si="33">AG57+AG55+AG50+AG47+AG44</f>
        <v>112</v>
      </c>
      <c r="AH58" s="8">
        <f t="shared" si="33"/>
        <v>129</v>
      </c>
      <c r="AI58" s="8">
        <f t="shared" si="33"/>
        <v>12</v>
      </c>
      <c r="AJ58" s="8">
        <f t="shared" si="33"/>
        <v>100</v>
      </c>
      <c r="AK58" s="8">
        <f t="shared" si="33"/>
        <v>320</v>
      </c>
      <c r="AL58" s="8">
        <f t="shared" si="33"/>
        <v>800</v>
      </c>
      <c r="AM58" s="8">
        <f t="shared" si="33"/>
        <v>1184</v>
      </c>
      <c r="AN58" s="8">
        <f t="shared" si="33"/>
        <v>7558</v>
      </c>
      <c r="AO58" s="8">
        <f t="shared" si="33"/>
        <v>20</v>
      </c>
      <c r="AP58" s="8">
        <f t="shared" si="33"/>
        <v>50</v>
      </c>
      <c r="AQ58" s="8">
        <f t="shared" si="33"/>
        <v>3945</v>
      </c>
      <c r="AR58" s="8">
        <f t="shared" si="33"/>
        <v>4045</v>
      </c>
      <c r="AS58" s="8">
        <f t="shared" si="33"/>
        <v>1</v>
      </c>
      <c r="AT58" s="8">
        <f t="shared" si="33"/>
        <v>2</v>
      </c>
      <c r="AU58" s="8">
        <f t="shared" si="33"/>
        <v>5482</v>
      </c>
      <c r="AV58" s="8">
        <f t="shared" si="33"/>
        <v>12555</v>
      </c>
      <c r="AW58" s="8">
        <f t="shared" si="33"/>
        <v>129</v>
      </c>
      <c r="AX58" s="8">
        <f t="shared" si="33"/>
        <v>137</v>
      </c>
      <c r="AY58" s="9">
        <f t="shared" si="19"/>
        <v>158466</v>
      </c>
      <c r="AZ58" s="9">
        <f t="shared" si="19"/>
        <v>304292</v>
      </c>
      <c r="BA58" s="8">
        <f t="shared" ref="BA58:BJ58" si="34">BA57+BA55+BA50+BA47+BA44</f>
        <v>0</v>
      </c>
      <c r="BB58" s="8">
        <f t="shared" si="34"/>
        <v>0</v>
      </c>
      <c r="BC58" s="8">
        <f t="shared" si="34"/>
        <v>12</v>
      </c>
      <c r="BD58" s="8">
        <f t="shared" si="34"/>
        <v>181</v>
      </c>
      <c r="BE58" s="8">
        <f t="shared" si="34"/>
        <v>35</v>
      </c>
      <c r="BF58" s="8">
        <f t="shared" si="34"/>
        <v>1076</v>
      </c>
      <c r="BG58" s="8">
        <f t="shared" si="34"/>
        <v>2998</v>
      </c>
      <c r="BH58" s="8">
        <f t="shared" si="34"/>
        <v>8519</v>
      </c>
      <c r="BI58" s="8">
        <f t="shared" si="34"/>
        <v>8409</v>
      </c>
      <c r="BJ58" s="8">
        <f t="shared" si="34"/>
        <v>21384</v>
      </c>
      <c r="BK58" s="8">
        <f t="shared" si="6"/>
        <v>11454</v>
      </c>
      <c r="BL58" s="8">
        <f t="shared" si="6"/>
        <v>31160</v>
      </c>
      <c r="BM58" s="8">
        <f t="shared" si="15"/>
        <v>169920</v>
      </c>
      <c r="BN58" s="8">
        <f t="shared" si="15"/>
        <v>335452</v>
      </c>
      <c r="BO58" s="8">
        <f>BO57+BO55+BO50+BO47+BO44</f>
        <v>70240</v>
      </c>
      <c r="BP58" s="8">
        <f>BP57+BP55+BP50+BP47+BP44</f>
        <v>114285</v>
      </c>
      <c r="BQ58" s="8">
        <f>BQ57+BQ55+BQ50+BQ47+BQ44</f>
        <v>6074</v>
      </c>
      <c r="BR58" s="8">
        <f>BR57+BR55+BR50+BR47+BR44</f>
        <v>6006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64" spans="1:94" x14ac:dyDescent="0.25"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7"/>
      <c r="AZ64" s="27"/>
      <c r="BA64" s="27"/>
      <c r="BB64" s="27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7"/>
      <c r="BN64" s="27"/>
      <c r="BO64" s="26"/>
    </row>
  </sheetData>
  <protectedRanges>
    <protectedRange sqref="B48:B49" name="Range7_2"/>
    <protectedRange sqref="B56" name="Range8_1_2_1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Q65"/>
  <sheetViews>
    <sheetView view="pageBreakPreview" zoomScale="70" zoomScaleNormal="100" zoomScaleSheetLayoutView="70" workbookViewId="0">
      <pane xSplit="2" ySplit="6" topLeftCell="C43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ColWidth="9.140625"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8" width="8.4257812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7">
        <v>24294</v>
      </c>
      <c r="D7" s="7">
        <v>55265</v>
      </c>
      <c r="E7" s="7">
        <v>1076</v>
      </c>
      <c r="F7" s="7">
        <v>4020</v>
      </c>
      <c r="G7" s="7">
        <v>46</v>
      </c>
      <c r="H7" s="7">
        <v>189</v>
      </c>
      <c r="I7" s="8">
        <f>C7+E7+G7</f>
        <v>25416</v>
      </c>
      <c r="J7" s="8">
        <f>D7+F7+H7</f>
        <v>59474</v>
      </c>
      <c r="K7" s="7">
        <v>410</v>
      </c>
      <c r="L7" s="7">
        <v>1660</v>
      </c>
      <c r="M7" s="7">
        <v>166</v>
      </c>
      <c r="N7" s="7">
        <v>1688</v>
      </c>
      <c r="O7" s="8">
        <f>I7+K7+M7</f>
        <v>25992</v>
      </c>
      <c r="P7" s="8">
        <f>J7+L7+N7</f>
        <v>62822</v>
      </c>
      <c r="Q7" s="8"/>
      <c r="R7" s="8"/>
      <c r="S7" s="7">
        <v>16192.89</v>
      </c>
      <c r="T7" s="7">
        <v>39748.5</v>
      </c>
      <c r="U7" s="7">
        <v>1238</v>
      </c>
      <c r="V7" s="7">
        <v>4155</v>
      </c>
      <c r="W7" s="7">
        <v>458</v>
      </c>
      <c r="X7" s="7">
        <v>2395</v>
      </c>
      <c r="Y7" s="7"/>
      <c r="Z7" s="7"/>
      <c r="AA7" s="7"/>
      <c r="AB7" s="7"/>
      <c r="AC7" s="7">
        <v>10</v>
      </c>
      <c r="AD7" s="7">
        <v>2200</v>
      </c>
      <c r="AE7" s="8">
        <f>U7+W7+Y7+AA7+AC7</f>
        <v>1706</v>
      </c>
      <c r="AF7" s="8">
        <f>V7+X7+Z7+AB7+AD7</f>
        <v>8750</v>
      </c>
      <c r="AG7" s="8"/>
      <c r="AH7" s="8"/>
      <c r="AI7" s="7">
        <v>1</v>
      </c>
      <c r="AJ7" s="7">
        <v>25</v>
      </c>
      <c r="AK7" s="7">
        <v>77</v>
      </c>
      <c r="AL7" s="7">
        <v>299</v>
      </c>
      <c r="AM7" s="7">
        <v>229</v>
      </c>
      <c r="AN7" s="7">
        <v>1289</v>
      </c>
      <c r="AO7" s="7">
        <v>29</v>
      </c>
      <c r="AP7" s="7">
        <v>95</v>
      </c>
      <c r="AQ7" s="7">
        <v>115</v>
      </c>
      <c r="AR7" s="7">
        <v>553</v>
      </c>
      <c r="AS7" s="7">
        <v>30</v>
      </c>
      <c r="AT7" s="7">
        <v>103</v>
      </c>
      <c r="AU7" s="7">
        <f>AI7+AK7+AM7+AO7+AQ7+AS7</f>
        <v>481</v>
      </c>
      <c r="AV7" s="7">
        <f>AJ7+AL7+AN7+AP7+AR7+AT7</f>
        <v>2364</v>
      </c>
      <c r="AW7" s="7"/>
      <c r="AX7" s="7"/>
      <c r="AY7" s="9">
        <f>O7+AE7+AU7</f>
        <v>28179</v>
      </c>
      <c r="AZ7" s="9">
        <f>P7+AF7+AV7</f>
        <v>73936</v>
      </c>
      <c r="BA7" s="9"/>
      <c r="BB7" s="9"/>
      <c r="BC7" s="7"/>
      <c r="BD7" s="7"/>
      <c r="BE7" s="7"/>
      <c r="BF7" s="7"/>
      <c r="BG7" s="7"/>
      <c r="BH7" s="7"/>
      <c r="BI7" s="7">
        <v>625</v>
      </c>
      <c r="BJ7" s="7">
        <v>4400</v>
      </c>
      <c r="BK7" s="8">
        <f>BA7+BC7+BE7+BG7+BI7</f>
        <v>625</v>
      </c>
      <c r="BL7" s="8">
        <f>BB7+BD7+BF7+BH7+BJ7</f>
        <v>4400</v>
      </c>
      <c r="BM7" s="8">
        <f t="shared" ref="BM7:BN38" si="0">AY7+BK7</f>
        <v>28804</v>
      </c>
      <c r="BN7" s="8">
        <f t="shared" si="0"/>
        <v>78336</v>
      </c>
      <c r="BO7" s="7">
        <v>4759.09</v>
      </c>
      <c r="BP7" s="7">
        <v>12621.260000000002</v>
      </c>
      <c r="BQ7" s="7">
        <v>110</v>
      </c>
      <c r="BR7" s="7">
        <v>94</v>
      </c>
    </row>
    <row r="8" spans="1:70" s="10" customFormat="1" ht="18" customHeight="1" x14ac:dyDescent="0.25">
      <c r="A8" s="37">
        <v>2</v>
      </c>
      <c r="B8" s="12" t="s">
        <v>9</v>
      </c>
      <c r="C8" s="7">
        <v>8148</v>
      </c>
      <c r="D8" s="7">
        <v>15418</v>
      </c>
      <c r="E8" s="7">
        <v>2349</v>
      </c>
      <c r="F8" s="7">
        <v>5575</v>
      </c>
      <c r="G8" s="7">
        <v>23</v>
      </c>
      <c r="H8" s="7">
        <v>89</v>
      </c>
      <c r="I8" s="8">
        <f t="shared" ref="I8:J58" si="1">C8+E8+G8</f>
        <v>10520</v>
      </c>
      <c r="J8" s="8">
        <f t="shared" si="1"/>
        <v>21082</v>
      </c>
      <c r="K8" s="7">
        <v>539</v>
      </c>
      <c r="L8" s="7">
        <v>1800</v>
      </c>
      <c r="M8" s="7">
        <v>101</v>
      </c>
      <c r="N8" s="7">
        <v>867</v>
      </c>
      <c r="O8" s="8">
        <f t="shared" ref="O8:P58" si="2">I8+K8+M8</f>
        <v>11160</v>
      </c>
      <c r="P8" s="8">
        <f t="shared" si="2"/>
        <v>23749</v>
      </c>
      <c r="Q8" s="8"/>
      <c r="R8" s="8"/>
      <c r="S8" s="7">
        <v>7084.0500000000011</v>
      </c>
      <c r="T8" s="7">
        <v>15160.75</v>
      </c>
      <c r="U8" s="7">
        <v>468</v>
      </c>
      <c r="V8" s="7">
        <v>1520</v>
      </c>
      <c r="W8" s="7">
        <v>71</v>
      </c>
      <c r="X8" s="7">
        <v>560</v>
      </c>
      <c r="Y8" s="7"/>
      <c r="Z8" s="7"/>
      <c r="AA8" s="7"/>
      <c r="AB8" s="7"/>
      <c r="AC8" s="7">
        <v>1</v>
      </c>
      <c r="AD8" s="7">
        <v>100</v>
      </c>
      <c r="AE8" s="8">
        <f t="shared" ref="AE8:AF58" si="3">U8+W8+Y8+AA8+AC8</f>
        <v>540</v>
      </c>
      <c r="AF8" s="8">
        <f t="shared" si="3"/>
        <v>2180</v>
      </c>
      <c r="AG8" s="8"/>
      <c r="AH8" s="8"/>
      <c r="AI8" s="7">
        <v>1</v>
      </c>
      <c r="AJ8" s="7">
        <v>25</v>
      </c>
      <c r="AK8" s="7">
        <v>38</v>
      </c>
      <c r="AL8" s="7">
        <v>160</v>
      </c>
      <c r="AM8" s="7">
        <v>103</v>
      </c>
      <c r="AN8" s="7">
        <v>570</v>
      </c>
      <c r="AO8" s="7">
        <v>7</v>
      </c>
      <c r="AP8" s="7">
        <v>15</v>
      </c>
      <c r="AQ8" s="7">
        <v>76</v>
      </c>
      <c r="AR8" s="7">
        <v>365</v>
      </c>
      <c r="AS8" s="7">
        <v>13</v>
      </c>
      <c r="AT8" s="7">
        <v>40</v>
      </c>
      <c r="AU8" s="7">
        <f t="shared" ref="AU8:AV18" si="4">AI8+AK8+AM8+AO8+AQ8+AS8</f>
        <v>238</v>
      </c>
      <c r="AV8" s="7">
        <f t="shared" si="4"/>
        <v>1175</v>
      </c>
      <c r="AW8" s="7"/>
      <c r="AX8" s="7"/>
      <c r="AY8" s="9">
        <f t="shared" ref="AY8:AZ23" si="5">O8+AE8+AU8</f>
        <v>11938</v>
      </c>
      <c r="AZ8" s="9">
        <f t="shared" si="5"/>
        <v>27104</v>
      </c>
      <c r="BA8" s="9"/>
      <c r="BB8" s="9"/>
      <c r="BC8" s="7"/>
      <c r="BD8" s="7"/>
      <c r="BE8" s="7"/>
      <c r="BF8" s="7"/>
      <c r="BG8" s="7"/>
      <c r="BH8" s="7"/>
      <c r="BI8" s="7">
        <v>325</v>
      </c>
      <c r="BJ8" s="7">
        <v>1950</v>
      </c>
      <c r="BK8" s="8">
        <f t="shared" ref="BK8:BL58" si="6">BA8+BC8+BE8+BG8+BI8</f>
        <v>325</v>
      </c>
      <c r="BL8" s="8">
        <f t="shared" si="6"/>
        <v>1950</v>
      </c>
      <c r="BM8" s="8">
        <f t="shared" si="0"/>
        <v>12263</v>
      </c>
      <c r="BN8" s="8">
        <f t="shared" si="0"/>
        <v>29054</v>
      </c>
      <c r="BO8" s="7">
        <v>2154.73</v>
      </c>
      <c r="BP8" s="7">
        <v>4914.4699999999993</v>
      </c>
      <c r="BQ8" s="7">
        <v>50</v>
      </c>
      <c r="BR8" s="7">
        <v>43</v>
      </c>
    </row>
    <row r="9" spans="1:70" s="10" customFormat="1" ht="18" customHeight="1" x14ac:dyDescent="0.25">
      <c r="A9" s="36">
        <v>3</v>
      </c>
      <c r="B9" s="12" t="s">
        <v>10</v>
      </c>
      <c r="C9" s="7">
        <v>654</v>
      </c>
      <c r="D9" s="7">
        <v>1730</v>
      </c>
      <c r="E9" s="7">
        <v>55</v>
      </c>
      <c r="F9" s="7">
        <v>100</v>
      </c>
      <c r="G9" s="7">
        <v>0</v>
      </c>
      <c r="H9" s="7">
        <v>0</v>
      </c>
      <c r="I9" s="8">
        <f t="shared" si="1"/>
        <v>709</v>
      </c>
      <c r="J9" s="8">
        <f t="shared" si="1"/>
        <v>1830</v>
      </c>
      <c r="K9" s="7">
        <v>5</v>
      </c>
      <c r="L9" s="7">
        <v>50</v>
      </c>
      <c r="M9" s="7">
        <v>5</v>
      </c>
      <c r="N9" s="7">
        <v>25</v>
      </c>
      <c r="O9" s="8">
        <f t="shared" si="2"/>
        <v>719</v>
      </c>
      <c r="P9" s="8">
        <f t="shared" si="2"/>
        <v>1905</v>
      </c>
      <c r="Q9" s="8"/>
      <c r="R9" s="8"/>
      <c r="S9" s="7">
        <v>467.35</v>
      </c>
      <c r="T9" s="7">
        <v>1238.25</v>
      </c>
      <c r="U9" s="7">
        <v>65</v>
      </c>
      <c r="V9" s="7">
        <v>165</v>
      </c>
      <c r="W9" s="7">
        <v>10</v>
      </c>
      <c r="X9" s="7">
        <v>50</v>
      </c>
      <c r="Y9" s="7"/>
      <c r="Z9" s="7"/>
      <c r="AA9" s="7"/>
      <c r="AB9" s="7"/>
      <c r="AC9" s="7">
        <v>0</v>
      </c>
      <c r="AD9" s="7">
        <v>0</v>
      </c>
      <c r="AE9" s="8">
        <f t="shared" si="3"/>
        <v>75</v>
      </c>
      <c r="AF9" s="8">
        <f t="shared" si="3"/>
        <v>215</v>
      </c>
      <c r="AG9" s="8"/>
      <c r="AH9" s="8"/>
      <c r="AI9" s="7">
        <v>0</v>
      </c>
      <c r="AJ9" s="7">
        <v>0</v>
      </c>
      <c r="AK9" s="7">
        <v>2</v>
      </c>
      <c r="AL9" s="7">
        <v>7</v>
      </c>
      <c r="AM9" s="7">
        <v>5</v>
      </c>
      <c r="AN9" s="7">
        <v>35</v>
      </c>
      <c r="AO9" s="7">
        <v>2</v>
      </c>
      <c r="AP9" s="7">
        <v>5</v>
      </c>
      <c r="AQ9" s="7">
        <v>15</v>
      </c>
      <c r="AR9" s="7">
        <v>60</v>
      </c>
      <c r="AS9" s="7">
        <v>3</v>
      </c>
      <c r="AT9" s="7">
        <v>15</v>
      </c>
      <c r="AU9" s="7">
        <f t="shared" si="4"/>
        <v>27</v>
      </c>
      <c r="AV9" s="7">
        <f t="shared" si="4"/>
        <v>122</v>
      </c>
      <c r="AW9" s="7"/>
      <c r="AX9" s="7"/>
      <c r="AY9" s="9">
        <f t="shared" si="5"/>
        <v>821</v>
      </c>
      <c r="AZ9" s="9">
        <f t="shared" si="5"/>
        <v>2242</v>
      </c>
      <c r="BA9" s="9"/>
      <c r="BB9" s="9"/>
      <c r="BC9" s="7"/>
      <c r="BD9" s="7"/>
      <c r="BE9" s="7"/>
      <c r="BF9" s="7"/>
      <c r="BG9" s="7"/>
      <c r="BH9" s="7"/>
      <c r="BI9" s="7">
        <v>50</v>
      </c>
      <c r="BJ9" s="7">
        <v>500</v>
      </c>
      <c r="BK9" s="8">
        <f t="shared" si="6"/>
        <v>50</v>
      </c>
      <c r="BL9" s="8">
        <f t="shared" si="6"/>
        <v>500</v>
      </c>
      <c r="BM9" s="8">
        <f t="shared" si="0"/>
        <v>871</v>
      </c>
      <c r="BN9" s="8">
        <f t="shared" si="0"/>
        <v>2742</v>
      </c>
      <c r="BO9" s="7">
        <v>164.20000000000002</v>
      </c>
      <c r="BP9" s="7">
        <v>448.40000000000003</v>
      </c>
      <c r="BQ9" s="7">
        <v>2</v>
      </c>
      <c r="BR9" s="7">
        <v>2</v>
      </c>
    </row>
    <row r="10" spans="1:70" s="10" customFormat="1" ht="18" customHeight="1" x14ac:dyDescent="0.25">
      <c r="A10" s="37">
        <v>4</v>
      </c>
      <c r="B10" s="12" t="s">
        <v>11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8">
        <f t="shared" si="1"/>
        <v>0</v>
      </c>
      <c r="J10" s="8">
        <f t="shared" si="1"/>
        <v>0</v>
      </c>
      <c r="K10" s="7">
        <v>0</v>
      </c>
      <c r="L10" s="7">
        <v>0</v>
      </c>
      <c r="M10" s="7">
        <v>0</v>
      </c>
      <c r="N10" s="7">
        <v>0</v>
      </c>
      <c r="O10" s="8">
        <f t="shared" si="2"/>
        <v>0</v>
      </c>
      <c r="P10" s="8">
        <f t="shared" si="2"/>
        <v>0</v>
      </c>
      <c r="Q10" s="8"/>
      <c r="R10" s="8"/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/>
      <c r="Z10" s="7"/>
      <c r="AA10" s="7"/>
      <c r="AB10" s="7"/>
      <c r="AC10" s="7">
        <v>0</v>
      </c>
      <c r="AD10" s="7">
        <v>0</v>
      </c>
      <c r="AE10" s="8">
        <f t="shared" si="3"/>
        <v>0</v>
      </c>
      <c r="AF10" s="8">
        <f t="shared" si="3"/>
        <v>0</v>
      </c>
      <c r="AG10" s="8"/>
      <c r="AH10" s="8"/>
      <c r="AI10" s="7">
        <v>0</v>
      </c>
      <c r="AJ10" s="7">
        <v>0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f t="shared" si="4"/>
        <v>0</v>
      </c>
      <c r="AV10" s="7">
        <f t="shared" si="4"/>
        <v>0</v>
      </c>
      <c r="AW10" s="7"/>
      <c r="AX10" s="7"/>
      <c r="AY10" s="9">
        <f t="shared" si="5"/>
        <v>0</v>
      </c>
      <c r="AZ10" s="9">
        <f t="shared" si="5"/>
        <v>0</v>
      </c>
      <c r="BA10" s="9"/>
      <c r="BB10" s="9"/>
      <c r="BC10" s="7"/>
      <c r="BD10" s="7"/>
      <c r="BE10" s="7"/>
      <c r="BF10" s="7"/>
      <c r="BG10" s="7"/>
      <c r="BH10" s="7"/>
      <c r="BI10" s="7">
        <v>0</v>
      </c>
      <c r="BJ10" s="7">
        <v>0</v>
      </c>
      <c r="BK10" s="8">
        <f t="shared" si="6"/>
        <v>0</v>
      </c>
      <c r="BL10" s="8">
        <f t="shared" si="6"/>
        <v>0</v>
      </c>
      <c r="BM10" s="8">
        <f t="shared" si="0"/>
        <v>0</v>
      </c>
      <c r="BN10" s="8">
        <f t="shared" si="0"/>
        <v>0</v>
      </c>
      <c r="BO10" s="7">
        <v>0</v>
      </c>
      <c r="BP10" s="7">
        <v>0</v>
      </c>
      <c r="BQ10" s="7">
        <v>0</v>
      </c>
      <c r="BR10" s="7">
        <v>0</v>
      </c>
    </row>
    <row r="11" spans="1:70" s="10" customFormat="1" ht="18" customHeight="1" x14ac:dyDescent="0.25">
      <c r="A11" s="36">
        <v>5</v>
      </c>
      <c r="B11" s="12" t="s">
        <v>12</v>
      </c>
      <c r="C11" s="7">
        <v>857</v>
      </c>
      <c r="D11" s="7">
        <v>1810</v>
      </c>
      <c r="E11" s="7">
        <v>125</v>
      </c>
      <c r="F11" s="7">
        <v>200</v>
      </c>
      <c r="G11" s="7">
        <v>12</v>
      </c>
      <c r="H11" s="7">
        <v>20</v>
      </c>
      <c r="I11" s="8">
        <f t="shared" si="1"/>
        <v>994</v>
      </c>
      <c r="J11" s="8">
        <f t="shared" si="1"/>
        <v>2030</v>
      </c>
      <c r="K11" s="7">
        <v>5</v>
      </c>
      <c r="L11" s="7">
        <v>75</v>
      </c>
      <c r="M11" s="7">
        <v>5</v>
      </c>
      <c r="N11" s="7">
        <v>75</v>
      </c>
      <c r="O11" s="8">
        <f t="shared" si="2"/>
        <v>1004</v>
      </c>
      <c r="P11" s="8">
        <f t="shared" si="2"/>
        <v>2180</v>
      </c>
      <c r="Q11" s="8"/>
      <c r="R11" s="8"/>
      <c r="S11" s="7">
        <v>652.6</v>
      </c>
      <c r="T11" s="7">
        <v>1417</v>
      </c>
      <c r="U11" s="7">
        <v>25</v>
      </c>
      <c r="V11" s="7">
        <v>125</v>
      </c>
      <c r="W11" s="7">
        <v>10</v>
      </c>
      <c r="X11" s="7">
        <v>80</v>
      </c>
      <c r="Y11" s="7"/>
      <c r="Z11" s="7"/>
      <c r="AA11" s="7"/>
      <c r="AB11" s="7"/>
      <c r="AC11" s="7">
        <v>0</v>
      </c>
      <c r="AD11" s="7">
        <v>0</v>
      </c>
      <c r="AE11" s="8">
        <f t="shared" si="3"/>
        <v>35</v>
      </c>
      <c r="AF11" s="8">
        <f t="shared" si="3"/>
        <v>205</v>
      </c>
      <c r="AG11" s="8"/>
      <c r="AH11" s="8"/>
      <c r="AI11" s="7">
        <v>0</v>
      </c>
      <c r="AJ11" s="7">
        <v>0</v>
      </c>
      <c r="AK11" s="7">
        <v>15</v>
      </c>
      <c r="AL11" s="7">
        <v>60</v>
      </c>
      <c r="AM11" s="7">
        <v>10</v>
      </c>
      <c r="AN11" s="7">
        <v>105</v>
      </c>
      <c r="AO11" s="7">
        <v>3</v>
      </c>
      <c r="AP11" s="7">
        <v>10</v>
      </c>
      <c r="AQ11" s="7">
        <v>20</v>
      </c>
      <c r="AR11" s="7">
        <v>80</v>
      </c>
      <c r="AS11" s="7">
        <v>5</v>
      </c>
      <c r="AT11" s="7">
        <v>20</v>
      </c>
      <c r="AU11" s="7">
        <f t="shared" si="4"/>
        <v>53</v>
      </c>
      <c r="AV11" s="7">
        <f t="shared" si="4"/>
        <v>275</v>
      </c>
      <c r="AW11" s="7"/>
      <c r="AX11" s="7"/>
      <c r="AY11" s="9">
        <f t="shared" si="5"/>
        <v>1092</v>
      </c>
      <c r="AZ11" s="9">
        <f t="shared" si="5"/>
        <v>2660</v>
      </c>
      <c r="BA11" s="9"/>
      <c r="BB11" s="9"/>
      <c r="BC11" s="7"/>
      <c r="BD11" s="7"/>
      <c r="BE11" s="7"/>
      <c r="BF11" s="7"/>
      <c r="BG11" s="7"/>
      <c r="BH11" s="7"/>
      <c r="BI11" s="7">
        <v>20</v>
      </c>
      <c r="BJ11" s="7">
        <v>200</v>
      </c>
      <c r="BK11" s="8">
        <f t="shared" si="6"/>
        <v>20</v>
      </c>
      <c r="BL11" s="8">
        <f t="shared" si="6"/>
        <v>200</v>
      </c>
      <c r="BM11" s="8">
        <f t="shared" si="0"/>
        <v>1112</v>
      </c>
      <c r="BN11" s="8">
        <f t="shared" si="0"/>
        <v>2860</v>
      </c>
      <c r="BO11" s="7">
        <v>218.4</v>
      </c>
      <c r="BP11" s="7">
        <v>532</v>
      </c>
      <c r="BQ11" s="7">
        <v>10</v>
      </c>
      <c r="BR11" s="7">
        <v>8</v>
      </c>
    </row>
    <row r="12" spans="1:70" s="10" customFormat="1" ht="18" customHeight="1" x14ac:dyDescent="0.25">
      <c r="A12" s="37">
        <v>6</v>
      </c>
      <c r="B12" s="12" t="s">
        <v>13</v>
      </c>
      <c r="C12" s="7">
        <v>5909</v>
      </c>
      <c r="D12" s="7">
        <v>14690</v>
      </c>
      <c r="E12" s="7">
        <v>1471</v>
      </c>
      <c r="F12" s="7">
        <v>3240</v>
      </c>
      <c r="G12" s="7">
        <v>32</v>
      </c>
      <c r="H12" s="7">
        <v>112</v>
      </c>
      <c r="I12" s="8">
        <f t="shared" si="1"/>
        <v>7412</v>
      </c>
      <c r="J12" s="8">
        <f t="shared" si="1"/>
        <v>18042</v>
      </c>
      <c r="K12" s="7">
        <v>434</v>
      </c>
      <c r="L12" s="7">
        <v>1495</v>
      </c>
      <c r="M12" s="7">
        <v>68</v>
      </c>
      <c r="N12" s="7">
        <v>435</v>
      </c>
      <c r="O12" s="8">
        <f t="shared" si="2"/>
        <v>7914</v>
      </c>
      <c r="P12" s="8">
        <f t="shared" si="2"/>
        <v>19972</v>
      </c>
      <c r="Q12" s="8"/>
      <c r="R12" s="8"/>
      <c r="S12" s="7">
        <v>5017.4399999999996</v>
      </c>
      <c r="T12" s="7">
        <v>12651.65</v>
      </c>
      <c r="U12" s="7">
        <v>262</v>
      </c>
      <c r="V12" s="7">
        <v>1100</v>
      </c>
      <c r="W12" s="7">
        <v>86</v>
      </c>
      <c r="X12" s="7">
        <v>470</v>
      </c>
      <c r="Y12" s="7"/>
      <c r="Z12" s="7"/>
      <c r="AA12" s="7"/>
      <c r="AB12" s="7"/>
      <c r="AC12" s="7">
        <v>1</v>
      </c>
      <c r="AD12" s="7">
        <v>100</v>
      </c>
      <c r="AE12" s="8">
        <f t="shared" si="3"/>
        <v>349</v>
      </c>
      <c r="AF12" s="8">
        <f t="shared" si="3"/>
        <v>1670</v>
      </c>
      <c r="AG12" s="8"/>
      <c r="AH12" s="8"/>
      <c r="AI12" s="7">
        <v>0</v>
      </c>
      <c r="AJ12" s="7">
        <v>0</v>
      </c>
      <c r="AK12" s="7">
        <v>41</v>
      </c>
      <c r="AL12" s="7">
        <v>140</v>
      </c>
      <c r="AM12" s="7">
        <v>86</v>
      </c>
      <c r="AN12" s="7">
        <v>528</v>
      </c>
      <c r="AO12" s="7">
        <v>18</v>
      </c>
      <c r="AP12" s="7">
        <v>65</v>
      </c>
      <c r="AQ12" s="7">
        <v>48</v>
      </c>
      <c r="AR12" s="7">
        <v>201</v>
      </c>
      <c r="AS12" s="7">
        <v>21</v>
      </c>
      <c r="AT12" s="7">
        <v>60</v>
      </c>
      <c r="AU12" s="7">
        <f t="shared" si="4"/>
        <v>214</v>
      </c>
      <c r="AV12" s="7">
        <f t="shared" si="4"/>
        <v>994</v>
      </c>
      <c r="AW12" s="7"/>
      <c r="AX12" s="7"/>
      <c r="AY12" s="9">
        <f t="shared" si="5"/>
        <v>8477</v>
      </c>
      <c r="AZ12" s="9">
        <f t="shared" si="5"/>
        <v>22636</v>
      </c>
      <c r="BA12" s="9"/>
      <c r="BB12" s="9"/>
      <c r="BC12" s="7"/>
      <c r="BD12" s="7"/>
      <c r="BE12" s="7"/>
      <c r="BF12" s="7"/>
      <c r="BG12" s="7"/>
      <c r="BH12" s="7"/>
      <c r="BI12" s="7">
        <v>320</v>
      </c>
      <c r="BJ12" s="7">
        <v>4250</v>
      </c>
      <c r="BK12" s="8">
        <f t="shared" si="6"/>
        <v>320</v>
      </c>
      <c r="BL12" s="8">
        <f t="shared" si="6"/>
        <v>4250</v>
      </c>
      <c r="BM12" s="8">
        <f t="shared" si="0"/>
        <v>8797</v>
      </c>
      <c r="BN12" s="8">
        <f t="shared" si="0"/>
        <v>26886</v>
      </c>
      <c r="BO12" s="7">
        <v>1428.45</v>
      </c>
      <c r="BP12" s="7">
        <v>3826.27</v>
      </c>
      <c r="BQ12" s="7">
        <v>89</v>
      </c>
      <c r="BR12" s="7">
        <v>62</v>
      </c>
    </row>
    <row r="13" spans="1:70" s="10" customFormat="1" ht="18" customHeight="1" x14ac:dyDescent="0.25">
      <c r="A13" s="36">
        <v>7</v>
      </c>
      <c r="B13" s="12" t="s">
        <v>15</v>
      </c>
      <c r="C13" s="7">
        <v>251</v>
      </c>
      <c r="D13" s="7">
        <v>650</v>
      </c>
      <c r="E13" s="7">
        <v>45</v>
      </c>
      <c r="F13" s="7">
        <v>100</v>
      </c>
      <c r="G13" s="7">
        <v>1</v>
      </c>
      <c r="H13" s="7">
        <v>5</v>
      </c>
      <c r="I13" s="8">
        <f t="shared" si="1"/>
        <v>297</v>
      </c>
      <c r="J13" s="8">
        <f t="shared" si="1"/>
        <v>755</v>
      </c>
      <c r="K13" s="7">
        <v>5</v>
      </c>
      <c r="L13" s="7">
        <v>25</v>
      </c>
      <c r="M13" s="7">
        <v>5</v>
      </c>
      <c r="N13" s="7">
        <v>25</v>
      </c>
      <c r="O13" s="8">
        <f t="shared" si="2"/>
        <v>307</v>
      </c>
      <c r="P13" s="8">
        <f t="shared" si="2"/>
        <v>805</v>
      </c>
      <c r="Q13" s="8"/>
      <c r="R13" s="8"/>
      <c r="S13" s="7">
        <v>199.55</v>
      </c>
      <c r="T13" s="7">
        <v>523.25</v>
      </c>
      <c r="U13" s="7">
        <v>5</v>
      </c>
      <c r="V13" s="7">
        <v>25</v>
      </c>
      <c r="W13" s="7">
        <v>15</v>
      </c>
      <c r="X13" s="7">
        <v>50</v>
      </c>
      <c r="Y13" s="7"/>
      <c r="Z13" s="7"/>
      <c r="AA13" s="7"/>
      <c r="AB13" s="7"/>
      <c r="AC13" s="7">
        <v>0</v>
      </c>
      <c r="AD13" s="7">
        <v>0</v>
      </c>
      <c r="AE13" s="8">
        <f t="shared" si="3"/>
        <v>20</v>
      </c>
      <c r="AF13" s="8">
        <f t="shared" si="3"/>
        <v>75</v>
      </c>
      <c r="AG13" s="8"/>
      <c r="AH13" s="8"/>
      <c r="AI13" s="7">
        <v>0</v>
      </c>
      <c r="AJ13" s="7">
        <v>0</v>
      </c>
      <c r="AK13" s="7">
        <v>2</v>
      </c>
      <c r="AL13" s="7">
        <v>5</v>
      </c>
      <c r="AM13" s="7">
        <v>5</v>
      </c>
      <c r="AN13" s="7">
        <v>30</v>
      </c>
      <c r="AO13" s="7">
        <v>0</v>
      </c>
      <c r="AP13" s="7">
        <v>0</v>
      </c>
      <c r="AQ13" s="7">
        <v>5</v>
      </c>
      <c r="AR13" s="7">
        <v>10</v>
      </c>
      <c r="AS13" s="7">
        <v>0</v>
      </c>
      <c r="AT13" s="7">
        <v>0</v>
      </c>
      <c r="AU13" s="7">
        <f t="shared" si="4"/>
        <v>12</v>
      </c>
      <c r="AV13" s="7">
        <f t="shared" si="4"/>
        <v>45</v>
      </c>
      <c r="AW13" s="7"/>
      <c r="AX13" s="7"/>
      <c r="AY13" s="9">
        <f t="shared" si="5"/>
        <v>339</v>
      </c>
      <c r="AZ13" s="9">
        <f t="shared" si="5"/>
        <v>925</v>
      </c>
      <c r="BA13" s="9"/>
      <c r="BB13" s="9"/>
      <c r="BC13" s="7"/>
      <c r="BD13" s="7"/>
      <c r="BE13" s="7"/>
      <c r="BF13" s="7"/>
      <c r="BG13" s="7"/>
      <c r="BH13" s="7"/>
      <c r="BI13" s="7">
        <v>100</v>
      </c>
      <c r="BJ13" s="7">
        <v>500</v>
      </c>
      <c r="BK13" s="8">
        <f t="shared" si="6"/>
        <v>100</v>
      </c>
      <c r="BL13" s="8">
        <f t="shared" si="6"/>
        <v>500</v>
      </c>
      <c r="BM13" s="8">
        <f t="shared" si="0"/>
        <v>439</v>
      </c>
      <c r="BN13" s="8">
        <f t="shared" si="0"/>
        <v>1425</v>
      </c>
      <c r="BO13" s="7">
        <v>67.8</v>
      </c>
      <c r="BP13" s="7">
        <v>185</v>
      </c>
      <c r="BQ13" s="7">
        <v>3</v>
      </c>
      <c r="BR13" s="7">
        <v>3</v>
      </c>
    </row>
    <row r="14" spans="1:70" s="10" customFormat="1" ht="18" customHeight="1" x14ac:dyDescent="0.25">
      <c r="A14" s="37">
        <v>8</v>
      </c>
      <c r="B14" s="12" t="s">
        <v>16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8">
        <f t="shared" si="1"/>
        <v>0</v>
      </c>
      <c r="J14" s="8">
        <f t="shared" si="1"/>
        <v>0</v>
      </c>
      <c r="K14" s="7">
        <v>0</v>
      </c>
      <c r="L14" s="7">
        <v>0</v>
      </c>
      <c r="M14" s="7">
        <v>0</v>
      </c>
      <c r="N14" s="7">
        <v>0</v>
      </c>
      <c r="O14" s="8">
        <f t="shared" si="2"/>
        <v>0</v>
      </c>
      <c r="P14" s="8">
        <f t="shared" si="2"/>
        <v>0</v>
      </c>
      <c r="Q14" s="8"/>
      <c r="R14" s="8"/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/>
      <c r="Z14" s="7"/>
      <c r="AA14" s="7"/>
      <c r="AB14" s="7"/>
      <c r="AC14" s="7">
        <v>0</v>
      </c>
      <c r="AD14" s="7">
        <v>0</v>
      </c>
      <c r="AE14" s="8">
        <f t="shared" si="3"/>
        <v>0</v>
      </c>
      <c r="AF14" s="8">
        <f t="shared" si="3"/>
        <v>0</v>
      </c>
      <c r="AG14" s="8"/>
      <c r="AH14" s="8"/>
      <c r="AI14" s="7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f t="shared" si="4"/>
        <v>0</v>
      </c>
      <c r="AV14" s="7">
        <f t="shared" si="4"/>
        <v>0</v>
      </c>
      <c r="AW14" s="7"/>
      <c r="AX14" s="7"/>
      <c r="AY14" s="9">
        <f t="shared" si="5"/>
        <v>0</v>
      </c>
      <c r="AZ14" s="9">
        <f t="shared" si="5"/>
        <v>0</v>
      </c>
      <c r="BA14" s="9"/>
      <c r="BB14" s="9"/>
      <c r="BC14" s="7"/>
      <c r="BD14" s="7"/>
      <c r="BE14" s="7"/>
      <c r="BF14" s="7"/>
      <c r="BG14" s="7"/>
      <c r="BH14" s="7"/>
      <c r="BI14" s="7">
        <v>0</v>
      </c>
      <c r="BJ14" s="7">
        <v>0</v>
      </c>
      <c r="BK14" s="8">
        <f t="shared" si="6"/>
        <v>0</v>
      </c>
      <c r="BL14" s="8">
        <f t="shared" si="6"/>
        <v>0</v>
      </c>
      <c r="BM14" s="8">
        <f t="shared" si="0"/>
        <v>0</v>
      </c>
      <c r="BN14" s="8">
        <f t="shared" si="0"/>
        <v>0</v>
      </c>
      <c r="BO14" s="7">
        <v>0</v>
      </c>
      <c r="BP14" s="7">
        <v>0</v>
      </c>
      <c r="BQ14" s="7">
        <v>0</v>
      </c>
      <c r="BR14" s="7">
        <v>0</v>
      </c>
    </row>
    <row r="15" spans="1:70" s="10" customFormat="1" ht="18" customHeight="1" x14ac:dyDescent="0.25">
      <c r="A15" s="36">
        <v>9</v>
      </c>
      <c r="B15" s="12" t="s">
        <v>17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8">
        <f t="shared" si="1"/>
        <v>0</v>
      </c>
      <c r="J15" s="8">
        <f t="shared" si="1"/>
        <v>0</v>
      </c>
      <c r="K15" s="7">
        <v>0</v>
      </c>
      <c r="L15" s="7">
        <v>0</v>
      </c>
      <c r="M15" s="7">
        <v>0</v>
      </c>
      <c r="N15" s="7">
        <v>0</v>
      </c>
      <c r="O15" s="8">
        <f t="shared" si="2"/>
        <v>0</v>
      </c>
      <c r="P15" s="8">
        <f t="shared" si="2"/>
        <v>0</v>
      </c>
      <c r="Q15" s="8"/>
      <c r="R15" s="8"/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/>
      <c r="Z15" s="7"/>
      <c r="AA15" s="7"/>
      <c r="AB15" s="7"/>
      <c r="AC15" s="7">
        <v>0</v>
      </c>
      <c r="AD15" s="7">
        <v>0</v>
      </c>
      <c r="AE15" s="8">
        <f t="shared" si="3"/>
        <v>0</v>
      </c>
      <c r="AF15" s="8">
        <f t="shared" si="3"/>
        <v>0</v>
      </c>
      <c r="AG15" s="8"/>
      <c r="AH15" s="8"/>
      <c r="AI15" s="7">
        <v>0</v>
      </c>
      <c r="AJ15" s="7">
        <v>0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0</v>
      </c>
      <c r="AS15" s="7">
        <v>0</v>
      </c>
      <c r="AT15" s="7">
        <v>0</v>
      </c>
      <c r="AU15" s="7">
        <f t="shared" si="4"/>
        <v>0</v>
      </c>
      <c r="AV15" s="7">
        <f t="shared" si="4"/>
        <v>0</v>
      </c>
      <c r="AW15" s="7"/>
      <c r="AX15" s="7"/>
      <c r="AY15" s="9">
        <f t="shared" si="5"/>
        <v>0</v>
      </c>
      <c r="AZ15" s="9">
        <f t="shared" si="5"/>
        <v>0</v>
      </c>
      <c r="BA15" s="9"/>
      <c r="BB15" s="9"/>
      <c r="BC15" s="7"/>
      <c r="BD15" s="7"/>
      <c r="BE15" s="7"/>
      <c r="BF15" s="7"/>
      <c r="BG15" s="7"/>
      <c r="BH15" s="7"/>
      <c r="BI15" s="7">
        <v>0</v>
      </c>
      <c r="BJ15" s="7">
        <v>0</v>
      </c>
      <c r="BK15" s="8">
        <f t="shared" si="6"/>
        <v>0</v>
      </c>
      <c r="BL15" s="8">
        <f t="shared" si="6"/>
        <v>0</v>
      </c>
      <c r="BM15" s="8">
        <f t="shared" si="0"/>
        <v>0</v>
      </c>
      <c r="BN15" s="8">
        <f t="shared" si="0"/>
        <v>0</v>
      </c>
      <c r="BO15" s="7">
        <v>0</v>
      </c>
      <c r="BP15" s="7">
        <v>0</v>
      </c>
      <c r="BQ15" s="7">
        <v>0</v>
      </c>
      <c r="BR15" s="7">
        <v>0</v>
      </c>
    </row>
    <row r="16" spans="1:70" s="10" customFormat="1" ht="18" customHeight="1" x14ac:dyDescent="0.25">
      <c r="A16" s="37">
        <v>10</v>
      </c>
      <c r="B16" s="12" t="s">
        <v>18</v>
      </c>
      <c r="C16" s="7">
        <v>3987</v>
      </c>
      <c r="D16" s="7">
        <v>7440</v>
      </c>
      <c r="E16" s="7">
        <v>332</v>
      </c>
      <c r="F16" s="7">
        <v>930</v>
      </c>
      <c r="G16" s="7">
        <v>18</v>
      </c>
      <c r="H16" s="7">
        <v>69</v>
      </c>
      <c r="I16" s="8">
        <f t="shared" si="1"/>
        <v>4337</v>
      </c>
      <c r="J16" s="8">
        <f t="shared" si="1"/>
        <v>8439</v>
      </c>
      <c r="K16" s="7">
        <v>93</v>
      </c>
      <c r="L16" s="7">
        <v>435</v>
      </c>
      <c r="M16" s="7">
        <v>22</v>
      </c>
      <c r="N16" s="7">
        <v>170</v>
      </c>
      <c r="O16" s="8">
        <f t="shared" si="2"/>
        <v>4452</v>
      </c>
      <c r="P16" s="8">
        <f t="shared" si="2"/>
        <v>9044</v>
      </c>
      <c r="Q16" s="8"/>
      <c r="R16" s="8"/>
      <c r="S16" s="7">
        <v>2853.1</v>
      </c>
      <c r="T16" s="7">
        <v>5683.6</v>
      </c>
      <c r="U16" s="7">
        <v>143</v>
      </c>
      <c r="V16" s="7">
        <v>415</v>
      </c>
      <c r="W16" s="7">
        <v>45</v>
      </c>
      <c r="X16" s="7">
        <v>250</v>
      </c>
      <c r="Y16" s="7"/>
      <c r="Z16" s="7"/>
      <c r="AA16" s="7"/>
      <c r="AB16" s="7"/>
      <c r="AC16" s="7">
        <v>0</v>
      </c>
      <c r="AD16" s="7">
        <v>0</v>
      </c>
      <c r="AE16" s="8">
        <f t="shared" si="3"/>
        <v>188</v>
      </c>
      <c r="AF16" s="8">
        <f t="shared" si="3"/>
        <v>665</v>
      </c>
      <c r="AG16" s="8"/>
      <c r="AH16" s="8"/>
      <c r="AI16" s="7">
        <v>0</v>
      </c>
      <c r="AJ16" s="7">
        <v>0</v>
      </c>
      <c r="AK16" s="7">
        <v>13</v>
      </c>
      <c r="AL16" s="7">
        <v>55</v>
      </c>
      <c r="AM16" s="7">
        <v>21</v>
      </c>
      <c r="AN16" s="7">
        <v>140</v>
      </c>
      <c r="AO16" s="7">
        <v>6</v>
      </c>
      <c r="AP16" s="7">
        <v>15</v>
      </c>
      <c r="AQ16" s="7">
        <v>5</v>
      </c>
      <c r="AR16" s="7">
        <v>115</v>
      </c>
      <c r="AS16" s="7">
        <v>8</v>
      </c>
      <c r="AT16" s="7">
        <v>45</v>
      </c>
      <c r="AU16" s="7">
        <f t="shared" si="4"/>
        <v>53</v>
      </c>
      <c r="AV16" s="7">
        <f t="shared" si="4"/>
        <v>370</v>
      </c>
      <c r="AW16" s="7"/>
      <c r="AX16" s="7"/>
      <c r="AY16" s="9">
        <f t="shared" si="5"/>
        <v>4693</v>
      </c>
      <c r="AZ16" s="9">
        <f t="shared" si="5"/>
        <v>10079</v>
      </c>
      <c r="BA16" s="9"/>
      <c r="BB16" s="9"/>
      <c r="BC16" s="7"/>
      <c r="BD16" s="7"/>
      <c r="BE16" s="7"/>
      <c r="BF16" s="7"/>
      <c r="BG16" s="7"/>
      <c r="BH16" s="7"/>
      <c r="BI16" s="7">
        <v>220</v>
      </c>
      <c r="BJ16" s="7">
        <v>2100</v>
      </c>
      <c r="BK16" s="8">
        <f t="shared" si="6"/>
        <v>220</v>
      </c>
      <c r="BL16" s="8">
        <f t="shared" si="6"/>
        <v>2100</v>
      </c>
      <c r="BM16" s="8">
        <f t="shared" si="0"/>
        <v>4913</v>
      </c>
      <c r="BN16" s="8">
        <f t="shared" si="0"/>
        <v>12179</v>
      </c>
      <c r="BO16" s="7">
        <v>928.22000000000014</v>
      </c>
      <c r="BP16" s="7">
        <v>1973.49</v>
      </c>
      <c r="BQ16" s="7">
        <v>33</v>
      </c>
      <c r="BR16" s="7">
        <v>21</v>
      </c>
    </row>
    <row r="17" spans="1:95" s="10" customFormat="1" ht="18" customHeight="1" x14ac:dyDescent="0.25">
      <c r="A17" s="36">
        <v>11</v>
      </c>
      <c r="B17" s="12" t="s">
        <v>19</v>
      </c>
      <c r="C17" s="7">
        <v>707</v>
      </c>
      <c r="D17" s="7">
        <v>1730</v>
      </c>
      <c r="E17" s="7">
        <v>90</v>
      </c>
      <c r="F17" s="7">
        <v>225</v>
      </c>
      <c r="G17" s="7">
        <v>7</v>
      </c>
      <c r="H17" s="7">
        <v>22</v>
      </c>
      <c r="I17" s="8">
        <f t="shared" si="1"/>
        <v>804</v>
      </c>
      <c r="J17" s="8">
        <f t="shared" si="1"/>
        <v>1977</v>
      </c>
      <c r="K17" s="7">
        <v>17</v>
      </c>
      <c r="L17" s="7">
        <v>80</v>
      </c>
      <c r="M17" s="7">
        <v>10</v>
      </c>
      <c r="N17" s="7">
        <v>100</v>
      </c>
      <c r="O17" s="8">
        <f t="shared" si="2"/>
        <v>831</v>
      </c>
      <c r="P17" s="8">
        <f t="shared" si="2"/>
        <v>2157</v>
      </c>
      <c r="Q17" s="8"/>
      <c r="R17" s="8"/>
      <c r="S17" s="7">
        <v>553.5</v>
      </c>
      <c r="T17" s="7">
        <v>1402.05</v>
      </c>
      <c r="U17" s="7">
        <v>117</v>
      </c>
      <c r="V17" s="7">
        <v>390</v>
      </c>
      <c r="W17" s="7">
        <v>30</v>
      </c>
      <c r="X17" s="7">
        <v>175</v>
      </c>
      <c r="Y17" s="7"/>
      <c r="Z17" s="7"/>
      <c r="AA17" s="7"/>
      <c r="AB17" s="7"/>
      <c r="AC17" s="7">
        <v>0</v>
      </c>
      <c r="AD17" s="7">
        <v>0</v>
      </c>
      <c r="AE17" s="8">
        <f t="shared" si="3"/>
        <v>147</v>
      </c>
      <c r="AF17" s="8">
        <f t="shared" si="3"/>
        <v>565</v>
      </c>
      <c r="AG17" s="8"/>
      <c r="AH17" s="8"/>
      <c r="AI17" s="7">
        <v>0</v>
      </c>
      <c r="AJ17" s="7">
        <v>0</v>
      </c>
      <c r="AK17" s="7">
        <v>11</v>
      </c>
      <c r="AL17" s="7">
        <v>55</v>
      </c>
      <c r="AM17" s="7">
        <v>17</v>
      </c>
      <c r="AN17" s="7">
        <v>110</v>
      </c>
      <c r="AO17" s="7">
        <v>4</v>
      </c>
      <c r="AP17" s="7">
        <v>10</v>
      </c>
      <c r="AQ17" s="7">
        <v>35</v>
      </c>
      <c r="AR17" s="7">
        <v>145</v>
      </c>
      <c r="AS17" s="7">
        <v>3</v>
      </c>
      <c r="AT17" s="7">
        <v>10</v>
      </c>
      <c r="AU17" s="7">
        <f t="shared" si="4"/>
        <v>70</v>
      </c>
      <c r="AV17" s="7">
        <f t="shared" si="4"/>
        <v>330</v>
      </c>
      <c r="AW17" s="7"/>
      <c r="AX17" s="7"/>
      <c r="AY17" s="9">
        <f t="shared" si="5"/>
        <v>1048</v>
      </c>
      <c r="AZ17" s="9">
        <f t="shared" si="5"/>
        <v>3052</v>
      </c>
      <c r="BA17" s="9"/>
      <c r="BB17" s="9"/>
      <c r="BC17" s="7"/>
      <c r="BD17" s="7"/>
      <c r="BE17" s="7"/>
      <c r="BF17" s="7"/>
      <c r="BG17" s="7"/>
      <c r="BH17" s="7"/>
      <c r="BI17" s="7">
        <v>110</v>
      </c>
      <c r="BJ17" s="7">
        <v>510</v>
      </c>
      <c r="BK17" s="8">
        <f t="shared" si="6"/>
        <v>110</v>
      </c>
      <c r="BL17" s="8">
        <f t="shared" si="6"/>
        <v>510</v>
      </c>
      <c r="BM17" s="8">
        <f t="shared" si="0"/>
        <v>1158</v>
      </c>
      <c r="BN17" s="8">
        <f t="shared" si="0"/>
        <v>3562</v>
      </c>
      <c r="BO17" s="7">
        <v>209.60000000000002</v>
      </c>
      <c r="BP17" s="7">
        <v>610.40000000000009</v>
      </c>
      <c r="BQ17" s="7">
        <v>12</v>
      </c>
      <c r="BR17" s="7">
        <v>7</v>
      </c>
    </row>
    <row r="18" spans="1:95" s="10" customFormat="1" ht="18" customHeight="1" x14ac:dyDescent="0.25">
      <c r="A18" s="37">
        <v>12</v>
      </c>
      <c r="B18" s="12" t="s">
        <v>20</v>
      </c>
      <c r="C18" s="7">
        <v>125</v>
      </c>
      <c r="D18" s="7">
        <v>390</v>
      </c>
      <c r="E18" s="7">
        <v>25</v>
      </c>
      <c r="F18" s="7">
        <v>75</v>
      </c>
      <c r="G18" s="7">
        <v>10</v>
      </c>
      <c r="H18" s="7">
        <v>25</v>
      </c>
      <c r="I18" s="8">
        <f t="shared" si="1"/>
        <v>160</v>
      </c>
      <c r="J18" s="8">
        <f t="shared" si="1"/>
        <v>490</v>
      </c>
      <c r="K18" s="7">
        <v>8</v>
      </c>
      <c r="L18" s="7">
        <v>55</v>
      </c>
      <c r="M18" s="7">
        <v>12</v>
      </c>
      <c r="N18" s="7">
        <v>75</v>
      </c>
      <c r="O18" s="8">
        <f t="shared" si="2"/>
        <v>180</v>
      </c>
      <c r="P18" s="8">
        <f t="shared" si="2"/>
        <v>620</v>
      </c>
      <c r="Q18" s="8"/>
      <c r="R18" s="8"/>
      <c r="S18" s="7">
        <v>117</v>
      </c>
      <c r="T18" s="7">
        <v>403</v>
      </c>
      <c r="U18" s="7">
        <v>20</v>
      </c>
      <c r="V18" s="7">
        <v>105</v>
      </c>
      <c r="W18" s="7">
        <v>5</v>
      </c>
      <c r="X18" s="7">
        <v>70</v>
      </c>
      <c r="Y18" s="7"/>
      <c r="Z18" s="7"/>
      <c r="AA18" s="7"/>
      <c r="AB18" s="7"/>
      <c r="AC18" s="7">
        <v>0</v>
      </c>
      <c r="AD18" s="7">
        <v>0</v>
      </c>
      <c r="AE18" s="8">
        <f t="shared" si="3"/>
        <v>25</v>
      </c>
      <c r="AF18" s="8">
        <f t="shared" si="3"/>
        <v>175</v>
      </c>
      <c r="AG18" s="8"/>
      <c r="AH18" s="8"/>
      <c r="AI18" s="7">
        <v>0</v>
      </c>
      <c r="AJ18" s="7">
        <v>0</v>
      </c>
      <c r="AK18" s="7">
        <v>15</v>
      </c>
      <c r="AL18" s="7">
        <v>55</v>
      </c>
      <c r="AM18" s="7">
        <v>5</v>
      </c>
      <c r="AN18" s="7">
        <v>55</v>
      </c>
      <c r="AO18" s="7">
        <v>5</v>
      </c>
      <c r="AP18" s="7">
        <v>15</v>
      </c>
      <c r="AQ18" s="7">
        <v>15</v>
      </c>
      <c r="AR18" s="7">
        <v>85</v>
      </c>
      <c r="AS18" s="7">
        <v>3</v>
      </c>
      <c r="AT18" s="7">
        <v>15</v>
      </c>
      <c r="AU18" s="7">
        <f t="shared" si="4"/>
        <v>43</v>
      </c>
      <c r="AV18" s="7">
        <f t="shared" si="4"/>
        <v>225</v>
      </c>
      <c r="AW18" s="7"/>
      <c r="AX18" s="7"/>
      <c r="AY18" s="9">
        <f t="shared" si="5"/>
        <v>248</v>
      </c>
      <c r="AZ18" s="9">
        <f t="shared" si="5"/>
        <v>1020</v>
      </c>
      <c r="BA18" s="9"/>
      <c r="BB18" s="9"/>
      <c r="BC18" s="7"/>
      <c r="BD18" s="7"/>
      <c r="BE18" s="7"/>
      <c r="BF18" s="7"/>
      <c r="BG18" s="7"/>
      <c r="BH18" s="7"/>
      <c r="BI18" s="7">
        <v>100</v>
      </c>
      <c r="BJ18" s="7">
        <v>500</v>
      </c>
      <c r="BK18" s="8">
        <f t="shared" si="6"/>
        <v>100</v>
      </c>
      <c r="BL18" s="8">
        <f t="shared" si="6"/>
        <v>500</v>
      </c>
      <c r="BM18" s="8">
        <f t="shared" si="0"/>
        <v>348</v>
      </c>
      <c r="BN18" s="8">
        <f t="shared" si="0"/>
        <v>1520</v>
      </c>
      <c r="BO18" s="7">
        <v>49.6</v>
      </c>
      <c r="BP18" s="7">
        <v>204</v>
      </c>
      <c r="BQ18" s="7">
        <v>8</v>
      </c>
      <c r="BR18" s="7">
        <v>4</v>
      </c>
    </row>
    <row r="19" spans="1:95" s="16" customFormat="1" ht="18" customHeight="1" x14ac:dyDescent="0.25">
      <c r="A19" s="38"/>
      <c r="B19" s="13" t="s">
        <v>67</v>
      </c>
      <c r="C19" s="8">
        <f t="shared" ref="C19:H19" si="7">SUM(C7:C18)</f>
        <v>44932</v>
      </c>
      <c r="D19" s="8">
        <f t="shared" si="7"/>
        <v>99123</v>
      </c>
      <c r="E19" s="8">
        <f t="shared" si="7"/>
        <v>5568</v>
      </c>
      <c r="F19" s="8">
        <f t="shared" si="7"/>
        <v>14465</v>
      </c>
      <c r="G19" s="8">
        <f t="shared" si="7"/>
        <v>149</v>
      </c>
      <c r="H19" s="8">
        <f t="shared" si="7"/>
        <v>531</v>
      </c>
      <c r="I19" s="8">
        <f t="shared" si="1"/>
        <v>50649</v>
      </c>
      <c r="J19" s="8">
        <f t="shared" si="1"/>
        <v>114119</v>
      </c>
      <c r="K19" s="8">
        <f>SUM(K7:K18)</f>
        <v>1516</v>
      </c>
      <c r="L19" s="8">
        <f>SUM(L7:L18)</f>
        <v>5675</v>
      </c>
      <c r="M19" s="8">
        <f>SUM(M7:M18)</f>
        <v>394</v>
      </c>
      <c r="N19" s="8">
        <f>SUM(N7:N18)</f>
        <v>3460</v>
      </c>
      <c r="O19" s="8">
        <f t="shared" si="2"/>
        <v>52559</v>
      </c>
      <c r="P19" s="8">
        <f t="shared" si="2"/>
        <v>123254</v>
      </c>
      <c r="Q19" s="8">
        <f t="shared" ref="Q19:AD19" si="8">SUM(Q7:Q18)</f>
        <v>0</v>
      </c>
      <c r="R19" s="8">
        <f t="shared" si="8"/>
        <v>0</v>
      </c>
      <c r="S19" s="8">
        <f t="shared" si="8"/>
        <v>33137.479999999996</v>
      </c>
      <c r="T19" s="8">
        <f t="shared" si="8"/>
        <v>78228.05</v>
      </c>
      <c r="U19" s="8">
        <f t="shared" si="8"/>
        <v>2343</v>
      </c>
      <c r="V19" s="8">
        <f t="shared" si="8"/>
        <v>8000</v>
      </c>
      <c r="W19" s="8">
        <f t="shared" si="8"/>
        <v>730</v>
      </c>
      <c r="X19" s="8">
        <f t="shared" si="8"/>
        <v>4100</v>
      </c>
      <c r="Y19" s="8">
        <f t="shared" si="8"/>
        <v>0</v>
      </c>
      <c r="Z19" s="8">
        <f t="shared" si="8"/>
        <v>0</v>
      </c>
      <c r="AA19" s="8">
        <f t="shared" si="8"/>
        <v>0</v>
      </c>
      <c r="AB19" s="8">
        <f t="shared" si="8"/>
        <v>0</v>
      </c>
      <c r="AC19" s="8">
        <f t="shared" si="8"/>
        <v>12</v>
      </c>
      <c r="AD19" s="8">
        <f t="shared" si="8"/>
        <v>2400</v>
      </c>
      <c r="AE19" s="8">
        <f t="shared" si="3"/>
        <v>3085</v>
      </c>
      <c r="AF19" s="8">
        <f t="shared" si="3"/>
        <v>14500</v>
      </c>
      <c r="AG19" s="8">
        <f t="shared" ref="AG19:AX19" si="9">SUM(AG7:AG18)</f>
        <v>0</v>
      </c>
      <c r="AH19" s="8">
        <f t="shared" si="9"/>
        <v>0</v>
      </c>
      <c r="AI19" s="8">
        <f t="shared" si="9"/>
        <v>2</v>
      </c>
      <c r="AJ19" s="8">
        <f t="shared" si="9"/>
        <v>50</v>
      </c>
      <c r="AK19" s="8">
        <f t="shared" si="9"/>
        <v>214</v>
      </c>
      <c r="AL19" s="8">
        <f t="shared" si="9"/>
        <v>836</v>
      </c>
      <c r="AM19" s="8">
        <f t="shared" si="9"/>
        <v>481</v>
      </c>
      <c r="AN19" s="8">
        <f t="shared" si="9"/>
        <v>2862</v>
      </c>
      <c r="AO19" s="8">
        <f t="shared" si="9"/>
        <v>74</v>
      </c>
      <c r="AP19" s="8">
        <f t="shared" si="9"/>
        <v>230</v>
      </c>
      <c r="AQ19" s="8">
        <f t="shared" si="9"/>
        <v>334</v>
      </c>
      <c r="AR19" s="8">
        <f t="shared" si="9"/>
        <v>1614</v>
      </c>
      <c r="AS19" s="8">
        <f t="shared" si="9"/>
        <v>86</v>
      </c>
      <c r="AT19" s="8">
        <f t="shared" si="9"/>
        <v>308</v>
      </c>
      <c r="AU19" s="8">
        <f t="shared" si="9"/>
        <v>1191</v>
      </c>
      <c r="AV19" s="8">
        <f t="shared" si="9"/>
        <v>5900</v>
      </c>
      <c r="AW19" s="8">
        <f t="shared" si="9"/>
        <v>0</v>
      </c>
      <c r="AX19" s="8">
        <f t="shared" si="9"/>
        <v>0</v>
      </c>
      <c r="AY19" s="9">
        <f t="shared" si="5"/>
        <v>56835</v>
      </c>
      <c r="AZ19" s="9">
        <f t="shared" si="5"/>
        <v>143654</v>
      </c>
      <c r="BA19" s="8">
        <f t="shared" ref="BA19:BJ19" si="10">SUM(BA7:BA18)</f>
        <v>0</v>
      </c>
      <c r="BB19" s="8">
        <f t="shared" si="10"/>
        <v>0</v>
      </c>
      <c r="BC19" s="8">
        <f t="shared" si="10"/>
        <v>0</v>
      </c>
      <c r="BD19" s="8">
        <f t="shared" si="10"/>
        <v>0</v>
      </c>
      <c r="BE19" s="8">
        <f t="shared" si="10"/>
        <v>0</v>
      </c>
      <c r="BF19" s="8">
        <f t="shared" si="10"/>
        <v>0</v>
      </c>
      <c r="BG19" s="8">
        <f t="shared" si="10"/>
        <v>0</v>
      </c>
      <c r="BH19" s="8">
        <f t="shared" si="10"/>
        <v>0</v>
      </c>
      <c r="BI19" s="8">
        <f t="shared" si="10"/>
        <v>1870</v>
      </c>
      <c r="BJ19" s="8">
        <f t="shared" si="10"/>
        <v>14910</v>
      </c>
      <c r="BK19" s="8">
        <f t="shared" si="6"/>
        <v>1870</v>
      </c>
      <c r="BL19" s="8">
        <f t="shared" si="6"/>
        <v>14910</v>
      </c>
      <c r="BM19" s="8">
        <f t="shared" si="0"/>
        <v>58705</v>
      </c>
      <c r="BN19" s="8">
        <f t="shared" si="0"/>
        <v>158564</v>
      </c>
      <c r="BO19" s="8">
        <f>SUM(BO7:BO18)</f>
        <v>9980.0899999999983</v>
      </c>
      <c r="BP19" s="8">
        <f>SUM(BP7:BP18)</f>
        <v>25315.290000000008</v>
      </c>
      <c r="BQ19" s="8">
        <f>SUM(BQ7:BQ18)</f>
        <v>317</v>
      </c>
      <c r="BR19" s="8">
        <f>SUM(BR7:BR18)</f>
        <v>244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7"/>
      <c r="D20" s="7"/>
      <c r="E20" s="7"/>
      <c r="F20" s="7"/>
      <c r="G20" s="7"/>
      <c r="H20" s="7"/>
      <c r="I20" s="8">
        <f t="shared" si="1"/>
        <v>0</v>
      </c>
      <c r="J20" s="8">
        <f t="shared" si="1"/>
        <v>0</v>
      </c>
      <c r="K20" s="7"/>
      <c r="L20" s="7"/>
      <c r="M20" s="7"/>
      <c r="N20" s="7"/>
      <c r="O20" s="8">
        <f t="shared" si="2"/>
        <v>0</v>
      </c>
      <c r="P20" s="8">
        <f t="shared" si="2"/>
        <v>0</v>
      </c>
      <c r="Q20" s="8"/>
      <c r="R20" s="8"/>
      <c r="S20" s="8"/>
      <c r="T20" s="8"/>
      <c r="U20" s="7"/>
      <c r="V20" s="7"/>
      <c r="W20" s="7"/>
      <c r="X20" s="7"/>
      <c r="Y20" s="7"/>
      <c r="Z20" s="7"/>
      <c r="AA20" s="7"/>
      <c r="AB20" s="7"/>
      <c r="AC20" s="7"/>
      <c r="AD20" s="7"/>
      <c r="AE20" s="8">
        <f t="shared" si="3"/>
        <v>0</v>
      </c>
      <c r="AF20" s="8">
        <f t="shared" si="3"/>
        <v>0</v>
      </c>
      <c r="AG20" s="8"/>
      <c r="AH20" s="8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>
        <f t="shared" ref="AU20:AV31" si="11">AI20+AK20+AM20+AO20+AQ20+AS20</f>
        <v>0</v>
      </c>
      <c r="AV20" s="7">
        <f t="shared" si="11"/>
        <v>0</v>
      </c>
      <c r="AW20" s="7"/>
      <c r="AX20" s="7"/>
      <c r="AY20" s="9">
        <f t="shared" si="5"/>
        <v>0</v>
      </c>
      <c r="AZ20" s="9">
        <f t="shared" si="5"/>
        <v>0</v>
      </c>
      <c r="BA20" s="9"/>
      <c r="BB20" s="9"/>
      <c r="BC20" s="7"/>
      <c r="BD20" s="7"/>
      <c r="BE20" s="7"/>
      <c r="BF20" s="7"/>
      <c r="BG20" s="7"/>
      <c r="BH20" s="7"/>
      <c r="BI20" s="7"/>
      <c r="BJ20" s="7"/>
      <c r="BK20" s="8">
        <f t="shared" si="6"/>
        <v>0</v>
      </c>
      <c r="BL20" s="8">
        <f t="shared" si="6"/>
        <v>0</v>
      </c>
      <c r="BM20" s="8">
        <f t="shared" si="0"/>
        <v>0</v>
      </c>
      <c r="BN20" s="8">
        <f t="shared" si="0"/>
        <v>0</v>
      </c>
      <c r="BO20" s="7"/>
      <c r="BP20" s="7"/>
      <c r="BQ20" s="29"/>
      <c r="BR20" s="29"/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7"/>
      <c r="D21" s="7"/>
      <c r="E21" s="7"/>
      <c r="F21" s="7"/>
      <c r="G21" s="7"/>
      <c r="H21" s="7"/>
      <c r="I21" s="8">
        <f t="shared" si="1"/>
        <v>0</v>
      </c>
      <c r="J21" s="8">
        <f t="shared" si="1"/>
        <v>0</v>
      </c>
      <c r="K21" s="7"/>
      <c r="L21" s="7"/>
      <c r="M21" s="7"/>
      <c r="N21" s="7"/>
      <c r="O21" s="8">
        <f t="shared" si="2"/>
        <v>0</v>
      </c>
      <c r="P21" s="8">
        <f t="shared" si="2"/>
        <v>0</v>
      </c>
      <c r="Q21" s="8"/>
      <c r="R21" s="8"/>
      <c r="S21" s="8"/>
      <c r="T21" s="8"/>
      <c r="U21" s="7"/>
      <c r="V21" s="7"/>
      <c r="W21" s="7"/>
      <c r="X21" s="7"/>
      <c r="Y21" s="7"/>
      <c r="Z21" s="7"/>
      <c r="AA21" s="7"/>
      <c r="AB21" s="7"/>
      <c r="AC21" s="7"/>
      <c r="AD21" s="7"/>
      <c r="AE21" s="8">
        <f t="shared" si="3"/>
        <v>0</v>
      </c>
      <c r="AF21" s="8">
        <f t="shared" si="3"/>
        <v>0</v>
      </c>
      <c r="AG21" s="8"/>
      <c r="AH21" s="8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>
        <f t="shared" si="11"/>
        <v>0</v>
      </c>
      <c r="AV21" s="7">
        <f t="shared" si="11"/>
        <v>0</v>
      </c>
      <c r="AW21" s="7"/>
      <c r="AX21" s="7"/>
      <c r="AY21" s="9">
        <f t="shared" si="5"/>
        <v>0</v>
      </c>
      <c r="AZ21" s="9">
        <f t="shared" si="5"/>
        <v>0</v>
      </c>
      <c r="BA21" s="9"/>
      <c r="BB21" s="9"/>
      <c r="BC21" s="7"/>
      <c r="BD21" s="7"/>
      <c r="BE21" s="7"/>
      <c r="BF21" s="7"/>
      <c r="BG21" s="7"/>
      <c r="BH21" s="7"/>
      <c r="BI21" s="7"/>
      <c r="BJ21" s="7"/>
      <c r="BK21" s="8">
        <f t="shared" si="6"/>
        <v>0</v>
      </c>
      <c r="BL21" s="8">
        <f t="shared" si="6"/>
        <v>0</v>
      </c>
      <c r="BM21" s="8">
        <f t="shared" si="0"/>
        <v>0</v>
      </c>
      <c r="BN21" s="8">
        <f t="shared" si="0"/>
        <v>0</v>
      </c>
      <c r="BO21" s="7"/>
      <c r="BP21" s="7"/>
      <c r="BQ21" s="30"/>
      <c r="BR21" s="30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7"/>
      <c r="D22" s="7"/>
      <c r="E22" s="7"/>
      <c r="F22" s="7"/>
      <c r="G22" s="7"/>
      <c r="H22" s="7"/>
      <c r="I22" s="8">
        <f t="shared" si="1"/>
        <v>0</v>
      </c>
      <c r="J22" s="8">
        <f t="shared" si="1"/>
        <v>0</v>
      </c>
      <c r="K22" s="7"/>
      <c r="L22" s="7"/>
      <c r="M22" s="7"/>
      <c r="N22" s="7"/>
      <c r="O22" s="8">
        <f t="shared" si="2"/>
        <v>0</v>
      </c>
      <c r="P22" s="8">
        <f t="shared" si="2"/>
        <v>0</v>
      </c>
      <c r="Q22" s="8"/>
      <c r="R22" s="8"/>
      <c r="S22" s="8"/>
      <c r="T22" s="8"/>
      <c r="U22" s="7"/>
      <c r="V22" s="7"/>
      <c r="W22" s="7"/>
      <c r="X22" s="7"/>
      <c r="Y22" s="7"/>
      <c r="Z22" s="7"/>
      <c r="AA22" s="7"/>
      <c r="AB22" s="7"/>
      <c r="AC22" s="7"/>
      <c r="AD22" s="7"/>
      <c r="AE22" s="8">
        <f t="shared" si="3"/>
        <v>0</v>
      </c>
      <c r="AF22" s="8">
        <f t="shared" si="3"/>
        <v>0</v>
      </c>
      <c r="AG22" s="8"/>
      <c r="AH22" s="8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>
        <f t="shared" si="11"/>
        <v>0</v>
      </c>
      <c r="AV22" s="7">
        <f t="shared" si="11"/>
        <v>0</v>
      </c>
      <c r="AW22" s="7"/>
      <c r="AX22" s="7"/>
      <c r="AY22" s="9">
        <f>O22+AE22+AU22</f>
        <v>0</v>
      </c>
      <c r="AZ22" s="9">
        <f t="shared" si="5"/>
        <v>0</v>
      </c>
      <c r="BA22" s="9"/>
      <c r="BB22" s="9"/>
      <c r="BC22" s="7"/>
      <c r="BD22" s="7"/>
      <c r="BE22" s="7"/>
      <c r="BF22" s="7"/>
      <c r="BG22" s="7"/>
      <c r="BH22" s="7"/>
      <c r="BI22" s="7"/>
      <c r="BJ22" s="7"/>
      <c r="BK22" s="8">
        <f t="shared" si="6"/>
        <v>0</v>
      </c>
      <c r="BL22" s="8">
        <f t="shared" si="6"/>
        <v>0</v>
      </c>
      <c r="BM22" s="8">
        <f t="shared" si="0"/>
        <v>0</v>
      </c>
      <c r="BN22" s="8">
        <f t="shared" si="0"/>
        <v>0</v>
      </c>
      <c r="BO22" s="7"/>
      <c r="BP22" s="7"/>
      <c r="BQ22" s="29"/>
      <c r="BR22" s="29"/>
    </row>
    <row r="23" spans="1:95" s="10" customFormat="1" ht="18" customHeight="1" x14ac:dyDescent="0.25">
      <c r="A23" s="37">
        <v>16</v>
      </c>
      <c r="B23" s="12" t="s">
        <v>24</v>
      </c>
      <c r="C23" s="7"/>
      <c r="D23" s="7"/>
      <c r="E23" s="7"/>
      <c r="F23" s="7"/>
      <c r="G23" s="7"/>
      <c r="H23" s="7"/>
      <c r="I23" s="8">
        <f t="shared" si="1"/>
        <v>0</v>
      </c>
      <c r="J23" s="8">
        <f t="shared" si="1"/>
        <v>0</v>
      </c>
      <c r="K23" s="7"/>
      <c r="L23" s="7"/>
      <c r="M23" s="7"/>
      <c r="N23" s="7"/>
      <c r="O23" s="8">
        <f t="shared" si="2"/>
        <v>0</v>
      </c>
      <c r="P23" s="8">
        <f t="shared" si="2"/>
        <v>0</v>
      </c>
      <c r="Q23" s="8"/>
      <c r="R23" s="8"/>
      <c r="S23" s="8"/>
      <c r="T23" s="8"/>
      <c r="U23" s="7"/>
      <c r="V23" s="7"/>
      <c r="W23" s="7"/>
      <c r="X23" s="7"/>
      <c r="Y23" s="7"/>
      <c r="Z23" s="7"/>
      <c r="AA23" s="7"/>
      <c r="AB23" s="7"/>
      <c r="AC23" s="7"/>
      <c r="AD23" s="7"/>
      <c r="AE23" s="8">
        <f t="shared" si="3"/>
        <v>0</v>
      </c>
      <c r="AF23" s="8">
        <f t="shared" si="3"/>
        <v>0</v>
      </c>
      <c r="AG23" s="8"/>
      <c r="AH23" s="8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>
        <f t="shared" si="11"/>
        <v>0</v>
      </c>
      <c r="AV23" s="7">
        <f t="shared" si="11"/>
        <v>0</v>
      </c>
      <c r="AW23" s="7"/>
      <c r="AX23" s="7"/>
      <c r="AY23" s="9">
        <f t="shared" si="5"/>
        <v>0</v>
      </c>
      <c r="AZ23" s="9">
        <f t="shared" si="5"/>
        <v>0</v>
      </c>
      <c r="BA23" s="9"/>
      <c r="BB23" s="9"/>
      <c r="BC23" s="7"/>
      <c r="BD23" s="7"/>
      <c r="BE23" s="7"/>
      <c r="BF23" s="7"/>
      <c r="BG23" s="7"/>
      <c r="BH23" s="7"/>
      <c r="BI23" s="7"/>
      <c r="BJ23" s="7"/>
      <c r="BK23" s="8">
        <f t="shared" si="6"/>
        <v>0</v>
      </c>
      <c r="BL23" s="8">
        <f t="shared" si="6"/>
        <v>0</v>
      </c>
      <c r="BM23" s="8">
        <f t="shared" si="0"/>
        <v>0</v>
      </c>
      <c r="BN23" s="8">
        <f t="shared" si="0"/>
        <v>0</v>
      </c>
      <c r="BO23" s="7"/>
      <c r="BP23" s="7"/>
      <c r="BQ23" s="29"/>
      <c r="BR23" s="29"/>
    </row>
    <row r="24" spans="1:95" s="19" customFormat="1" ht="18" customHeight="1" x14ac:dyDescent="0.25">
      <c r="A24" s="37">
        <v>17</v>
      </c>
      <c r="B24" s="6" t="s">
        <v>97</v>
      </c>
      <c r="C24" s="7"/>
      <c r="D24" s="7"/>
      <c r="E24" s="7"/>
      <c r="F24" s="7"/>
      <c r="G24" s="7"/>
      <c r="H24" s="7"/>
      <c r="I24" s="8">
        <f t="shared" si="1"/>
        <v>0</v>
      </c>
      <c r="J24" s="8">
        <f t="shared" si="1"/>
        <v>0</v>
      </c>
      <c r="K24" s="7"/>
      <c r="L24" s="7"/>
      <c r="M24" s="7"/>
      <c r="N24" s="7"/>
      <c r="O24" s="8">
        <f t="shared" si="2"/>
        <v>0</v>
      </c>
      <c r="P24" s="8">
        <f t="shared" si="2"/>
        <v>0</v>
      </c>
      <c r="Q24" s="8"/>
      <c r="R24" s="8"/>
      <c r="S24" s="8"/>
      <c r="T24" s="8"/>
      <c r="U24" s="7"/>
      <c r="V24" s="7"/>
      <c r="W24" s="7"/>
      <c r="X24" s="7"/>
      <c r="Y24" s="7"/>
      <c r="Z24" s="7"/>
      <c r="AA24" s="7"/>
      <c r="AB24" s="7"/>
      <c r="AC24" s="7"/>
      <c r="AD24" s="7"/>
      <c r="AE24" s="8">
        <f t="shared" si="3"/>
        <v>0</v>
      </c>
      <c r="AF24" s="8">
        <f t="shared" si="3"/>
        <v>0</v>
      </c>
      <c r="AG24" s="8"/>
      <c r="AH24" s="8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>
        <f t="shared" si="11"/>
        <v>0</v>
      </c>
      <c r="AV24" s="7">
        <f t="shared" si="11"/>
        <v>0</v>
      </c>
      <c r="AW24" s="7"/>
      <c r="AX24" s="7"/>
      <c r="AY24" s="9">
        <f t="shared" ref="AY24:AZ39" si="12">O24+AE24+AU24</f>
        <v>0</v>
      </c>
      <c r="AZ24" s="9">
        <f t="shared" si="12"/>
        <v>0</v>
      </c>
      <c r="BA24" s="9"/>
      <c r="BB24" s="9"/>
      <c r="BC24" s="7"/>
      <c r="BD24" s="7"/>
      <c r="BE24" s="7"/>
      <c r="BF24" s="7"/>
      <c r="BG24" s="7"/>
      <c r="BH24" s="7"/>
      <c r="BI24" s="7"/>
      <c r="BJ24" s="7"/>
      <c r="BK24" s="8">
        <f t="shared" si="6"/>
        <v>0</v>
      </c>
      <c r="BL24" s="8">
        <f t="shared" si="6"/>
        <v>0</v>
      </c>
      <c r="BM24" s="8">
        <f t="shared" si="0"/>
        <v>0</v>
      </c>
      <c r="BN24" s="8">
        <f t="shared" si="0"/>
        <v>0</v>
      </c>
      <c r="BO24" s="7"/>
      <c r="BP24" s="7"/>
      <c r="BQ24" s="31"/>
      <c r="BR24" s="31"/>
    </row>
    <row r="25" spans="1:95" s="19" customFormat="1" ht="18" customHeight="1" x14ac:dyDescent="0.25">
      <c r="A25" s="37">
        <v>18</v>
      </c>
      <c r="B25" s="6" t="s">
        <v>25</v>
      </c>
      <c r="C25" s="7"/>
      <c r="D25" s="7"/>
      <c r="E25" s="7"/>
      <c r="F25" s="7"/>
      <c r="G25" s="7"/>
      <c r="H25" s="7"/>
      <c r="I25" s="8">
        <f t="shared" si="1"/>
        <v>0</v>
      </c>
      <c r="J25" s="8">
        <f t="shared" si="1"/>
        <v>0</v>
      </c>
      <c r="K25" s="7"/>
      <c r="L25" s="7"/>
      <c r="M25" s="7"/>
      <c r="N25" s="7"/>
      <c r="O25" s="8">
        <f t="shared" si="2"/>
        <v>0</v>
      </c>
      <c r="P25" s="8">
        <f t="shared" si="2"/>
        <v>0</v>
      </c>
      <c r="Q25" s="8"/>
      <c r="R25" s="8"/>
      <c r="S25" s="8"/>
      <c r="T25" s="8"/>
      <c r="U25" s="7"/>
      <c r="V25" s="7"/>
      <c r="W25" s="7"/>
      <c r="X25" s="7"/>
      <c r="Y25" s="7"/>
      <c r="Z25" s="7"/>
      <c r="AA25" s="7"/>
      <c r="AB25" s="7"/>
      <c r="AC25" s="7"/>
      <c r="AD25" s="7"/>
      <c r="AE25" s="8">
        <f t="shared" si="3"/>
        <v>0</v>
      </c>
      <c r="AF25" s="8">
        <f t="shared" si="3"/>
        <v>0</v>
      </c>
      <c r="AG25" s="8"/>
      <c r="AH25" s="8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>
        <f t="shared" si="11"/>
        <v>0</v>
      </c>
      <c r="AV25" s="7">
        <f t="shared" si="11"/>
        <v>0</v>
      </c>
      <c r="AW25" s="7"/>
      <c r="AX25" s="7"/>
      <c r="AY25" s="9">
        <f t="shared" si="12"/>
        <v>0</v>
      </c>
      <c r="AZ25" s="9">
        <f t="shared" si="12"/>
        <v>0</v>
      </c>
      <c r="BA25" s="9"/>
      <c r="BB25" s="9"/>
      <c r="BC25" s="7"/>
      <c r="BD25" s="7"/>
      <c r="BE25" s="7"/>
      <c r="BF25" s="7"/>
      <c r="BG25" s="7"/>
      <c r="BH25" s="7"/>
      <c r="BI25" s="7"/>
      <c r="BJ25" s="7"/>
      <c r="BK25" s="8">
        <f t="shared" si="6"/>
        <v>0</v>
      </c>
      <c r="BL25" s="8">
        <f t="shared" si="6"/>
        <v>0</v>
      </c>
      <c r="BM25" s="8">
        <f t="shared" si="0"/>
        <v>0</v>
      </c>
      <c r="BN25" s="8">
        <f t="shared" si="0"/>
        <v>0</v>
      </c>
      <c r="BO25" s="7"/>
      <c r="BP25" s="7"/>
      <c r="BQ25" s="31"/>
      <c r="BR25" s="31"/>
    </row>
    <row r="26" spans="1:95" s="19" customFormat="1" ht="18" customHeight="1" x14ac:dyDescent="0.25">
      <c r="A26" s="37">
        <v>19</v>
      </c>
      <c r="B26" s="6" t="s">
        <v>26</v>
      </c>
      <c r="C26" s="7"/>
      <c r="D26" s="7"/>
      <c r="E26" s="7"/>
      <c r="F26" s="7"/>
      <c r="G26" s="7"/>
      <c r="H26" s="7"/>
      <c r="I26" s="8">
        <f t="shared" si="1"/>
        <v>0</v>
      </c>
      <c r="J26" s="8">
        <f t="shared" si="1"/>
        <v>0</v>
      </c>
      <c r="K26" s="7"/>
      <c r="L26" s="7"/>
      <c r="M26" s="7"/>
      <c r="N26" s="7"/>
      <c r="O26" s="8">
        <f t="shared" si="2"/>
        <v>0</v>
      </c>
      <c r="P26" s="8">
        <f t="shared" si="2"/>
        <v>0</v>
      </c>
      <c r="Q26" s="8"/>
      <c r="R26" s="8"/>
      <c r="S26" s="8"/>
      <c r="T26" s="8"/>
      <c r="U26" s="7"/>
      <c r="V26" s="7"/>
      <c r="W26" s="7"/>
      <c r="X26" s="7"/>
      <c r="Y26" s="7"/>
      <c r="Z26" s="7"/>
      <c r="AA26" s="7"/>
      <c r="AB26" s="7"/>
      <c r="AC26" s="7"/>
      <c r="AD26" s="7"/>
      <c r="AE26" s="8">
        <f t="shared" si="3"/>
        <v>0</v>
      </c>
      <c r="AF26" s="8">
        <f t="shared" si="3"/>
        <v>0</v>
      </c>
      <c r="AG26" s="8"/>
      <c r="AH26" s="8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>
        <f t="shared" si="11"/>
        <v>0</v>
      </c>
      <c r="AV26" s="7">
        <f t="shared" si="11"/>
        <v>0</v>
      </c>
      <c r="AW26" s="7"/>
      <c r="AX26" s="7"/>
      <c r="AY26" s="9">
        <f t="shared" si="12"/>
        <v>0</v>
      </c>
      <c r="AZ26" s="9">
        <f t="shared" si="12"/>
        <v>0</v>
      </c>
      <c r="BA26" s="9"/>
      <c r="BB26" s="9"/>
      <c r="BC26" s="7"/>
      <c r="BD26" s="7"/>
      <c r="BE26" s="7"/>
      <c r="BF26" s="7"/>
      <c r="BG26" s="7"/>
      <c r="BH26" s="7"/>
      <c r="BI26" s="7"/>
      <c r="BJ26" s="7"/>
      <c r="BK26" s="8">
        <f t="shared" si="6"/>
        <v>0</v>
      </c>
      <c r="BL26" s="8">
        <f t="shared" si="6"/>
        <v>0</v>
      </c>
      <c r="BM26" s="8">
        <f t="shared" si="0"/>
        <v>0</v>
      </c>
      <c r="BN26" s="8">
        <f t="shared" si="0"/>
        <v>0</v>
      </c>
      <c r="BO26" s="7"/>
      <c r="BP26" s="7"/>
      <c r="BQ26" s="31"/>
      <c r="BR26" s="31"/>
    </row>
    <row r="27" spans="1:95" s="19" customFormat="1" ht="18" customHeight="1" x14ac:dyDescent="0.25">
      <c r="A27" s="37">
        <v>20</v>
      </c>
      <c r="B27" s="6" t="s">
        <v>27</v>
      </c>
      <c r="C27" s="7"/>
      <c r="D27" s="7"/>
      <c r="E27" s="7"/>
      <c r="F27" s="7"/>
      <c r="G27" s="7"/>
      <c r="H27" s="7"/>
      <c r="I27" s="8">
        <f t="shared" si="1"/>
        <v>0</v>
      </c>
      <c r="J27" s="8">
        <f t="shared" si="1"/>
        <v>0</v>
      </c>
      <c r="K27" s="7"/>
      <c r="L27" s="7"/>
      <c r="M27" s="7"/>
      <c r="N27" s="7"/>
      <c r="O27" s="8">
        <f t="shared" si="2"/>
        <v>0</v>
      </c>
      <c r="P27" s="8">
        <f t="shared" si="2"/>
        <v>0</v>
      </c>
      <c r="Q27" s="8"/>
      <c r="R27" s="8"/>
      <c r="S27" s="8"/>
      <c r="T27" s="8"/>
      <c r="U27" s="7"/>
      <c r="V27" s="7"/>
      <c r="W27" s="7"/>
      <c r="X27" s="7"/>
      <c r="Y27" s="7"/>
      <c r="Z27" s="7"/>
      <c r="AA27" s="7"/>
      <c r="AB27" s="7"/>
      <c r="AC27" s="7"/>
      <c r="AD27" s="7"/>
      <c r="AE27" s="8">
        <f t="shared" si="3"/>
        <v>0</v>
      </c>
      <c r="AF27" s="8">
        <f t="shared" si="3"/>
        <v>0</v>
      </c>
      <c r="AG27" s="8"/>
      <c r="AH27" s="8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>
        <f t="shared" si="11"/>
        <v>0</v>
      </c>
      <c r="AV27" s="7">
        <f t="shared" si="11"/>
        <v>0</v>
      </c>
      <c r="AW27" s="7"/>
      <c r="AX27" s="7"/>
      <c r="AY27" s="9">
        <f t="shared" si="12"/>
        <v>0</v>
      </c>
      <c r="AZ27" s="9">
        <f t="shared" si="12"/>
        <v>0</v>
      </c>
      <c r="BA27" s="9"/>
      <c r="BB27" s="9"/>
      <c r="BC27" s="7"/>
      <c r="BD27" s="7"/>
      <c r="BE27" s="7"/>
      <c r="BF27" s="7"/>
      <c r="BG27" s="7"/>
      <c r="BH27" s="7"/>
      <c r="BI27" s="7"/>
      <c r="BJ27" s="7"/>
      <c r="BK27" s="8">
        <f t="shared" si="6"/>
        <v>0</v>
      </c>
      <c r="BL27" s="8">
        <f t="shared" si="6"/>
        <v>0</v>
      </c>
      <c r="BM27" s="8">
        <f t="shared" si="0"/>
        <v>0</v>
      </c>
      <c r="BN27" s="8">
        <f t="shared" si="0"/>
        <v>0</v>
      </c>
      <c r="BO27" s="7"/>
      <c r="BP27" s="7"/>
      <c r="BQ27" s="31"/>
      <c r="BR27" s="31"/>
    </row>
    <row r="28" spans="1:95" s="19" customFormat="1" ht="18" customHeight="1" x14ac:dyDescent="0.25">
      <c r="A28" s="37">
        <v>21</v>
      </c>
      <c r="B28" s="6" t="s">
        <v>59</v>
      </c>
      <c r="C28" s="7"/>
      <c r="D28" s="7"/>
      <c r="E28" s="7"/>
      <c r="F28" s="7"/>
      <c r="G28" s="7"/>
      <c r="H28" s="7"/>
      <c r="I28" s="8">
        <f t="shared" si="1"/>
        <v>0</v>
      </c>
      <c r="J28" s="8">
        <f t="shared" si="1"/>
        <v>0</v>
      </c>
      <c r="K28" s="7"/>
      <c r="L28" s="7"/>
      <c r="M28" s="7"/>
      <c r="N28" s="7"/>
      <c r="O28" s="8">
        <f t="shared" si="2"/>
        <v>0</v>
      </c>
      <c r="P28" s="8">
        <f t="shared" si="2"/>
        <v>0</v>
      </c>
      <c r="Q28" s="8"/>
      <c r="R28" s="8"/>
      <c r="S28" s="8"/>
      <c r="T28" s="8"/>
      <c r="U28" s="7"/>
      <c r="V28" s="7"/>
      <c r="W28" s="7"/>
      <c r="X28" s="7"/>
      <c r="Y28" s="7"/>
      <c r="Z28" s="7"/>
      <c r="AA28" s="7"/>
      <c r="AB28" s="7"/>
      <c r="AC28" s="7"/>
      <c r="AD28" s="7"/>
      <c r="AE28" s="8">
        <f t="shared" si="3"/>
        <v>0</v>
      </c>
      <c r="AF28" s="8">
        <f t="shared" si="3"/>
        <v>0</v>
      </c>
      <c r="AG28" s="8"/>
      <c r="AH28" s="8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>
        <f t="shared" si="11"/>
        <v>0</v>
      </c>
      <c r="AV28" s="7">
        <f t="shared" si="11"/>
        <v>0</v>
      </c>
      <c r="AW28" s="7"/>
      <c r="AX28" s="7"/>
      <c r="AY28" s="9">
        <f t="shared" si="12"/>
        <v>0</v>
      </c>
      <c r="AZ28" s="9">
        <f t="shared" si="12"/>
        <v>0</v>
      </c>
      <c r="BA28" s="9"/>
      <c r="BB28" s="9"/>
      <c r="BC28" s="7"/>
      <c r="BD28" s="7"/>
      <c r="BE28" s="7"/>
      <c r="BF28" s="7"/>
      <c r="BG28" s="7"/>
      <c r="BH28" s="7"/>
      <c r="BI28" s="7"/>
      <c r="BJ28" s="7"/>
      <c r="BK28" s="8">
        <f t="shared" si="6"/>
        <v>0</v>
      </c>
      <c r="BL28" s="8">
        <f t="shared" si="6"/>
        <v>0</v>
      </c>
      <c r="BM28" s="8">
        <f t="shared" si="0"/>
        <v>0</v>
      </c>
      <c r="BN28" s="8">
        <f t="shared" si="0"/>
        <v>0</v>
      </c>
      <c r="BO28" s="7"/>
      <c r="BP28" s="7"/>
      <c r="BQ28" s="31"/>
      <c r="BR28" s="31"/>
    </row>
    <row r="29" spans="1:95" s="19" customFormat="1" ht="18" customHeight="1" x14ac:dyDescent="0.25">
      <c r="A29" s="37">
        <v>22</v>
      </c>
      <c r="B29" s="6" t="s">
        <v>28</v>
      </c>
      <c r="C29" s="7"/>
      <c r="D29" s="7"/>
      <c r="E29" s="7"/>
      <c r="F29" s="7"/>
      <c r="G29" s="7"/>
      <c r="H29" s="7"/>
      <c r="I29" s="8">
        <f t="shared" si="1"/>
        <v>0</v>
      </c>
      <c r="J29" s="8">
        <f t="shared" si="1"/>
        <v>0</v>
      </c>
      <c r="K29" s="7"/>
      <c r="L29" s="7"/>
      <c r="M29" s="7"/>
      <c r="N29" s="7"/>
      <c r="O29" s="8">
        <f t="shared" si="2"/>
        <v>0</v>
      </c>
      <c r="P29" s="8">
        <f t="shared" si="2"/>
        <v>0</v>
      </c>
      <c r="Q29" s="8"/>
      <c r="R29" s="8"/>
      <c r="S29" s="8"/>
      <c r="T29" s="8"/>
      <c r="U29" s="7"/>
      <c r="V29" s="7"/>
      <c r="W29" s="7"/>
      <c r="X29" s="7"/>
      <c r="Y29" s="7"/>
      <c r="Z29" s="7"/>
      <c r="AA29" s="7"/>
      <c r="AB29" s="7"/>
      <c r="AC29" s="7"/>
      <c r="AD29" s="7"/>
      <c r="AE29" s="8">
        <f t="shared" si="3"/>
        <v>0</v>
      </c>
      <c r="AF29" s="8">
        <f t="shared" si="3"/>
        <v>0</v>
      </c>
      <c r="AG29" s="8"/>
      <c r="AH29" s="8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>
        <f t="shared" si="11"/>
        <v>0</v>
      </c>
      <c r="AV29" s="7">
        <f t="shared" si="11"/>
        <v>0</v>
      </c>
      <c r="AW29" s="7"/>
      <c r="AX29" s="7"/>
      <c r="AY29" s="9">
        <f t="shared" si="12"/>
        <v>0</v>
      </c>
      <c r="AZ29" s="9">
        <f t="shared" si="12"/>
        <v>0</v>
      </c>
      <c r="BA29" s="9"/>
      <c r="BB29" s="9"/>
      <c r="BC29" s="7"/>
      <c r="BD29" s="7"/>
      <c r="BE29" s="7"/>
      <c r="BF29" s="7"/>
      <c r="BG29" s="7"/>
      <c r="BH29" s="7"/>
      <c r="BI29" s="7"/>
      <c r="BJ29" s="7"/>
      <c r="BK29" s="8">
        <f t="shared" si="6"/>
        <v>0</v>
      </c>
      <c r="BL29" s="8">
        <f t="shared" si="6"/>
        <v>0</v>
      </c>
      <c r="BM29" s="8">
        <f t="shared" si="0"/>
        <v>0</v>
      </c>
      <c r="BN29" s="8">
        <f t="shared" si="0"/>
        <v>0</v>
      </c>
      <c r="BO29" s="7"/>
      <c r="BP29" s="7"/>
      <c r="BQ29" s="31"/>
      <c r="BR29" s="31"/>
    </row>
    <row r="30" spans="1:95" s="19" customFormat="1" ht="18" customHeight="1" x14ac:dyDescent="0.25">
      <c r="A30" s="37">
        <v>23</v>
      </c>
      <c r="B30" s="6" t="s">
        <v>98</v>
      </c>
      <c r="C30" s="7"/>
      <c r="D30" s="7"/>
      <c r="E30" s="7"/>
      <c r="F30" s="7"/>
      <c r="G30" s="7"/>
      <c r="H30" s="7"/>
      <c r="I30" s="8">
        <f t="shared" si="1"/>
        <v>0</v>
      </c>
      <c r="J30" s="8">
        <f t="shared" si="1"/>
        <v>0</v>
      </c>
      <c r="K30" s="7"/>
      <c r="L30" s="7"/>
      <c r="M30" s="7"/>
      <c r="N30" s="7"/>
      <c r="O30" s="8">
        <f t="shared" si="2"/>
        <v>0</v>
      </c>
      <c r="P30" s="8">
        <f t="shared" si="2"/>
        <v>0</v>
      </c>
      <c r="Q30" s="8"/>
      <c r="R30" s="8"/>
      <c r="S30" s="8"/>
      <c r="T30" s="8"/>
      <c r="U30" s="7"/>
      <c r="V30" s="7"/>
      <c r="W30" s="7"/>
      <c r="X30" s="7"/>
      <c r="Y30" s="7"/>
      <c r="Z30" s="7"/>
      <c r="AA30" s="7"/>
      <c r="AB30" s="7"/>
      <c r="AC30" s="7"/>
      <c r="AD30" s="7"/>
      <c r="AE30" s="8">
        <f t="shared" si="3"/>
        <v>0</v>
      </c>
      <c r="AF30" s="8">
        <f t="shared" si="3"/>
        <v>0</v>
      </c>
      <c r="AG30" s="8"/>
      <c r="AH30" s="8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>
        <f t="shared" si="11"/>
        <v>0</v>
      </c>
      <c r="AV30" s="7">
        <f t="shared" si="11"/>
        <v>0</v>
      </c>
      <c r="AW30" s="7"/>
      <c r="AX30" s="7"/>
      <c r="AY30" s="9">
        <f t="shared" si="12"/>
        <v>0</v>
      </c>
      <c r="AZ30" s="9">
        <f t="shared" si="12"/>
        <v>0</v>
      </c>
      <c r="BA30" s="9"/>
      <c r="BB30" s="9"/>
      <c r="BC30" s="7"/>
      <c r="BD30" s="7"/>
      <c r="BE30" s="7"/>
      <c r="BF30" s="7"/>
      <c r="BG30" s="7"/>
      <c r="BH30" s="7"/>
      <c r="BI30" s="7"/>
      <c r="BJ30" s="7"/>
      <c r="BK30" s="8">
        <f t="shared" si="6"/>
        <v>0</v>
      </c>
      <c r="BL30" s="8">
        <f t="shared" si="6"/>
        <v>0</v>
      </c>
      <c r="BM30" s="8">
        <f t="shared" si="0"/>
        <v>0</v>
      </c>
      <c r="BN30" s="8">
        <f t="shared" si="0"/>
        <v>0</v>
      </c>
      <c r="BO30" s="7"/>
      <c r="BP30" s="7"/>
      <c r="BQ30" s="31"/>
      <c r="BR30" s="31"/>
    </row>
    <row r="31" spans="1:95" s="19" customFormat="1" ht="18" customHeight="1" x14ac:dyDescent="0.25">
      <c r="A31" s="37">
        <v>24</v>
      </c>
      <c r="B31" s="6" t="s">
        <v>29</v>
      </c>
      <c r="C31" s="7"/>
      <c r="D31" s="7"/>
      <c r="E31" s="7"/>
      <c r="F31" s="7"/>
      <c r="G31" s="7"/>
      <c r="H31" s="7"/>
      <c r="I31" s="8">
        <f t="shared" si="1"/>
        <v>0</v>
      </c>
      <c r="J31" s="8">
        <f t="shared" si="1"/>
        <v>0</v>
      </c>
      <c r="K31" s="7"/>
      <c r="L31" s="7"/>
      <c r="M31" s="7"/>
      <c r="N31" s="7"/>
      <c r="O31" s="8">
        <f t="shared" si="2"/>
        <v>0</v>
      </c>
      <c r="P31" s="8">
        <f t="shared" si="2"/>
        <v>0</v>
      </c>
      <c r="Q31" s="8"/>
      <c r="R31" s="8"/>
      <c r="S31" s="8"/>
      <c r="T31" s="8"/>
      <c r="U31" s="7"/>
      <c r="V31" s="7"/>
      <c r="W31" s="7"/>
      <c r="X31" s="7"/>
      <c r="Y31" s="7"/>
      <c r="Z31" s="7"/>
      <c r="AA31" s="7"/>
      <c r="AB31" s="7"/>
      <c r="AC31" s="7"/>
      <c r="AD31" s="7"/>
      <c r="AE31" s="8">
        <f t="shared" si="3"/>
        <v>0</v>
      </c>
      <c r="AF31" s="8">
        <f t="shared" si="3"/>
        <v>0</v>
      </c>
      <c r="AG31" s="8"/>
      <c r="AH31" s="8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>
        <f t="shared" si="11"/>
        <v>0</v>
      </c>
      <c r="AV31" s="7">
        <f t="shared" si="11"/>
        <v>0</v>
      </c>
      <c r="AW31" s="7"/>
      <c r="AX31" s="7"/>
      <c r="AY31" s="9">
        <f t="shared" si="12"/>
        <v>0</v>
      </c>
      <c r="AZ31" s="9">
        <f t="shared" si="12"/>
        <v>0</v>
      </c>
      <c r="BA31" s="9"/>
      <c r="BB31" s="9"/>
      <c r="BC31" s="7"/>
      <c r="BD31" s="7"/>
      <c r="BE31" s="7"/>
      <c r="BF31" s="7"/>
      <c r="BG31" s="7"/>
      <c r="BH31" s="7"/>
      <c r="BI31" s="7"/>
      <c r="BJ31" s="7"/>
      <c r="BK31" s="8">
        <f t="shared" si="6"/>
        <v>0</v>
      </c>
      <c r="BL31" s="8">
        <f t="shared" si="6"/>
        <v>0</v>
      </c>
      <c r="BM31" s="8">
        <f t="shared" si="0"/>
        <v>0</v>
      </c>
      <c r="BN31" s="8">
        <f t="shared" si="0"/>
        <v>0</v>
      </c>
      <c r="BO31" s="7"/>
      <c r="BP31" s="7"/>
      <c r="BQ31" s="31"/>
      <c r="BR31" s="31"/>
    </row>
    <row r="32" spans="1:95" s="16" customFormat="1" ht="18" customHeight="1" x14ac:dyDescent="0.25">
      <c r="A32" s="38"/>
      <c r="B32" s="13" t="s">
        <v>30</v>
      </c>
      <c r="C32" s="8">
        <f>SUM(C20:C31)</f>
        <v>0</v>
      </c>
      <c r="D32" s="8">
        <f t="shared" ref="D32:BQ32" si="13">SUM(D20:D31)</f>
        <v>0</v>
      </c>
      <c r="E32" s="8">
        <f t="shared" si="13"/>
        <v>0</v>
      </c>
      <c r="F32" s="8">
        <f t="shared" si="13"/>
        <v>0</v>
      </c>
      <c r="G32" s="8">
        <f t="shared" si="13"/>
        <v>0</v>
      </c>
      <c r="H32" s="8">
        <f t="shared" si="13"/>
        <v>0</v>
      </c>
      <c r="I32" s="8">
        <f t="shared" si="1"/>
        <v>0</v>
      </c>
      <c r="J32" s="8">
        <f t="shared" si="1"/>
        <v>0</v>
      </c>
      <c r="K32" s="8">
        <f t="shared" si="13"/>
        <v>0</v>
      </c>
      <c r="L32" s="8">
        <f t="shared" si="13"/>
        <v>0</v>
      </c>
      <c r="M32" s="8">
        <f t="shared" si="13"/>
        <v>0</v>
      </c>
      <c r="N32" s="8">
        <f t="shared" si="13"/>
        <v>0</v>
      </c>
      <c r="O32" s="8">
        <f t="shared" si="2"/>
        <v>0</v>
      </c>
      <c r="P32" s="8">
        <f t="shared" si="2"/>
        <v>0</v>
      </c>
      <c r="Q32" s="8">
        <f t="shared" si="13"/>
        <v>0</v>
      </c>
      <c r="R32" s="8">
        <f t="shared" si="13"/>
        <v>0</v>
      </c>
      <c r="S32" s="8">
        <f t="shared" si="13"/>
        <v>0</v>
      </c>
      <c r="T32" s="8">
        <f t="shared" si="13"/>
        <v>0</v>
      </c>
      <c r="U32" s="8">
        <f t="shared" si="13"/>
        <v>0</v>
      </c>
      <c r="V32" s="8">
        <f t="shared" si="13"/>
        <v>0</v>
      </c>
      <c r="W32" s="8">
        <f t="shared" si="13"/>
        <v>0</v>
      </c>
      <c r="X32" s="8">
        <f t="shared" si="13"/>
        <v>0</v>
      </c>
      <c r="Y32" s="8">
        <f t="shared" si="13"/>
        <v>0</v>
      </c>
      <c r="Z32" s="8">
        <f t="shared" si="13"/>
        <v>0</v>
      </c>
      <c r="AA32" s="8">
        <f t="shared" si="13"/>
        <v>0</v>
      </c>
      <c r="AB32" s="8">
        <f t="shared" si="13"/>
        <v>0</v>
      </c>
      <c r="AC32" s="8">
        <f t="shared" si="13"/>
        <v>0</v>
      </c>
      <c r="AD32" s="8">
        <f t="shared" si="13"/>
        <v>0</v>
      </c>
      <c r="AE32" s="8">
        <f t="shared" si="3"/>
        <v>0</v>
      </c>
      <c r="AF32" s="8">
        <f t="shared" si="3"/>
        <v>0</v>
      </c>
      <c r="AG32" s="8">
        <f t="shared" si="13"/>
        <v>0</v>
      </c>
      <c r="AH32" s="8">
        <f t="shared" si="13"/>
        <v>0</v>
      </c>
      <c r="AI32" s="8">
        <f t="shared" si="13"/>
        <v>0</v>
      </c>
      <c r="AJ32" s="8">
        <f t="shared" si="13"/>
        <v>0</v>
      </c>
      <c r="AK32" s="8">
        <f t="shared" si="13"/>
        <v>0</v>
      </c>
      <c r="AL32" s="8">
        <f t="shared" si="13"/>
        <v>0</v>
      </c>
      <c r="AM32" s="8">
        <f t="shared" si="13"/>
        <v>0</v>
      </c>
      <c r="AN32" s="8">
        <f t="shared" si="13"/>
        <v>0</v>
      </c>
      <c r="AO32" s="8">
        <f t="shared" si="13"/>
        <v>0</v>
      </c>
      <c r="AP32" s="8">
        <f t="shared" si="13"/>
        <v>0</v>
      </c>
      <c r="AQ32" s="8">
        <f t="shared" si="13"/>
        <v>0</v>
      </c>
      <c r="AR32" s="8">
        <f t="shared" si="13"/>
        <v>0</v>
      </c>
      <c r="AS32" s="8">
        <f t="shared" si="13"/>
        <v>0</v>
      </c>
      <c r="AT32" s="8">
        <f t="shared" si="13"/>
        <v>0</v>
      </c>
      <c r="AU32" s="8">
        <f t="shared" si="13"/>
        <v>0</v>
      </c>
      <c r="AV32" s="8">
        <f t="shared" si="13"/>
        <v>0</v>
      </c>
      <c r="AW32" s="8">
        <f t="shared" si="13"/>
        <v>0</v>
      </c>
      <c r="AX32" s="8">
        <f t="shared" si="13"/>
        <v>0</v>
      </c>
      <c r="AY32" s="9">
        <f t="shared" si="12"/>
        <v>0</v>
      </c>
      <c r="AZ32" s="9">
        <f t="shared" si="12"/>
        <v>0</v>
      </c>
      <c r="BA32" s="8">
        <f t="shared" si="13"/>
        <v>0</v>
      </c>
      <c r="BB32" s="8">
        <f t="shared" si="13"/>
        <v>0</v>
      </c>
      <c r="BC32" s="8">
        <f t="shared" si="13"/>
        <v>0</v>
      </c>
      <c r="BD32" s="8">
        <f t="shared" si="13"/>
        <v>0</v>
      </c>
      <c r="BE32" s="8">
        <f t="shared" si="13"/>
        <v>0</v>
      </c>
      <c r="BF32" s="8">
        <f t="shared" si="13"/>
        <v>0</v>
      </c>
      <c r="BG32" s="8">
        <f t="shared" si="13"/>
        <v>0</v>
      </c>
      <c r="BH32" s="8">
        <f t="shared" si="13"/>
        <v>0</v>
      </c>
      <c r="BI32" s="8">
        <f t="shared" si="13"/>
        <v>0</v>
      </c>
      <c r="BJ32" s="8">
        <f t="shared" si="13"/>
        <v>0</v>
      </c>
      <c r="BK32" s="8">
        <f t="shared" si="6"/>
        <v>0</v>
      </c>
      <c r="BL32" s="8">
        <f t="shared" si="6"/>
        <v>0</v>
      </c>
      <c r="BM32" s="8">
        <f t="shared" si="0"/>
        <v>0</v>
      </c>
      <c r="BN32" s="8">
        <f t="shared" si="0"/>
        <v>0</v>
      </c>
      <c r="BO32" s="8">
        <f t="shared" si="13"/>
        <v>0</v>
      </c>
      <c r="BP32" s="8">
        <f t="shared" si="13"/>
        <v>0</v>
      </c>
      <c r="BQ32" s="8">
        <f t="shared" si="13"/>
        <v>0</v>
      </c>
      <c r="BR32" s="8">
        <f t="shared" ref="BR32" si="14">SUM(BR20:BR31)</f>
        <v>0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7">
        <v>50</v>
      </c>
      <c r="D33" s="7">
        <v>210</v>
      </c>
      <c r="E33" s="7">
        <v>483</v>
      </c>
      <c r="F33" s="7">
        <v>2250</v>
      </c>
      <c r="G33" s="7">
        <v>2</v>
      </c>
      <c r="H33" s="7">
        <v>5</v>
      </c>
      <c r="I33" s="8">
        <f t="shared" si="1"/>
        <v>535</v>
      </c>
      <c r="J33" s="8">
        <f t="shared" si="1"/>
        <v>2465</v>
      </c>
      <c r="K33" s="7">
        <v>30</v>
      </c>
      <c r="L33" s="7">
        <v>150</v>
      </c>
      <c r="M33" s="7">
        <v>10</v>
      </c>
      <c r="N33" s="7">
        <v>100</v>
      </c>
      <c r="O33" s="8">
        <f t="shared" si="2"/>
        <v>575</v>
      </c>
      <c r="P33" s="8">
        <f t="shared" si="2"/>
        <v>2715</v>
      </c>
      <c r="Q33" s="8"/>
      <c r="R33" s="8"/>
      <c r="S33" s="7">
        <v>373.75</v>
      </c>
      <c r="T33" s="7">
        <v>1764.75</v>
      </c>
      <c r="U33" s="7">
        <v>50</v>
      </c>
      <c r="V33" s="7">
        <v>210</v>
      </c>
      <c r="W33" s="7">
        <v>10</v>
      </c>
      <c r="X33" s="7">
        <v>50</v>
      </c>
      <c r="Y33" s="7"/>
      <c r="Z33" s="7"/>
      <c r="AA33" s="7"/>
      <c r="AB33" s="7"/>
      <c r="AC33" s="7">
        <v>0</v>
      </c>
      <c r="AD33" s="7">
        <v>0</v>
      </c>
      <c r="AE33" s="8">
        <f t="shared" si="3"/>
        <v>60</v>
      </c>
      <c r="AF33" s="8">
        <f t="shared" si="3"/>
        <v>260</v>
      </c>
      <c r="AG33" s="8"/>
      <c r="AH33" s="8"/>
      <c r="AI33" s="7">
        <v>0</v>
      </c>
      <c r="AJ33" s="7">
        <v>0</v>
      </c>
      <c r="AK33" s="7">
        <v>0</v>
      </c>
      <c r="AL33" s="7">
        <v>0</v>
      </c>
      <c r="AM33" s="7">
        <v>23</v>
      </c>
      <c r="AN33" s="7">
        <v>120</v>
      </c>
      <c r="AO33" s="7">
        <v>0</v>
      </c>
      <c r="AP33" s="7">
        <v>0</v>
      </c>
      <c r="AQ33" s="7">
        <v>12</v>
      </c>
      <c r="AR33" s="7">
        <v>55</v>
      </c>
      <c r="AS33" s="7">
        <v>0</v>
      </c>
      <c r="AT33" s="7">
        <v>0</v>
      </c>
      <c r="AU33" s="7">
        <f t="shared" ref="AU33:AV42" si="15">AI33+AK33+AM33+AO33+AQ33+AS33</f>
        <v>35</v>
      </c>
      <c r="AV33" s="7">
        <f t="shared" si="15"/>
        <v>175</v>
      </c>
      <c r="AW33" s="7"/>
      <c r="AX33" s="7"/>
      <c r="AY33" s="9">
        <f t="shared" si="12"/>
        <v>670</v>
      </c>
      <c r="AZ33" s="9">
        <f t="shared" si="12"/>
        <v>3150</v>
      </c>
      <c r="BA33" s="7"/>
      <c r="BB33" s="7"/>
      <c r="BC33" s="7"/>
      <c r="BD33" s="7"/>
      <c r="BE33" s="7"/>
      <c r="BF33" s="7"/>
      <c r="BG33" s="7"/>
      <c r="BH33" s="7"/>
      <c r="BI33" s="7">
        <v>20</v>
      </c>
      <c r="BJ33" s="7">
        <v>75</v>
      </c>
      <c r="BK33" s="8">
        <f t="shared" si="6"/>
        <v>20</v>
      </c>
      <c r="BL33" s="8">
        <f t="shared" si="6"/>
        <v>75</v>
      </c>
      <c r="BM33" s="8">
        <f t="shared" si="0"/>
        <v>690</v>
      </c>
      <c r="BN33" s="8">
        <f t="shared" si="0"/>
        <v>3225</v>
      </c>
      <c r="BO33" s="7">
        <v>123.24000000000001</v>
      </c>
      <c r="BP33" s="7">
        <v>581.70000000000005</v>
      </c>
      <c r="BQ33" s="7">
        <v>3</v>
      </c>
      <c r="BR33" s="7">
        <v>2</v>
      </c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7">
        <v>5719</v>
      </c>
      <c r="D34" s="7">
        <v>11895</v>
      </c>
      <c r="E34" s="7">
        <v>2263</v>
      </c>
      <c r="F34" s="7">
        <v>7050</v>
      </c>
      <c r="G34" s="7">
        <v>15</v>
      </c>
      <c r="H34" s="7">
        <v>55</v>
      </c>
      <c r="I34" s="8">
        <f t="shared" si="1"/>
        <v>7997</v>
      </c>
      <c r="J34" s="8">
        <f t="shared" si="1"/>
        <v>19000</v>
      </c>
      <c r="K34" s="7">
        <v>3115</v>
      </c>
      <c r="L34" s="7">
        <v>10200</v>
      </c>
      <c r="M34" s="7">
        <v>329</v>
      </c>
      <c r="N34" s="7">
        <v>8400</v>
      </c>
      <c r="O34" s="8">
        <f t="shared" si="2"/>
        <v>11441</v>
      </c>
      <c r="P34" s="8">
        <f t="shared" si="2"/>
        <v>37600</v>
      </c>
      <c r="Q34" s="8"/>
      <c r="R34" s="8"/>
      <c r="S34" s="7">
        <v>7467.26</v>
      </c>
      <c r="T34" s="7">
        <v>24489</v>
      </c>
      <c r="U34" s="7">
        <v>2076</v>
      </c>
      <c r="V34" s="7">
        <v>7915</v>
      </c>
      <c r="W34" s="7">
        <v>680</v>
      </c>
      <c r="X34" s="7">
        <v>7555</v>
      </c>
      <c r="Y34" s="7"/>
      <c r="Z34" s="7"/>
      <c r="AA34" s="7"/>
      <c r="AB34" s="7"/>
      <c r="AC34" s="7">
        <v>2</v>
      </c>
      <c r="AD34" s="7">
        <v>300</v>
      </c>
      <c r="AE34" s="8">
        <f t="shared" si="3"/>
        <v>2758</v>
      </c>
      <c r="AF34" s="8">
        <f t="shared" si="3"/>
        <v>15770</v>
      </c>
      <c r="AG34" s="8"/>
      <c r="AH34" s="8"/>
      <c r="AI34" s="7">
        <v>1</v>
      </c>
      <c r="AJ34" s="7">
        <v>25</v>
      </c>
      <c r="AK34" s="7">
        <v>36</v>
      </c>
      <c r="AL34" s="7">
        <v>150</v>
      </c>
      <c r="AM34" s="7">
        <v>63</v>
      </c>
      <c r="AN34" s="7">
        <v>445</v>
      </c>
      <c r="AO34" s="7">
        <v>7</v>
      </c>
      <c r="AP34" s="7">
        <v>25</v>
      </c>
      <c r="AQ34" s="7">
        <v>75</v>
      </c>
      <c r="AR34" s="7">
        <v>258</v>
      </c>
      <c r="AS34" s="7">
        <v>12</v>
      </c>
      <c r="AT34" s="7">
        <v>62</v>
      </c>
      <c r="AU34" s="7">
        <f t="shared" si="15"/>
        <v>194</v>
      </c>
      <c r="AV34" s="7">
        <f t="shared" si="15"/>
        <v>965</v>
      </c>
      <c r="AW34" s="7"/>
      <c r="AX34" s="7"/>
      <c r="AY34" s="9">
        <f t="shared" si="12"/>
        <v>14393</v>
      </c>
      <c r="AZ34" s="9">
        <f t="shared" si="12"/>
        <v>54335</v>
      </c>
      <c r="BA34" s="9"/>
      <c r="BB34" s="9"/>
      <c r="BC34" s="7"/>
      <c r="BD34" s="7"/>
      <c r="BE34" s="7"/>
      <c r="BF34" s="7"/>
      <c r="BG34" s="7"/>
      <c r="BH34" s="7"/>
      <c r="BI34" s="7">
        <v>825</v>
      </c>
      <c r="BJ34" s="7">
        <v>7600</v>
      </c>
      <c r="BK34" s="8">
        <f t="shared" si="6"/>
        <v>825</v>
      </c>
      <c r="BL34" s="8">
        <f t="shared" si="6"/>
        <v>7600</v>
      </c>
      <c r="BM34" s="8">
        <f t="shared" si="0"/>
        <v>15218</v>
      </c>
      <c r="BN34" s="8">
        <f t="shared" si="0"/>
        <v>61935</v>
      </c>
      <c r="BO34" s="7">
        <v>2691.62</v>
      </c>
      <c r="BP34" s="7">
        <v>10349.400000000001</v>
      </c>
      <c r="BQ34" s="7">
        <v>85</v>
      </c>
      <c r="BR34" s="7">
        <v>70</v>
      </c>
    </row>
    <row r="35" spans="1:95" s="10" customFormat="1" ht="18" customHeight="1" x14ac:dyDescent="0.25">
      <c r="A35" s="39">
        <v>27</v>
      </c>
      <c r="B35" s="12" t="s">
        <v>14</v>
      </c>
      <c r="C35" s="7">
        <v>534</v>
      </c>
      <c r="D35" s="7">
        <v>1435</v>
      </c>
      <c r="E35" s="7">
        <v>238</v>
      </c>
      <c r="F35" s="7">
        <v>550</v>
      </c>
      <c r="G35" s="7">
        <v>4</v>
      </c>
      <c r="H35" s="7">
        <v>15</v>
      </c>
      <c r="I35" s="8">
        <f t="shared" si="1"/>
        <v>776</v>
      </c>
      <c r="J35" s="8">
        <f t="shared" si="1"/>
        <v>2000</v>
      </c>
      <c r="K35" s="7">
        <v>50</v>
      </c>
      <c r="L35" s="7">
        <v>200</v>
      </c>
      <c r="M35" s="7">
        <v>18</v>
      </c>
      <c r="N35" s="7">
        <v>75</v>
      </c>
      <c r="O35" s="8">
        <f t="shared" si="2"/>
        <v>844</v>
      </c>
      <c r="P35" s="8">
        <f t="shared" si="2"/>
        <v>2275</v>
      </c>
      <c r="Q35" s="8"/>
      <c r="R35" s="8"/>
      <c r="S35" s="7">
        <v>548.6</v>
      </c>
      <c r="T35" s="7">
        <v>1478.75</v>
      </c>
      <c r="U35" s="7">
        <v>125</v>
      </c>
      <c r="V35" s="7">
        <v>525</v>
      </c>
      <c r="W35" s="7">
        <v>15</v>
      </c>
      <c r="X35" s="7">
        <v>80</v>
      </c>
      <c r="Y35" s="7"/>
      <c r="Z35" s="7"/>
      <c r="AA35" s="7"/>
      <c r="AB35" s="7"/>
      <c r="AC35" s="7">
        <v>0</v>
      </c>
      <c r="AD35" s="7">
        <v>0</v>
      </c>
      <c r="AE35" s="8">
        <f>U35+W35+Y35+AA35+AC35</f>
        <v>140</v>
      </c>
      <c r="AF35" s="8">
        <f>V35+X35+Z35+AB35+AD35</f>
        <v>605</v>
      </c>
      <c r="AG35" s="8"/>
      <c r="AH35" s="8"/>
      <c r="AI35" s="7">
        <v>0</v>
      </c>
      <c r="AJ35" s="7">
        <v>0</v>
      </c>
      <c r="AK35" s="7">
        <v>7</v>
      </c>
      <c r="AL35" s="7">
        <v>34</v>
      </c>
      <c r="AM35" s="7">
        <v>18</v>
      </c>
      <c r="AN35" s="7">
        <v>90</v>
      </c>
      <c r="AO35" s="7">
        <v>2</v>
      </c>
      <c r="AP35" s="7">
        <v>5</v>
      </c>
      <c r="AQ35" s="7">
        <v>5</v>
      </c>
      <c r="AR35" s="7">
        <v>55</v>
      </c>
      <c r="AS35" s="7">
        <v>4</v>
      </c>
      <c r="AT35" s="7">
        <v>15</v>
      </c>
      <c r="AU35" s="7">
        <f t="shared" si="15"/>
        <v>36</v>
      </c>
      <c r="AV35" s="7">
        <f t="shared" si="15"/>
        <v>199</v>
      </c>
      <c r="AW35" s="7"/>
      <c r="AX35" s="7"/>
      <c r="AY35" s="9">
        <f t="shared" si="12"/>
        <v>1020</v>
      </c>
      <c r="AZ35" s="9">
        <f t="shared" si="12"/>
        <v>3079</v>
      </c>
      <c r="BA35" s="9"/>
      <c r="BB35" s="9"/>
      <c r="BC35" s="7"/>
      <c r="BD35" s="7"/>
      <c r="BE35" s="7"/>
      <c r="BF35" s="7"/>
      <c r="BG35" s="7"/>
      <c r="BH35" s="7"/>
      <c r="BI35" s="7">
        <v>35</v>
      </c>
      <c r="BJ35" s="7">
        <v>200</v>
      </c>
      <c r="BK35" s="8">
        <f t="shared" si="6"/>
        <v>35</v>
      </c>
      <c r="BL35" s="8">
        <f t="shared" si="6"/>
        <v>200</v>
      </c>
      <c r="BM35" s="8">
        <f t="shared" si="0"/>
        <v>1055</v>
      </c>
      <c r="BN35" s="8">
        <f t="shared" si="0"/>
        <v>3279</v>
      </c>
      <c r="BO35" s="7">
        <v>204.00000000000003</v>
      </c>
      <c r="BP35" s="7">
        <v>615.80000000000007</v>
      </c>
      <c r="BQ35" s="7">
        <v>10</v>
      </c>
      <c r="BR35" s="7">
        <v>14</v>
      </c>
    </row>
    <row r="36" spans="1:95" s="10" customFormat="1" ht="18" customHeight="1" x14ac:dyDescent="0.25">
      <c r="A36" s="37">
        <v>28</v>
      </c>
      <c r="B36" s="6" t="s">
        <v>54</v>
      </c>
      <c r="C36" s="7">
        <v>251</v>
      </c>
      <c r="D36" s="7">
        <v>650</v>
      </c>
      <c r="E36" s="7">
        <v>1124</v>
      </c>
      <c r="F36" s="7">
        <v>2500</v>
      </c>
      <c r="G36" s="7">
        <v>1</v>
      </c>
      <c r="H36" s="7">
        <v>5</v>
      </c>
      <c r="I36" s="8">
        <f t="shared" si="1"/>
        <v>1376</v>
      </c>
      <c r="J36" s="8">
        <f t="shared" si="1"/>
        <v>3155</v>
      </c>
      <c r="K36" s="7">
        <v>25</v>
      </c>
      <c r="L36" s="7">
        <v>100</v>
      </c>
      <c r="M36" s="7">
        <v>20</v>
      </c>
      <c r="N36" s="7">
        <v>80</v>
      </c>
      <c r="O36" s="8">
        <f t="shared" si="2"/>
        <v>1421</v>
      </c>
      <c r="P36" s="8">
        <f t="shared" si="2"/>
        <v>3335</v>
      </c>
      <c r="Q36" s="8"/>
      <c r="R36" s="8"/>
      <c r="S36" s="7">
        <v>923.65</v>
      </c>
      <c r="T36" s="7">
        <v>2167.75</v>
      </c>
      <c r="U36" s="7">
        <v>1265</v>
      </c>
      <c r="V36" s="7">
        <v>4500</v>
      </c>
      <c r="W36" s="7">
        <v>550</v>
      </c>
      <c r="X36" s="7">
        <v>3050</v>
      </c>
      <c r="Y36" s="7"/>
      <c r="Z36" s="7"/>
      <c r="AA36" s="7"/>
      <c r="AB36" s="7"/>
      <c r="AC36" s="7">
        <v>0</v>
      </c>
      <c r="AD36" s="7">
        <v>0</v>
      </c>
      <c r="AE36" s="8">
        <f t="shared" si="3"/>
        <v>1815</v>
      </c>
      <c r="AF36" s="8">
        <f t="shared" si="3"/>
        <v>7550</v>
      </c>
      <c r="AG36" s="8"/>
      <c r="AH36" s="8"/>
      <c r="AI36" s="7">
        <v>0</v>
      </c>
      <c r="AJ36" s="7">
        <v>0</v>
      </c>
      <c r="AK36" s="7">
        <v>0</v>
      </c>
      <c r="AL36" s="7">
        <v>0</v>
      </c>
      <c r="AM36" s="7">
        <v>5</v>
      </c>
      <c r="AN36" s="7">
        <v>25</v>
      </c>
      <c r="AO36" s="7">
        <v>0</v>
      </c>
      <c r="AP36" s="7">
        <v>0</v>
      </c>
      <c r="AQ36" s="7">
        <v>456</v>
      </c>
      <c r="AR36" s="7">
        <v>1700</v>
      </c>
      <c r="AS36" s="7">
        <v>0</v>
      </c>
      <c r="AT36" s="7">
        <v>0</v>
      </c>
      <c r="AU36" s="7">
        <f t="shared" si="15"/>
        <v>461</v>
      </c>
      <c r="AV36" s="7">
        <f t="shared" si="15"/>
        <v>1725</v>
      </c>
      <c r="AW36" s="7"/>
      <c r="AX36" s="7"/>
      <c r="AY36" s="9">
        <f t="shared" si="12"/>
        <v>3697</v>
      </c>
      <c r="AZ36" s="9">
        <f t="shared" si="12"/>
        <v>12610</v>
      </c>
      <c r="BA36" s="9"/>
      <c r="BB36" s="9"/>
      <c r="BC36" s="7"/>
      <c r="BD36" s="7"/>
      <c r="BE36" s="7"/>
      <c r="BF36" s="7"/>
      <c r="BG36" s="7"/>
      <c r="BH36" s="7"/>
      <c r="BI36" s="7">
        <v>50</v>
      </c>
      <c r="BJ36" s="7">
        <v>300</v>
      </c>
      <c r="BK36" s="8">
        <f t="shared" si="6"/>
        <v>50</v>
      </c>
      <c r="BL36" s="8">
        <f t="shared" si="6"/>
        <v>300</v>
      </c>
      <c r="BM36" s="8">
        <f t="shared" si="0"/>
        <v>3747</v>
      </c>
      <c r="BN36" s="8">
        <f t="shared" si="0"/>
        <v>12910</v>
      </c>
      <c r="BO36" s="7">
        <v>739.40000000000009</v>
      </c>
      <c r="BP36" s="7">
        <v>2522</v>
      </c>
      <c r="BQ36" s="7">
        <v>25</v>
      </c>
      <c r="BR36" s="7">
        <v>20</v>
      </c>
    </row>
    <row r="37" spans="1:95" s="10" customFormat="1" ht="18" customHeight="1" x14ac:dyDescent="0.25">
      <c r="A37" s="39">
        <v>29</v>
      </c>
      <c r="B37" s="12" t="s">
        <v>32</v>
      </c>
      <c r="C37" s="7">
        <v>2435</v>
      </c>
      <c r="D37" s="7">
        <v>5600</v>
      </c>
      <c r="E37" s="7">
        <v>7320</v>
      </c>
      <c r="F37" s="7">
        <v>20400</v>
      </c>
      <c r="G37" s="7">
        <v>11</v>
      </c>
      <c r="H37" s="7">
        <v>40</v>
      </c>
      <c r="I37" s="8">
        <f t="shared" si="1"/>
        <v>9766</v>
      </c>
      <c r="J37" s="8">
        <f t="shared" si="1"/>
        <v>26040</v>
      </c>
      <c r="K37" s="7">
        <v>331</v>
      </c>
      <c r="L37" s="7">
        <v>1250</v>
      </c>
      <c r="M37" s="7">
        <v>95</v>
      </c>
      <c r="N37" s="7">
        <v>380</v>
      </c>
      <c r="O37" s="8">
        <f t="shared" si="2"/>
        <v>10192</v>
      </c>
      <c r="P37" s="8">
        <f t="shared" si="2"/>
        <v>27670</v>
      </c>
      <c r="Q37" s="8"/>
      <c r="R37" s="8"/>
      <c r="S37" s="7">
        <v>6582.35</v>
      </c>
      <c r="T37" s="7">
        <v>17913</v>
      </c>
      <c r="U37" s="7">
        <v>1644</v>
      </c>
      <c r="V37" s="7">
        <v>5830</v>
      </c>
      <c r="W37" s="7">
        <v>499</v>
      </c>
      <c r="X37" s="7">
        <v>3940</v>
      </c>
      <c r="Y37" s="7"/>
      <c r="Z37" s="7"/>
      <c r="AA37" s="7"/>
      <c r="AB37" s="7"/>
      <c r="AC37" s="7">
        <v>2</v>
      </c>
      <c r="AD37" s="7">
        <v>300</v>
      </c>
      <c r="AE37" s="8">
        <f t="shared" si="3"/>
        <v>2145</v>
      </c>
      <c r="AF37" s="8">
        <f t="shared" si="3"/>
        <v>10070</v>
      </c>
      <c r="AG37" s="8"/>
      <c r="AH37" s="8"/>
      <c r="AI37" s="7">
        <v>1</v>
      </c>
      <c r="AJ37" s="7">
        <v>25</v>
      </c>
      <c r="AK37" s="7">
        <v>9</v>
      </c>
      <c r="AL37" s="7">
        <v>37</v>
      </c>
      <c r="AM37" s="7">
        <v>70</v>
      </c>
      <c r="AN37" s="7">
        <v>445</v>
      </c>
      <c r="AO37" s="7">
        <v>10</v>
      </c>
      <c r="AP37" s="7">
        <v>25</v>
      </c>
      <c r="AQ37" s="7">
        <v>135</v>
      </c>
      <c r="AR37" s="7">
        <v>800</v>
      </c>
      <c r="AS37" s="7">
        <v>11</v>
      </c>
      <c r="AT37" s="7">
        <v>50</v>
      </c>
      <c r="AU37" s="7">
        <f t="shared" si="15"/>
        <v>236</v>
      </c>
      <c r="AV37" s="7">
        <f t="shared" si="15"/>
        <v>1382</v>
      </c>
      <c r="AW37" s="7"/>
      <c r="AX37" s="7"/>
      <c r="AY37" s="9">
        <f t="shared" si="12"/>
        <v>12573</v>
      </c>
      <c r="AZ37" s="9">
        <f t="shared" si="12"/>
        <v>39122</v>
      </c>
      <c r="BA37" s="9"/>
      <c r="BB37" s="9"/>
      <c r="BC37" s="7"/>
      <c r="BD37" s="7"/>
      <c r="BE37" s="7"/>
      <c r="BF37" s="7"/>
      <c r="BG37" s="7"/>
      <c r="BH37" s="7"/>
      <c r="BI37" s="7">
        <v>1100</v>
      </c>
      <c r="BJ37" s="7">
        <v>8800</v>
      </c>
      <c r="BK37" s="8">
        <f t="shared" si="6"/>
        <v>1100</v>
      </c>
      <c r="BL37" s="8">
        <f t="shared" si="6"/>
        <v>8800</v>
      </c>
      <c r="BM37" s="8">
        <f t="shared" si="0"/>
        <v>13673</v>
      </c>
      <c r="BN37" s="8">
        <f t="shared" si="0"/>
        <v>47922</v>
      </c>
      <c r="BO37" s="7">
        <v>2299.5</v>
      </c>
      <c r="BP37" s="7">
        <v>7695.7</v>
      </c>
      <c r="BQ37" s="7">
        <v>60</v>
      </c>
      <c r="BR37" s="7">
        <v>48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8">
        <f t="shared" si="1"/>
        <v>0</v>
      </c>
      <c r="J38" s="8">
        <f t="shared" si="1"/>
        <v>0</v>
      </c>
      <c r="K38" s="7">
        <v>0</v>
      </c>
      <c r="L38" s="7">
        <v>0</v>
      </c>
      <c r="M38" s="7">
        <v>0</v>
      </c>
      <c r="N38" s="7">
        <v>0</v>
      </c>
      <c r="O38" s="8">
        <f t="shared" si="2"/>
        <v>0</v>
      </c>
      <c r="P38" s="8">
        <f t="shared" si="2"/>
        <v>0</v>
      </c>
      <c r="Q38" s="8"/>
      <c r="R38" s="8"/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/>
      <c r="Z38" s="7"/>
      <c r="AA38" s="7"/>
      <c r="AB38" s="7"/>
      <c r="AC38" s="7">
        <v>0</v>
      </c>
      <c r="AD38" s="7">
        <v>0</v>
      </c>
      <c r="AE38" s="8">
        <f t="shared" si="3"/>
        <v>0</v>
      </c>
      <c r="AF38" s="8">
        <f t="shared" si="3"/>
        <v>0</v>
      </c>
      <c r="AG38" s="8"/>
      <c r="AH38" s="8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>
        <f t="shared" si="15"/>
        <v>0</v>
      </c>
      <c r="AV38" s="7">
        <f t="shared" si="15"/>
        <v>0</v>
      </c>
      <c r="AW38" s="7"/>
      <c r="AX38" s="7"/>
      <c r="AY38" s="9">
        <f t="shared" si="12"/>
        <v>0</v>
      </c>
      <c r="AZ38" s="9">
        <f t="shared" si="12"/>
        <v>0</v>
      </c>
      <c r="BA38" s="9"/>
      <c r="BB38" s="9"/>
      <c r="BC38" s="7"/>
      <c r="BD38" s="7"/>
      <c r="BE38" s="7"/>
      <c r="BF38" s="7"/>
      <c r="BG38" s="7"/>
      <c r="BH38" s="7"/>
      <c r="BI38" s="7">
        <v>0</v>
      </c>
      <c r="BJ38" s="7">
        <v>0</v>
      </c>
      <c r="BK38" s="8">
        <f t="shared" si="6"/>
        <v>0</v>
      </c>
      <c r="BL38" s="8">
        <f t="shared" si="6"/>
        <v>0</v>
      </c>
      <c r="BM38" s="8">
        <f t="shared" si="0"/>
        <v>0</v>
      </c>
      <c r="BN38" s="8">
        <f t="shared" si="0"/>
        <v>0</v>
      </c>
      <c r="BO38" s="7">
        <v>0</v>
      </c>
      <c r="BP38" s="7">
        <v>0</v>
      </c>
      <c r="BQ38" s="7">
        <v>0</v>
      </c>
      <c r="BR38" s="7">
        <v>0</v>
      </c>
    </row>
    <row r="39" spans="1:95" s="10" customFormat="1" ht="18" customHeight="1" x14ac:dyDescent="0.25">
      <c r="A39" s="39">
        <v>31</v>
      </c>
      <c r="B39" s="12" t="s">
        <v>34</v>
      </c>
      <c r="C39" s="7">
        <v>213</v>
      </c>
      <c r="D39" s="7">
        <v>650</v>
      </c>
      <c r="E39" s="7">
        <v>254</v>
      </c>
      <c r="F39" s="7">
        <v>400</v>
      </c>
      <c r="G39" s="7">
        <v>2</v>
      </c>
      <c r="H39" s="7">
        <v>5</v>
      </c>
      <c r="I39" s="8">
        <f t="shared" si="1"/>
        <v>469</v>
      </c>
      <c r="J39" s="8">
        <f t="shared" si="1"/>
        <v>1055</v>
      </c>
      <c r="K39" s="7">
        <v>10</v>
      </c>
      <c r="L39" s="7">
        <v>50</v>
      </c>
      <c r="M39" s="7">
        <v>124</v>
      </c>
      <c r="N39" s="7">
        <v>2050</v>
      </c>
      <c r="O39" s="8">
        <f t="shared" si="2"/>
        <v>603</v>
      </c>
      <c r="P39" s="8">
        <f t="shared" si="2"/>
        <v>3155</v>
      </c>
      <c r="Q39" s="8"/>
      <c r="R39" s="8"/>
      <c r="S39" s="7">
        <v>391.95</v>
      </c>
      <c r="T39" s="7">
        <v>2050.75</v>
      </c>
      <c r="U39" s="7">
        <v>5</v>
      </c>
      <c r="V39" s="7">
        <v>1075</v>
      </c>
      <c r="W39" s="7">
        <v>15</v>
      </c>
      <c r="X39" s="7">
        <v>60</v>
      </c>
      <c r="Y39" s="7"/>
      <c r="Z39" s="7"/>
      <c r="AA39" s="7"/>
      <c r="AB39" s="7"/>
      <c r="AC39" s="7">
        <v>0</v>
      </c>
      <c r="AD39" s="7">
        <v>0</v>
      </c>
      <c r="AE39" s="8">
        <f t="shared" si="3"/>
        <v>20</v>
      </c>
      <c r="AF39" s="8">
        <f t="shared" si="3"/>
        <v>1135</v>
      </c>
      <c r="AG39" s="8"/>
      <c r="AH39" s="8"/>
      <c r="AI39" s="7">
        <v>0</v>
      </c>
      <c r="AJ39" s="7">
        <v>0</v>
      </c>
      <c r="AK39" s="7">
        <v>3</v>
      </c>
      <c r="AL39" s="7">
        <v>8</v>
      </c>
      <c r="AM39" s="7">
        <v>12</v>
      </c>
      <c r="AN39" s="7">
        <v>70</v>
      </c>
      <c r="AO39" s="7">
        <v>2</v>
      </c>
      <c r="AP39" s="7">
        <v>5</v>
      </c>
      <c r="AQ39" s="7">
        <v>2</v>
      </c>
      <c r="AR39" s="7">
        <v>10</v>
      </c>
      <c r="AS39" s="7">
        <v>5</v>
      </c>
      <c r="AT39" s="7">
        <v>20</v>
      </c>
      <c r="AU39" s="7">
        <f t="shared" si="15"/>
        <v>24</v>
      </c>
      <c r="AV39" s="7">
        <f t="shared" si="15"/>
        <v>113</v>
      </c>
      <c r="AW39" s="7"/>
      <c r="AX39" s="7"/>
      <c r="AY39" s="9">
        <f t="shared" si="12"/>
        <v>647</v>
      </c>
      <c r="AZ39" s="9">
        <f t="shared" si="12"/>
        <v>4403</v>
      </c>
      <c r="BA39" s="9"/>
      <c r="BB39" s="9"/>
      <c r="BC39" s="7"/>
      <c r="BD39" s="7"/>
      <c r="BE39" s="7"/>
      <c r="BF39" s="7"/>
      <c r="BG39" s="7"/>
      <c r="BH39" s="7"/>
      <c r="BI39" s="7">
        <v>25</v>
      </c>
      <c r="BJ39" s="7">
        <v>100</v>
      </c>
      <c r="BK39" s="8">
        <f t="shared" si="6"/>
        <v>25</v>
      </c>
      <c r="BL39" s="8">
        <f t="shared" si="6"/>
        <v>100</v>
      </c>
      <c r="BM39" s="8">
        <f t="shared" ref="BM39:BN58" si="16">AY39+BK39</f>
        <v>672</v>
      </c>
      <c r="BN39" s="8">
        <f t="shared" si="16"/>
        <v>4503</v>
      </c>
      <c r="BO39" s="7">
        <v>129.4</v>
      </c>
      <c r="BP39" s="7">
        <v>880.6</v>
      </c>
      <c r="BQ39" s="7">
        <v>8</v>
      </c>
      <c r="BR39" s="7">
        <v>6</v>
      </c>
    </row>
    <row r="40" spans="1:95" s="10" customFormat="1" ht="18" customHeight="1" x14ac:dyDescent="0.25">
      <c r="A40" s="37">
        <v>32</v>
      </c>
      <c r="B40" s="12" t="s">
        <v>35</v>
      </c>
      <c r="C40" s="7">
        <v>3546</v>
      </c>
      <c r="D40" s="7">
        <v>7760</v>
      </c>
      <c r="E40" s="7">
        <v>542</v>
      </c>
      <c r="F40" s="7">
        <v>2300</v>
      </c>
      <c r="G40" s="7">
        <v>2</v>
      </c>
      <c r="H40" s="7">
        <v>5</v>
      </c>
      <c r="I40" s="8">
        <f t="shared" si="1"/>
        <v>4090</v>
      </c>
      <c r="J40" s="8">
        <f t="shared" si="1"/>
        <v>10065</v>
      </c>
      <c r="K40" s="7">
        <v>29</v>
      </c>
      <c r="L40" s="7">
        <v>150</v>
      </c>
      <c r="M40" s="7">
        <v>67</v>
      </c>
      <c r="N40" s="7">
        <v>1600</v>
      </c>
      <c r="O40" s="8">
        <f t="shared" si="2"/>
        <v>4186</v>
      </c>
      <c r="P40" s="8">
        <f t="shared" si="2"/>
        <v>11815</v>
      </c>
      <c r="Q40" s="8"/>
      <c r="R40" s="8"/>
      <c r="S40" s="7">
        <v>2720.9</v>
      </c>
      <c r="T40" s="7">
        <v>7679.75</v>
      </c>
      <c r="U40" s="7">
        <v>126</v>
      </c>
      <c r="V40" s="7">
        <v>500</v>
      </c>
      <c r="W40" s="7">
        <v>25</v>
      </c>
      <c r="X40" s="7">
        <v>100</v>
      </c>
      <c r="Y40" s="7"/>
      <c r="Z40" s="7"/>
      <c r="AA40" s="7"/>
      <c r="AB40" s="7"/>
      <c r="AC40" s="7">
        <v>0</v>
      </c>
      <c r="AD40" s="7">
        <v>0</v>
      </c>
      <c r="AE40" s="8">
        <f t="shared" si="3"/>
        <v>151</v>
      </c>
      <c r="AF40" s="8">
        <f t="shared" si="3"/>
        <v>600</v>
      </c>
      <c r="AG40" s="8"/>
      <c r="AH40" s="8"/>
      <c r="AI40" s="7">
        <v>0</v>
      </c>
      <c r="AJ40" s="7">
        <v>0</v>
      </c>
      <c r="AK40" s="7">
        <v>2</v>
      </c>
      <c r="AL40" s="7">
        <v>10</v>
      </c>
      <c r="AM40" s="7">
        <v>13</v>
      </c>
      <c r="AN40" s="7">
        <v>75</v>
      </c>
      <c r="AO40" s="7">
        <v>2</v>
      </c>
      <c r="AP40" s="7">
        <v>5</v>
      </c>
      <c r="AQ40" s="7">
        <v>5</v>
      </c>
      <c r="AR40" s="7">
        <v>20</v>
      </c>
      <c r="AS40" s="7">
        <v>5</v>
      </c>
      <c r="AT40" s="7">
        <v>20</v>
      </c>
      <c r="AU40" s="7">
        <f t="shared" si="15"/>
        <v>27</v>
      </c>
      <c r="AV40" s="7">
        <f t="shared" si="15"/>
        <v>130</v>
      </c>
      <c r="AW40" s="7"/>
      <c r="AX40" s="7"/>
      <c r="AY40" s="9">
        <f t="shared" ref="AY40:AZ43" si="17">O40+AE40+AU40</f>
        <v>4364</v>
      </c>
      <c r="AZ40" s="9">
        <f t="shared" si="17"/>
        <v>12545</v>
      </c>
      <c r="BA40" s="9"/>
      <c r="BB40" s="9"/>
      <c r="BC40" s="7"/>
      <c r="BD40" s="7"/>
      <c r="BE40" s="7"/>
      <c r="BF40" s="7"/>
      <c r="BG40" s="7"/>
      <c r="BH40" s="7"/>
      <c r="BI40" s="7">
        <v>50</v>
      </c>
      <c r="BJ40" s="7">
        <v>300</v>
      </c>
      <c r="BK40" s="8">
        <f t="shared" si="6"/>
        <v>50</v>
      </c>
      <c r="BL40" s="8">
        <f t="shared" si="6"/>
        <v>300</v>
      </c>
      <c r="BM40" s="8">
        <f t="shared" si="16"/>
        <v>4414</v>
      </c>
      <c r="BN40" s="8">
        <f t="shared" si="16"/>
        <v>12845</v>
      </c>
      <c r="BO40" s="7">
        <v>872.80000000000007</v>
      </c>
      <c r="BP40" s="7">
        <v>2509</v>
      </c>
      <c r="BQ40" s="7">
        <v>10</v>
      </c>
      <c r="BR40" s="7">
        <v>10</v>
      </c>
    </row>
    <row r="41" spans="1:95" s="10" customFormat="1" ht="18" customHeight="1" x14ac:dyDescent="0.25">
      <c r="A41" s="39">
        <v>33</v>
      </c>
      <c r="B41" s="12" t="s">
        <v>36</v>
      </c>
      <c r="C41" s="7">
        <v>120</v>
      </c>
      <c r="D41" s="7">
        <v>250</v>
      </c>
      <c r="E41" s="7">
        <v>201</v>
      </c>
      <c r="F41" s="7">
        <v>450</v>
      </c>
      <c r="G41" s="7">
        <v>1</v>
      </c>
      <c r="H41" s="7">
        <v>5</v>
      </c>
      <c r="I41" s="8">
        <f t="shared" si="1"/>
        <v>322</v>
      </c>
      <c r="J41" s="8">
        <f t="shared" si="1"/>
        <v>705</v>
      </c>
      <c r="K41" s="7">
        <v>20</v>
      </c>
      <c r="L41" s="7">
        <v>80</v>
      </c>
      <c r="M41" s="7">
        <v>15</v>
      </c>
      <c r="N41" s="7">
        <v>50</v>
      </c>
      <c r="O41" s="8">
        <f t="shared" si="2"/>
        <v>357</v>
      </c>
      <c r="P41" s="8">
        <f t="shared" si="2"/>
        <v>835</v>
      </c>
      <c r="Q41" s="8"/>
      <c r="R41" s="8"/>
      <c r="S41" s="7">
        <v>232.05</v>
      </c>
      <c r="T41" s="7">
        <v>542.75</v>
      </c>
      <c r="U41" s="7">
        <v>175</v>
      </c>
      <c r="V41" s="7">
        <v>650</v>
      </c>
      <c r="W41" s="7">
        <v>15</v>
      </c>
      <c r="X41" s="7">
        <v>50</v>
      </c>
      <c r="Y41" s="7"/>
      <c r="Z41" s="7"/>
      <c r="AA41" s="7"/>
      <c r="AB41" s="7"/>
      <c r="AC41" s="7">
        <v>0</v>
      </c>
      <c r="AD41" s="7">
        <v>0</v>
      </c>
      <c r="AE41" s="8">
        <f t="shared" si="3"/>
        <v>190</v>
      </c>
      <c r="AF41" s="8">
        <f t="shared" si="3"/>
        <v>700</v>
      </c>
      <c r="AG41" s="8"/>
      <c r="AH41" s="8"/>
      <c r="AI41" s="7">
        <v>0</v>
      </c>
      <c r="AJ41" s="7">
        <v>0</v>
      </c>
      <c r="AK41" s="7">
        <v>2</v>
      </c>
      <c r="AL41" s="7">
        <v>8</v>
      </c>
      <c r="AM41" s="7">
        <v>25</v>
      </c>
      <c r="AN41" s="7">
        <v>100</v>
      </c>
      <c r="AO41" s="7">
        <v>2</v>
      </c>
      <c r="AP41" s="7">
        <v>5</v>
      </c>
      <c r="AQ41" s="7">
        <v>12</v>
      </c>
      <c r="AR41" s="7">
        <v>55</v>
      </c>
      <c r="AS41" s="7">
        <v>1</v>
      </c>
      <c r="AT41" s="7">
        <v>5</v>
      </c>
      <c r="AU41" s="7">
        <f t="shared" si="15"/>
        <v>42</v>
      </c>
      <c r="AV41" s="7">
        <f t="shared" si="15"/>
        <v>173</v>
      </c>
      <c r="AW41" s="7"/>
      <c r="AX41" s="7"/>
      <c r="AY41" s="9">
        <f t="shared" si="17"/>
        <v>589</v>
      </c>
      <c r="AZ41" s="9">
        <f t="shared" si="17"/>
        <v>1708</v>
      </c>
      <c r="BA41" s="9"/>
      <c r="BB41" s="9"/>
      <c r="BC41" s="7"/>
      <c r="BD41" s="7"/>
      <c r="BE41" s="7"/>
      <c r="BF41" s="7"/>
      <c r="BG41" s="7"/>
      <c r="BH41" s="7"/>
      <c r="BI41" s="7">
        <v>50</v>
      </c>
      <c r="BJ41" s="7">
        <v>200</v>
      </c>
      <c r="BK41" s="8">
        <f t="shared" si="6"/>
        <v>50</v>
      </c>
      <c r="BL41" s="8">
        <f t="shared" si="6"/>
        <v>200</v>
      </c>
      <c r="BM41" s="8">
        <f t="shared" si="16"/>
        <v>639</v>
      </c>
      <c r="BN41" s="8">
        <f t="shared" si="16"/>
        <v>1908</v>
      </c>
      <c r="BO41" s="7">
        <v>117.80000000000001</v>
      </c>
      <c r="BP41" s="7">
        <v>341.6</v>
      </c>
      <c r="BQ41" s="7">
        <v>5</v>
      </c>
      <c r="BR41" s="7">
        <v>5</v>
      </c>
    </row>
    <row r="42" spans="1:95" s="19" customFormat="1" ht="18" customHeight="1" x14ac:dyDescent="0.25">
      <c r="A42" s="37">
        <v>34</v>
      </c>
      <c r="B42" s="6" t="s">
        <v>82</v>
      </c>
      <c r="C42" s="7"/>
      <c r="D42" s="7"/>
      <c r="E42" s="7"/>
      <c r="F42" s="7"/>
      <c r="G42" s="7"/>
      <c r="H42" s="7"/>
      <c r="I42" s="8">
        <f t="shared" si="1"/>
        <v>0</v>
      </c>
      <c r="J42" s="8">
        <f t="shared" si="1"/>
        <v>0</v>
      </c>
      <c r="K42" s="7"/>
      <c r="L42" s="7"/>
      <c r="M42" s="7"/>
      <c r="N42" s="7"/>
      <c r="O42" s="8">
        <f t="shared" si="2"/>
        <v>0</v>
      </c>
      <c r="P42" s="8">
        <f t="shared" si="2"/>
        <v>0</v>
      </c>
      <c r="Q42" s="8"/>
      <c r="R42" s="8"/>
      <c r="S42" s="8"/>
      <c r="T42" s="8"/>
      <c r="U42" s="7"/>
      <c r="V42" s="7"/>
      <c r="W42" s="7"/>
      <c r="X42" s="7"/>
      <c r="Y42" s="7"/>
      <c r="Z42" s="7"/>
      <c r="AA42" s="7"/>
      <c r="AB42" s="7"/>
      <c r="AC42" s="7"/>
      <c r="AD42" s="7"/>
      <c r="AE42" s="8">
        <f t="shared" si="3"/>
        <v>0</v>
      </c>
      <c r="AF42" s="8">
        <f t="shared" si="3"/>
        <v>0</v>
      </c>
      <c r="AG42" s="8"/>
      <c r="AH42" s="8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f t="shared" si="15"/>
        <v>0</v>
      </c>
      <c r="AV42" s="7">
        <f t="shared" si="15"/>
        <v>0</v>
      </c>
      <c r="AW42" s="7"/>
      <c r="AX42" s="7"/>
      <c r="AY42" s="9">
        <f t="shared" si="17"/>
        <v>0</v>
      </c>
      <c r="AZ42" s="9">
        <f t="shared" si="17"/>
        <v>0</v>
      </c>
      <c r="BA42" s="9"/>
      <c r="BB42" s="9"/>
      <c r="BC42" s="7"/>
      <c r="BD42" s="7"/>
      <c r="BE42" s="7"/>
      <c r="BF42" s="7"/>
      <c r="BG42" s="7"/>
      <c r="BH42" s="7"/>
      <c r="BI42" s="7"/>
      <c r="BJ42" s="7"/>
      <c r="BK42" s="8">
        <f t="shared" si="6"/>
        <v>0</v>
      </c>
      <c r="BL42" s="8">
        <f t="shared" si="6"/>
        <v>0</v>
      </c>
      <c r="BM42" s="8">
        <f t="shared" si="16"/>
        <v>0</v>
      </c>
      <c r="BN42" s="8">
        <f t="shared" si="16"/>
        <v>0</v>
      </c>
      <c r="BO42" s="7"/>
      <c r="BP42" s="7"/>
      <c r="BQ42" s="31"/>
      <c r="BR42" s="31"/>
    </row>
    <row r="43" spans="1:95" s="16" customFormat="1" ht="18" customHeight="1" x14ac:dyDescent="0.25">
      <c r="A43" s="38" t="s">
        <v>37</v>
      </c>
      <c r="B43" s="13" t="s">
        <v>38</v>
      </c>
      <c r="C43" s="8">
        <f>SUM(C33:C42)</f>
        <v>12868</v>
      </c>
      <c r="D43" s="8">
        <f t="shared" ref="D43:BQ43" si="18">SUM(D33:D42)</f>
        <v>28450</v>
      </c>
      <c r="E43" s="8">
        <f t="shared" si="18"/>
        <v>12425</v>
      </c>
      <c r="F43" s="8">
        <f t="shared" si="18"/>
        <v>35900</v>
      </c>
      <c r="G43" s="8">
        <f t="shared" si="18"/>
        <v>38</v>
      </c>
      <c r="H43" s="8">
        <f t="shared" si="18"/>
        <v>135</v>
      </c>
      <c r="I43" s="8">
        <f t="shared" si="1"/>
        <v>25331</v>
      </c>
      <c r="J43" s="8">
        <f t="shared" si="1"/>
        <v>64485</v>
      </c>
      <c r="K43" s="8">
        <f t="shared" si="18"/>
        <v>3610</v>
      </c>
      <c r="L43" s="8">
        <f t="shared" si="18"/>
        <v>12180</v>
      </c>
      <c r="M43" s="8">
        <f t="shared" si="18"/>
        <v>678</v>
      </c>
      <c r="N43" s="8">
        <f t="shared" si="18"/>
        <v>12735</v>
      </c>
      <c r="O43" s="8">
        <f t="shared" si="2"/>
        <v>29619</v>
      </c>
      <c r="P43" s="8">
        <f t="shared" si="2"/>
        <v>89400</v>
      </c>
      <c r="Q43" s="8">
        <f t="shared" si="18"/>
        <v>0</v>
      </c>
      <c r="R43" s="8">
        <f t="shared" si="18"/>
        <v>0</v>
      </c>
      <c r="S43" s="8">
        <f t="shared" si="18"/>
        <v>19240.510000000002</v>
      </c>
      <c r="T43" s="8">
        <f t="shared" si="18"/>
        <v>58086.5</v>
      </c>
      <c r="U43" s="8">
        <f t="shared" si="18"/>
        <v>5466</v>
      </c>
      <c r="V43" s="8">
        <f t="shared" si="18"/>
        <v>21205</v>
      </c>
      <c r="W43" s="8">
        <f t="shared" si="18"/>
        <v>1809</v>
      </c>
      <c r="X43" s="8">
        <f t="shared" si="18"/>
        <v>14885</v>
      </c>
      <c r="Y43" s="8">
        <f t="shared" si="18"/>
        <v>0</v>
      </c>
      <c r="Z43" s="8">
        <f t="shared" si="18"/>
        <v>0</v>
      </c>
      <c r="AA43" s="8">
        <f t="shared" si="18"/>
        <v>0</v>
      </c>
      <c r="AB43" s="8">
        <f t="shared" si="18"/>
        <v>0</v>
      </c>
      <c r="AC43" s="8">
        <f t="shared" si="18"/>
        <v>4</v>
      </c>
      <c r="AD43" s="8">
        <f t="shared" si="18"/>
        <v>600</v>
      </c>
      <c r="AE43" s="8">
        <f t="shared" si="3"/>
        <v>7279</v>
      </c>
      <c r="AF43" s="8">
        <f t="shared" si="3"/>
        <v>36690</v>
      </c>
      <c r="AG43" s="8">
        <f t="shared" si="18"/>
        <v>0</v>
      </c>
      <c r="AH43" s="8">
        <f t="shared" si="18"/>
        <v>0</v>
      </c>
      <c r="AI43" s="8">
        <f t="shared" si="18"/>
        <v>2</v>
      </c>
      <c r="AJ43" s="8">
        <f t="shared" si="18"/>
        <v>50</v>
      </c>
      <c r="AK43" s="8">
        <f t="shared" si="18"/>
        <v>59</v>
      </c>
      <c r="AL43" s="8">
        <f t="shared" si="18"/>
        <v>247</v>
      </c>
      <c r="AM43" s="8">
        <f t="shared" si="18"/>
        <v>229</v>
      </c>
      <c r="AN43" s="8">
        <f t="shared" si="18"/>
        <v>1370</v>
      </c>
      <c r="AO43" s="8">
        <f t="shared" si="18"/>
        <v>25</v>
      </c>
      <c r="AP43" s="8">
        <f t="shared" si="18"/>
        <v>70</v>
      </c>
      <c r="AQ43" s="8">
        <f t="shared" si="18"/>
        <v>702</v>
      </c>
      <c r="AR43" s="8">
        <f t="shared" si="18"/>
        <v>2953</v>
      </c>
      <c r="AS43" s="8">
        <f t="shared" si="18"/>
        <v>38</v>
      </c>
      <c r="AT43" s="8">
        <f t="shared" si="18"/>
        <v>172</v>
      </c>
      <c r="AU43" s="8">
        <f t="shared" si="18"/>
        <v>1055</v>
      </c>
      <c r="AV43" s="8">
        <f t="shared" si="18"/>
        <v>4862</v>
      </c>
      <c r="AW43" s="8">
        <f t="shared" si="18"/>
        <v>0</v>
      </c>
      <c r="AX43" s="8">
        <f t="shared" si="18"/>
        <v>0</v>
      </c>
      <c r="AY43" s="9">
        <f t="shared" si="17"/>
        <v>37953</v>
      </c>
      <c r="AZ43" s="9">
        <f t="shared" si="17"/>
        <v>130952</v>
      </c>
      <c r="BA43" s="8">
        <f t="shared" si="18"/>
        <v>0</v>
      </c>
      <c r="BB43" s="8">
        <f t="shared" si="18"/>
        <v>0</v>
      </c>
      <c r="BC43" s="8">
        <f t="shared" si="18"/>
        <v>0</v>
      </c>
      <c r="BD43" s="8">
        <f t="shared" si="18"/>
        <v>0</v>
      </c>
      <c r="BE43" s="8">
        <f t="shared" si="18"/>
        <v>0</v>
      </c>
      <c r="BF43" s="8">
        <f t="shared" si="18"/>
        <v>0</v>
      </c>
      <c r="BG43" s="8">
        <f t="shared" si="18"/>
        <v>0</v>
      </c>
      <c r="BH43" s="8">
        <f t="shared" si="18"/>
        <v>0</v>
      </c>
      <c r="BI43" s="8">
        <f t="shared" si="18"/>
        <v>2155</v>
      </c>
      <c r="BJ43" s="8">
        <f t="shared" si="18"/>
        <v>17575</v>
      </c>
      <c r="BK43" s="8">
        <f t="shared" si="6"/>
        <v>2155</v>
      </c>
      <c r="BL43" s="8">
        <f t="shared" si="6"/>
        <v>17575</v>
      </c>
      <c r="BM43" s="8">
        <f t="shared" si="16"/>
        <v>40108</v>
      </c>
      <c r="BN43" s="8">
        <f t="shared" si="16"/>
        <v>148527</v>
      </c>
      <c r="BO43" s="8">
        <f t="shared" si="18"/>
        <v>7177.76</v>
      </c>
      <c r="BP43" s="8">
        <f t="shared" si="18"/>
        <v>25495.8</v>
      </c>
      <c r="BQ43" s="8">
        <f t="shared" si="18"/>
        <v>206</v>
      </c>
      <c r="BR43" s="8">
        <f t="shared" ref="BR43" si="19">SUM(BR33:BR42)</f>
        <v>175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8">
        <f>C43+C32+C19</f>
        <v>57800</v>
      </c>
      <c r="D44" s="8">
        <f t="shared" ref="D44:BO44" si="20">D43+D32+D19</f>
        <v>127573</v>
      </c>
      <c r="E44" s="8">
        <f t="shared" si="20"/>
        <v>17993</v>
      </c>
      <c r="F44" s="8">
        <f t="shared" si="20"/>
        <v>50365</v>
      </c>
      <c r="G44" s="8">
        <f t="shared" si="20"/>
        <v>187</v>
      </c>
      <c r="H44" s="8">
        <f t="shared" si="20"/>
        <v>666</v>
      </c>
      <c r="I44" s="8">
        <f t="shared" si="20"/>
        <v>75980</v>
      </c>
      <c r="J44" s="8">
        <f t="shared" si="20"/>
        <v>178604</v>
      </c>
      <c r="K44" s="8">
        <f t="shared" si="20"/>
        <v>5126</v>
      </c>
      <c r="L44" s="8">
        <f t="shared" si="20"/>
        <v>17855</v>
      </c>
      <c r="M44" s="8">
        <f t="shared" si="20"/>
        <v>1072</v>
      </c>
      <c r="N44" s="8">
        <f t="shared" si="20"/>
        <v>16195</v>
      </c>
      <c r="O44" s="8">
        <f t="shared" si="20"/>
        <v>82178</v>
      </c>
      <c r="P44" s="8">
        <f t="shared" si="20"/>
        <v>212654</v>
      </c>
      <c r="Q44" s="8">
        <f t="shared" si="20"/>
        <v>0</v>
      </c>
      <c r="R44" s="8">
        <f t="shared" si="20"/>
        <v>0</v>
      </c>
      <c r="S44" s="8">
        <f t="shared" si="20"/>
        <v>52377.99</v>
      </c>
      <c r="T44" s="8">
        <f t="shared" si="20"/>
        <v>136314.54999999999</v>
      </c>
      <c r="U44" s="8">
        <f t="shared" si="20"/>
        <v>7809</v>
      </c>
      <c r="V44" s="8">
        <f t="shared" si="20"/>
        <v>29205</v>
      </c>
      <c r="W44" s="8">
        <f t="shared" si="20"/>
        <v>2539</v>
      </c>
      <c r="X44" s="8">
        <f t="shared" si="20"/>
        <v>18985</v>
      </c>
      <c r="Y44" s="8">
        <f t="shared" si="20"/>
        <v>0</v>
      </c>
      <c r="Z44" s="8">
        <f t="shared" si="20"/>
        <v>0</v>
      </c>
      <c r="AA44" s="8">
        <f t="shared" si="20"/>
        <v>0</v>
      </c>
      <c r="AB44" s="8">
        <f t="shared" si="20"/>
        <v>0</v>
      </c>
      <c r="AC44" s="8">
        <f t="shared" si="20"/>
        <v>16</v>
      </c>
      <c r="AD44" s="8">
        <f t="shared" si="20"/>
        <v>3000</v>
      </c>
      <c r="AE44" s="8">
        <f t="shared" si="20"/>
        <v>10364</v>
      </c>
      <c r="AF44" s="8">
        <f t="shared" si="20"/>
        <v>51190</v>
      </c>
      <c r="AG44" s="8">
        <f t="shared" si="20"/>
        <v>0</v>
      </c>
      <c r="AH44" s="8">
        <f t="shared" si="20"/>
        <v>0</v>
      </c>
      <c r="AI44" s="8">
        <f t="shared" si="20"/>
        <v>4</v>
      </c>
      <c r="AJ44" s="8">
        <f t="shared" si="20"/>
        <v>100</v>
      </c>
      <c r="AK44" s="8">
        <f t="shared" si="20"/>
        <v>273</v>
      </c>
      <c r="AL44" s="8">
        <f t="shared" si="20"/>
        <v>1083</v>
      </c>
      <c r="AM44" s="8">
        <f t="shared" si="20"/>
        <v>710</v>
      </c>
      <c r="AN44" s="8">
        <f t="shared" si="20"/>
        <v>4232</v>
      </c>
      <c r="AO44" s="8">
        <f t="shared" si="20"/>
        <v>99</v>
      </c>
      <c r="AP44" s="8">
        <f t="shared" si="20"/>
        <v>300</v>
      </c>
      <c r="AQ44" s="8">
        <f t="shared" si="20"/>
        <v>1036</v>
      </c>
      <c r="AR44" s="8">
        <f t="shared" si="20"/>
        <v>4567</v>
      </c>
      <c r="AS44" s="8">
        <f t="shared" si="20"/>
        <v>124</v>
      </c>
      <c r="AT44" s="8">
        <f t="shared" si="20"/>
        <v>480</v>
      </c>
      <c r="AU44" s="8">
        <f t="shared" si="20"/>
        <v>2246</v>
      </c>
      <c r="AV44" s="8">
        <f t="shared" si="20"/>
        <v>10762</v>
      </c>
      <c r="AW44" s="8">
        <f t="shared" si="20"/>
        <v>0</v>
      </c>
      <c r="AX44" s="8">
        <f t="shared" si="20"/>
        <v>0</v>
      </c>
      <c r="AY44" s="8">
        <f t="shared" si="20"/>
        <v>94788</v>
      </c>
      <c r="AZ44" s="8">
        <f t="shared" si="20"/>
        <v>274606</v>
      </c>
      <c r="BA44" s="8">
        <f t="shared" si="20"/>
        <v>0</v>
      </c>
      <c r="BB44" s="8">
        <f t="shared" si="20"/>
        <v>0</v>
      </c>
      <c r="BC44" s="8">
        <f t="shared" si="20"/>
        <v>0</v>
      </c>
      <c r="BD44" s="8">
        <f t="shared" si="20"/>
        <v>0</v>
      </c>
      <c r="BE44" s="8">
        <f t="shared" si="20"/>
        <v>0</v>
      </c>
      <c r="BF44" s="8">
        <f t="shared" si="20"/>
        <v>0</v>
      </c>
      <c r="BG44" s="8">
        <f t="shared" si="20"/>
        <v>0</v>
      </c>
      <c r="BH44" s="8">
        <f t="shared" si="20"/>
        <v>0</v>
      </c>
      <c r="BI44" s="8">
        <f t="shared" si="20"/>
        <v>4025</v>
      </c>
      <c r="BJ44" s="8">
        <f t="shared" si="20"/>
        <v>32485</v>
      </c>
      <c r="BK44" s="8">
        <f t="shared" si="20"/>
        <v>4025</v>
      </c>
      <c r="BL44" s="8">
        <f t="shared" si="20"/>
        <v>32485</v>
      </c>
      <c r="BM44" s="8">
        <f t="shared" si="20"/>
        <v>98813</v>
      </c>
      <c r="BN44" s="8">
        <f t="shared" si="20"/>
        <v>307091</v>
      </c>
      <c r="BO44" s="8">
        <f t="shared" si="20"/>
        <v>17157.849999999999</v>
      </c>
      <c r="BP44" s="8">
        <f t="shared" ref="BP44:BR44" si="21">BP43+BP32+BP19</f>
        <v>50811.090000000011</v>
      </c>
      <c r="BQ44" s="8">
        <f t="shared" si="21"/>
        <v>523</v>
      </c>
      <c r="BR44" s="8">
        <f t="shared" si="21"/>
        <v>419</v>
      </c>
    </row>
    <row r="45" spans="1:95" s="10" customFormat="1" ht="18" customHeight="1" x14ac:dyDescent="0.25">
      <c r="A45" s="37">
        <v>35</v>
      </c>
      <c r="B45" s="12" t="s">
        <v>90</v>
      </c>
      <c r="C45" s="7">
        <v>29837</v>
      </c>
      <c r="D45" s="7">
        <v>61903</v>
      </c>
      <c r="E45" s="7">
        <v>1926</v>
      </c>
      <c r="F45" s="7">
        <v>5485</v>
      </c>
      <c r="G45" s="7">
        <v>120</v>
      </c>
      <c r="H45" s="7">
        <v>471</v>
      </c>
      <c r="I45" s="8">
        <f t="shared" si="1"/>
        <v>31883</v>
      </c>
      <c r="J45" s="8">
        <f t="shared" si="1"/>
        <v>67859</v>
      </c>
      <c r="K45" s="7">
        <v>131</v>
      </c>
      <c r="L45" s="7">
        <v>745</v>
      </c>
      <c r="M45" s="7">
        <v>912</v>
      </c>
      <c r="N45" s="7">
        <v>3505</v>
      </c>
      <c r="O45" s="8">
        <f t="shared" si="2"/>
        <v>32926</v>
      </c>
      <c r="P45" s="8">
        <f t="shared" si="2"/>
        <v>72109</v>
      </c>
      <c r="Q45" s="8"/>
      <c r="R45" s="8"/>
      <c r="S45" s="7">
        <v>20654.53</v>
      </c>
      <c r="T45" s="7">
        <v>45417.499999999993</v>
      </c>
      <c r="U45" s="7">
        <v>220</v>
      </c>
      <c r="V45" s="7">
        <v>955</v>
      </c>
      <c r="W45" s="7">
        <v>41</v>
      </c>
      <c r="X45" s="7">
        <v>255</v>
      </c>
      <c r="Y45" s="7"/>
      <c r="Z45" s="7"/>
      <c r="AA45" s="7"/>
      <c r="AB45" s="7"/>
      <c r="AC45" s="7"/>
      <c r="AD45" s="7"/>
      <c r="AE45" s="8">
        <f t="shared" si="3"/>
        <v>261</v>
      </c>
      <c r="AF45" s="8">
        <f t="shared" si="3"/>
        <v>1210</v>
      </c>
      <c r="AG45" s="8"/>
      <c r="AH45" s="8"/>
      <c r="AI45" s="7">
        <v>0</v>
      </c>
      <c r="AJ45" s="7">
        <v>0</v>
      </c>
      <c r="AK45" s="7">
        <v>31</v>
      </c>
      <c r="AL45" s="7">
        <v>112</v>
      </c>
      <c r="AM45" s="7">
        <v>125</v>
      </c>
      <c r="AN45" s="7">
        <v>563</v>
      </c>
      <c r="AO45" s="7">
        <v>20</v>
      </c>
      <c r="AP45" s="7">
        <v>75</v>
      </c>
      <c r="AQ45" s="7">
        <v>65</v>
      </c>
      <c r="AR45" s="7">
        <v>378</v>
      </c>
      <c r="AS45" s="7">
        <v>9</v>
      </c>
      <c r="AT45" s="7">
        <v>20</v>
      </c>
      <c r="AU45" s="7">
        <f t="shared" ref="AU45:AV46" si="22">AI45+AK45+AM45+AO45+AQ45+AS45</f>
        <v>250</v>
      </c>
      <c r="AV45" s="7">
        <f t="shared" si="22"/>
        <v>1148</v>
      </c>
      <c r="AW45" s="7"/>
      <c r="AX45" s="7"/>
      <c r="AY45" s="9">
        <f t="shared" ref="AY45:AZ55" si="23">O45+AE45+AU45</f>
        <v>33437</v>
      </c>
      <c r="AZ45" s="9">
        <f t="shared" si="23"/>
        <v>74467</v>
      </c>
      <c r="BA45" s="9"/>
      <c r="BB45" s="9"/>
      <c r="BC45" s="7"/>
      <c r="BD45" s="7"/>
      <c r="BE45" s="7"/>
      <c r="BF45" s="7"/>
      <c r="BG45" s="7"/>
      <c r="BH45" s="7"/>
      <c r="BI45" s="7">
        <v>302</v>
      </c>
      <c r="BJ45" s="7">
        <v>2660</v>
      </c>
      <c r="BK45" s="8">
        <f t="shared" si="6"/>
        <v>302</v>
      </c>
      <c r="BL45" s="8">
        <f t="shared" si="6"/>
        <v>2660</v>
      </c>
      <c r="BM45" s="8">
        <f t="shared" si="16"/>
        <v>33739</v>
      </c>
      <c r="BN45" s="8">
        <f t="shared" si="16"/>
        <v>77127</v>
      </c>
      <c r="BO45" s="7">
        <v>5789.58</v>
      </c>
      <c r="BP45" s="7">
        <v>12806.160000000002</v>
      </c>
      <c r="BQ45" s="7">
        <v>160</v>
      </c>
      <c r="BR45" s="7">
        <v>127</v>
      </c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7"/>
      <c r="D46" s="7"/>
      <c r="E46" s="7"/>
      <c r="F46" s="7"/>
      <c r="G46" s="7"/>
      <c r="H46" s="7"/>
      <c r="I46" s="8">
        <f t="shared" si="1"/>
        <v>0</v>
      </c>
      <c r="J46" s="8">
        <f t="shared" si="1"/>
        <v>0</v>
      </c>
      <c r="K46" s="7"/>
      <c r="L46" s="7"/>
      <c r="M46" s="7"/>
      <c r="N46" s="7"/>
      <c r="O46" s="8">
        <f t="shared" si="2"/>
        <v>0</v>
      </c>
      <c r="P46" s="8">
        <f t="shared" si="2"/>
        <v>0</v>
      </c>
      <c r="Q46" s="8"/>
      <c r="R46" s="8"/>
      <c r="S46" s="8"/>
      <c r="T46" s="8"/>
      <c r="U46" s="7"/>
      <c r="V46" s="7"/>
      <c r="W46" s="7"/>
      <c r="X46" s="7"/>
      <c r="Y46" s="7"/>
      <c r="Z46" s="7"/>
      <c r="AA46" s="7"/>
      <c r="AB46" s="7"/>
      <c r="AC46" s="7"/>
      <c r="AD46" s="7"/>
      <c r="AE46" s="8">
        <f t="shared" si="3"/>
        <v>0</v>
      </c>
      <c r="AF46" s="8">
        <f t="shared" si="3"/>
        <v>0</v>
      </c>
      <c r="AG46" s="8"/>
      <c r="AH46" s="8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>
        <f t="shared" si="22"/>
        <v>0</v>
      </c>
      <c r="AV46" s="7">
        <f t="shared" si="22"/>
        <v>0</v>
      </c>
      <c r="AW46" s="7"/>
      <c r="AX46" s="7"/>
      <c r="AY46" s="9">
        <f t="shared" si="23"/>
        <v>0</v>
      </c>
      <c r="AZ46" s="9">
        <f t="shared" si="23"/>
        <v>0</v>
      </c>
      <c r="BA46" s="9"/>
      <c r="BB46" s="9"/>
      <c r="BC46" s="7"/>
      <c r="BD46" s="7"/>
      <c r="BE46" s="7"/>
      <c r="BF46" s="7"/>
      <c r="BG46" s="7"/>
      <c r="BH46" s="7"/>
      <c r="BI46" s="7"/>
      <c r="BJ46" s="7"/>
      <c r="BK46" s="8">
        <f t="shared" si="6"/>
        <v>0</v>
      </c>
      <c r="BL46" s="8">
        <f t="shared" si="6"/>
        <v>0</v>
      </c>
      <c r="BM46" s="8">
        <f t="shared" si="16"/>
        <v>0</v>
      </c>
      <c r="BN46" s="8">
        <f t="shared" si="16"/>
        <v>0</v>
      </c>
      <c r="BO46" s="7"/>
      <c r="BP46" s="7"/>
      <c r="BQ46" s="29"/>
      <c r="BR46" s="29"/>
    </row>
    <row r="47" spans="1:95" s="16" customFormat="1" ht="18" customHeight="1" x14ac:dyDescent="0.25">
      <c r="A47" s="38"/>
      <c r="B47" s="13" t="s">
        <v>40</v>
      </c>
      <c r="C47" s="8">
        <f>SUM(C45:C46)</f>
        <v>29837</v>
      </c>
      <c r="D47" s="8">
        <f t="shared" ref="D47:BQ47" si="24">SUM(D45:D46)</f>
        <v>61903</v>
      </c>
      <c r="E47" s="8">
        <f t="shared" si="24"/>
        <v>1926</v>
      </c>
      <c r="F47" s="8">
        <f t="shared" si="24"/>
        <v>5485</v>
      </c>
      <c r="G47" s="8">
        <f t="shared" si="24"/>
        <v>120</v>
      </c>
      <c r="H47" s="8">
        <f t="shared" si="24"/>
        <v>471</v>
      </c>
      <c r="I47" s="8">
        <f t="shared" si="1"/>
        <v>31883</v>
      </c>
      <c r="J47" s="8">
        <f t="shared" si="1"/>
        <v>67859</v>
      </c>
      <c r="K47" s="8">
        <f t="shared" si="24"/>
        <v>131</v>
      </c>
      <c r="L47" s="8">
        <f t="shared" si="24"/>
        <v>745</v>
      </c>
      <c r="M47" s="8">
        <f t="shared" si="24"/>
        <v>912</v>
      </c>
      <c r="N47" s="8">
        <f t="shared" si="24"/>
        <v>3505</v>
      </c>
      <c r="O47" s="8">
        <f t="shared" si="2"/>
        <v>32926</v>
      </c>
      <c r="P47" s="8">
        <f t="shared" si="2"/>
        <v>72109</v>
      </c>
      <c r="Q47" s="8">
        <f t="shared" si="24"/>
        <v>0</v>
      </c>
      <c r="R47" s="8">
        <f t="shared" si="24"/>
        <v>0</v>
      </c>
      <c r="S47" s="8">
        <f t="shared" si="24"/>
        <v>20654.53</v>
      </c>
      <c r="T47" s="8">
        <f t="shared" si="24"/>
        <v>45417.499999999993</v>
      </c>
      <c r="U47" s="8">
        <f t="shared" si="24"/>
        <v>220</v>
      </c>
      <c r="V47" s="8">
        <f t="shared" si="24"/>
        <v>955</v>
      </c>
      <c r="W47" s="8">
        <f t="shared" si="24"/>
        <v>41</v>
      </c>
      <c r="X47" s="8">
        <f t="shared" si="24"/>
        <v>255</v>
      </c>
      <c r="Y47" s="8">
        <f t="shared" si="24"/>
        <v>0</v>
      </c>
      <c r="Z47" s="8">
        <f t="shared" si="24"/>
        <v>0</v>
      </c>
      <c r="AA47" s="8">
        <f t="shared" si="24"/>
        <v>0</v>
      </c>
      <c r="AB47" s="8">
        <f t="shared" si="24"/>
        <v>0</v>
      </c>
      <c r="AC47" s="8">
        <f t="shared" si="24"/>
        <v>0</v>
      </c>
      <c r="AD47" s="8">
        <f t="shared" si="24"/>
        <v>0</v>
      </c>
      <c r="AE47" s="8">
        <f t="shared" si="3"/>
        <v>261</v>
      </c>
      <c r="AF47" s="8">
        <f t="shared" si="3"/>
        <v>1210</v>
      </c>
      <c r="AG47" s="8">
        <f t="shared" si="24"/>
        <v>0</v>
      </c>
      <c r="AH47" s="8">
        <f t="shared" si="24"/>
        <v>0</v>
      </c>
      <c r="AI47" s="8">
        <f t="shared" si="24"/>
        <v>0</v>
      </c>
      <c r="AJ47" s="8">
        <f t="shared" si="24"/>
        <v>0</v>
      </c>
      <c r="AK47" s="8">
        <f t="shared" si="24"/>
        <v>31</v>
      </c>
      <c r="AL47" s="8">
        <f t="shared" si="24"/>
        <v>112</v>
      </c>
      <c r="AM47" s="8">
        <f t="shared" si="24"/>
        <v>125</v>
      </c>
      <c r="AN47" s="8">
        <f t="shared" si="24"/>
        <v>563</v>
      </c>
      <c r="AO47" s="8">
        <f t="shared" si="24"/>
        <v>20</v>
      </c>
      <c r="AP47" s="8">
        <f t="shared" si="24"/>
        <v>75</v>
      </c>
      <c r="AQ47" s="8">
        <f t="shared" si="24"/>
        <v>65</v>
      </c>
      <c r="AR47" s="8">
        <f t="shared" si="24"/>
        <v>378</v>
      </c>
      <c r="AS47" s="8">
        <f t="shared" si="24"/>
        <v>9</v>
      </c>
      <c r="AT47" s="8">
        <f t="shared" si="24"/>
        <v>20</v>
      </c>
      <c r="AU47" s="8">
        <f t="shared" si="24"/>
        <v>250</v>
      </c>
      <c r="AV47" s="8">
        <f t="shared" si="24"/>
        <v>1148</v>
      </c>
      <c r="AW47" s="8">
        <f t="shared" si="24"/>
        <v>0</v>
      </c>
      <c r="AX47" s="8">
        <f t="shared" si="24"/>
        <v>0</v>
      </c>
      <c r="AY47" s="9">
        <f t="shared" si="23"/>
        <v>33437</v>
      </c>
      <c r="AZ47" s="9">
        <f t="shared" si="23"/>
        <v>74467</v>
      </c>
      <c r="BA47" s="8">
        <f t="shared" si="24"/>
        <v>0</v>
      </c>
      <c r="BB47" s="8">
        <f t="shared" si="24"/>
        <v>0</v>
      </c>
      <c r="BC47" s="8">
        <f t="shared" si="24"/>
        <v>0</v>
      </c>
      <c r="BD47" s="8">
        <f t="shared" si="24"/>
        <v>0</v>
      </c>
      <c r="BE47" s="8">
        <f t="shared" si="24"/>
        <v>0</v>
      </c>
      <c r="BF47" s="8">
        <f t="shared" si="24"/>
        <v>0</v>
      </c>
      <c r="BG47" s="8">
        <f t="shared" si="24"/>
        <v>0</v>
      </c>
      <c r="BH47" s="8">
        <f t="shared" si="24"/>
        <v>0</v>
      </c>
      <c r="BI47" s="8">
        <f t="shared" si="24"/>
        <v>302</v>
      </c>
      <c r="BJ47" s="8">
        <f t="shared" si="24"/>
        <v>2660</v>
      </c>
      <c r="BK47" s="8">
        <f t="shared" si="6"/>
        <v>302</v>
      </c>
      <c r="BL47" s="8">
        <f t="shared" si="6"/>
        <v>2660</v>
      </c>
      <c r="BM47" s="8">
        <f t="shared" si="16"/>
        <v>33739</v>
      </c>
      <c r="BN47" s="8">
        <f t="shared" si="16"/>
        <v>77127</v>
      </c>
      <c r="BO47" s="8">
        <f t="shared" si="24"/>
        <v>5789.58</v>
      </c>
      <c r="BP47" s="8">
        <f t="shared" si="24"/>
        <v>12806.160000000002</v>
      </c>
      <c r="BQ47" s="8">
        <f t="shared" si="24"/>
        <v>160</v>
      </c>
      <c r="BR47" s="8">
        <f t="shared" ref="BR47" si="25">SUM(BR45:BR46)</f>
        <v>127</v>
      </c>
    </row>
    <row r="48" spans="1:95" s="10" customFormat="1" ht="18" customHeight="1" x14ac:dyDescent="0.25">
      <c r="A48" s="37">
        <v>37</v>
      </c>
      <c r="B48" s="12" t="s">
        <v>80</v>
      </c>
      <c r="C48" s="7">
        <v>43139</v>
      </c>
      <c r="D48" s="7">
        <v>68140</v>
      </c>
      <c r="E48" s="7">
        <v>0</v>
      </c>
      <c r="F48" s="7">
        <v>0</v>
      </c>
      <c r="G48" s="7">
        <v>13</v>
      </c>
      <c r="H48" s="7">
        <v>37</v>
      </c>
      <c r="I48" s="8">
        <f t="shared" si="1"/>
        <v>43152</v>
      </c>
      <c r="J48" s="8">
        <f t="shared" si="1"/>
        <v>68177</v>
      </c>
      <c r="K48" s="7">
        <v>0</v>
      </c>
      <c r="L48" s="7">
        <v>0</v>
      </c>
      <c r="M48" s="7">
        <v>0</v>
      </c>
      <c r="N48" s="7">
        <v>0</v>
      </c>
      <c r="O48" s="8">
        <f t="shared" si="2"/>
        <v>43152</v>
      </c>
      <c r="P48" s="8">
        <f t="shared" si="2"/>
        <v>68177</v>
      </c>
      <c r="Q48" s="8"/>
      <c r="R48" s="8"/>
      <c r="S48" s="7">
        <v>27027.34</v>
      </c>
      <c r="T48" s="7">
        <v>42794.55</v>
      </c>
      <c r="U48" s="7">
        <v>0</v>
      </c>
      <c r="V48" s="7">
        <v>0</v>
      </c>
      <c r="W48" s="7">
        <v>0</v>
      </c>
      <c r="X48" s="7">
        <v>0</v>
      </c>
      <c r="Y48" s="7"/>
      <c r="Z48" s="7"/>
      <c r="AA48" s="7"/>
      <c r="AB48" s="7"/>
      <c r="AC48" s="7"/>
      <c r="AD48" s="7"/>
      <c r="AE48" s="8">
        <f t="shared" si="3"/>
        <v>0</v>
      </c>
      <c r="AF48" s="8">
        <f t="shared" si="3"/>
        <v>0</v>
      </c>
      <c r="AG48" s="8"/>
      <c r="AH48" s="8"/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f t="shared" ref="AU48:AV49" si="26">AI48+AK48+AM48+AO48+AQ48+AS48</f>
        <v>0</v>
      </c>
      <c r="AV48" s="7">
        <f t="shared" si="26"/>
        <v>0</v>
      </c>
      <c r="AW48" s="7"/>
      <c r="AX48" s="7"/>
      <c r="AY48" s="9">
        <f t="shared" si="23"/>
        <v>43152</v>
      </c>
      <c r="AZ48" s="9">
        <f t="shared" si="23"/>
        <v>68177</v>
      </c>
      <c r="BA48" s="9"/>
      <c r="BB48" s="9"/>
      <c r="BC48" s="7"/>
      <c r="BD48" s="7"/>
      <c r="BE48" s="7"/>
      <c r="BF48" s="7"/>
      <c r="BG48" s="7"/>
      <c r="BH48" s="7"/>
      <c r="BI48" s="7">
        <v>0</v>
      </c>
      <c r="BJ48" s="7">
        <v>0</v>
      </c>
      <c r="BK48" s="8">
        <f>BA48+BC48+BE48+BG48+BI48</f>
        <v>0</v>
      </c>
      <c r="BL48" s="8">
        <f>BB48+BD48+BF48+BH48+BJ48</f>
        <v>0</v>
      </c>
      <c r="BM48" s="8">
        <f t="shared" si="16"/>
        <v>43152</v>
      </c>
      <c r="BN48" s="8">
        <f t="shared" si="16"/>
        <v>68177</v>
      </c>
      <c r="BO48" s="7">
        <v>7351.369999999999</v>
      </c>
      <c r="BP48" s="7">
        <v>11578.12</v>
      </c>
      <c r="BQ48" s="7">
        <v>275</v>
      </c>
      <c r="BR48" s="7">
        <v>210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7"/>
      <c r="D49" s="7"/>
      <c r="E49" s="7"/>
      <c r="F49" s="7"/>
      <c r="G49" s="7"/>
      <c r="H49" s="7"/>
      <c r="I49" s="8">
        <f t="shared" si="1"/>
        <v>0</v>
      </c>
      <c r="J49" s="8">
        <f t="shared" si="1"/>
        <v>0</v>
      </c>
      <c r="K49" s="7"/>
      <c r="L49" s="7"/>
      <c r="M49" s="7"/>
      <c r="N49" s="7"/>
      <c r="O49" s="8">
        <f t="shared" si="2"/>
        <v>0</v>
      </c>
      <c r="P49" s="8">
        <f t="shared" si="2"/>
        <v>0</v>
      </c>
      <c r="Q49" s="8"/>
      <c r="R49" s="8"/>
      <c r="S49" s="8"/>
      <c r="T49" s="8"/>
      <c r="U49" s="7"/>
      <c r="V49" s="7"/>
      <c r="W49" s="7"/>
      <c r="X49" s="7"/>
      <c r="Y49" s="7"/>
      <c r="Z49" s="7"/>
      <c r="AA49" s="7"/>
      <c r="AB49" s="7"/>
      <c r="AC49" s="7"/>
      <c r="AD49" s="7"/>
      <c r="AE49" s="8">
        <f t="shared" si="3"/>
        <v>0</v>
      </c>
      <c r="AF49" s="8">
        <f t="shared" si="3"/>
        <v>0</v>
      </c>
      <c r="AG49" s="8"/>
      <c r="AH49" s="8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>
        <f t="shared" si="26"/>
        <v>0</v>
      </c>
      <c r="AV49" s="7">
        <f t="shared" si="26"/>
        <v>0</v>
      </c>
      <c r="AW49" s="7"/>
      <c r="AX49" s="7"/>
      <c r="AY49" s="9">
        <f t="shared" si="23"/>
        <v>0</v>
      </c>
      <c r="AZ49" s="9">
        <f t="shared" si="23"/>
        <v>0</v>
      </c>
      <c r="BA49" s="9"/>
      <c r="BB49" s="9"/>
      <c r="BC49" s="7"/>
      <c r="BD49" s="7"/>
      <c r="BE49" s="7"/>
      <c r="BF49" s="7"/>
      <c r="BG49" s="7"/>
      <c r="BH49" s="7"/>
      <c r="BI49" s="7"/>
      <c r="BJ49" s="7"/>
      <c r="BK49" s="8">
        <f t="shared" si="6"/>
        <v>0</v>
      </c>
      <c r="BL49" s="8">
        <f t="shared" si="6"/>
        <v>0</v>
      </c>
      <c r="BM49" s="8">
        <f t="shared" si="16"/>
        <v>0</v>
      </c>
      <c r="BN49" s="8">
        <f t="shared" si="16"/>
        <v>0</v>
      </c>
      <c r="BO49" s="7"/>
      <c r="BP49" s="7"/>
      <c r="BQ49" s="29"/>
      <c r="BR49" s="29"/>
    </row>
    <row r="50" spans="1:94" s="16" customFormat="1" ht="18" customHeight="1" x14ac:dyDescent="0.25">
      <c r="A50" s="38"/>
      <c r="B50" s="13" t="s">
        <v>42</v>
      </c>
      <c r="C50" s="8">
        <f t="shared" ref="C50:H50" si="27">SUM(C48:C49)</f>
        <v>43139</v>
      </c>
      <c r="D50" s="8">
        <f t="shared" si="27"/>
        <v>68140</v>
      </c>
      <c r="E50" s="8">
        <f t="shared" si="27"/>
        <v>0</v>
      </c>
      <c r="F50" s="8">
        <f t="shared" si="27"/>
        <v>0</v>
      </c>
      <c r="G50" s="8">
        <f t="shared" si="27"/>
        <v>13</v>
      </c>
      <c r="H50" s="8">
        <f t="shared" si="27"/>
        <v>37</v>
      </c>
      <c r="I50" s="8">
        <f t="shared" si="1"/>
        <v>43152</v>
      </c>
      <c r="J50" s="8">
        <f t="shared" si="1"/>
        <v>68177</v>
      </c>
      <c r="K50" s="8">
        <f>SUM(K48:K49)</f>
        <v>0</v>
      </c>
      <c r="L50" s="8">
        <f>SUM(L48:L49)</f>
        <v>0</v>
      </c>
      <c r="M50" s="8">
        <f>SUM(M48:M49)</f>
        <v>0</v>
      </c>
      <c r="N50" s="8">
        <f>SUM(N48:N49)</f>
        <v>0</v>
      </c>
      <c r="O50" s="8">
        <f t="shared" si="2"/>
        <v>43152</v>
      </c>
      <c r="P50" s="8">
        <f t="shared" si="2"/>
        <v>68177</v>
      </c>
      <c r="Q50" s="8">
        <f t="shared" ref="Q50:AD50" si="28">SUM(Q48:Q49)</f>
        <v>0</v>
      </c>
      <c r="R50" s="8">
        <f t="shared" si="28"/>
        <v>0</v>
      </c>
      <c r="S50" s="8">
        <f t="shared" si="28"/>
        <v>27027.34</v>
      </c>
      <c r="T50" s="8">
        <f t="shared" si="28"/>
        <v>42794.55</v>
      </c>
      <c r="U50" s="8">
        <f t="shared" si="28"/>
        <v>0</v>
      </c>
      <c r="V50" s="8">
        <f t="shared" si="28"/>
        <v>0</v>
      </c>
      <c r="W50" s="8">
        <f t="shared" si="28"/>
        <v>0</v>
      </c>
      <c r="X50" s="8">
        <f t="shared" si="28"/>
        <v>0</v>
      </c>
      <c r="Y50" s="8">
        <f t="shared" si="28"/>
        <v>0</v>
      </c>
      <c r="Z50" s="8">
        <f t="shared" si="28"/>
        <v>0</v>
      </c>
      <c r="AA50" s="8">
        <f t="shared" si="28"/>
        <v>0</v>
      </c>
      <c r="AB50" s="8">
        <f t="shared" si="28"/>
        <v>0</v>
      </c>
      <c r="AC50" s="8">
        <f t="shared" si="28"/>
        <v>0</v>
      </c>
      <c r="AD50" s="8">
        <f t="shared" si="28"/>
        <v>0</v>
      </c>
      <c r="AE50" s="8">
        <f t="shared" si="3"/>
        <v>0</v>
      </c>
      <c r="AF50" s="8">
        <f t="shared" si="3"/>
        <v>0</v>
      </c>
      <c r="AG50" s="8">
        <f t="shared" ref="AG50:AX50" si="29">SUM(AG48:AG49)</f>
        <v>0</v>
      </c>
      <c r="AH50" s="8">
        <f t="shared" si="29"/>
        <v>0</v>
      </c>
      <c r="AI50" s="8">
        <f t="shared" si="29"/>
        <v>0</v>
      </c>
      <c r="AJ50" s="8">
        <f t="shared" si="29"/>
        <v>0</v>
      </c>
      <c r="AK50" s="8">
        <f t="shared" si="29"/>
        <v>0</v>
      </c>
      <c r="AL50" s="8">
        <f t="shared" si="29"/>
        <v>0</v>
      </c>
      <c r="AM50" s="8">
        <f t="shared" si="29"/>
        <v>0</v>
      </c>
      <c r="AN50" s="8">
        <f t="shared" si="29"/>
        <v>0</v>
      </c>
      <c r="AO50" s="8">
        <f t="shared" si="29"/>
        <v>0</v>
      </c>
      <c r="AP50" s="8">
        <f t="shared" si="29"/>
        <v>0</v>
      </c>
      <c r="AQ50" s="8">
        <f t="shared" si="29"/>
        <v>0</v>
      </c>
      <c r="AR50" s="8">
        <f t="shared" si="29"/>
        <v>0</v>
      </c>
      <c r="AS50" s="8">
        <f t="shared" si="29"/>
        <v>0</v>
      </c>
      <c r="AT50" s="8">
        <f t="shared" si="29"/>
        <v>0</v>
      </c>
      <c r="AU50" s="8">
        <f t="shared" si="29"/>
        <v>0</v>
      </c>
      <c r="AV50" s="8">
        <f t="shared" si="29"/>
        <v>0</v>
      </c>
      <c r="AW50" s="8">
        <f t="shared" si="29"/>
        <v>0</v>
      </c>
      <c r="AX50" s="8">
        <f t="shared" si="29"/>
        <v>0</v>
      </c>
      <c r="AY50" s="9">
        <f t="shared" si="23"/>
        <v>43152</v>
      </c>
      <c r="AZ50" s="9">
        <f t="shared" si="23"/>
        <v>68177</v>
      </c>
      <c r="BA50" s="8">
        <f t="shared" ref="BA50:BJ50" si="30">SUM(BA48:BA49)</f>
        <v>0</v>
      </c>
      <c r="BB50" s="8">
        <f t="shared" si="30"/>
        <v>0</v>
      </c>
      <c r="BC50" s="8">
        <f t="shared" si="30"/>
        <v>0</v>
      </c>
      <c r="BD50" s="8">
        <f t="shared" si="30"/>
        <v>0</v>
      </c>
      <c r="BE50" s="8">
        <f t="shared" si="30"/>
        <v>0</v>
      </c>
      <c r="BF50" s="8">
        <f t="shared" si="30"/>
        <v>0</v>
      </c>
      <c r="BG50" s="8">
        <f t="shared" si="30"/>
        <v>0</v>
      </c>
      <c r="BH50" s="8">
        <f t="shared" si="30"/>
        <v>0</v>
      </c>
      <c r="BI50" s="8">
        <f t="shared" si="30"/>
        <v>0</v>
      </c>
      <c r="BJ50" s="8">
        <f t="shared" si="30"/>
        <v>0</v>
      </c>
      <c r="BK50" s="8">
        <f t="shared" si="6"/>
        <v>0</v>
      </c>
      <c r="BL50" s="8">
        <f t="shared" si="6"/>
        <v>0</v>
      </c>
      <c r="BM50" s="8">
        <f t="shared" si="16"/>
        <v>43152</v>
      </c>
      <c r="BN50" s="8">
        <f t="shared" si="16"/>
        <v>68177</v>
      </c>
      <c r="BO50" s="8">
        <f>SUM(BO48:BO49)</f>
        <v>7351.369999999999</v>
      </c>
      <c r="BP50" s="8">
        <f>SUM(BP48:BP49)</f>
        <v>11578.12</v>
      </c>
      <c r="BQ50" s="8">
        <f>SUM(BQ48:BQ49)</f>
        <v>275</v>
      </c>
      <c r="BR50" s="8">
        <f>SUM(BR48:BR49)</f>
        <v>210</v>
      </c>
    </row>
    <row r="51" spans="1:94" s="22" customFormat="1" ht="18" customHeight="1" x14ac:dyDescent="0.25">
      <c r="A51" s="39">
        <v>39</v>
      </c>
      <c r="B51" s="20" t="s">
        <v>68</v>
      </c>
      <c r="C51" s="7">
        <v>529</v>
      </c>
      <c r="D51" s="7">
        <v>2124</v>
      </c>
      <c r="E51" s="7">
        <v>1052</v>
      </c>
      <c r="F51" s="7">
        <v>3650</v>
      </c>
      <c r="G51" s="7">
        <v>5</v>
      </c>
      <c r="H51" s="7">
        <v>21</v>
      </c>
      <c r="I51" s="8">
        <f t="shared" si="1"/>
        <v>1586</v>
      </c>
      <c r="J51" s="8">
        <f t="shared" si="1"/>
        <v>5795</v>
      </c>
      <c r="K51" s="7">
        <v>414</v>
      </c>
      <c r="L51" s="7">
        <v>1350</v>
      </c>
      <c r="M51" s="7">
        <v>61</v>
      </c>
      <c r="N51" s="7">
        <v>225</v>
      </c>
      <c r="O51" s="8">
        <f t="shared" si="2"/>
        <v>2061</v>
      </c>
      <c r="P51" s="8">
        <f t="shared" si="2"/>
        <v>7370</v>
      </c>
      <c r="Q51" s="8"/>
      <c r="R51" s="8"/>
      <c r="S51" s="7">
        <v>1319.05</v>
      </c>
      <c r="T51" s="7">
        <v>4752</v>
      </c>
      <c r="U51" s="7">
        <v>1364</v>
      </c>
      <c r="V51" s="7">
        <v>3235</v>
      </c>
      <c r="W51" s="7">
        <v>157</v>
      </c>
      <c r="X51" s="7">
        <v>710</v>
      </c>
      <c r="Y51" s="7"/>
      <c r="Z51" s="7"/>
      <c r="AA51" s="7"/>
      <c r="AB51" s="7"/>
      <c r="AC51" s="7"/>
      <c r="AD51" s="7"/>
      <c r="AE51" s="8">
        <f t="shared" si="3"/>
        <v>1521</v>
      </c>
      <c r="AF51" s="8">
        <f t="shared" si="3"/>
        <v>3945</v>
      </c>
      <c r="AG51" s="8"/>
      <c r="AH51" s="8"/>
      <c r="AI51" s="7">
        <v>0</v>
      </c>
      <c r="AJ51" s="7">
        <v>0</v>
      </c>
      <c r="AK51" s="7">
        <v>2</v>
      </c>
      <c r="AL51" s="7">
        <v>5</v>
      </c>
      <c r="AM51" s="7">
        <v>40</v>
      </c>
      <c r="AN51" s="7">
        <v>185</v>
      </c>
      <c r="AO51" s="7">
        <v>0</v>
      </c>
      <c r="AP51" s="7">
        <v>0</v>
      </c>
      <c r="AQ51" s="7">
        <v>32</v>
      </c>
      <c r="AR51" s="7">
        <v>130</v>
      </c>
      <c r="AS51" s="7">
        <v>0</v>
      </c>
      <c r="AT51" s="7">
        <v>0</v>
      </c>
      <c r="AU51" s="7">
        <f t="shared" ref="AU51:AV54" si="31">AI51+AK51+AM51+AO51+AQ51+AS51</f>
        <v>74</v>
      </c>
      <c r="AV51" s="7">
        <f t="shared" si="31"/>
        <v>320</v>
      </c>
      <c r="AW51" s="7"/>
      <c r="AX51" s="7"/>
      <c r="AY51" s="9">
        <f t="shared" si="23"/>
        <v>3656</v>
      </c>
      <c r="AZ51" s="9">
        <f t="shared" si="23"/>
        <v>11635</v>
      </c>
      <c r="BA51" s="7"/>
      <c r="BB51" s="7"/>
      <c r="BC51" s="7"/>
      <c r="BD51" s="7"/>
      <c r="BE51" s="7"/>
      <c r="BF51" s="7"/>
      <c r="BG51" s="7"/>
      <c r="BH51" s="7"/>
      <c r="BI51" s="7">
        <v>110</v>
      </c>
      <c r="BJ51" s="7">
        <v>1010</v>
      </c>
      <c r="BK51" s="8">
        <f>BA51+BC51+BE51+BG51+BI51</f>
        <v>110</v>
      </c>
      <c r="BL51" s="8">
        <f>BB51+BD51+BF51+BH51+BJ51</f>
        <v>1010</v>
      </c>
      <c r="BM51" s="8">
        <f t="shared" si="16"/>
        <v>3766</v>
      </c>
      <c r="BN51" s="8">
        <f t="shared" si="16"/>
        <v>12645</v>
      </c>
      <c r="BO51" s="7">
        <v>672.1</v>
      </c>
      <c r="BP51" s="7">
        <v>2081.6999999999998</v>
      </c>
      <c r="BQ51" s="7">
        <v>12</v>
      </c>
      <c r="BR51" s="7">
        <v>7</v>
      </c>
    </row>
    <row r="52" spans="1:94" s="16" customFormat="1" ht="18" customHeight="1" x14ac:dyDescent="0.25">
      <c r="A52" s="39">
        <v>40</v>
      </c>
      <c r="B52" s="20" t="s">
        <v>73</v>
      </c>
      <c r="C52" s="7">
        <v>0</v>
      </c>
      <c r="D52" s="7">
        <v>260</v>
      </c>
      <c r="E52" s="7">
        <v>0</v>
      </c>
      <c r="F52" s="7">
        <v>500</v>
      </c>
      <c r="G52" s="7">
        <v>0</v>
      </c>
      <c r="H52" s="7">
        <v>5</v>
      </c>
      <c r="I52" s="8">
        <f t="shared" si="1"/>
        <v>0</v>
      </c>
      <c r="J52" s="8">
        <f t="shared" si="1"/>
        <v>765</v>
      </c>
      <c r="K52" s="7">
        <v>15</v>
      </c>
      <c r="L52" s="7">
        <v>50</v>
      </c>
      <c r="M52" s="7">
        <v>20</v>
      </c>
      <c r="N52" s="7">
        <v>75</v>
      </c>
      <c r="O52" s="8">
        <f t="shared" si="2"/>
        <v>35</v>
      </c>
      <c r="P52" s="8">
        <f t="shared" si="2"/>
        <v>890</v>
      </c>
      <c r="Q52" s="8"/>
      <c r="R52" s="8"/>
      <c r="S52" s="7">
        <v>22.75</v>
      </c>
      <c r="T52" s="7">
        <v>578.5</v>
      </c>
      <c r="U52" s="7">
        <v>25</v>
      </c>
      <c r="V52" s="7">
        <v>105</v>
      </c>
      <c r="W52" s="7">
        <v>5</v>
      </c>
      <c r="X52" s="7">
        <v>50</v>
      </c>
      <c r="Y52" s="8"/>
      <c r="Z52" s="8"/>
      <c r="AA52" s="8"/>
      <c r="AB52" s="8"/>
      <c r="AC52" s="8"/>
      <c r="AD52" s="8"/>
      <c r="AE52" s="8">
        <f t="shared" si="3"/>
        <v>30</v>
      </c>
      <c r="AF52" s="8">
        <f t="shared" si="3"/>
        <v>155</v>
      </c>
      <c r="AG52" s="8"/>
      <c r="AH52" s="8"/>
      <c r="AI52" s="7">
        <v>0</v>
      </c>
      <c r="AJ52" s="7">
        <v>0</v>
      </c>
      <c r="AK52" s="7">
        <v>0</v>
      </c>
      <c r="AL52" s="7">
        <v>0</v>
      </c>
      <c r="AM52" s="7">
        <v>2</v>
      </c>
      <c r="AN52" s="7">
        <v>20</v>
      </c>
      <c r="AO52" s="7">
        <v>0</v>
      </c>
      <c r="AP52" s="7">
        <v>0</v>
      </c>
      <c r="AQ52" s="7">
        <v>5</v>
      </c>
      <c r="AR52" s="7">
        <v>50</v>
      </c>
      <c r="AS52" s="7">
        <v>0</v>
      </c>
      <c r="AT52" s="7">
        <v>0</v>
      </c>
      <c r="AU52" s="7">
        <f t="shared" si="31"/>
        <v>7</v>
      </c>
      <c r="AV52" s="7">
        <f t="shared" si="31"/>
        <v>70</v>
      </c>
      <c r="AW52" s="7"/>
      <c r="AX52" s="7"/>
      <c r="AY52" s="9">
        <f t="shared" si="23"/>
        <v>72</v>
      </c>
      <c r="AZ52" s="9">
        <f t="shared" si="23"/>
        <v>1115</v>
      </c>
      <c r="BA52" s="8"/>
      <c r="BB52" s="8"/>
      <c r="BC52" s="8"/>
      <c r="BD52" s="8"/>
      <c r="BE52" s="8"/>
      <c r="BF52" s="8"/>
      <c r="BG52" s="8"/>
      <c r="BH52" s="8"/>
      <c r="BI52" s="7">
        <v>25</v>
      </c>
      <c r="BJ52" s="7">
        <v>200</v>
      </c>
      <c r="BK52" s="8">
        <f t="shared" si="6"/>
        <v>25</v>
      </c>
      <c r="BL52" s="8">
        <f t="shared" si="6"/>
        <v>200</v>
      </c>
      <c r="BM52" s="8">
        <f t="shared" si="16"/>
        <v>97</v>
      </c>
      <c r="BN52" s="8">
        <f t="shared" si="16"/>
        <v>1315</v>
      </c>
      <c r="BO52" s="7">
        <v>14.4</v>
      </c>
      <c r="BP52" s="7">
        <v>223</v>
      </c>
      <c r="BQ52" s="7">
        <v>5</v>
      </c>
      <c r="BR52" s="7">
        <v>3</v>
      </c>
    </row>
    <row r="53" spans="1:94" s="16" customFormat="1" ht="18" customHeight="1" x14ac:dyDescent="0.25">
      <c r="A53" s="39">
        <v>41</v>
      </c>
      <c r="B53" s="20" t="s">
        <v>74</v>
      </c>
      <c r="C53" s="8"/>
      <c r="D53" s="8"/>
      <c r="E53" s="8"/>
      <c r="F53" s="8"/>
      <c r="G53" s="8"/>
      <c r="H53" s="8"/>
      <c r="I53" s="8">
        <f t="shared" si="1"/>
        <v>0</v>
      </c>
      <c r="J53" s="8">
        <f t="shared" si="1"/>
        <v>0</v>
      </c>
      <c r="K53" s="8"/>
      <c r="L53" s="8"/>
      <c r="M53" s="8"/>
      <c r="N53" s="8"/>
      <c r="O53" s="8">
        <f t="shared" si="2"/>
        <v>0</v>
      </c>
      <c r="P53" s="8">
        <f t="shared" si="2"/>
        <v>0</v>
      </c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>
        <f t="shared" si="3"/>
        <v>0</v>
      </c>
      <c r="AF53" s="8">
        <f t="shared" si="3"/>
        <v>0</v>
      </c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7">
        <f t="shared" si="31"/>
        <v>0</v>
      </c>
      <c r="AV53" s="7">
        <f t="shared" si="31"/>
        <v>0</v>
      </c>
      <c r="AW53" s="7"/>
      <c r="AX53" s="7"/>
      <c r="AY53" s="9">
        <f t="shared" si="23"/>
        <v>0</v>
      </c>
      <c r="AZ53" s="9">
        <f t="shared" si="23"/>
        <v>0</v>
      </c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>
        <f t="shared" si="6"/>
        <v>0</v>
      </c>
      <c r="BL53" s="8">
        <f t="shared" si="6"/>
        <v>0</v>
      </c>
      <c r="BM53" s="8">
        <f t="shared" si="16"/>
        <v>0</v>
      </c>
      <c r="BN53" s="8">
        <f t="shared" si="16"/>
        <v>0</v>
      </c>
      <c r="BO53" s="8"/>
      <c r="BP53" s="8"/>
      <c r="BQ53" s="34"/>
      <c r="BR53" s="34"/>
    </row>
    <row r="54" spans="1:94" s="16" customFormat="1" ht="18" customHeight="1" x14ac:dyDescent="0.25">
      <c r="A54" s="39">
        <v>42</v>
      </c>
      <c r="B54" s="20" t="s">
        <v>75</v>
      </c>
      <c r="C54" s="8"/>
      <c r="D54" s="8"/>
      <c r="E54" s="8"/>
      <c r="F54" s="8"/>
      <c r="G54" s="8"/>
      <c r="H54" s="8"/>
      <c r="I54" s="8">
        <f t="shared" si="1"/>
        <v>0</v>
      </c>
      <c r="J54" s="8">
        <f t="shared" si="1"/>
        <v>0</v>
      </c>
      <c r="K54" s="8"/>
      <c r="L54" s="8"/>
      <c r="M54" s="8"/>
      <c r="N54" s="8"/>
      <c r="O54" s="8">
        <f t="shared" si="2"/>
        <v>0</v>
      </c>
      <c r="P54" s="8">
        <f t="shared" si="2"/>
        <v>0</v>
      </c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>
        <f t="shared" si="3"/>
        <v>0</v>
      </c>
      <c r="AF54" s="8">
        <f t="shared" si="3"/>
        <v>0</v>
      </c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7">
        <f t="shared" si="31"/>
        <v>0</v>
      </c>
      <c r="AV54" s="7">
        <f t="shared" si="31"/>
        <v>0</v>
      </c>
      <c r="AW54" s="7"/>
      <c r="AX54" s="7"/>
      <c r="AY54" s="9">
        <f t="shared" si="23"/>
        <v>0</v>
      </c>
      <c r="AZ54" s="9">
        <f t="shared" si="23"/>
        <v>0</v>
      </c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>
        <f t="shared" si="6"/>
        <v>0</v>
      </c>
      <c r="BL54" s="8">
        <f t="shared" si="6"/>
        <v>0</v>
      </c>
      <c r="BM54" s="8">
        <f t="shared" si="16"/>
        <v>0</v>
      </c>
      <c r="BN54" s="8">
        <f t="shared" si="16"/>
        <v>0</v>
      </c>
      <c r="BO54" s="8"/>
      <c r="BP54" s="8"/>
      <c r="BQ54" s="34"/>
      <c r="BR54" s="34"/>
    </row>
    <row r="55" spans="1:94" s="16" customFormat="1" ht="18" customHeight="1" x14ac:dyDescent="0.25">
      <c r="A55" s="38"/>
      <c r="B55" s="13" t="s">
        <v>69</v>
      </c>
      <c r="C55" s="8">
        <f t="shared" ref="C55:H55" si="32">SUM(C51:C54)</f>
        <v>529</v>
      </c>
      <c r="D55" s="8">
        <f t="shared" si="32"/>
        <v>2384</v>
      </c>
      <c r="E55" s="8">
        <f t="shared" si="32"/>
        <v>1052</v>
      </c>
      <c r="F55" s="8">
        <f t="shared" si="32"/>
        <v>4150</v>
      </c>
      <c r="G55" s="8">
        <f t="shared" si="32"/>
        <v>5</v>
      </c>
      <c r="H55" s="8">
        <f t="shared" si="32"/>
        <v>26</v>
      </c>
      <c r="I55" s="8">
        <f t="shared" si="1"/>
        <v>1586</v>
      </c>
      <c r="J55" s="8">
        <f t="shared" si="1"/>
        <v>6560</v>
      </c>
      <c r="K55" s="8">
        <f t="shared" ref="K55:N55" si="33">SUM(K51:K54)</f>
        <v>429</v>
      </c>
      <c r="L55" s="8">
        <f t="shared" si="33"/>
        <v>1400</v>
      </c>
      <c r="M55" s="8">
        <f t="shared" si="33"/>
        <v>81</v>
      </c>
      <c r="N55" s="8">
        <f t="shared" si="33"/>
        <v>300</v>
      </c>
      <c r="O55" s="8">
        <f t="shared" si="2"/>
        <v>2096</v>
      </c>
      <c r="P55" s="8">
        <f t="shared" si="2"/>
        <v>8260</v>
      </c>
      <c r="Q55" s="8">
        <f t="shared" ref="Q55:T55" si="34">SUM(Q51:Q54)</f>
        <v>0</v>
      </c>
      <c r="R55" s="8">
        <f t="shared" si="34"/>
        <v>0</v>
      </c>
      <c r="S55" s="8">
        <f t="shared" si="34"/>
        <v>1341.8</v>
      </c>
      <c r="T55" s="8">
        <f t="shared" si="34"/>
        <v>5330.5</v>
      </c>
      <c r="U55" s="8">
        <f>SUM(U51:U54)</f>
        <v>1389</v>
      </c>
      <c r="V55" s="8">
        <f t="shared" ref="V55:AD55" si="35">SUM(V51:V54)</f>
        <v>3340</v>
      </c>
      <c r="W55" s="8">
        <f t="shared" si="35"/>
        <v>162</v>
      </c>
      <c r="X55" s="8">
        <f t="shared" si="35"/>
        <v>760</v>
      </c>
      <c r="Y55" s="8">
        <f t="shared" si="35"/>
        <v>0</v>
      </c>
      <c r="Z55" s="8">
        <f t="shared" si="35"/>
        <v>0</v>
      </c>
      <c r="AA55" s="8">
        <f t="shared" si="35"/>
        <v>0</v>
      </c>
      <c r="AB55" s="8">
        <f t="shared" si="35"/>
        <v>0</v>
      </c>
      <c r="AC55" s="8">
        <f t="shared" si="35"/>
        <v>0</v>
      </c>
      <c r="AD55" s="8">
        <f t="shared" si="35"/>
        <v>0</v>
      </c>
      <c r="AE55" s="8">
        <f t="shared" si="3"/>
        <v>1551</v>
      </c>
      <c r="AF55" s="8">
        <f t="shared" si="3"/>
        <v>4100</v>
      </c>
      <c r="AG55" s="8">
        <f t="shared" ref="AG55:AH55" si="36">SUM(AG51:AG54)</f>
        <v>0</v>
      </c>
      <c r="AH55" s="8">
        <f t="shared" si="36"/>
        <v>0</v>
      </c>
      <c r="AI55" s="8">
        <f>SUM(AI51:AI54)</f>
        <v>0</v>
      </c>
      <c r="AJ55" s="8">
        <f t="shared" ref="AJ55:AX55" si="37">SUM(AJ51:AJ54)</f>
        <v>0</v>
      </c>
      <c r="AK55" s="8">
        <f t="shared" si="37"/>
        <v>2</v>
      </c>
      <c r="AL55" s="8">
        <f t="shared" si="37"/>
        <v>5</v>
      </c>
      <c r="AM55" s="8">
        <f t="shared" si="37"/>
        <v>42</v>
      </c>
      <c r="AN55" s="8">
        <f t="shared" si="37"/>
        <v>205</v>
      </c>
      <c r="AO55" s="8">
        <f t="shared" si="37"/>
        <v>0</v>
      </c>
      <c r="AP55" s="8">
        <f t="shared" si="37"/>
        <v>0</v>
      </c>
      <c r="AQ55" s="8">
        <f t="shared" si="37"/>
        <v>37</v>
      </c>
      <c r="AR55" s="8">
        <f t="shared" si="37"/>
        <v>180</v>
      </c>
      <c r="AS55" s="8">
        <f t="shared" si="37"/>
        <v>0</v>
      </c>
      <c r="AT55" s="8">
        <f t="shared" si="37"/>
        <v>0</v>
      </c>
      <c r="AU55" s="8">
        <f t="shared" si="37"/>
        <v>81</v>
      </c>
      <c r="AV55" s="8">
        <f t="shared" si="37"/>
        <v>390</v>
      </c>
      <c r="AW55" s="8">
        <f t="shared" si="37"/>
        <v>0</v>
      </c>
      <c r="AX55" s="8">
        <f t="shared" si="37"/>
        <v>0</v>
      </c>
      <c r="AY55" s="9">
        <f t="shared" si="23"/>
        <v>3728</v>
      </c>
      <c r="AZ55" s="9">
        <f t="shared" si="23"/>
        <v>12750</v>
      </c>
      <c r="BA55" s="8">
        <f>SUM(BA51:BA54)</f>
        <v>0</v>
      </c>
      <c r="BB55" s="8">
        <f t="shared" ref="BB55:BH55" si="38">SUM(BB51:BB54)</f>
        <v>0</v>
      </c>
      <c r="BC55" s="8">
        <f t="shared" si="38"/>
        <v>0</v>
      </c>
      <c r="BD55" s="8">
        <f t="shared" si="38"/>
        <v>0</v>
      </c>
      <c r="BE55" s="8">
        <f t="shared" si="38"/>
        <v>0</v>
      </c>
      <c r="BF55" s="8">
        <f t="shared" si="38"/>
        <v>0</v>
      </c>
      <c r="BG55" s="8">
        <f t="shared" si="38"/>
        <v>0</v>
      </c>
      <c r="BH55" s="8">
        <f t="shared" si="38"/>
        <v>0</v>
      </c>
      <c r="BI55" s="8">
        <f>SUM(BI51:BI54)</f>
        <v>135</v>
      </c>
      <c r="BJ55" s="8">
        <f>SUM(BJ51:BJ54)</f>
        <v>1210</v>
      </c>
      <c r="BK55" s="8">
        <f t="shared" si="6"/>
        <v>135</v>
      </c>
      <c r="BL55" s="8">
        <f t="shared" si="6"/>
        <v>1210</v>
      </c>
      <c r="BM55" s="8">
        <f t="shared" si="16"/>
        <v>3863</v>
      </c>
      <c r="BN55" s="8">
        <f t="shared" si="16"/>
        <v>13960</v>
      </c>
      <c r="BO55" s="8">
        <f>SUM(BO51:BO54)</f>
        <v>686.5</v>
      </c>
      <c r="BP55" s="8">
        <f>SUM(BP51:BP54)</f>
        <v>2304.6999999999998</v>
      </c>
      <c r="BQ55" s="8">
        <f>SUM(BQ51:BQ54)</f>
        <v>17</v>
      </c>
      <c r="BR55" s="8">
        <f>SUM(BR51:BR54)</f>
        <v>10</v>
      </c>
    </row>
    <row r="56" spans="1:94" s="10" customFormat="1" ht="18" customHeight="1" x14ac:dyDescent="0.25">
      <c r="A56" s="37">
        <v>43</v>
      </c>
      <c r="B56" s="12" t="s">
        <v>92</v>
      </c>
      <c r="C56" s="7"/>
      <c r="D56" s="7"/>
      <c r="E56" s="7"/>
      <c r="F56" s="7"/>
      <c r="G56" s="7"/>
      <c r="H56" s="7"/>
      <c r="I56" s="8">
        <f t="shared" si="1"/>
        <v>0</v>
      </c>
      <c r="J56" s="8">
        <f t="shared" si="1"/>
        <v>0</v>
      </c>
      <c r="K56" s="7"/>
      <c r="L56" s="7"/>
      <c r="M56" s="7"/>
      <c r="N56" s="7"/>
      <c r="O56" s="8">
        <f t="shared" si="2"/>
        <v>0</v>
      </c>
      <c r="P56" s="8">
        <f t="shared" si="2"/>
        <v>0</v>
      </c>
      <c r="Q56" s="8"/>
      <c r="R56" s="8"/>
      <c r="S56" s="8"/>
      <c r="T56" s="8"/>
      <c r="U56" s="7"/>
      <c r="V56" s="7"/>
      <c r="W56" s="7"/>
      <c r="X56" s="7"/>
      <c r="Y56" s="7"/>
      <c r="Z56" s="7"/>
      <c r="AA56" s="7"/>
      <c r="AB56" s="7"/>
      <c r="AC56" s="7"/>
      <c r="AD56" s="7"/>
      <c r="AE56" s="8">
        <f t="shared" si="3"/>
        <v>0</v>
      </c>
      <c r="AF56" s="8">
        <f t="shared" si="3"/>
        <v>0</v>
      </c>
      <c r="AG56" s="8"/>
      <c r="AH56" s="8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>
        <f>AI56+AK56+AM56+AO56+AQ56+AS56</f>
        <v>0</v>
      </c>
      <c r="AV56" s="7">
        <f>AJ56+AL56+AN56+AP56+AR56+AT56</f>
        <v>0</v>
      </c>
      <c r="AW56" s="7"/>
      <c r="AX56" s="7"/>
      <c r="AY56" s="9">
        <f>O56+AE56+AU56</f>
        <v>0</v>
      </c>
      <c r="AZ56" s="9">
        <f>P56+AF56+AV56</f>
        <v>0</v>
      </c>
      <c r="BA56" s="9"/>
      <c r="BB56" s="9"/>
      <c r="BC56" s="7"/>
      <c r="BD56" s="7"/>
      <c r="BE56" s="7"/>
      <c r="BF56" s="7"/>
      <c r="BG56" s="7"/>
      <c r="BH56" s="7"/>
      <c r="BI56" s="7"/>
      <c r="BJ56" s="7"/>
      <c r="BK56" s="8">
        <f t="shared" si="6"/>
        <v>0</v>
      </c>
      <c r="BL56" s="8">
        <f t="shared" si="6"/>
        <v>0</v>
      </c>
      <c r="BM56" s="8">
        <f t="shared" si="16"/>
        <v>0</v>
      </c>
      <c r="BN56" s="8">
        <f t="shared" si="16"/>
        <v>0</v>
      </c>
      <c r="BO56" s="7"/>
      <c r="BP56" s="7"/>
      <c r="BQ56" s="29"/>
      <c r="BR56" s="29"/>
    </row>
    <row r="57" spans="1:94" s="16" customFormat="1" ht="18" customHeight="1" x14ac:dyDescent="0.25">
      <c r="A57" s="38"/>
      <c r="B57" s="13" t="s">
        <v>43</v>
      </c>
      <c r="C57" s="8">
        <f>C56</f>
        <v>0</v>
      </c>
      <c r="D57" s="8">
        <f t="shared" ref="D57:BP57" si="39">D56</f>
        <v>0</v>
      </c>
      <c r="E57" s="8">
        <f t="shared" si="39"/>
        <v>0</v>
      </c>
      <c r="F57" s="8">
        <f t="shared" si="39"/>
        <v>0</v>
      </c>
      <c r="G57" s="8">
        <f t="shared" si="39"/>
        <v>0</v>
      </c>
      <c r="H57" s="8">
        <f t="shared" si="39"/>
        <v>0</v>
      </c>
      <c r="I57" s="8">
        <f t="shared" si="1"/>
        <v>0</v>
      </c>
      <c r="J57" s="8">
        <f t="shared" si="1"/>
        <v>0</v>
      </c>
      <c r="K57" s="8">
        <f t="shared" si="39"/>
        <v>0</v>
      </c>
      <c r="L57" s="8">
        <f t="shared" si="39"/>
        <v>0</v>
      </c>
      <c r="M57" s="8">
        <f t="shared" si="39"/>
        <v>0</v>
      </c>
      <c r="N57" s="8">
        <f t="shared" si="39"/>
        <v>0</v>
      </c>
      <c r="O57" s="8">
        <f t="shared" si="2"/>
        <v>0</v>
      </c>
      <c r="P57" s="8">
        <f t="shared" si="2"/>
        <v>0</v>
      </c>
      <c r="Q57" s="8">
        <f t="shared" ref="Q57:T57" si="40">Q56</f>
        <v>0</v>
      </c>
      <c r="R57" s="8">
        <f t="shared" si="40"/>
        <v>0</v>
      </c>
      <c r="S57" s="8">
        <f t="shared" si="40"/>
        <v>0</v>
      </c>
      <c r="T57" s="8">
        <f t="shared" si="40"/>
        <v>0</v>
      </c>
      <c r="U57" s="8">
        <f t="shared" si="39"/>
        <v>0</v>
      </c>
      <c r="V57" s="8">
        <f t="shared" si="39"/>
        <v>0</v>
      </c>
      <c r="W57" s="8">
        <f t="shared" si="39"/>
        <v>0</v>
      </c>
      <c r="X57" s="8">
        <f t="shared" si="39"/>
        <v>0</v>
      </c>
      <c r="Y57" s="8">
        <f t="shared" si="39"/>
        <v>0</v>
      </c>
      <c r="Z57" s="8">
        <f t="shared" si="39"/>
        <v>0</v>
      </c>
      <c r="AA57" s="8">
        <f t="shared" si="39"/>
        <v>0</v>
      </c>
      <c r="AB57" s="8">
        <f t="shared" si="39"/>
        <v>0</v>
      </c>
      <c r="AC57" s="8">
        <f t="shared" si="39"/>
        <v>0</v>
      </c>
      <c r="AD57" s="8">
        <f t="shared" si="39"/>
        <v>0</v>
      </c>
      <c r="AE57" s="8">
        <f t="shared" si="3"/>
        <v>0</v>
      </c>
      <c r="AF57" s="8">
        <f t="shared" si="3"/>
        <v>0</v>
      </c>
      <c r="AG57" s="8">
        <f t="shared" ref="AG57:AH57" si="41">AG56</f>
        <v>0</v>
      </c>
      <c r="AH57" s="8">
        <f t="shared" si="41"/>
        <v>0</v>
      </c>
      <c r="AI57" s="8">
        <f t="shared" si="39"/>
        <v>0</v>
      </c>
      <c r="AJ57" s="8">
        <f t="shared" si="39"/>
        <v>0</v>
      </c>
      <c r="AK57" s="8">
        <f t="shared" si="39"/>
        <v>0</v>
      </c>
      <c r="AL57" s="8">
        <f t="shared" si="39"/>
        <v>0</v>
      </c>
      <c r="AM57" s="8">
        <f t="shared" si="39"/>
        <v>0</v>
      </c>
      <c r="AN57" s="8">
        <f t="shared" si="39"/>
        <v>0</v>
      </c>
      <c r="AO57" s="8">
        <f t="shared" si="39"/>
        <v>0</v>
      </c>
      <c r="AP57" s="8">
        <f t="shared" si="39"/>
        <v>0</v>
      </c>
      <c r="AQ57" s="8">
        <f t="shared" si="39"/>
        <v>0</v>
      </c>
      <c r="AR57" s="8">
        <f t="shared" si="39"/>
        <v>0</v>
      </c>
      <c r="AS57" s="8">
        <f t="shared" si="39"/>
        <v>0</v>
      </c>
      <c r="AT57" s="8">
        <f t="shared" si="39"/>
        <v>0</v>
      </c>
      <c r="AU57" s="8">
        <f t="shared" si="39"/>
        <v>0</v>
      </c>
      <c r="AV57" s="8">
        <f t="shared" si="39"/>
        <v>0</v>
      </c>
      <c r="AW57" s="8">
        <f t="shared" si="39"/>
        <v>0</v>
      </c>
      <c r="AX57" s="8">
        <f t="shared" si="39"/>
        <v>0</v>
      </c>
      <c r="AY57" s="9">
        <f t="shared" ref="AY57:AZ58" si="42">O57+AE57+AU57</f>
        <v>0</v>
      </c>
      <c r="AZ57" s="9">
        <f t="shared" si="42"/>
        <v>0</v>
      </c>
      <c r="BA57" s="8">
        <f t="shared" si="39"/>
        <v>0</v>
      </c>
      <c r="BB57" s="8">
        <f t="shared" si="39"/>
        <v>0</v>
      </c>
      <c r="BC57" s="8">
        <f t="shared" si="39"/>
        <v>0</v>
      </c>
      <c r="BD57" s="8">
        <f t="shared" si="39"/>
        <v>0</v>
      </c>
      <c r="BE57" s="8">
        <f t="shared" si="39"/>
        <v>0</v>
      </c>
      <c r="BF57" s="8">
        <f t="shared" si="39"/>
        <v>0</v>
      </c>
      <c r="BG57" s="8">
        <f t="shared" si="39"/>
        <v>0</v>
      </c>
      <c r="BH57" s="8">
        <f t="shared" si="39"/>
        <v>0</v>
      </c>
      <c r="BI57" s="8">
        <f t="shared" si="39"/>
        <v>0</v>
      </c>
      <c r="BJ57" s="8">
        <f t="shared" si="39"/>
        <v>0</v>
      </c>
      <c r="BK57" s="8">
        <f t="shared" si="6"/>
        <v>0</v>
      </c>
      <c r="BL57" s="8">
        <f t="shared" si="6"/>
        <v>0</v>
      </c>
      <c r="BM57" s="8">
        <f t="shared" si="16"/>
        <v>0</v>
      </c>
      <c r="BN57" s="8">
        <f t="shared" si="16"/>
        <v>0</v>
      </c>
      <c r="BO57" s="8">
        <f t="shared" si="39"/>
        <v>0</v>
      </c>
      <c r="BP57" s="8">
        <f t="shared" si="39"/>
        <v>0</v>
      </c>
      <c r="BQ57" s="8">
        <f t="shared" ref="BQ57:BR57" si="43">BQ56</f>
        <v>0</v>
      </c>
      <c r="BR57" s="8">
        <f t="shared" si="43"/>
        <v>0</v>
      </c>
    </row>
    <row r="58" spans="1:94" s="16" customFormat="1" ht="18" customHeight="1" x14ac:dyDescent="0.25">
      <c r="A58" s="38"/>
      <c r="B58" s="13" t="s">
        <v>44</v>
      </c>
      <c r="C58" s="8">
        <f t="shared" ref="C58:H58" si="44">C57+C55+C50+C47+C44</f>
        <v>131305</v>
      </c>
      <c r="D58" s="8">
        <f t="shared" si="44"/>
        <v>260000</v>
      </c>
      <c r="E58" s="8">
        <f t="shared" si="44"/>
        <v>20971</v>
      </c>
      <c r="F58" s="8">
        <f t="shared" si="44"/>
        <v>60000</v>
      </c>
      <c r="G58" s="8">
        <f t="shared" si="44"/>
        <v>325</v>
      </c>
      <c r="H58" s="8">
        <f t="shared" si="44"/>
        <v>1200</v>
      </c>
      <c r="I58" s="8">
        <f t="shared" si="1"/>
        <v>152601</v>
      </c>
      <c r="J58" s="8">
        <f t="shared" si="1"/>
        <v>321200</v>
      </c>
      <c r="K58" s="8">
        <f>K57+K55+K50+K47+K44</f>
        <v>5686</v>
      </c>
      <c r="L58" s="8">
        <f>L57+L55+L50+L47+L44</f>
        <v>20000</v>
      </c>
      <c r="M58" s="8">
        <f>M57+M55+M50+M47+M44</f>
        <v>2065</v>
      </c>
      <c r="N58" s="8">
        <f>N57+N55+N50+N47+N44</f>
        <v>20000</v>
      </c>
      <c r="O58" s="8">
        <f t="shared" si="2"/>
        <v>160352</v>
      </c>
      <c r="P58" s="8">
        <f t="shared" si="2"/>
        <v>361200</v>
      </c>
      <c r="Q58" s="8">
        <f t="shared" ref="Q58:AD58" si="45">Q57+Q55+Q50+Q47+Q44</f>
        <v>0</v>
      </c>
      <c r="R58" s="8">
        <f t="shared" si="45"/>
        <v>0</v>
      </c>
      <c r="S58" s="8">
        <f t="shared" si="45"/>
        <v>101401.66</v>
      </c>
      <c r="T58" s="8">
        <f t="shared" si="45"/>
        <v>229857.09999999998</v>
      </c>
      <c r="U58" s="8">
        <f t="shared" si="45"/>
        <v>9418</v>
      </c>
      <c r="V58" s="8">
        <f t="shared" si="45"/>
        <v>33500</v>
      </c>
      <c r="W58" s="8">
        <f t="shared" si="45"/>
        <v>2742</v>
      </c>
      <c r="X58" s="8">
        <f t="shared" si="45"/>
        <v>20000</v>
      </c>
      <c r="Y58" s="8">
        <f t="shared" si="45"/>
        <v>0</v>
      </c>
      <c r="Z58" s="8">
        <f t="shared" si="45"/>
        <v>0</v>
      </c>
      <c r="AA58" s="8">
        <f t="shared" si="45"/>
        <v>0</v>
      </c>
      <c r="AB58" s="8">
        <f t="shared" si="45"/>
        <v>0</v>
      </c>
      <c r="AC58" s="8">
        <f t="shared" si="45"/>
        <v>16</v>
      </c>
      <c r="AD58" s="8">
        <f t="shared" si="45"/>
        <v>3000</v>
      </c>
      <c r="AE58" s="8">
        <f t="shared" si="3"/>
        <v>12176</v>
      </c>
      <c r="AF58" s="8">
        <f t="shared" si="3"/>
        <v>56500</v>
      </c>
      <c r="AG58" s="8">
        <f t="shared" ref="AG58:AX58" si="46">AG57+AG55+AG50+AG47+AG44</f>
        <v>0</v>
      </c>
      <c r="AH58" s="8">
        <f t="shared" si="46"/>
        <v>0</v>
      </c>
      <c r="AI58" s="8">
        <f t="shared" si="46"/>
        <v>4</v>
      </c>
      <c r="AJ58" s="8">
        <f t="shared" si="46"/>
        <v>100</v>
      </c>
      <c r="AK58" s="8">
        <f t="shared" si="46"/>
        <v>306</v>
      </c>
      <c r="AL58" s="8">
        <f t="shared" si="46"/>
        <v>1200</v>
      </c>
      <c r="AM58" s="8">
        <f t="shared" si="46"/>
        <v>877</v>
      </c>
      <c r="AN58" s="8">
        <f t="shared" si="46"/>
        <v>5000</v>
      </c>
      <c r="AO58" s="8">
        <f t="shared" si="46"/>
        <v>119</v>
      </c>
      <c r="AP58" s="8">
        <f t="shared" si="46"/>
        <v>375</v>
      </c>
      <c r="AQ58" s="8">
        <f t="shared" si="46"/>
        <v>1138</v>
      </c>
      <c r="AR58" s="8">
        <f t="shared" si="46"/>
        <v>5125</v>
      </c>
      <c r="AS58" s="8">
        <f t="shared" si="46"/>
        <v>133</v>
      </c>
      <c r="AT58" s="8">
        <f t="shared" si="46"/>
        <v>500</v>
      </c>
      <c r="AU58" s="8">
        <f t="shared" si="46"/>
        <v>2577</v>
      </c>
      <c r="AV58" s="8">
        <f t="shared" si="46"/>
        <v>12300</v>
      </c>
      <c r="AW58" s="8">
        <f t="shared" si="46"/>
        <v>0</v>
      </c>
      <c r="AX58" s="8">
        <f t="shared" si="46"/>
        <v>0</v>
      </c>
      <c r="AY58" s="9">
        <f t="shared" si="42"/>
        <v>175105</v>
      </c>
      <c r="AZ58" s="9">
        <f t="shared" si="42"/>
        <v>430000</v>
      </c>
      <c r="BA58" s="8">
        <f t="shared" ref="BA58:BJ58" si="47">BA57+BA55+BA50+BA47+BA44</f>
        <v>0</v>
      </c>
      <c r="BB58" s="8">
        <f t="shared" si="47"/>
        <v>0</v>
      </c>
      <c r="BC58" s="8">
        <f t="shared" si="47"/>
        <v>0</v>
      </c>
      <c r="BD58" s="8">
        <f t="shared" si="47"/>
        <v>0</v>
      </c>
      <c r="BE58" s="8">
        <f t="shared" si="47"/>
        <v>0</v>
      </c>
      <c r="BF58" s="8">
        <f t="shared" si="47"/>
        <v>0</v>
      </c>
      <c r="BG58" s="8">
        <f t="shared" si="47"/>
        <v>0</v>
      </c>
      <c r="BH58" s="8">
        <f t="shared" si="47"/>
        <v>0</v>
      </c>
      <c r="BI58" s="8">
        <f t="shared" si="47"/>
        <v>4462</v>
      </c>
      <c r="BJ58" s="8">
        <f t="shared" si="47"/>
        <v>36355</v>
      </c>
      <c r="BK58" s="8">
        <f t="shared" si="6"/>
        <v>4462</v>
      </c>
      <c r="BL58" s="8">
        <f t="shared" si="6"/>
        <v>36355</v>
      </c>
      <c r="BM58" s="8">
        <f t="shared" si="16"/>
        <v>179567</v>
      </c>
      <c r="BN58" s="8">
        <f t="shared" si="16"/>
        <v>466355</v>
      </c>
      <c r="BO58" s="8">
        <f>BO57+BO55+BO50+BO47+BO44</f>
        <v>30985.299999999996</v>
      </c>
      <c r="BP58" s="8">
        <f>BP57+BP55+BP50+BP47+BP44</f>
        <v>77500.070000000007</v>
      </c>
      <c r="BQ58" s="8">
        <f>BQ57+BQ55+BQ50+BQ47+BQ44</f>
        <v>975</v>
      </c>
      <c r="BR58" s="8">
        <f>BR57+BR55+BR50+BR47+BR44</f>
        <v>766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59" spans="1:94" x14ac:dyDescent="0.25"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</row>
    <row r="62" spans="1:94" x14ac:dyDescent="0.25">
      <c r="V62" s="27"/>
      <c r="W62" s="27"/>
      <c r="X62" s="27"/>
    </row>
    <row r="65" spans="3:67" x14ac:dyDescent="0.25"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7"/>
      <c r="AZ65" s="27"/>
      <c r="BA65" s="27"/>
      <c r="BB65" s="27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7"/>
      <c r="BN65" s="27"/>
      <c r="BO65" s="26"/>
    </row>
  </sheetData>
  <protectedRanges>
    <protectedRange sqref="B48:B49" name="Range7_2"/>
    <protectedRange sqref="B56" name="Range8_1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Q68"/>
  <sheetViews>
    <sheetView view="pageBreakPreview" zoomScale="80" zoomScaleNormal="85" zoomScaleSheetLayoutView="80" workbookViewId="0">
      <pane xSplit="2" ySplit="6" topLeftCell="AE52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ColWidth="9.140625" defaultRowHeight="16.5" x14ac:dyDescent="0.25"/>
  <cols>
    <col min="1" max="1" width="5.42578125" style="40" customWidth="1"/>
    <col min="2" max="2" width="38.140625" style="23" customWidth="1"/>
    <col min="3" max="3" width="8.7109375" style="24" bestFit="1" customWidth="1"/>
    <col min="4" max="4" width="8.140625" style="24" bestFit="1" customWidth="1"/>
    <col min="5" max="5" width="7.7109375" style="24" customWidth="1"/>
    <col min="6" max="6" width="7.140625" style="24" customWidth="1"/>
    <col min="7" max="7" width="7.7109375" style="24" customWidth="1"/>
    <col min="8" max="8" width="7.140625" style="24" customWidth="1"/>
    <col min="9" max="9" width="8.7109375" style="24" bestFit="1" customWidth="1"/>
    <col min="10" max="10" width="9.140625" style="24" bestFit="1" customWidth="1"/>
    <col min="11" max="11" width="7.7109375" style="24" bestFit="1" customWidth="1"/>
    <col min="12" max="12" width="7.140625" style="24" bestFit="1" customWidth="1"/>
    <col min="13" max="13" width="7.7109375" style="24" bestFit="1" customWidth="1"/>
    <col min="14" max="14" width="7.140625" style="24" bestFit="1" customWidth="1"/>
    <col min="15" max="15" width="8.7109375" style="25" bestFit="1" customWidth="1"/>
    <col min="16" max="16" width="8.42578125" style="25" bestFit="1" customWidth="1"/>
    <col min="17" max="17" width="7.7109375" style="25" bestFit="1" customWidth="1"/>
    <col min="18" max="18" width="7.140625" style="25" bestFit="1" customWidth="1"/>
    <col min="19" max="19" width="7.7109375" style="25" bestFit="1" customWidth="1"/>
    <col min="20" max="20" width="8.42578125" style="25" bestFit="1" customWidth="1"/>
    <col min="21" max="21" width="7.7109375" style="25" bestFit="1" customWidth="1"/>
    <col min="22" max="22" width="7.140625" style="25" bestFit="1" customWidth="1"/>
    <col min="23" max="23" width="7.7109375" style="25" bestFit="1" customWidth="1"/>
    <col min="24" max="24" width="7.140625" style="25" bestFit="1" customWidth="1"/>
    <col min="25" max="25" width="7.7109375" style="25" bestFit="1" customWidth="1"/>
    <col min="26" max="26" width="7.140625" style="25" bestFit="1" customWidth="1"/>
    <col min="27" max="27" width="7.7109375" style="25" bestFit="1" customWidth="1"/>
    <col min="28" max="28" width="7.140625" style="25" bestFit="1" customWidth="1"/>
    <col min="29" max="29" width="7.7109375" style="25" bestFit="1" customWidth="1"/>
    <col min="30" max="30" width="7.140625" style="25" bestFit="1" customWidth="1"/>
    <col min="31" max="31" width="7.7109375" style="25" bestFit="1" customWidth="1"/>
    <col min="32" max="32" width="7.140625" style="25" bestFit="1" customWidth="1"/>
    <col min="33" max="33" width="7.7109375" style="24" bestFit="1" customWidth="1"/>
    <col min="34" max="34" width="7.140625" style="24" bestFit="1" customWidth="1"/>
    <col min="35" max="35" width="7.7109375" style="24" bestFit="1" customWidth="1"/>
    <col min="36" max="36" width="7.140625" style="24" bestFit="1" customWidth="1"/>
    <col min="37" max="37" width="7.7109375" style="24" bestFit="1" customWidth="1"/>
    <col min="38" max="38" width="7.140625" style="24" bestFit="1" customWidth="1"/>
    <col min="39" max="39" width="7.7109375" style="24" bestFit="1" customWidth="1"/>
    <col min="40" max="40" width="7.140625" style="24" bestFit="1" customWidth="1"/>
    <col min="41" max="41" width="7.7109375" style="24" bestFit="1" customWidth="1"/>
    <col min="42" max="42" width="7.140625" style="24" bestFit="1" customWidth="1"/>
    <col min="43" max="43" width="7.7109375" style="24" bestFit="1" customWidth="1"/>
    <col min="44" max="44" width="7.140625" style="24" bestFit="1" customWidth="1"/>
    <col min="45" max="45" width="7.7109375" style="24" bestFit="1" customWidth="1"/>
    <col min="46" max="46" width="7.140625" style="24" bestFit="1" customWidth="1"/>
    <col min="47" max="47" width="7.7109375" style="25" bestFit="1" customWidth="1"/>
    <col min="48" max="48" width="7.140625" style="25" bestFit="1" customWidth="1"/>
    <col min="49" max="49" width="7.7109375" style="24" bestFit="1" customWidth="1"/>
    <col min="50" max="50" width="7.140625" style="24" bestFit="1" customWidth="1"/>
    <col min="51" max="51" width="8.85546875" style="25" bestFit="1" customWidth="1"/>
    <col min="52" max="53" width="7.7109375" style="25" bestFit="1" customWidth="1"/>
    <col min="54" max="54" width="7.140625" style="25" bestFit="1" customWidth="1"/>
    <col min="55" max="55" width="7.7109375" style="24" bestFit="1" customWidth="1"/>
    <col min="56" max="56" width="7.140625" style="24" bestFit="1" customWidth="1"/>
    <col min="57" max="57" width="7.7109375" style="24" bestFit="1" customWidth="1"/>
    <col min="58" max="58" width="7.140625" style="24" bestFit="1" customWidth="1"/>
    <col min="59" max="59" width="7.7109375" style="24" bestFit="1" customWidth="1"/>
    <col min="60" max="60" width="7.140625" style="24" bestFit="1" customWidth="1"/>
    <col min="61" max="61" width="7.7109375" style="24" bestFit="1" customWidth="1"/>
    <col min="62" max="62" width="7.140625" style="24" bestFit="1" customWidth="1"/>
    <col min="63" max="63" width="7.7109375" style="25" bestFit="1" customWidth="1"/>
    <col min="64" max="64" width="7.140625" style="25" bestFit="1" customWidth="1"/>
    <col min="65" max="65" width="7.7109375" style="25" bestFit="1" customWidth="1"/>
    <col min="66" max="66" width="7.140625" style="25" bestFit="1" customWidth="1"/>
    <col min="67" max="67" width="7.7109375" style="24" bestFit="1" customWidth="1"/>
    <col min="68" max="68" width="7.140625" style="24" bestFit="1" customWidth="1"/>
    <col min="69" max="69" width="7.7109375" style="24" bestFit="1" customWidth="1"/>
    <col min="70" max="70" width="7.140625" style="24" bestFit="1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33">
        <v>448379</v>
      </c>
      <c r="D7" s="33">
        <v>108592</v>
      </c>
      <c r="E7" s="33">
        <v>1573</v>
      </c>
      <c r="F7" s="33">
        <v>18696</v>
      </c>
      <c r="G7" s="33">
        <v>1055</v>
      </c>
      <c r="H7" s="33">
        <v>10434</v>
      </c>
      <c r="I7" s="8">
        <f>C7+E7+G7</f>
        <v>451007</v>
      </c>
      <c r="J7" s="8">
        <f>D7+F7+H7</f>
        <v>137722</v>
      </c>
      <c r="K7" s="33">
        <v>1436</v>
      </c>
      <c r="L7" s="33">
        <v>8685</v>
      </c>
      <c r="M7" s="33">
        <v>522</v>
      </c>
      <c r="N7" s="33">
        <v>5129</v>
      </c>
      <c r="O7" s="8">
        <f>I7+K7+M7</f>
        <v>452965</v>
      </c>
      <c r="P7" s="8">
        <f>J7+L7+N7</f>
        <v>151536</v>
      </c>
      <c r="Q7" s="33">
        <v>522</v>
      </c>
      <c r="R7" s="33">
        <v>5129</v>
      </c>
      <c r="S7" s="33">
        <v>166853</v>
      </c>
      <c r="T7" s="33">
        <v>52502</v>
      </c>
      <c r="U7" s="33">
        <v>1133</v>
      </c>
      <c r="V7" s="33">
        <v>18741</v>
      </c>
      <c r="W7" s="33">
        <v>840</v>
      </c>
      <c r="X7" s="33">
        <v>8244</v>
      </c>
      <c r="Y7" s="33">
        <v>28</v>
      </c>
      <c r="Z7" s="33">
        <v>28</v>
      </c>
      <c r="AA7" s="33">
        <v>88</v>
      </c>
      <c r="AB7" s="33">
        <v>172</v>
      </c>
      <c r="AC7" s="33">
        <v>783</v>
      </c>
      <c r="AD7" s="33">
        <v>8462</v>
      </c>
      <c r="AE7" s="8">
        <f>U7+W7+Y7+AA7+AC7</f>
        <v>2872</v>
      </c>
      <c r="AF7" s="8">
        <f>V7+X7+Z7+AB7+AD7</f>
        <v>35647</v>
      </c>
      <c r="AG7" s="33">
        <v>28</v>
      </c>
      <c r="AH7" s="33">
        <v>28</v>
      </c>
      <c r="AI7" s="33">
        <v>12</v>
      </c>
      <c r="AJ7" s="33">
        <v>144</v>
      </c>
      <c r="AK7" s="33">
        <v>235</v>
      </c>
      <c r="AL7" s="33">
        <v>1234</v>
      </c>
      <c r="AM7" s="33">
        <v>163</v>
      </c>
      <c r="AN7" s="33">
        <v>3363</v>
      </c>
      <c r="AO7" s="33">
        <v>168</v>
      </c>
      <c r="AP7" s="33">
        <v>604</v>
      </c>
      <c r="AQ7" s="33">
        <v>15816</v>
      </c>
      <c r="AR7" s="33">
        <v>4040</v>
      </c>
      <c r="AS7" s="33">
        <v>240</v>
      </c>
      <c r="AT7" s="33">
        <v>1493</v>
      </c>
      <c r="AU7" s="8">
        <f>AI7+AK7+AM7+AO7+AQ7+AS7</f>
        <v>16634</v>
      </c>
      <c r="AV7" s="8">
        <f>AJ7+AL7+AN7+AP7+AR7+AT7</f>
        <v>10878</v>
      </c>
      <c r="AW7" s="33">
        <v>0</v>
      </c>
      <c r="AX7" s="33">
        <v>0</v>
      </c>
      <c r="AY7" s="30">
        <f>O7+AE7+AU7</f>
        <v>472471</v>
      </c>
      <c r="AZ7" s="30">
        <f>P7+AF7+AV7</f>
        <v>198061</v>
      </c>
      <c r="BA7" s="33">
        <v>349</v>
      </c>
      <c r="BB7" s="33">
        <v>1713</v>
      </c>
      <c r="BC7" s="33">
        <v>107</v>
      </c>
      <c r="BD7" s="33">
        <v>2538</v>
      </c>
      <c r="BE7" s="33">
        <v>107</v>
      </c>
      <c r="BF7" s="33">
        <v>2966</v>
      </c>
      <c r="BG7" s="33">
        <v>1325</v>
      </c>
      <c r="BH7" s="33">
        <v>13178</v>
      </c>
      <c r="BI7" s="33">
        <v>883</v>
      </c>
      <c r="BJ7" s="33">
        <v>8798</v>
      </c>
      <c r="BK7" s="8">
        <f>BA7+BC7+BE7+BG7+BI7</f>
        <v>2771</v>
      </c>
      <c r="BL7" s="8">
        <f>BB7+BD7+BF7+BH7+BJ7</f>
        <v>29193</v>
      </c>
      <c r="BM7" s="8">
        <f t="shared" ref="BM7:BN38" si="0">AY7+BK7</f>
        <v>475242</v>
      </c>
      <c r="BN7" s="8">
        <f t="shared" si="0"/>
        <v>227254</v>
      </c>
      <c r="BO7" s="33">
        <v>12194</v>
      </c>
      <c r="BP7" s="33">
        <v>12194</v>
      </c>
      <c r="BQ7" s="33">
        <v>1940</v>
      </c>
      <c r="BR7" s="33">
        <v>1940</v>
      </c>
    </row>
    <row r="8" spans="1:70" s="10" customFormat="1" ht="18" customHeight="1" x14ac:dyDescent="0.25">
      <c r="A8" s="37">
        <v>2</v>
      </c>
      <c r="B8" s="12" t="s">
        <v>9</v>
      </c>
      <c r="C8" s="33">
        <v>38292</v>
      </c>
      <c r="D8" s="33">
        <v>9964</v>
      </c>
      <c r="E8" s="33">
        <v>109</v>
      </c>
      <c r="F8" s="33">
        <v>1525</v>
      </c>
      <c r="G8" s="33">
        <v>89</v>
      </c>
      <c r="H8" s="33">
        <v>870</v>
      </c>
      <c r="I8" s="8">
        <f t="shared" ref="I8:J58" si="1">C8+E8+G8</f>
        <v>38490</v>
      </c>
      <c r="J8" s="8">
        <f t="shared" si="1"/>
        <v>12359</v>
      </c>
      <c r="K8" s="33">
        <v>120</v>
      </c>
      <c r="L8" s="33">
        <v>736</v>
      </c>
      <c r="M8" s="33">
        <v>53</v>
      </c>
      <c r="N8" s="33">
        <v>510</v>
      </c>
      <c r="O8" s="8">
        <f t="shared" ref="O8:P58" si="2">I8+K8+M8</f>
        <v>38663</v>
      </c>
      <c r="P8" s="8">
        <f t="shared" si="2"/>
        <v>13605</v>
      </c>
      <c r="Q8" s="33">
        <v>53</v>
      </c>
      <c r="R8" s="33">
        <v>510</v>
      </c>
      <c r="S8" s="33">
        <v>16505</v>
      </c>
      <c r="T8" s="33">
        <v>5325</v>
      </c>
      <c r="U8" s="33">
        <v>124</v>
      </c>
      <c r="V8" s="33">
        <v>2001</v>
      </c>
      <c r="W8" s="33">
        <v>92</v>
      </c>
      <c r="X8" s="33">
        <v>859</v>
      </c>
      <c r="Y8" s="33">
        <v>1</v>
      </c>
      <c r="Z8" s="33">
        <v>1</v>
      </c>
      <c r="AA8" s="33">
        <v>10</v>
      </c>
      <c r="AB8" s="33">
        <v>20</v>
      </c>
      <c r="AC8" s="33">
        <v>73</v>
      </c>
      <c r="AD8" s="33">
        <v>792</v>
      </c>
      <c r="AE8" s="8">
        <f t="shared" ref="AE8:AF58" si="3">U8+W8+Y8+AA8+AC8</f>
        <v>300</v>
      </c>
      <c r="AF8" s="8">
        <f t="shared" si="3"/>
        <v>3673</v>
      </c>
      <c r="AG8" s="33">
        <v>1</v>
      </c>
      <c r="AH8" s="33">
        <v>1</v>
      </c>
      <c r="AI8" s="33">
        <v>1</v>
      </c>
      <c r="AJ8" s="33">
        <v>12</v>
      </c>
      <c r="AK8" s="33">
        <v>22</v>
      </c>
      <c r="AL8" s="33">
        <v>110</v>
      </c>
      <c r="AM8" s="33">
        <v>21</v>
      </c>
      <c r="AN8" s="33">
        <v>434</v>
      </c>
      <c r="AO8" s="33">
        <v>14</v>
      </c>
      <c r="AP8" s="33">
        <v>53</v>
      </c>
      <c r="AQ8" s="33">
        <v>1398</v>
      </c>
      <c r="AR8" s="33">
        <v>384</v>
      </c>
      <c r="AS8" s="33">
        <v>20</v>
      </c>
      <c r="AT8" s="33">
        <v>141</v>
      </c>
      <c r="AU8" s="8">
        <f t="shared" ref="AU8:AV18" si="4">AI8+AK8+AM8+AO8+AQ8+AS8</f>
        <v>1476</v>
      </c>
      <c r="AV8" s="8">
        <f t="shared" si="4"/>
        <v>1134</v>
      </c>
      <c r="AW8" s="33">
        <v>0</v>
      </c>
      <c r="AX8" s="33">
        <v>0</v>
      </c>
      <c r="AY8" s="30">
        <f t="shared" ref="AY8:AZ23" si="5">O8+AE8+AU8</f>
        <v>40439</v>
      </c>
      <c r="AZ8" s="30">
        <f t="shared" si="5"/>
        <v>18412</v>
      </c>
      <c r="BA8" s="33">
        <v>40</v>
      </c>
      <c r="BB8" s="33">
        <v>194</v>
      </c>
      <c r="BC8" s="33">
        <v>13</v>
      </c>
      <c r="BD8" s="33">
        <v>331</v>
      </c>
      <c r="BE8" s="33">
        <v>13</v>
      </c>
      <c r="BF8" s="33">
        <v>351</v>
      </c>
      <c r="BG8" s="33">
        <v>151</v>
      </c>
      <c r="BH8" s="33">
        <v>1484</v>
      </c>
      <c r="BI8" s="33">
        <v>101</v>
      </c>
      <c r="BJ8" s="33">
        <v>990</v>
      </c>
      <c r="BK8" s="8">
        <f t="shared" ref="BK8:BL58" si="6">BA8+BC8+BE8+BG8+BI8</f>
        <v>318</v>
      </c>
      <c r="BL8" s="8">
        <f t="shared" si="6"/>
        <v>3350</v>
      </c>
      <c r="BM8" s="8">
        <f t="shared" si="0"/>
        <v>40757</v>
      </c>
      <c r="BN8" s="8">
        <f t="shared" si="0"/>
        <v>21762</v>
      </c>
      <c r="BO8" s="33">
        <v>1373</v>
      </c>
      <c r="BP8" s="33">
        <v>1373</v>
      </c>
      <c r="BQ8" s="33">
        <v>221</v>
      </c>
      <c r="BR8" s="33">
        <v>221</v>
      </c>
    </row>
    <row r="9" spans="1:70" s="10" customFormat="1" ht="18" customHeight="1" x14ac:dyDescent="0.25">
      <c r="A9" s="36">
        <v>3</v>
      </c>
      <c r="B9" s="12" t="s">
        <v>10</v>
      </c>
      <c r="C9" s="33">
        <v>8759</v>
      </c>
      <c r="D9" s="33">
        <v>2085</v>
      </c>
      <c r="E9" s="33">
        <v>38</v>
      </c>
      <c r="F9" s="33">
        <v>413</v>
      </c>
      <c r="G9" s="33">
        <v>26</v>
      </c>
      <c r="H9" s="33">
        <v>259</v>
      </c>
      <c r="I9" s="8">
        <f t="shared" si="1"/>
        <v>8823</v>
      </c>
      <c r="J9" s="8">
        <f t="shared" si="1"/>
        <v>2757</v>
      </c>
      <c r="K9" s="33">
        <v>29</v>
      </c>
      <c r="L9" s="33">
        <v>209</v>
      </c>
      <c r="M9" s="33">
        <v>13</v>
      </c>
      <c r="N9" s="33">
        <v>121</v>
      </c>
      <c r="O9" s="8">
        <f t="shared" si="2"/>
        <v>8865</v>
      </c>
      <c r="P9" s="8">
        <f t="shared" si="2"/>
        <v>3087</v>
      </c>
      <c r="Q9" s="33">
        <v>13</v>
      </c>
      <c r="R9" s="33">
        <v>121</v>
      </c>
      <c r="S9" s="33">
        <v>3670</v>
      </c>
      <c r="T9" s="33">
        <v>1010</v>
      </c>
      <c r="U9" s="33">
        <v>29</v>
      </c>
      <c r="V9" s="33">
        <v>485</v>
      </c>
      <c r="W9" s="33">
        <v>20</v>
      </c>
      <c r="X9" s="33">
        <v>202</v>
      </c>
      <c r="Y9" s="33">
        <v>0</v>
      </c>
      <c r="Z9" s="33">
        <v>0</v>
      </c>
      <c r="AA9" s="33">
        <v>2</v>
      </c>
      <c r="AB9" s="33">
        <v>4</v>
      </c>
      <c r="AC9" s="33">
        <v>17</v>
      </c>
      <c r="AD9" s="33">
        <v>188</v>
      </c>
      <c r="AE9" s="8">
        <f t="shared" si="3"/>
        <v>68</v>
      </c>
      <c r="AF9" s="8">
        <f t="shared" si="3"/>
        <v>879</v>
      </c>
      <c r="AG9" s="33">
        <v>0</v>
      </c>
      <c r="AH9" s="33">
        <v>0</v>
      </c>
      <c r="AI9" s="33">
        <v>0</v>
      </c>
      <c r="AJ9" s="33">
        <v>0</v>
      </c>
      <c r="AK9" s="33">
        <v>6</v>
      </c>
      <c r="AL9" s="33">
        <v>29</v>
      </c>
      <c r="AM9" s="33">
        <v>5</v>
      </c>
      <c r="AN9" s="33">
        <v>99</v>
      </c>
      <c r="AO9" s="33">
        <v>4</v>
      </c>
      <c r="AP9" s="33">
        <v>15</v>
      </c>
      <c r="AQ9" s="33">
        <v>370</v>
      </c>
      <c r="AR9" s="33">
        <v>116</v>
      </c>
      <c r="AS9" s="33">
        <v>5</v>
      </c>
      <c r="AT9" s="33">
        <v>29</v>
      </c>
      <c r="AU9" s="8">
        <f t="shared" si="4"/>
        <v>390</v>
      </c>
      <c r="AV9" s="8">
        <f t="shared" si="4"/>
        <v>288</v>
      </c>
      <c r="AW9" s="33">
        <v>0</v>
      </c>
      <c r="AX9" s="33">
        <v>0</v>
      </c>
      <c r="AY9" s="30">
        <f t="shared" si="5"/>
        <v>9323</v>
      </c>
      <c r="AZ9" s="30">
        <f t="shared" si="5"/>
        <v>4254</v>
      </c>
      <c r="BA9" s="33">
        <v>8</v>
      </c>
      <c r="BB9" s="33">
        <v>40</v>
      </c>
      <c r="BC9" s="33">
        <v>3</v>
      </c>
      <c r="BD9" s="33">
        <v>75</v>
      </c>
      <c r="BE9" s="33">
        <v>3</v>
      </c>
      <c r="BF9" s="33">
        <v>75</v>
      </c>
      <c r="BG9" s="33">
        <v>31</v>
      </c>
      <c r="BH9" s="33">
        <v>306</v>
      </c>
      <c r="BI9" s="33">
        <v>21</v>
      </c>
      <c r="BJ9" s="33">
        <v>204</v>
      </c>
      <c r="BK9" s="8">
        <f t="shared" si="6"/>
        <v>66</v>
      </c>
      <c r="BL9" s="8">
        <f t="shared" si="6"/>
        <v>700</v>
      </c>
      <c r="BM9" s="8">
        <f t="shared" si="0"/>
        <v>9389</v>
      </c>
      <c r="BN9" s="8">
        <f t="shared" si="0"/>
        <v>4954</v>
      </c>
      <c r="BO9" s="33">
        <v>283</v>
      </c>
      <c r="BP9" s="33">
        <v>283</v>
      </c>
      <c r="BQ9" s="33">
        <v>47</v>
      </c>
      <c r="BR9" s="33">
        <v>47</v>
      </c>
    </row>
    <row r="10" spans="1:70" s="10" customFormat="1" ht="18" customHeight="1" x14ac:dyDescent="0.25">
      <c r="A10" s="37">
        <v>4</v>
      </c>
      <c r="B10" s="12" t="s">
        <v>11</v>
      </c>
      <c r="C10" s="185">
        <v>1688</v>
      </c>
      <c r="D10" s="185">
        <v>386</v>
      </c>
      <c r="E10" s="185">
        <v>5</v>
      </c>
      <c r="F10" s="185">
        <v>88</v>
      </c>
      <c r="G10" s="185">
        <v>5</v>
      </c>
      <c r="H10" s="186">
        <v>46</v>
      </c>
      <c r="I10" s="8">
        <f t="shared" si="1"/>
        <v>1698</v>
      </c>
      <c r="J10" s="8">
        <f t="shared" si="1"/>
        <v>520</v>
      </c>
      <c r="K10" s="185">
        <v>6</v>
      </c>
      <c r="L10" s="185">
        <v>44</v>
      </c>
      <c r="M10" s="185">
        <v>4</v>
      </c>
      <c r="N10" s="185">
        <v>35</v>
      </c>
      <c r="O10" s="8">
        <f t="shared" si="2"/>
        <v>1708</v>
      </c>
      <c r="P10" s="8">
        <f t="shared" si="2"/>
        <v>599</v>
      </c>
      <c r="Q10" s="185">
        <v>4</v>
      </c>
      <c r="R10" s="185">
        <v>35</v>
      </c>
      <c r="S10" s="7">
        <v>870</v>
      </c>
      <c r="T10" s="7">
        <v>260</v>
      </c>
      <c r="U10" s="185">
        <v>15</v>
      </c>
      <c r="V10" s="185">
        <v>222</v>
      </c>
      <c r="W10" s="185">
        <v>8</v>
      </c>
      <c r="X10" s="185">
        <v>83</v>
      </c>
      <c r="Y10" s="185">
        <v>0</v>
      </c>
      <c r="Z10" s="185">
        <v>0</v>
      </c>
      <c r="AA10" s="185">
        <v>1</v>
      </c>
      <c r="AB10" s="185">
        <v>2</v>
      </c>
      <c r="AC10" s="185">
        <v>6</v>
      </c>
      <c r="AD10" s="185">
        <v>69</v>
      </c>
      <c r="AE10" s="8">
        <f t="shared" si="3"/>
        <v>30</v>
      </c>
      <c r="AF10" s="8">
        <f t="shared" si="3"/>
        <v>376</v>
      </c>
      <c r="AG10" s="185">
        <v>0</v>
      </c>
      <c r="AH10" s="185">
        <v>0</v>
      </c>
      <c r="AI10" s="185">
        <v>0</v>
      </c>
      <c r="AJ10" s="185">
        <v>0</v>
      </c>
      <c r="AK10" s="185">
        <v>2</v>
      </c>
      <c r="AL10" s="185">
        <v>9</v>
      </c>
      <c r="AM10" s="185">
        <v>3</v>
      </c>
      <c r="AN10" s="185">
        <v>54</v>
      </c>
      <c r="AO10" s="185">
        <v>1</v>
      </c>
      <c r="AP10" s="185">
        <v>4</v>
      </c>
      <c r="AQ10" s="185">
        <v>94</v>
      </c>
      <c r="AR10" s="185">
        <v>23</v>
      </c>
      <c r="AS10" s="185">
        <v>1</v>
      </c>
      <c r="AT10" s="185">
        <v>10</v>
      </c>
      <c r="AU10" s="8">
        <f t="shared" si="4"/>
        <v>101</v>
      </c>
      <c r="AV10" s="8">
        <f t="shared" si="4"/>
        <v>100</v>
      </c>
      <c r="AW10" s="33">
        <v>0</v>
      </c>
      <c r="AX10" s="33">
        <v>0</v>
      </c>
      <c r="AY10" s="30">
        <f t="shared" si="5"/>
        <v>1839</v>
      </c>
      <c r="AZ10" s="30">
        <f t="shared" si="5"/>
        <v>1075</v>
      </c>
      <c r="BA10" s="185">
        <v>1</v>
      </c>
      <c r="BB10" s="185">
        <v>5</v>
      </c>
      <c r="BC10" s="185">
        <v>1</v>
      </c>
      <c r="BD10" s="185">
        <v>25</v>
      </c>
      <c r="BE10" s="185">
        <v>1</v>
      </c>
      <c r="BF10" s="185">
        <v>15</v>
      </c>
      <c r="BG10" s="185">
        <v>4</v>
      </c>
      <c r="BH10" s="185">
        <v>36</v>
      </c>
      <c r="BI10" s="185">
        <v>3</v>
      </c>
      <c r="BJ10" s="185">
        <v>24</v>
      </c>
      <c r="BK10" s="8">
        <f t="shared" si="6"/>
        <v>10</v>
      </c>
      <c r="BL10" s="8">
        <f t="shared" si="6"/>
        <v>105</v>
      </c>
      <c r="BM10" s="8">
        <f t="shared" si="0"/>
        <v>1849</v>
      </c>
      <c r="BN10" s="8">
        <f t="shared" si="0"/>
        <v>1180</v>
      </c>
      <c r="BO10" s="7">
        <v>33</v>
      </c>
      <c r="BP10" s="7">
        <v>33</v>
      </c>
      <c r="BQ10" s="29">
        <v>7</v>
      </c>
      <c r="BR10" s="29">
        <v>7</v>
      </c>
    </row>
    <row r="11" spans="1:70" s="10" customFormat="1" ht="18" customHeight="1" x14ac:dyDescent="0.25">
      <c r="A11" s="36">
        <v>5</v>
      </c>
      <c r="B11" s="12" t="s">
        <v>12</v>
      </c>
      <c r="C11" s="33">
        <v>5127</v>
      </c>
      <c r="D11" s="33">
        <v>1216</v>
      </c>
      <c r="E11" s="33">
        <v>14</v>
      </c>
      <c r="F11" s="33">
        <v>252</v>
      </c>
      <c r="G11" s="33">
        <v>14</v>
      </c>
      <c r="H11" s="33">
        <v>134</v>
      </c>
      <c r="I11" s="8">
        <f t="shared" si="1"/>
        <v>5155</v>
      </c>
      <c r="J11" s="8">
        <f t="shared" si="1"/>
        <v>1602</v>
      </c>
      <c r="K11" s="33">
        <v>18</v>
      </c>
      <c r="L11" s="33">
        <v>128</v>
      </c>
      <c r="M11" s="33">
        <v>11</v>
      </c>
      <c r="N11" s="33">
        <v>96</v>
      </c>
      <c r="O11" s="8">
        <f t="shared" si="2"/>
        <v>5184</v>
      </c>
      <c r="P11" s="8">
        <f t="shared" si="2"/>
        <v>1826</v>
      </c>
      <c r="Q11" s="33">
        <v>11</v>
      </c>
      <c r="R11" s="33">
        <v>96</v>
      </c>
      <c r="S11" s="33">
        <v>2490</v>
      </c>
      <c r="T11" s="33">
        <v>835</v>
      </c>
      <c r="U11" s="33">
        <v>43</v>
      </c>
      <c r="V11" s="33">
        <v>645</v>
      </c>
      <c r="W11" s="33">
        <v>23</v>
      </c>
      <c r="X11" s="33">
        <v>241</v>
      </c>
      <c r="Y11" s="33">
        <v>0</v>
      </c>
      <c r="Z11" s="33">
        <v>0</v>
      </c>
      <c r="AA11" s="33">
        <v>0</v>
      </c>
      <c r="AB11" s="33">
        <v>0</v>
      </c>
      <c r="AC11" s="33">
        <v>18</v>
      </c>
      <c r="AD11" s="33">
        <v>201</v>
      </c>
      <c r="AE11" s="8">
        <f t="shared" si="3"/>
        <v>84</v>
      </c>
      <c r="AF11" s="8">
        <f t="shared" si="3"/>
        <v>1087</v>
      </c>
      <c r="AG11" s="33">
        <v>0</v>
      </c>
      <c r="AH11" s="33">
        <v>0</v>
      </c>
      <c r="AI11" s="33">
        <v>0</v>
      </c>
      <c r="AJ11" s="33">
        <v>0</v>
      </c>
      <c r="AK11" s="33">
        <v>6</v>
      </c>
      <c r="AL11" s="33">
        <v>27</v>
      </c>
      <c r="AM11" s="33">
        <v>8</v>
      </c>
      <c r="AN11" s="33">
        <v>155</v>
      </c>
      <c r="AO11" s="33">
        <v>3</v>
      </c>
      <c r="AP11" s="33">
        <v>12</v>
      </c>
      <c r="AQ11" s="33">
        <v>262</v>
      </c>
      <c r="AR11" s="33">
        <v>68</v>
      </c>
      <c r="AS11" s="33">
        <v>3</v>
      </c>
      <c r="AT11" s="33">
        <v>30</v>
      </c>
      <c r="AU11" s="8">
        <f t="shared" si="4"/>
        <v>282</v>
      </c>
      <c r="AV11" s="8">
        <f t="shared" si="4"/>
        <v>292</v>
      </c>
      <c r="AW11" s="33">
        <v>0</v>
      </c>
      <c r="AX11" s="33">
        <v>0</v>
      </c>
      <c r="AY11" s="30">
        <f t="shared" si="5"/>
        <v>5550</v>
      </c>
      <c r="AZ11" s="30">
        <f t="shared" si="5"/>
        <v>3205</v>
      </c>
      <c r="BA11" s="33">
        <v>10</v>
      </c>
      <c r="BB11" s="33">
        <v>47</v>
      </c>
      <c r="BC11" s="33">
        <v>2</v>
      </c>
      <c r="BD11" s="33">
        <v>53</v>
      </c>
      <c r="BE11" s="33">
        <v>4</v>
      </c>
      <c r="BF11" s="33">
        <v>93</v>
      </c>
      <c r="BG11" s="33">
        <v>37</v>
      </c>
      <c r="BH11" s="33">
        <v>355</v>
      </c>
      <c r="BI11" s="33">
        <v>25</v>
      </c>
      <c r="BJ11" s="33">
        <v>237</v>
      </c>
      <c r="BK11" s="8">
        <f t="shared" si="6"/>
        <v>78</v>
      </c>
      <c r="BL11" s="8">
        <f t="shared" si="6"/>
        <v>785</v>
      </c>
      <c r="BM11" s="8">
        <f t="shared" si="0"/>
        <v>5628</v>
      </c>
      <c r="BN11" s="8">
        <f t="shared" si="0"/>
        <v>3990</v>
      </c>
      <c r="BO11" s="33">
        <v>328</v>
      </c>
      <c r="BP11" s="33">
        <v>328</v>
      </c>
      <c r="BQ11" s="33">
        <v>54</v>
      </c>
      <c r="BR11" s="33">
        <v>54</v>
      </c>
    </row>
    <row r="12" spans="1:70" s="10" customFormat="1" ht="18" customHeight="1" x14ac:dyDescent="0.25">
      <c r="A12" s="37">
        <v>6</v>
      </c>
      <c r="B12" s="12" t="s">
        <v>13</v>
      </c>
      <c r="C12" s="33">
        <v>3439</v>
      </c>
      <c r="D12" s="33">
        <v>830</v>
      </c>
      <c r="E12" s="33">
        <v>9</v>
      </c>
      <c r="F12" s="33">
        <v>164</v>
      </c>
      <c r="G12" s="33">
        <v>9</v>
      </c>
      <c r="H12" s="33">
        <v>88</v>
      </c>
      <c r="I12" s="8">
        <f t="shared" si="1"/>
        <v>3457</v>
      </c>
      <c r="J12" s="8">
        <f t="shared" si="1"/>
        <v>1082</v>
      </c>
      <c r="K12" s="33">
        <v>12</v>
      </c>
      <c r="L12" s="33">
        <v>84</v>
      </c>
      <c r="M12" s="33">
        <v>7</v>
      </c>
      <c r="N12" s="33">
        <v>62</v>
      </c>
      <c r="O12" s="8">
        <f t="shared" si="2"/>
        <v>3476</v>
      </c>
      <c r="P12" s="8">
        <f t="shared" si="2"/>
        <v>1228</v>
      </c>
      <c r="Q12" s="33">
        <v>7</v>
      </c>
      <c r="R12" s="33">
        <v>62</v>
      </c>
      <c r="S12" s="33">
        <v>1620</v>
      </c>
      <c r="T12" s="33">
        <v>575</v>
      </c>
      <c r="U12" s="33">
        <v>28</v>
      </c>
      <c r="V12" s="33">
        <v>423</v>
      </c>
      <c r="W12" s="33">
        <v>15</v>
      </c>
      <c r="X12" s="33">
        <v>158</v>
      </c>
      <c r="Y12" s="33">
        <v>0</v>
      </c>
      <c r="Z12" s="33">
        <v>0</v>
      </c>
      <c r="AA12" s="33">
        <v>0</v>
      </c>
      <c r="AB12" s="33">
        <v>0</v>
      </c>
      <c r="AC12" s="33">
        <v>12</v>
      </c>
      <c r="AD12" s="33">
        <v>131</v>
      </c>
      <c r="AE12" s="8">
        <f t="shared" si="3"/>
        <v>55</v>
      </c>
      <c r="AF12" s="8">
        <f t="shared" si="3"/>
        <v>712</v>
      </c>
      <c r="AG12" s="33">
        <v>0</v>
      </c>
      <c r="AH12" s="33">
        <v>0</v>
      </c>
      <c r="AI12" s="33">
        <v>0</v>
      </c>
      <c r="AJ12" s="33">
        <v>0</v>
      </c>
      <c r="AK12" s="33">
        <v>4</v>
      </c>
      <c r="AL12" s="33">
        <v>18</v>
      </c>
      <c r="AM12" s="33">
        <v>5</v>
      </c>
      <c r="AN12" s="33">
        <v>101</v>
      </c>
      <c r="AO12" s="33">
        <v>2</v>
      </c>
      <c r="AP12" s="33">
        <v>8</v>
      </c>
      <c r="AQ12" s="33">
        <v>168</v>
      </c>
      <c r="AR12" s="33">
        <v>45</v>
      </c>
      <c r="AS12" s="33">
        <v>2</v>
      </c>
      <c r="AT12" s="33">
        <v>20</v>
      </c>
      <c r="AU12" s="8">
        <f t="shared" si="4"/>
        <v>181</v>
      </c>
      <c r="AV12" s="8">
        <f t="shared" si="4"/>
        <v>192</v>
      </c>
      <c r="AW12" s="33">
        <v>0</v>
      </c>
      <c r="AX12" s="33">
        <v>0</v>
      </c>
      <c r="AY12" s="30">
        <f t="shared" si="5"/>
        <v>3712</v>
      </c>
      <c r="AZ12" s="30">
        <f t="shared" si="5"/>
        <v>2132</v>
      </c>
      <c r="BA12" s="33">
        <v>9</v>
      </c>
      <c r="BB12" s="33">
        <v>42</v>
      </c>
      <c r="BC12" s="33">
        <v>2</v>
      </c>
      <c r="BD12" s="33">
        <v>53</v>
      </c>
      <c r="BE12" s="33">
        <v>3</v>
      </c>
      <c r="BF12" s="33">
        <v>78</v>
      </c>
      <c r="BG12" s="33">
        <v>33</v>
      </c>
      <c r="BH12" s="33">
        <v>319</v>
      </c>
      <c r="BI12" s="33">
        <v>22</v>
      </c>
      <c r="BJ12" s="33">
        <v>213</v>
      </c>
      <c r="BK12" s="8">
        <f t="shared" si="6"/>
        <v>69</v>
      </c>
      <c r="BL12" s="8">
        <f t="shared" si="6"/>
        <v>705</v>
      </c>
      <c r="BM12" s="8">
        <f t="shared" si="0"/>
        <v>3781</v>
      </c>
      <c r="BN12" s="8">
        <f t="shared" si="0"/>
        <v>2837</v>
      </c>
      <c r="BO12" s="33">
        <v>295</v>
      </c>
      <c r="BP12" s="33">
        <v>295</v>
      </c>
      <c r="BQ12" s="33">
        <v>47</v>
      </c>
      <c r="BR12" s="33">
        <v>47</v>
      </c>
    </row>
    <row r="13" spans="1:70" s="10" customFormat="1" ht="18" customHeight="1" x14ac:dyDescent="0.25">
      <c r="A13" s="36">
        <v>7</v>
      </c>
      <c r="B13" s="12" t="s">
        <v>15</v>
      </c>
      <c r="C13" s="33">
        <v>5126</v>
      </c>
      <c r="D13" s="33">
        <v>1216</v>
      </c>
      <c r="E13" s="33">
        <v>14</v>
      </c>
      <c r="F13" s="33">
        <v>252</v>
      </c>
      <c r="G13" s="33">
        <v>14</v>
      </c>
      <c r="H13" s="33">
        <v>134</v>
      </c>
      <c r="I13" s="8">
        <f t="shared" si="1"/>
        <v>5154</v>
      </c>
      <c r="J13" s="8">
        <f t="shared" si="1"/>
        <v>1602</v>
      </c>
      <c r="K13" s="33">
        <v>18</v>
      </c>
      <c r="L13" s="33">
        <v>128</v>
      </c>
      <c r="M13" s="33">
        <v>11</v>
      </c>
      <c r="N13" s="33">
        <v>96</v>
      </c>
      <c r="O13" s="8">
        <f t="shared" si="2"/>
        <v>5183</v>
      </c>
      <c r="P13" s="8">
        <f t="shared" si="2"/>
        <v>1826</v>
      </c>
      <c r="Q13" s="33">
        <v>11</v>
      </c>
      <c r="R13" s="33">
        <v>96</v>
      </c>
      <c r="S13" s="33">
        <v>2490</v>
      </c>
      <c r="T13" s="33">
        <v>835</v>
      </c>
      <c r="U13" s="33">
        <v>44</v>
      </c>
      <c r="V13" s="33">
        <v>645</v>
      </c>
      <c r="W13" s="33">
        <v>22</v>
      </c>
      <c r="X13" s="33">
        <v>241</v>
      </c>
      <c r="Y13" s="33">
        <v>0</v>
      </c>
      <c r="Z13" s="33">
        <v>0</v>
      </c>
      <c r="AA13" s="33">
        <v>1</v>
      </c>
      <c r="AB13" s="33">
        <v>2</v>
      </c>
      <c r="AC13" s="33">
        <v>18</v>
      </c>
      <c r="AD13" s="33">
        <v>201</v>
      </c>
      <c r="AE13" s="8">
        <f t="shared" si="3"/>
        <v>85</v>
      </c>
      <c r="AF13" s="8">
        <f t="shared" si="3"/>
        <v>1089</v>
      </c>
      <c r="AG13" s="33">
        <v>0</v>
      </c>
      <c r="AH13" s="33">
        <v>0</v>
      </c>
      <c r="AI13" s="33">
        <v>0</v>
      </c>
      <c r="AJ13" s="33">
        <v>0</v>
      </c>
      <c r="AK13" s="33">
        <v>6</v>
      </c>
      <c r="AL13" s="33">
        <v>27</v>
      </c>
      <c r="AM13" s="33">
        <v>7</v>
      </c>
      <c r="AN13" s="33">
        <v>155</v>
      </c>
      <c r="AO13" s="33">
        <v>3</v>
      </c>
      <c r="AP13" s="33">
        <v>12</v>
      </c>
      <c r="AQ13" s="33">
        <v>262</v>
      </c>
      <c r="AR13" s="33">
        <v>68</v>
      </c>
      <c r="AS13" s="33">
        <v>3</v>
      </c>
      <c r="AT13" s="33">
        <v>30</v>
      </c>
      <c r="AU13" s="8">
        <f t="shared" si="4"/>
        <v>281</v>
      </c>
      <c r="AV13" s="8">
        <f t="shared" si="4"/>
        <v>292</v>
      </c>
      <c r="AW13" s="33">
        <v>0</v>
      </c>
      <c r="AX13" s="33">
        <v>0</v>
      </c>
      <c r="AY13" s="30">
        <f t="shared" si="5"/>
        <v>5549</v>
      </c>
      <c r="AZ13" s="30">
        <f t="shared" si="5"/>
        <v>3207</v>
      </c>
      <c r="BA13" s="33">
        <v>10</v>
      </c>
      <c r="BB13" s="33">
        <v>47</v>
      </c>
      <c r="BC13" s="33">
        <v>2</v>
      </c>
      <c r="BD13" s="33">
        <v>53</v>
      </c>
      <c r="BE13" s="33">
        <v>4</v>
      </c>
      <c r="BF13" s="33">
        <v>93</v>
      </c>
      <c r="BG13" s="33">
        <v>37</v>
      </c>
      <c r="BH13" s="33">
        <v>355</v>
      </c>
      <c r="BI13" s="33">
        <v>24</v>
      </c>
      <c r="BJ13" s="33">
        <v>237</v>
      </c>
      <c r="BK13" s="8">
        <f t="shared" si="6"/>
        <v>77</v>
      </c>
      <c r="BL13" s="8">
        <f t="shared" si="6"/>
        <v>785</v>
      </c>
      <c r="BM13" s="8">
        <f t="shared" si="0"/>
        <v>5626</v>
      </c>
      <c r="BN13" s="8">
        <f t="shared" si="0"/>
        <v>3992</v>
      </c>
      <c r="BO13" s="33">
        <v>328</v>
      </c>
      <c r="BP13" s="33">
        <v>328</v>
      </c>
      <c r="BQ13" s="33">
        <v>54</v>
      </c>
      <c r="BR13" s="33">
        <v>54</v>
      </c>
    </row>
    <row r="14" spans="1:70" s="10" customFormat="1" ht="18" customHeight="1" x14ac:dyDescent="0.25">
      <c r="A14" s="37">
        <v>8</v>
      </c>
      <c r="B14" s="12" t="s">
        <v>16</v>
      </c>
      <c r="C14" s="33">
        <v>35992</v>
      </c>
      <c r="D14" s="33">
        <v>8643</v>
      </c>
      <c r="E14" s="33">
        <v>131</v>
      </c>
      <c r="F14" s="33">
        <v>1437</v>
      </c>
      <c r="G14" s="33">
        <v>82</v>
      </c>
      <c r="H14" s="33">
        <v>822</v>
      </c>
      <c r="I14" s="8">
        <f t="shared" si="1"/>
        <v>36205</v>
      </c>
      <c r="J14" s="8">
        <f t="shared" si="1"/>
        <v>10902</v>
      </c>
      <c r="K14" s="33">
        <v>118</v>
      </c>
      <c r="L14" s="33">
        <v>534</v>
      </c>
      <c r="M14" s="33">
        <v>26</v>
      </c>
      <c r="N14" s="33">
        <v>255</v>
      </c>
      <c r="O14" s="8">
        <f t="shared" si="2"/>
        <v>36349</v>
      </c>
      <c r="P14" s="8">
        <f t="shared" si="2"/>
        <v>11691</v>
      </c>
      <c r="Q14" s="33">
        <v>26</v>
      </c>
      <c r="R14" s="33">
        <v>255</v>
      </c>
      <c r="S14" s="33">
        <v>13370</v>
      </c>
      <c r="T14" s="33">
        <v>4760</v>
      </c>
      <c r="U14" s="33">
        <v>75</v>
      </c>
      <c r="V14" s="33">
        <v>1158</v>
      </c>
      <c r="W14" s="33">
        <v>52</v>
      </c>
      <c r="X14" s="33">
        <v>565</v>
      </c>
      <c r="Y14" s="33">
        <v>1</v>
      </c>
      <c r="Z14" s="33">
        <v>1</v>
      </c>
      <c r="AA14" s="33">
        <v>5</v>
      </c>
      <c r="AB14" s="33">
        <v>10</v>
      </c>
      <c r="AC14" s="33">
        <v>61</v>
      </c>
      <c r="AD14" s="33">
        <v>664</v>
      </c>
      <c r="AE14" s="8">
        <f t="shared" si="3"/>
        <v>194</v>
      </c>
      <c r="AF14" s="8">
        <f t="shared" si="3"/>
        <v>2398</v>
      </c>
      <c r="AG14" s="33">
        <v>1</v>
      </c>
      <c r="AH14" s="33">
        <v>1</v>
      </c>
      <c r="AI14" s="33">
        <v>0</v>
      </c>
      <c r="AJ14" s="33">
        <v>0</v>
      </c>
      <c r="AK14" s="33">
        <v>17</v>
      </c>
      <c r="AL14" s="33">
        <v>90</v>
      </c>
      <c r="AM14" s="33">
        <v>7</v>
      </c>
      <c r="AN14" s="33">
        <v>165</v>
      </c>
      <c r="AO14" s="33">
        <v>8</v>
      </c>
      <c r="AP14" s="33">
        <v>31</v>
      </c>
      <c r="AQ14" s="33">
        <v>1206</v>
      </c>
      <c r="AR14" s="33">
        <v>235</v>
      </c>
      <c r="AS14" s="33">
        <v>19</v>
      </c>
      <c r="AT14" s="33">
        <v>102</v>
      </c>
      <c r="AU14" s="8">
        <f t="shared" si="4"/>
        <v>1257</v>
      </c>
      <c r="AV14" s="8">
        <f t="shared" si="4"/>
        <v>623</v>
      </c>
      <c r="AW14" s="33">
        <v>0</v>
      </c>
      <c r="AX14" s="33">
        <v>0</v>
      </c>
      <c r="AY14" s="30">
        <f t="shared" si="5"/>
        <v>37800</v>
      </c>
      <c r="AZ14" s="30">
        <f t="shared" si="5"/>
        <v>14712</v>
      </c>
      <c r="BA14" s="33">
        <v>4</v>
      </c>
      <c r="BB14" s="33">
        <v>22</v>
      </c>
      <c r="BC14" s="33">
        <v>1</v>
      </c>
      <c r="BD14" s="33">
        <v>25</v>
      </c>
      <c r="BE14" s="33">
        <v>2</v>
      </c>
      <c r="BF14" s="33">
        <v>45</v>
      </c>
      <c r="BG14" s="33">
        <v>17</v>
      </c>
      <c r="BH14" s="33">
        <v>171</v>
      </c>
      <c r="BI14" s="33">
        <v>11</v>
      </c>
      <c r="BJ14" s="33">
        <v>114</v>
      </c>
      <c r="BK14" s="8">
        <f t="shared" si="6"/>
        <v>35</v>
      </c>
      <c r="BL14" s="8">
        <f t="shared" si="6"/>
        <v>377</v>
      </c>
      <c r="BM14" s="8">
        <f t="shared" si="0"/>
        <v>37835</v>
      </c>
      <c r="BN14" s="8">
        <f t="shared" si="0"/>
        <v>15089</v>
      </c>
      <c r="BO14" s="33">
        <v>158</v>
      </c>
      <c r="BP14" s="33">
        <v>158</v>
      </c>
      <c r="BQ14" s="33">
        <v>27</v>
      </c>
      <c r="BR14" s="33">
        <v>27</v>
      </c>
    </row>
    <row r="15" spans="1:70" s="10" customFormat="1" ht="18" customHeight="1" x14ac:dyDescent="0.25">
      <c r="A15" s="36">
        <v>9</v>
      </c>
      <c r="B15" s="12" t="s">
        <v>17</v>
      </c>
      <c r="C15" s="7"/>
      <c r="D15" s="7"/>
      <c r="E15" s="7"/>
      <c r="F15" s="7"/>
      <c r="G15" s="7"/>
      <c r="H15" s="7"/>
      <c r="I15" s="8">
        <f t="shared" si="1"/>
        <v>0</v>
      </c>
      <c r="J15" s="8">
        <f t="shared" si="1"/>
        <v>0</v>
      </c>
      <c r="K15" s="7"/>
      <c r="L15" s="7"/>
      <c r="M15" s="7"/>
      <c r="N15" s="7"/>
      <c r="O15" s="8">
        <f t="shared" si="2"/>
        <v>0</v>
      </c>
      <c r="P15" s="8">
        <f t="shared" si="2"/>
        <v>0</v>
      </c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8">
        <f t="shared" si="3"/>
        <v>0</v>
      </c>
      <c r="AF15" s="8">
        <f t="shared" si="3"/>
        <v>0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8">
        <f t="shared" si="4"/>
        <v>0</v>
      </c>
      <c r="AV15" s="8">
        <f t="shared" si="4"/>
        <v>0</v>
      </c>
      <c r="AW15" s="33">
        <v>0</v>
      </c>
      <c r="AX15" s="33">
        <v>0</v>
      </c>
      <c r="AY15" s="30">
        <f t="shared" si="5"/>
        <v>0</v>
      </c>
      <c r="AZ15" s="30">
        <f t="shared" si="5"/>
        <v>0</v>
      </c>
      <c r="BA15" s="30"/>
      <c r="BB15" s="30"/>
      <c r="BC15" s="7"/>
      <c r="BD15" s="7"/>
      <c r="BE15" s="7"/>
      <c r="BF15" s="7"/>
      <c r="BG15" s="7"/>
      <c r="BH15" s="7"/>
      <c r="BI15" s="7"/>
      <c r="BJ15" s="7"/>
      <c r="BK15" s="8">
        <f t="shared" si="6"/>
        <v>0</v>
      </c>
      <c r="BL15" s="8">
        <f t="shared" si="6"/>
        <v>0</v>
      </c>
      <c r="BM15" s="8">
        <f t="shared" si="0"/>
        <v>0</v>
      </c>
      <c r="BN15" s="8">
        <f t="shared" si="0"/>
        <v>0</v>
      </c>
      <c r="BO15" s="7"/>
      <c r="BP15" s="7"/>
      <c r="BQ15" s="29"/>
      <c r="BR15" s="29"/>
    </row>
    <row r="16" spans="1:70" s="10" customFormat="1" ht="18" customHeight="1" x14ac:dyDescent="0.25">
      <c r="A16" s="37">
        <v>10</v>
      </c>
      <c r="B16" s="12" t="s">
        <v>18</v>
      </c>
      <c r="C16" s="33">
        <v>101794</v>
      </c>
      <c r="D16" s="33">
        <v>26365</v>
      </c>
      <c r="E16" s="33">
        <v>320</v>
      </c>
      <c r="F16" s="33">
        <v>3994</v>
      </c>
      <c r="G16" s="33">
        <v>238</v>
      </c>
      <c r="H16" s="33">
        <v>2379</v>
      </c>
      <c r="I16" s="8">
        <f t="shared" si="1"/>
        <v>102352</v>
      </c>
      <c r="J16" s="8">
        <f t="shared" si="1"/>
        <v>32738</v>
      </c>
      <c r="K16" s="33">
        <v>315</v>
      </c>
      <c r="L16" s="33">
        <v>1903</v>
      </c>
      <c r="M16" s="33">
        <v>127</v>
      </c>
      <c r="N16" s="33">
        <v>1275</v>
      </c>
      <c r="O16" s="8">
        <f t="shared" si="2"/>
        <v>102794</v>
      </c>
      <c r="P16" s="8">
        <f t="shared" si="2"/>
        <v>35916</v>
      </c>
      <c r="Q16" s="33">
        <v>127</v>
      </c>
      <c r="R16" s="33">
        <v>1275</v>
      </c>
      <c r="S16" s="33">
        <v>39285</v>
      </c>
      <c r="T16" s="33">
        <v>12775</v>
      </c>
      <c r="U16" s="33">
        <v>252</v>
      </c>
      <c r="V16" s="33">
        <v>4303</v>
      </c>
      <c r="W16" s="33">
        <v>190</v>
      </c>
      <c r="X16" s="33">
        <v>1818</v>
      </c>
      <c r="Y16" s="33">
        <v>4</v>
      </c>
      <c r="Z16" s="33">
        <v>4</v>
      </c>
      <c r="AA16" s="33">
        <v>15</v>
      </c>
      <c r="AB16" s="33">
        <v>29</v>
      </c>
      <c r="AC16" s="33">
        <v>171</v>
      </c>
      <c r="AD16" s="33">
        <v>1837</v>
      </c>
      <c r="AE16" s="8">
        <f t="shared" si="3"/>
        <v>632</v>
      </c>
      <c r="AF16" s="8">
        <f t="shared" si="3"/>
        <v>7991</v>
      </c>
      <c r="AG16" s="33">
        <v>4</v>
      </c>
      <c r="AH16" s="33">
        <v>4</v>
      </c>
      <c r="AI16" s="33">
        <v>0</v>
      </c>
      <c r="AJ16" s="33">
        <v>0</v>
      </c>
      <c r="AK16" s="33">
        <v>54</v>
      </c>
      <c r="AL16" s="33">
        <v>271</v>
      </c>
      <c r="AM16" s="33">
        <v>34</v>
      </c>
      <c r="AN16" s="33">
        <v>761</v>
      </c>
      <c r="AO16" s="33">
        <v>35</v>
      </c>
      <c r="AP16" s="33">
        <v>127</v>
      </c>
      <c r="AQ16" s="33">
        <v>3457</v>
      </c>
      <c r="AR16" s="33">
        <v>941</v>
      </c>
      <c r="AS16" s="33">
        <v>51</v>
      </c>
      <c r="AT16" s="33">
        <v>351</v>
      </c>
      <c r="AU16" s="8">
        <f t="shared" si="4"/>
        <v>3631</v>
      </c>
      <c r="AV16" s="8">
        <f t="shared" si="4"/>
        <v>2451</v>
      </c>
      <c r="AW16" s="33">
        <v>0</v>
      </c>
      <c r="AX16" s="33">
        <v>0</v>
      </c>
      <c r="AY16" s="30">
        <f t="shared" si="5"/>
        <v>107057</v>
      </c>
      <c r="AZ16" s="30">
        <f t="shared" si="5"/>
        <v>46358</v>
      </c>
      <c r="BA16" s="33">
        <v>127</v>
      </c>
      <c r="BB16" s="33">
        <v>631</v>
      </c>
      <c r="BC16" s="33">
        <v>35</v>
      </c>
      <c r="BD16" s="33">
        <v>887</v>
      </c>
      <c r="BE16" s="33">
        <v>37</v>
      </c>
      <c r="BF16" s="33">
        <v>1092</v>
      </c>
      <c r="BG16" s="33">
        <v>485</v>
      </c>
      <c r="BH16" s="33">
        <v>4849</v>
      </c>
      <c r="BI16" s="33">
        <v>323</v>
      </c>
      <c r="BJ16" s="33">
        <v>3234</v>
      </c>
      <c r="BK16" s="8">
        <f t="shared" si="6"/>
        <v>1007</v>
      </c>
      <c r="BL16" s="8">
        <f t="shared" si="6"/>
        <v>10693</v>
      </c>
      <c r="BM16" s="8">
        <f t="shared" si="0"/>
        <v>108064</v>
      </c>
      <c r="BN16" s="8">
        <f t="shared" si="0"/>
        <v>57051</v>
      </c>
      <c r="BO16" s="33">
        <v>4489</v>
      </c>
      <c r="BP16" s="33">
        <v>4489</v>
      </c>
      <c r="BQ16" s="33">
        <v>699</v>
      </c>
      <c r="BR16" s="33">
        <v>699</v>
      </c>
    </row>
    <row r="17" spans="1:95" s="10" customFormat="1" ht="18" customHeight="1" x14ac:dyDescent="0.25">
      <c r="A17" s="36">
        <v>11</v>
      </c>
      <c r="B17" s="12" t="s">
        <v>19</v>
      </c>
      <c r="C17" s="33">
        <v>3439</v>
      </c>
      <c r="D17" s="33">
        <v>829</v>
      </c>
      <c r="E17" s="33">
        <v>9</v>
      </c>
      <c r="F17" s="33">
        <v>163</v>
      </c>
      <c r="G17" s="33">
        <v>9</v>
      </c>
      <c r="H17" s="33">
        <v>88</v>
      </c>
      <c r="I17" s="8">
        <f t="shared" si="1"/>
        <v>3457</v>
      </c>
      <c r="J17" s="8">
        <f t="shared" si="1"/>
        <v>1080</v>
      </c>
      <c r="K17" s="33">
        <v>12</v>
      </c>
      <c r="L17" s="33">
        <v>84</v>
      </c>
      <c r="M17" s="33">
        <v>6</v>
      </c>
      <c r="N17" s="33">
        <v>61</v>
      </c>
      <c r="O17" s="8">
        <f t="shared" si="2"/>
        <v>3475</v>
      </c>
      <c r="P17" s="8">
        <f t="shared" si="2"/>
        <v>1225</v>
      </c>
      <c r="Q17" s="33">
        <v>6</v>
      </c>
      <c r="R17" s="33">
        <v>61</v>
      </c>
      <c r="S17" s="33">
        <v>1620</v>
      </c>
      <c r="T17" s="33">
        <v>575</v>
      </c>
      <c r="U17" s="33">
        <v>28</v>
      </c>
      <c r="V17" s="33">
        <v>423</v>
      </c>
      <c r="W17" s="33">
        <v>14</v>
      </c>
      <c r="X17" s="33">
        <v>158</v>
      </c>
      <c r="Y17" s="33">
        <v>0</v>
      </c>
      <c r="Z17" s="33">
        <v>0</v>
      </c>
      <c r="AA17" s="33">
        <v>0</v>
      </c>
      <c r="AB17" s="33">
        <v>0</v>
      </c>
      <c r="AC17" s="33">
        <v>12</v>
      </c>
      <c r="AD17" s="33">
        <v>131</v>
      </c>
      <c r="AE17" s="8">
        <f t="shared" si="3"/>
        <v>54</v>
      </c>
      <c r="AF17" s="8">
        <f t="shared" si="3"/>
        <v>712</v>
      </c>
      <c r="AG17" s="33">
        <v>0</v>
      </c>
      <c r="AH17" s="33">
        <v>0</v>
      </c>
      <c r="AI17" s="33">
        <v>0</v>
      </c>
      <c r="AJ17" s="33">
        <v>0</v>
      </c>
      <c r="AK17" s="33">
        <v>4</v>
      </c>
      <c r="AL17" s="33">
        <v>17</v>
      </c>
      <c r="AM17" s="33">
        <v>4</v>
      </c>
      <c r="AN17" s="33">
        <v>101</v>
      </c>
      <c r="AO17" s="33">
        <v>2</v>
      </c>
      <c r="AP17" s="33">
        <v>7</v>
      </c>
      <c r="AQ17" s="33">
        <v>167</v>
      </c>
      <c r="AR17" s="33">
        <v>45</v>
      </c>
      <c r="AS17" s="33">
        <v>2</v>
      </c>
      <c r="AT17" s="33">
        <v>20</v>
      </c>
      <c r="AU17" s="8">
        <f t="shared" si="4"/>
        <v>179</v>
      </c>
      <c r="AV17" s="8">
        <f t="shared" si="4"/>
        <v>190</v>
      </c>
      <c r="AW17" s="33">
        <v>0</v>
      </c>
      <c r="AX17" s="33">
        <v>0</v>
      </c>
      <c r="AY17" s="30">
        <f t="shared" si="5"/>
        <v>3708</v>
      </c>
      <c r="AZ17" s="30">
        <f t="shared" si="5"/>
        <v>2127</v>
      </c>
      <c r="BA17" s="33">
        <v>8</v>
      </c>
      <c r="BB17" s="33">
        <v>42</v>
      </c>
      <c r="BC17" s="33">
        <v>2</v>
      </c>
      <c r="BD17" s="33">
        <v>52</v>
      </c>
      <c r="BE17" s="33">
        <v>2</v>
      </c>
      <c r="BF17" s="33">
        <v>63</v>
      </c>
      <c r="BG17" s="33">
        <v>31</v>
      </c>
      <c r="BH17" s="33">
        <v>318</v>
      </c>
      <c r="BI17" s="33">
        <v>21</v>
      </c>
      <c r="BJ17" s="33">
        <v>213</v>
      </c>
      <c r="BK17" s="8">
        <f t="shared" si="6"/>
        <v>64</v>
      </c>
      <c r="BL17" s="8">
        <f t="shared" si="6"/>
        <v>688</v>
      </c>
      <c r="BM17" s="8">
        <f t="shared" si="0"/>
        <v>3772</v>
      </c>
      <c r="BN17" s="8">
        <f t="shared" si="0"/>
        <v>2815</v>
      </c>
      <c r="BO17" s="33">
        <v>295</v>
      </c>
      <c r="BP17" s="33">
        <v>295</v>
      </c>
      <c r="BQ17" s="33">
        <v>47</v>
      </c>
      <c r="BR17" s="33">
        <v>47</v>
      </c>
    </row>
    <row r="18" spans="1:95" s="10" customFormat="1" ht="18" customHeight="1" x14ac:dyDescent="0.25">
      <c r="A18" s="37">
        <v>12</v>
      </c>
      <c r="B18" s="12" t="s">
        <v>20</v>
      </c>
      <c r="C18" s="33">
        <v>6813</v>
      </c>
      <c r="D18" s="33">
        <v>1599</v>
      </c>
      <c r="E18" s="33">
        <v>19</v>
      </c>
      <c r="F18" s="33">
        <v>337</v>
      </c>
      <c r="G18" s="33">
        <v>19</v>
      </c>
      <c r="H18" s="33">
        <v>180</v>
      </c>
      <c r="I18" s="8">
        <f t="shared" si="1"/>
        <v>6851</v>
      </c>
      <c r="J18" s="8">
        <f t="shared" si="1"/>
        <v>2116</v>
      </c>
      <c r="K18" s="33">
        <v>24</v>
      </c>
      <c r="L18" s="33">
        <v>172</v>
      </c>
      <c r="M18" s="33">
        <v>12</v>
      </c>
      <c r="N18" s="33">
        <v>129</v>
      </c>
      <c r="O18" s="8">
        <f t="shared" si="2"/>
        <v>6887</v>
      </c>
      <c r="P18" s="8">
        <f t="shared" si="2"/>
        <v>2417</v>
      </c>
      <c r="Q18" s="33">
        <v>12</v>
      </c>
      <c r="R18" s="33">
        <v>129</v>
      </c>
      <c r="S18" s="33">
        <v>3360</v>
      </c>
      <c r="T18" s="33">
        <v>1095</v>
      </c>
      <c r="U18" s="33">
        <v>58</v>
      </c>
      <c r="V18" s="33">
        <v>867</v>
      </c>
      <c r="W18" s="33">
        <v>28</v>
      </c>
      <c r="X18" s="33">
        <v>324</v>
      </c>
      <c r="Y18" s="33">
        <v>0</v>
      </c>
      <c r="Z18" s="33">
        <v>0</v>
      </c>
      <c r="AA18" s="33">
        <v>0</v>
      </c>
      <c r="AB18" s="33">
        <v>0</v>
      </c>
      <c r="AC18" s="33">
        <v>24</v>
      </c>
      <c r="AD18" s="33">
        <v>269</v>
      </c>
      <c r="AE18" s="8">
        <f t="shared" si="3"/>
        <v>110</v>
      </c>
      <c r="AF18" s="8">
        <f t="shared" si="3"/>
        <v>1460</v>
      </c>
      <c r="AG18" s="33">
        <v>0</v>
      </c>
      <c r="AH18" s="33">
        <v>0</v>
      </c>
      <c r="AI18" s="33">
        <v>0</v>
      </c>
      <c r="AJ18" s="33">
        <v>0</v>
      </c>
      <c r="AK18" s="33">
        <v>8</v>
      </c>
      <c r="AL18" s="33">
        <v>35</v>
      </c>
      <c r="AM18" s="33">
        <v>8</v>
      </c>
      <c r="AN18" s="33">
        <v>207</v>
      </c>
      <c r="AO18" s="33">
        <v>4</v>
      </c>
      <c r="AP18" s="33">
        <v>15</v>
      </c>
      <c r="AQ18" s="33">
        <v>355</v>
      </c>
      <c r="AR18" s="33">
        <v>91</v>
      </c>
      <c r="AS18" s="33">
        <v>4</v>
      </c>
      <c r="AT18" s="33">
        <v>40</v>
      </c>
      <c r="AU18" s="8">
        <f t="shared" si="4"/>
        <v>379</v>
      </c>
      <c r="AV18" s="8">
        <f t="shared" si="4"/>
        <v>388</v>
      </c>
      <c r="AW18" s="33">
        <v>0</v>
      </c>
      <c r="AX18" s="33">
        <v>0</v>
      </c>
      <c r="AY18" s="30">
        <f t="shared" si="5"/>
        <v>7376</v>
      </c>
      <c r="AZ18" s="30">
        <f t="shared" si="5"/>
        <v>4265</v>
      </c>
      <c r="BA18" s="33">
        <v>10</v>
      </c>
      <c r="BB18" s="33">
        <v>52</v>
      </c>
      <c r="BC18" s="33">
        <v>2</v>
      </c>
      <c r="BD18" s="33">
        <v>52</v>
      </c>
      <c r="BE18" s="33">
        <v>4</v>
      </c>
      <c r="BF18" s="33">
        <v>93</v>
      </c>
      <c r="BG18" s="33">
        <v>40</v>
      </c>
      <c r="BH18" s="33">
        <v>390</v>
      </c>
      <c r="BI18" s="33">
        <v>25</v>
      </c>
      <c r="BJ18" s="33">
        <v>261</v>
      </c>
      <c r="BK18" s="8">
        <f t="shared" si="6"/>
        <v>81</v>
      </c>
      <c r="BL18" s="8">
        <f t="shared" si="6"/>
        <v>848</v>
      </c>
      <c r="BM18" s="8">
        <f t="shared" si="0"/>
        <v>7457</v>
      </c>
      <c r="BN18" s="8">
        <f t="shared" si="0"/>
        <v>5113</v>
      </c>
      <c r="BO18" s="33">
        <v>361</v>
      </c>
      <c r="BP18" s="33">
        <v>361</v>
      </c>
      <c r="BQ18" s="33">
        <v>61</v>
      </c>
      <c r="BR18" s="33">
        <v>61</v>
      </c>
    </row>
    <row r="19" spans="1:95" s="16" customFormat="1" ht="18" customHeight="1" x14ac:dyDescent="0.25">
      <c r="A19" s="38"/>
      <c r="B19" s="13" t="s">
        <v>67</v>
      </c>
      <c r="C19" s="8">
        <f t="shared" ref="C19:H19" si="7">SUM(C7:C18)</f>
        <v>658848</v>
      </c>
      <c r="D19" s="8">
        <f t="shared" si="7"/>
        <v>161725</v>
      </c>
      <c r="E19" s="8">
        <f t="shared" si="7"/>
        <v>2241</v>
      </c>
      <c r="F19" s="8">
        <f t="shared" si="7"/>
        <v>27321</v>
      </c>
      <c r="G19" s="8">
        <f t="shared" si="7"/>
        <v>1560</v>
      </c>
      <c r="H19" s="8">
        <f t="shared" si="7"/>
        <v>15434</v>
      </c>
      <c r="I19" s="8">
        <f t="shared" si="1"/>
        <v>662649</v>
      </c>
      <c r="J19" s="8">
        <f t="shared" si="1"/>
        <v>204480</v>
      </c>
      <c r="K19" s="8">
        <f>SUM(K7:K18)</f>
        <v>2108</v>
      </c>
      <c r="L19" s="8">
        <f>SUM(L7:L18)</f>
        <v>12707</v>
      </c>
      <c r="M19" s="8">
        <f>SUM(M7:M18)</f>
        <v>792</v>
      </c>
      <c r="N19" s="8">
        <f>SUM(N7:N18)</f>
        <v>7769</v>
      </c>
      <c r="O19" s="8">
        <f t="shared" si="2"/>
        <v>665549</v>
      </c>
      <c r="P19" s="8">
        <f t="shared" si="2"/>
        <v>224956</v>
      </c>
      <c r="Q19" s="8">
        <f t="shared" ref="Q19:AD19" si="8">SUM(Q7:Q18)</f>
        <v>792</v>
      </c>
      <c r="R19" s="8">
        <f t="shared" si="8"/>
        <v>7769</v>
      </c>
      <c r="S19" s="8">
        <f t="shared" si="8"/>
        <v>252133</v>
      </c>
      <c r="T19" s="8">
        <f t="shared" si="8"/>
        <v>80547</v>
      </c>
      <c r="U19" s="8">
        <f t="shared" si="8"/>
        <v>1829</v>
      </c>
      <c r="V19" s="8">
        <f t="shared" si="8"/>
        <v>29913</v>
      </c>
      <c r="W19" s="8">
        <f t="shared" si="8"/>
        <v>1304</v>
      </c>
      <c r="X19" s="8">
        <f t="shared" si="8"/>
        <v>12893</v>
      </c>
      <c r="Y19" s="8">
        <f t="shared" si="8"/>
        <v>34</v>
      </c>
      <c r="Z19" s="8">
        <f t="shared" si="8"/>
        <v>34</v>
      </c>
      <c r="AA19" s="8">
        <f t="shared" si="8"/>
        <v>122</v>
      </c>
      <c r="AB19" s="8">
        <f t="shared" si="8"/>
        <v>239</v>
      </c>
      <c r="AC19" s="8">
        <f t="shared" si="8"/>
        <v>1195</v>
      </c>
      <c r="AD19" s="8">
        <f t="shared" si="8"/>
        <v>12945</v>
      </c>
      <c r="AE19" s="8">
        <f t="shared" si="3"/>
        <v>4484</v>
      </c>
      <c r="AF19" s="8">
        <f t="shared" si="3"/>
        <v>56024</v>
      </c>
      <c r="AG19" s="8">
        <f t="shared" ref="AG19:AX19" si="9">SUM(AG7:AG18)</f>
        <v>34</v>
      </c>
      <c r="AH19" s="8">
        <f t="shared" si="9"/>
        <v>34</v>
      </c>
      <c r="AI19" s="8">
        <f t="shared" si="9"/>
        <v>13</v>
      </c>
      <c r="AJ19" s="8">
        <f t="shared" si="9"/>
        <v>156</v>
      </c>
      <c r="AK19" s="8">
        <f t="shared" si="9"/>
        <v>364</v>
      </c>
      <c r="AL19" s="8">
        <f t="shared" si="9"/>
        <v>1867</v>
      </c>
      <c r="AM19" s="8">
        <f t="shared" si="9"/>
        <v>265</v>
      </c>
      <c r="AN19" s="8">
        <f t="shared" si="9"/>
        <v>5595</v>
      </c>
      <c r="AO19" s="8">
        <f t="shared" si="9"/>
        <v>244</v>
      </c>
      <c r="AP19" s="8">
        <f t="shared" si="9"/>
        <v>888</v>
      </c>
      <c r="AQ19" s="8">
        <f t="shared" si="9"/>
        <v>23555</v>
      </c>
      <c r="AR19" s="8">
        <f t="shared" si="9"/>
        <v>6056</v>
      </c>
      <c r="AS19" s="8">
        <f t="shared" si="9"/>
        <v>350</v>
      </c>
      <c r="AT19" s="8">
        <f t="shared" si="9"/>
        <v>2266</v>
      </c>
      <c r="AU19" s="8">
        <f t="shared" si="9"/>
        <v>24791</v>
      </c>
      <c r="AV19" s="8">
        <f t="shared" si="9"/>
        <v>16828</v>
      </c>
      <c r="AW19" s="8">
        <f t="shared" si="9"/>
        <v>0</v>
      </c>
      <c r="AX19" s="8">
        <f t="shared" si="9"/>
        <v>0</v>
      </c>
      <c r="AY19" s="9">
        <f t="shared" si="5"/>
        <v>694824</v>
      </c>
      <c r="AZ19" s="9">
        <f t="shared" si="5"/>
        <v>297808</v>
      </c>
      <c r="BA19" s="8">
        <f t="shared" ref="BA19:BJ19" si="10">SUM(BA7:BA18)</f>
        <v>576</v>
      </c>
      <c r="BB19" s="8">
        <f t="shared" si="10"/>
        <v>2835</v>
      </c>
      <c r="BC19" s="8">
        <f t="shared" si="10"/>
        <v>170</v>
      </c>
      <c r="BD19" s="8">
        <f t="shared" si="10"/>
        <v>4144</v>
      </c>
      <c r="BE19" s="8">
        <f t="shared" si="10"/>
        <v>180</v>
      </c>
      <c r="BF19" s="8">
        <f t="shared" si="10"/>
        <v>4964</v>
      </c>
      <c r="BG19" s="8">
        <f t="shared" si="10"/>
        <v>2191</v>
      </c>
      <c r="BH19" s="8">
        <f t="shared" si="10"/>
        <v>21761</v>
      </c>
      <c r="BI19" s="8">
        <f t="shared" si="10"/>
        <v>1459</v>
      </c>
      <c r="BJ19" s="8">
        <f t="shared" si="10"/>
        <v>14525</v>
      </c>
      <c r="BK19" s="8">
        <f t="shared" si="6"/>
        <v>4576</v>
      </c>
      <c r="BL19" s="8">
        <f t="shared" si="6"/>
        <v>48229</v>
      </c>
      <c r="BM19" s="8">
        <f t="shared" si="0"/>
        <v>699400</v>
      </c>
      <c r="BN19" s="8">
        <f t="shared" si="0"/>
        <v>346037</v>
      </c>
      <c r="BO19" s="8">
        <f>SUM(BO7:BO18)</f>
        <v>20137</v>
      </c>
      <c r="BP19" s="8">
        <f>SUM(BP7:BP18)</f>
        <v>20137</v>
      </c>
      <c r="BQ19" s="8">
        <f>SUM(BQ7:BQ18)</f>
        <v>3204</v>
      </c>
      <c r="BR19" s="8">
        <f>SUM(BR7:BR18)</f>
        <v>3204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7"/>
      <c r="D20" s="7"/>
      <c r="E20" s="7"/>
      <c r="F20" s="7"/>
      <c r="G20" s="7"/>
      <c r="H20" s="7"/>
      <c r="I20" s="8">
        <f t="shared" si="1"/>
        <v>0</v>
      </c>
      <c r="J20" s="8">
        <f t="shared" si="1"/>
        <v>0</v>
      </c>
      <c r="K20" s="7"/>
      <c r="L20" s="7"/>
      <c r="M20" s="7"/>
      <c r="N20" s="7"/>
      <c r="O20" s="8">
        <f t="shared" si="2"/>
        <v>0</v>
      </c>
      <c r="P20" s="8">
        <f t="shared" si="2"/>
        <v>0</v>
      </c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8">
        <f t="shared" si="3"/>
        <v>0</v>
      </c>
      <c r="AF20" s="8">
        <f t="shared" si="3"/>
        <v>0</v>
      </c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8">
        <f t="shared" ref="AU20:AV31" si="11">AI20+AK20+AM20+AO20+AQ20+AS20</f>
        <v>0</v>
      </c>
      <c r="AV20" s="8">
        <f t="shared" si="11"/>
        <v>0</v>
      </c>
      <c r="AW20" s="7"/>
      <c r="AX20" s="7"/>
      <c r="AY20" s="30">
        <f t="shared" si="5"/>
        <v>0</v>
      </c>
      <c r="AZ20" s="30">
        <f t="shared" si="5"/>
        <v>0</v>
      </c>
      <c r="BA20" s="30"/>
      <c r="BB20" s="30"/>
      <c r="BC20" s="7"/>
      <c r="BD20" s="7"/>
      <c r="BE20" s="7"/>
      <c r="BF20" s="7"/>
      <c r="BG20" s="7"/>
      <c r="BH20" s="7"/>
      <c r="BI20" s="7"/>
      <c r="BJ20" s="7"/>
      <c r="BK20" s="8">
        <f t="shared" si="6"/>
        <v>0</v>
      </c>
      <c r="BL20" s="8">
        <f t="shared" si="6"/>
        <v>0</v>
      </c>
      <c r="BM20" s="8">
        <f t="shared" si="0"/>
        <v>0</v>
      </c>
      <c r="BN20" s="8">
        <f t="shared" si="0"/>
        <v>0</v>
      </c>
      <c r="BO20" s="7"/>
      <c r="BP20" s="7"/>
      <c r="BQ20" s="29"/>
      <c r="BR20" s="29"/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7"/>
      <c r="D21" s="7"/>
      <c r="E21" s="7"/>
      <c r="F21" s="7"/>
      <c r="G21" s="7"/>
      <c r="H21" s="7"/>
      <c r="I21" s="8">
        <f t="shared" si="1"/>
        <v>0</v>
      </c>
      <c r="J21" s="8">
        <f t="shared" si="1"/>
        <v>0</v>
      </c>
      <c r="K21" s="7"/>
      <c r="L21" s="7"/>
      <c r="M21" s="7"/>
      <c r="N21" s="7"/>
      <c r="O21" s="8">
        <f t="shared" si="2"/>
        <v>0</v>
      </c>
      <c r="P21" s="8">
        <f t="shared" si="2"/>
        <v>0</v>
      </c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8">
        <f t="shared" si="3"/>
        <v>0</v>
      </c>
      <c r="AF21" s="8">
        <f t="shared" si="3"/>
        <v>0</v>
      </c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8">
        <f t="shared" si="11"/>
        <v>0</v>
      </c>
      <c r="AV21" s="8">
        <f t="shared" si="11"/>
        <v>0</v>
      </c>
      <c r="AW21" s="7"/>
      <c r="AX21" s="7"/>
      <c r="AY21" s="30">
        <f t="shared" si="5"/>
        <v>0</v>
      </c>
      <c r="AZ21" s="30">
        <f t="shared" si="5"/>
        <v>0</v>
      </c>
      <c r="BA21" s="30"/>
      <c r="BB21" s="30"/>
      <c r="BC21" s="7"/>
      <c r="BD21" s="7"/>
      <c r="BE21" s="7"/>
      <c r="BF21" s="7"/>
      <c r="BG21" s="7"/>
      <c r="BH21" s="7"/>
      <c r="BI21" s="7"/>
      <c r="BJ21" s="7"/>
      <c r="BK21" s="8">
        <f t="shared" si="6"/>
        <v>0</v>
      </c>
      <c r="BL21" s="8">
        <f t="shared" si="6"/>
        <v>0</v>
      </c>
      <c r="BM21" s="8">
        <f t="shared" si="0"/>
        <v>0</v>
      </c>
      <c r="BN21" s="8">
        <f t="shared" si="0"/>
        <v>0</v>
      </c>
      <c r="BO21" s="7"/>
      <c r="BP21" s="7"/>
      <c r="BQ21" s="30"/>
      <c r="BR21" s="30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7"/>
      <c r="D22" s="7"/>
      <c r="E22" s="7"/>
      <c r="F22" s="7"/>
      <c r="G22" s="7"/>
      <c r="H22" s="7"/>
      <c r="I22" s="8">
        <f t="shared" si="1"/>
        <v>0</v>
      </c>
      <c r="J22" s="8">
        <f t="shared" si="1"/>
        <v>0</v>
      </c>
      <c r="K22" s="7"/>
      <c r="L22" s="7"/>
      <c r="M22" s="7"/>
      <c r="N22" s="7"/>
      <c r="O22" s="8">
        <f t="shared" si="2"/>
        <v>0</v>
      </c>
      <c r="P22" s="8">
        <f t="shared" si="2"/>
        <v>0</v>
      </c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8">
        <f t="shared" si="3"/>
        <v>0</v>
      </c>
      <c r="AF22" s="8">
        <f t="shared" si="3"/>
        <v>0</v>
      </c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8">
        <f t="shared" si="11"/>
        <v>0</v>
      </c>
      <c r="AV22" s="8">
        <f t="shared" si="11"/>
        <v>0</v>
      </c>
      <c r="AW22" s="7"/>
      <c r="AX22" s="7"/>
      <c r="AY22" s="30">
        <f>O22+AE22+AU22</f>
        <v>0</v>
      </c>
      <c r="AZ22" s="30">
        <f t="shared" si="5"/>
        <v>0</v>
      </c>
      <c r="BA22" s="30"/>
      <c r="BB22" s="30"/>
      <c r="BC22" s="7"/>
      <c r="BD22" s="7"/>
      <c r="BE22" s="7"/>
      <c r="BF22" s="7"/>
      <c r="BG22" s="7"/>
      <c r="BH22" s="7"/>
      <c r="BI22" s="7"/>
      <c r="BJ22" s="7"/>
      <c r="BK22" s="8">
        <f t="shared" si="6"/>
        <v>0</v>
      </c>
      <c r="BL22" s="8">
        <f t="shared" si="6"/>
        <v>0</v>
      </c>
      <c r="BM22" s="8">
        <f t="shared" si="0"/>
        <v>0</v>
      </c>
      <c r="BN22" s="8">
        <f t="shared" si="0"/>
        <v>0</v>
      </c>
      <c r="BO22" s="7"/>
      <c r="BP22" s="7"/>
      <c r="BQ22" s="29"/>
      <c r="BR22" s="29"/>
    </row>
    <row r="23" spans="1:95" s="10" customFormat="1" ht="18" customHeight="1" x14ac:dyDescent="0.25">
      <c r="A23" s="37">
        <v>16</v>
      </c>
      <c r="B23" s="12" t="s">
        <v>24</v>
      </c>
      <c r="C23" s="7"/>
      <c r="D23" s="7"/>
      <c r="E23" s="7"/>
      <c r="F23" s="7"/>
      <c r="G23" s="7"/>
      <c r="H23" s="7"/>
      <c r="I23" s="8">
        <f t="shared" si="1"/>
        <v>0</v>
      </c>
      <c r="J23" s="8">
        <f t="shared" si="1"/>
        <v>0</v>
      </c>
      <c r="K23" s="7"/>
      <c r="L23" s="7"/>
      <c r="M23" s="7"/>
      <c r="N23" s="7"/>
      <c r="O23" s="8">
        <f t="shared" si="2"/>
        <v>0</v>
      </c>
      <c r="P23" s="8">
        <f t="shared" si="2"/>
        <v>0</v>
      </c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8">
        <f t="shared" si="3"/>
        <v>0</v>
      </c>
      <c r="AF23" s="8">
        <f t="shared" si="3"/>
        <v>0</v>
      </c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8">
        <f t="shared" si="11"/>
        <v>0</v>
      </c>
      <c r="AV23" s="8">
        <f t="shared" si="11"/>
        <v>0</v>
      </c>
      <c r="AW23" s="7"/>
      <c r="AX23" s="7"/>
      <c r="AY23" s="30">
        <f t="shared" si="5"/>
        <v>0</v>
      </c>
      <c r="AZ23" s="30">
        <f t="shared" si="5"/>
        <v>0</v>
      </c>
      <c r="BA23" s="30"/>
      <c r="BB23" s="30"/>
      <c r="BC23" s="7"/>
      <c r="BD23" s="7"/>
      <c r="BE23" s="7"/>
      <c r="BF23" s="7"/>
      <c r="BG23" s="7"/>
      <c r="BH23" s="7"/>
      <c r="BI23" s="7"/>
      <c r="BJ23" s="7"/>
      <c r="BK23" s="8">
        <f t="shared" si="6"/>
        <v>0</v>
      </c>
      <c r="BL23" s="8">
        <f t="shared" si="6"/>
        <v>0</v>
      </c>
      <c r="BM23" s="8">
        <f t="shared" si="0"/>
        <v>0</v>
      </c>
      <c r="BN23" s="8">
        <f t="shared" si="0"/>
        <v>0</v>
      </c>
      <c r="BO23" s="7"/>
      <c r="BP23" s="7"/>
      <c r="BQ23" s="29"/>
      <c r="BR23" s="29"/>
    </row>
    <row r="24" spans="1:95" s="19" customFormat="1" ht="18" customHeight="1" x14ac:dyDescent="0.25">
      <c r="A24" s="37">
        <v>17</v>
      </c>
      <c r="B24" s="6" t="s">
        <v>97</v>
      </c>
      <c r="C24" s="185">
        <v>1752</v>
      </c>
      <c r="D24" s="185">
        <v>444</v>
      </c>
      <c r="E24" s="185">
        <v>4</v>
      </c>
      <c r="F24" s="185">
        <v>76</v>
      </c>
      <c r="G24" s="185">
        <v>4</v>
      </c>
      <c r="H24" s="186">
        <v>42</v>
      </c>
      <c r="I24" s="8">
        <f t="shared" si="1"/>
        <v>1760</v>
      </c>
      <c r="J24" s="8">
        <f t="shared" si="1"/>
        <v>562</v>
      </c>
      <c r="K24" s="185">
        <v>6</v>
      </c>
      <c r="L24" s="185">
        <v>40</v>
      </c>
      <c r="M24" s="185">
        <v>3</v>
      </c>
      <c r="N24" s="185">
        <v>27</v>
      </c>
      <c r="O24" s="8">
        <f t="shared" si="2"/>
        <v>1769</v>
      </c>
      <c r="P24" s="8">
        <f t="shared" si="2"/>
        <v>629</v>
      </c>
      <c r="Q24" s="185">
        <v>3</v>
      </c>
      <c r="R24" s="185">
        <v>27</v>
      </c>
      <c r="S24" s="7">
        <v>750</v>
      </c>
      <c r="T24" s="7">
        <v>315</v>
      </c>
      <c r="U24" s="185">
        <v>13</v>
      </c>
      <c r="V24" s="185">
        <v>201</v>
      </c>
      <c r="W24" s="185">
        <v>7</v>
      </c>
      <c r="X24" s="185">
        <v>75</v>
      </c>
      <c r="Y24" s="185">
        <v>0</v>
      </c>
      <c r="Z24" s="185">
        <v>0</v>
      </c>
      <c r="AA24" s="185">
        <v>0</v>
      </c>
      <c r="AB24" s="185">
        <v>0</v>
      </c>
      <c r="AC24" s="185">
        <v>6</v>
      </c>
      <c r="AD24" s="185">
        <v>62</v>
      </c>
      <c r="AE24" s="8">
        <f t="shared" si="3"/>
        <v>26</v>
      </c>
      <c r="AF24" s="8">
        <f t="shared" si="3"/>
        <v>338</v>
      </c>
      <c r="AG24" s="185">
        <v>0</v>
      </c>
      <c r="AH24" s="185">
        <v>0</v>
      </c>
      <c r="AI24" s="185">
        <v>0</v>
      </c>
      <c r="AJ24" s="185">
        <v>0</v>
      </c>
      <c r="AK24" s="185">
        <v>2</v>
      </c>
      <c r="AL24" s="185">
        <v>8</v>
      </c>
      <c r="AM24" s="185">
        <v>2</v>
      </c>
      <c r="AN24" s="185">
        <v>48</v>
      </c>
      <c r="AO24" s="185">
        <v>1</v>
      </c>
      <c r="AP24" s="185">
        <v>4</v>
      </c>
      <c r="AQ24" s="185">
        <v>73</v>
      </c>
      <c r="AR24" s="185">
        <v>22</v>
      </c>
      <c r="AS24" s="185">
        <v>1</v>
      </c>
      <c r="AT24" s="185">
        <v>10</v>
      </c>
      <c r="AU24" s="8">
        <f t="shared" si="11"/>
        <v>79</v>
      </c>
      <c r="AV24" s="8">
        <f t="shared" si="11"/>
        <v>92</v>
      </c>
      <c r="AW24" s="33">
        <v>0</v>
      </c>
      <c r="AX24" s="33">
        <v>0</v>
      </c>
      <c r="AY24" s="30">
        <f t="shared" ref="AY24:AZ39" si="12">O24+AE24+AU24</f>
        <v>1874</v>
      </c>
      <c r="AZ24" s="30">
        <f t="shared" si="12"/>
        <v>1059</v>
      </c>
      <c r="BA24" s="185">
        <v>7</v>
      </c>
      <c r="BB24" s="185">
        <v>37</v>
      </c>
      <c r="BC24" s="185">
        <v>2</v>
      </c>
      <c r="BD24" s="185">
        <v>52</v>
      </c>
      <c r="BE24" s="185">
        <v>2</v>
      </c>
      <c r="BF24" s="185">
        <v>63</v>
      </c>
      <c r="BG24" s="185">
        <v>28</v>
      </c>
      <c r="BH24" s="185">
        <v>283</v>
      </c>
      <c r="BI24" s="185">
        <v>19</v>
      </c>
      <c r="BJ24" s="185">
        <v>189</v>
      </c>
      <c r="BK24" s="8">
        <f t="shared" si="6"/>
        <v>58</v>
      </c>
      <c r="BL24" s="8">
        <f t="shared" si="6"/>
        <v>624</v>
      </c>
      <c r="BM24" s="8">
        <f t="shared" si="0"/>
        <v>1932</v>
      </c>
      <c r="BN24" s="8">
        <f t="shared" si="0"/>
        <v>1683</v>
      </c>
      <c r="BO24" s="185">
        <v>262</v>
      </c>
      <c r="BP24" s="185">
        <v>262</v>
      </c>
      <c r="BQ24" s="33">
        <v>40</v>
      </c>
      <c r="BR24" s="33">
        <v>40</v>
      </c>
    </row>
    <row r="25" spans="1:95" s="19" customFormat="1" ht="18" customHeight="1" x14ac:dyDescent="0.25">
      <c r="A25" s="37">
        <v>18</v>
      </c>
      <c r="B25" s="6" t="s">
        <v>25</v>
      </c>
      <c r="C25" s="7"/>
      <c r="D25" s="7"/>
      <c r="E25" s="7"/>
      <c r="F25" s="7"/>
      <c r="G25" s="7"/>
      <c r="H25" s="7"/>
      <c r="I25" s="8">
        <f t="shared" si="1"/>
        <v>0</v>
      </c>
      <c r="J25" s="8">
        <f t="shared" si="1"/>
        <v>0</v>
      </c>
      <c r="K25" s="7"/>
      <c r="L25" s="7"/>
      <c r="M25" s="7"/>
      <c r="N25" s="7"/>
      <c r="O25" s="8">
        <f t="shared" si="2"/>
        <v>0</v>
      </c>
      <c r="P25" s="8">
        <f t="shared" si="2"/>
        <v>0</v>
      </c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8">
        <f t="shared" si="3"/>
        <v>0</v>
      </c>
      <c r="AF25" s="8">
        <f t="shared" si="3"/>
        <v>0</v>
      </c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8">
        <f t="shared" si="11"/>
        <v>0</v>
      </c>
      <c r="AV25" s="8">
        <f t="shared" si="11"/>
        <v>0</v>
      </c>
      <c r="AW25" s="7"/>
      <c r="AX25" s="7"/>
      <c r="AY25" s="30">
        <f t="shared" si="12"/>
        <v>0</v>
      </c>
      <c r="AZ25" s="30">
        <f t="shared" si="12"/>
        <v>0</v>
      </c>
      <c r="BA25" s="30"/>
      <c r="BB25" s="30"/>
      <c r="BC25" s="7"/>
      <c r="BD25" s="7"/>
      <c r="BE25" s="7"/>
      <c r="BF25" s="7"/>
      <c r="BG25" s="7"/>
      <c r="BH25" s="7"/>
      <c r="BI25" s="7"/>
      <c r="BJ25" s="7"/>
      <c r="BK25" s="8">
        <f t="shared" si="6"/>
        <v>0</v>
      </c>
      <c r="BL25" s="8">
        <f t="shared" si="6"/>
        <v>0</v>
      </c>
      <c r="BM25" s="8">
        <f t="shared" si="0"/>
        <v>0</v>
      </c>
      <c r="BN25" s="8">
        <f t="shared" si="0"/>
        <v>0</v>
      </c>
      <c r="BO25" s="7"/>
      <c r="BP25" s="7"/>
      <c r="BQ25" s="31"/>
      <c r="BR25" s="31"/>
    </row>
    <row r="26" spans="1:95" s="19" customFormat="1" ht="18" customHeight="1" x14ac:dyDescent="0.25">
      <c r="A26" s="37">
        <v>19</v>
      </c>
      <c r="B26" s="6" t="s">
        <v>26</v>
      </c>
      <c r="C26" s="7"/>
      <c r="D26" s="7"/>
      <c r="E26" s="7"/>
      <c r="F26" s="7"/>
      <c r="G26" s="7"/>
      <c r="H26" s="7"/>
      <c r="I26" s="8">
        <f t="shared" si="1"/>
        <v>0</v>
      </c>
      <c r="J26" s="8">
        <f t="shared" si="1"/>
        <v>0</v>
      </c>
      <c r="K26" s="7"/>
      <c r="L26" s="7"/>
      <c r="M26" s="7"/>
      <c r="N26" s="7"/>
      <c r="O26" s="8">
        <f t="shared" si="2"/>
        <v>0</v>
      </c>
      <c r="P26" s="8">
        <f t="shared" si="2"/>
        <v>0</v>
      </c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8">
        <f t="shared" si="3"/>
        <v>0</v>
      </c>
      <c r="AF26" s="8">
        <f t="shared" si="3"/>
        <v>0</v>
      </c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8">
        <f t="shared" si="11"/>
        <v>0</v>
      </c>
      <c r="AV26" s="8">
        <f t="shared" si="11"/>
        <v>0</v>
      </c>
      <c r="AW26" s="7"/>
      <c r="AX26" s="7"/>
      <c r="AY26" s="30">
        <f t="shared" si="12"/>
        <v>0</v>
      </c>
      <c r="AZ26" s="30">
        <f t="shared" si="12"/>
        <v>0</v>
      </c>
      <c r="BA26" s="30"/>
      <c r="BB26" s="30"/>
      <c r="BC26" s="7"/>
      <c r="BD26" s="7"/>
      <c r="BE26" s="7"/>
      <c r="BF26" s="7"/>
      <c r="BG26" s="7"/>
      <c r="BH26" s="7"/>
      <c r="BI26" s="7"/>
      <c r="BJ26" s="7"/>
      <c r="BK26" s="8">
        <f t="shared" si="6"/>
        <v>0</v>
      </c>
      <c r="BL26" s="8">
        <f t="shared" si="6"/>
        <v>0</v>
      </c>
      <c r="BM26" s="8">
        <f t="shared" si="0"/>
        <v>0</v>
      </c>
      <c r="BN26" s="8">
        <f t="shared" si="0"/>
        <v>0</v>
      </c>
      <c r="BO26" s="7"/>
      <c r="BP26" s="7"/>
      <c r="BQ26" s="31"/>
      <c r="BR26" s="31"/>
    </row>
    <row r="27" spans="1:95" s="19" customFormat="1" ht="18" customHeight="1" x14ac:dyDescent="0.25">
      <c r="A27" s="37">
        <v>20</v>
      </c>
      <c r="B27" s="6" t="s">
        <v>27</v>
      </c>
      <c r="C27" s="7"/>
      <c r="D27" s="7"/>
      <c r="E27" s="7"/>
      <c r="F27" s="7"/>
      <c r="G27" s="7"/>
      <c r="H27" s="7"/>
      <c r="I27" s="8">
        <f t="shared" si="1"/>
        <v>0</v>
      </c>
      <c r="J27" s="8">
        <f t="shared" si="1"/>
        <v>0</v>
      </c>
      <c r="K27" s="7"/>
      <c r="L27" s="7"/>
      <c r="M27" s="7"/>
      <c r="N27" s="7"/>
      <c r="O27" s="8">
        <f t="shared" si="2"/>
        <v>0</v>
      </c>
      <c r="P27" s="8">
        <f t="shared" si="2"/>
        <v>0</v>
      </c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8">
        <f t="shared" si="3"/>
        <v>0</v>
      </c>
      <c r="AF27" s="8">
        <f t="shared" si="3"/>
        <v>0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8">
        <f t="shared" si="11"/>
        <v>0</v>
      </c>
      <c r="AV27" s="8">
        <f t="shared" si="11"/>
        <v>0</v>
      </c>
      <c r="AW27" s="7"/>
      <c r="AX27" s="7"/>
      <c r="AY27" s="30">
        <f t="shared" si="12"/>
        <v>0</v>
      </c>
      <c r="AZ27" s="30">
        <f t="shared" si="12"/>
        <v>0</v>
      </c>
      <c r="BA27" s="30"/>
      <c r="BB27" s="30"/>
      <c r="BC27" s="7"/>
      <c r="BD27" s="7"/>
      <c r="BE27" s="7"/>
      <c r="BF27" s="7"/>
      <c r="BG27" s="7"/>
      <c r="BH27" s="7"/>
      <c r="BI27" s="7"/>
      <c r="BJ27" s="7"/>
      <c r="BK27" s="8">
        <f t="shared" si="6"/>
        <v>0</v>
      </c>
      <c r="BL27" s="8">
        <f t="shared" si="6"/>
        <v>0</v>
      </c>
      <c r="BM27" s="8">
        <f t="shared" si="0"/>
        <v>0</v>
      </c>
      <c r="BN27" s="8">
        <f t="shared" si="0"/>
        <v>0</v>
      </c>
      <c r="BO27" s="7"/>
      <c r="BP27" s="7"/>
      <c r="BQ27" s="31"/>
      <c r="BR27" s="31"/>
    </row>
    <row r="28" spans="1:95" s="19" customFormat="1" ht="18" customHeight="1" x14ac:dyDescent="0.25">
      <c r="A28" s="37">
        <v>21</v>
      </c>
      <c r="B28" s="6" t="s">
        <v>59</v>
      </c>
      <c r="C28" s="7"/>
      <c r="D28" s="7"/>
      <c r="E28" s="7"/>
      <c r="F28" s="7"/>
      <c r="G28" s="7"/>
      <c r="H28" s="7"/>
      <c r="I28" s="8">
        <f t="shared" si="1"/>
        <v>0</v>
      </c>
      <c r="J28" s="8">
        <f t="shared" si="1"/>
        <v>0</v>
      </c>
      <c r="K28" s="7"/>
      <c r="L28" s="7"/>
      <c r="M28" s="7"/>
      <c r="N28" s="7"/>
      <c r="O28" s="8">
        <f t="shared" si="2"/>
        <v>0</v>
      </c>
      <c r="P28" s="8">
        <f t="shared" si="2"/>
        <v>0</v>
      </c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8">
        <f t="shared" si="3"/>
        <v>0</v>
      </c>
      <c r="AF28" s="8">
        <f t="shared" si="3"/>
        <v>0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8">
        <f t="shared" si="11"/>
        <v>0</v>
      </c>
      <c r="AV28" s="8">
        <f t="shared" si="11"/>
        <v>0</v>
      </c>
      <c r="AW28" s="7"/>
      <c r="AX28" s="7"/>
      <c r="AY28" s="30">
        <f t="shared" si="12"/>
        <v>0</v>
      </c>
      <c r="AZ28" s="30">
        <f t="shared" si="12"/>
        <v>0</v>
      </c>
      <c r="BA28" s="30"/>
      <c r="BB28" s="30"/>
      <c r="BC28" s="7"/>
      <c r="BD28" s="7"/>
      <c r="BE28" s="7"/>
      <c r="BF28" s="7"/>
      <c r="BG28" s="7"/>
      <c r="BH28" s="7"/>
      <c r="BI28" s="7"/>
      <c r="BJ28" s="7"/>
      <c r="BK28" s="8">
        <f t="shared" si="6"/>
        <v>0</v>
      </c>
      <c r="BL28" s="8">
        <f t="shared" si="6"/>
        <v>0</v>
      </c>
      <c r="BM28" s="8">
        <f t="shared" si="0"/>
        <v>0</v>
      </c>
      <c r="BN28" s="8">
        <f t="shared" si="0"/>
        <v>0</v>
      </c>
      <c r="BO28" s="7"/>
      <c r="BP28" s="7"/>
      <c r="BQ28" s="31"/>
      <c r="BR28" s="31"/>
    </row>
    <row r="29" spans="1:95" s="19" customFormat="1" ht="18" customHeight="1" x14ac:dyDescent="0.25">
      <c r="A29" s="37">
        <v>22</v>
      </c>
      <c r="B29" s="6" t="s">
        <v>28</v>
      </c>
      <c r="C29" s="7"/>
      <c r="D29" s="7"/>
      <c r="E29" s="7"/>
      <c r="F29" s="7"/>
      <c r="G29" s="7"/>
      <c r="H29" s="7"/>
      <c r="I29" s="8">
        <f t="shared" si="1"/>
        <v>0</v>
      </c>
      <c r="J29" s="8">
        <f t="shared" si="1"/>
        <v>0</v>
      </c>
      <c r="K29" s="7"/>
      <c r="L29" s="7"/>
      <c r="M29" s="7"/>
      <c r="N29" s="7"/>
      <c r="O29" s="8">
        <f t="shared" si="2"/>
        <v>0</v>
      </c>
      <c r="P29" s="8">
        <f t="shared" si="2"/>
        <v>0</v>
      </c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8">
        <f t="shared" si="3"/>
        <v>0</v>
      </c>
      <c r="AF29" s="8">
        <f t="shared" si="3"/>
        <v>0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8">
        <f t="shared" si="11"/>
        <v>0</v>
      </c>
      <c r="AV29" s="8">
        <f t="shared" si="11"/>
        <v>0</v>
      </c>
      <c r="AW29" s="7"/>
      <c r="AX29" s="7"/>
      <c r="AY29" s="30">
        <f t="shared" si="12"/>
        <v>0</v>
      </c>
      <c r="AZ29" s="30">
        <f t="shared" si="12"/>
        <v>0</v>
      </c>
      <c r="BA29" s="30"/>
      <c r="BB29" s="30"/>
      <c r="BC29" s="7"/>
      <c r="BD29" s="7"/>
      <c r="BE29" s="7"/>
      <c r="BF29" s="7"/>
      <c r="BG29" s="7"/>
      <c r="BH29" s="7"/>
      <c r="BI29" s="7"/>
      <c r="BJ29" s="7"/>
      <c r="BK29" s="8">
        <f t="shared" si="6"/>
        <v>0</v>
      </c>
      <c r="BL29" s="8">
        <f t="shared" si="6"/>
        <v>0</v>
      </c>
      <c r="BM29" s="8">
        <f t="shared" si="0"/>
        <v>0</v>
      </c>
      <c r="BN29" s="8">
        <f t="shared" si="0"/>
        <v>0</v>
      </c>
      <c r="BO29" s="7"/>
      <c r="BP29" s="7"/>
      <c r="BQ29" s="31"/>
      <c r="BR29" s="31"/>
    </row>
    <row r="30" spans="1:95" s="19" customFormat="1" ht="18" customHeight="1" x14ac:dyDescent="0.25">
      <c r="A30" s="37">
        <v>23</v>
      </c>
      <c r="B30" s="6" t="s">
        <v>98</v>
      </c>
      <c r="C30" s="7"/>
      <c r="D30" s="7"/>
      <c r="E30" s="7"/>
      <c r="F30" s="7"/>
      <c r="G30" s="7"/>
      <c r="H30" s="7"/>
      <c r="I30" s="8">
        <f t="shared" si="1"/>
        <v>0</v>
      </c>
      <c r="J30" s="8">
        <f t="shared" si="1"/>
        <v>0</v>
      </c>
      <c r="K30" s="7"/>
      <c r="L30" s="7"/>
      <c r="M30" s="7"/>
      <c r="N30" s="7"/>
      <c r="O30" s="8">
        <f t="shared" si="2"/>
        <v>0</v>
      </c>
      <c r="P30" s="8">
        <f t="shared" si="2"/>
        <v>0</v>
      </c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8">
        <f t="shared" si="3"/>
        <v>0</v>
      </c>
      <c r="AF30" s="8">
        <f t="shared" si="3"/>
        <v>0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8">
        <f t="shared" si="11"/>
        <v>0</v>
      </c>
      <c r="AV30" s="8">
        <f t="shared" si="11"/>
        <v>0</v>
      </c>
      <c r="AW30" s="7"/>
      <c r="AX30" s="7"/>
      <c r="AY30" s="30">
        <f t="shared" si="12"/>
        <v>0</v>
      </c>
      <c r="AZ30" s="30">
        <f t="shared" si="12"/>
        <v>0</v>
      </c>
      <c r="BA30" s="30"/>
      <c r="BB30" s="30"/>
      <c r="BC30" s="7"/>
      <c r="BD30" s="7"/>
      <c r="BE30" s="7"/>
      <c r="BF30" s="7"/>
      <c r="BG30" s="7"/>
      <c r="BH30" s="7"/>
      <c r="BI30" s="7"/>
      <c r="BJ30" s="7"/>
      <c r="BK30" s="8">
        <f t="shared" si="6"/>
        <v>0</v>
      </c>
      <c r="BL30" s="8">
        <f t="shared" si="6"/>
        <v>0</v>
      </c>
      <c r="BM30" s="8">
        <f t="shared" si="0"/>
        <v>0</v>
      </c>
      <c r="BN30" s="8">
        <f t="shared" si="0"/>
        <v>0</v>
      </c>
      <c r="BO30" s="7"/>
      <c r="BP30" s="7"/>
      <c r="BQ30" s="31"/>
      <c r="BR30" s="31"/>
    </row>
    <row r="31" spans="1:95" s="19" customFormat="1" ht="18" customHeight="1" x14ac:dyDescent="0.25">
      <c r="A31" s="37">
        <v>24</v>
      </c>
      <c r="B31" s="6" t="s">
        <v>29</v>
      </c>
      <c r="C31" s="7"/>
      <c r="D31" s="7"/>
      <c r="E31" s="7"/>
      <c r="F31" s="7"/>
      <c r="G31" s="7"/>
      <c r="H31" s="7"/>
      <c r="I31" s="8">
        <f t="shared" si="1"/>
        <v>0</v>
      </c>
      <c r="J31" s="8">
        <f t="shared" si="1"/>
        <v>0</v>
      </c>
      <c r="K31" s="7"/>
      <c r="L31" s="7"/>
      <c r="M31" s="7"/>
      <c r="N31" s="7"/>
      <c r="O31" s="8">
        <f t="shared" si="2"/>
        <v>0</v>
      </c>
      <c r="P31" s="8">
        <f t="shared" si="2"/>
        <v>0</v>
      </c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8">
        <f t="shared" si="3"/>
        <v>0</v>
      </c>
      <c r="AF31" s="8">
        <f t="shared" si="3"/>
        <v>0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8">
        <f t="shared" si="11"/>
        <v>0</v>
      </c>
      <c r="AV31" s="8">
        <f t="shared" si="11"/>
        <v>0</v>
      </c>
      <c r="AW31" s="7"/>
      <c r="AX31" s="7"/>
      <c r="AY31" s="30">
        <f t="shared" si="12"/>
        <v>0</v>
      </c>
      <c r="AZ31" s="30">
        <f t="shared" si="12"/>
        <v>0</v>
      </c>
      <c r="BA31" s="30"/>
      <c r="BB31" s="30"/>
      <c r="BC31" s="7"/>
      <c r="BD31" s="7"/>
      <c r="BE31" s="7"/>
      <c r="BF31" s="7"/>
      <c r="BG31" s="7"/>
      <c r="BH31" s="7"/>
      <c r="BI31" s="7"/>
      <c r="BJ31" s="7"/>
      <c r="BK31" s="8">
        <f t="shared" si="6"/>
        <v>0</v>
      </c>
      <c r="BL31" s="8">
        <f t="shared" si="6"/>
        <v>0</v>
      </c>
      <c r="BM31" s="8">
        <f t="shared" si="0"/>
        <v>0</v>
      </c>
      <c r="BN31" s="8">
        <f t="shared" si="0"/>
        <v>0</v>
      </c>
      <c r="BO31" s="7"/>
      <c r="BP31" s="7"/>
      <c r="BQ31" s="31"/>
      <c r="BR31" s="31"/>
    </row>
    <row r="32" spans="1:95" s="16" customFormat="1" ht="18" customHeight="1" x14ac:dyDescent="0.25">
      <c r="A32" s="38"/>
      <c r="B32" s="13" t="s">
        <v>30</v>
      </c>
      <c r="C32" s="8">
        <f>SUM(C20:C31)</f>
        <v>1752</v>
      </c>
      <c r="D32" s="8">
        <f t="shared" ref="D32:BQ32" si="13">SUM(D20:D31)</f>
        <v>444</v>
      </c>
      <c r="E32" s="8">
        <f t="shared" si="13"/>
        <v>4</v>
      </c>
      <c r="F32" s="8">
        <f t="shared" si="13"/>
        <v>76</v>
      </c>
      <c r="G32" s="8">
        <f t="shared" si="13"/>
        <v>4</v>
      </c>
      <c r="H32" s="8">
        <f t="shared" si="13"/>
        <v>42</v>
      </c>
      <c r="I32" s="8">
        <f t="shared" si="1"/>
        <v>1760</v>
      </c>
      <c r="J32" s="8">
        <f t="shared" si="1"/>
        <v>562</v>
      </c>
      <c r="K32" s="8">
        <f t="shared" si="13"/>
        <v>6</v>
      </c>
      <c r="L32" s="8">
        <f t="shared" si="13"/>
        <v>40</v>
      </c>
      <c r="M32" s="8">
        <f t="shared" si="13"/>
        <v>3</v>
      </c>
      <c r="N32" s="8">
        <f t="shared" si="13"/>
        <v>27</v>
      </c>
      <c r="O32" s="8">
        <f t="shared" si="2"/>
        <v>1769</v>
      </c>
      <c r="P32" s="8">
        <f t="shared" si="2"/>
        <v>629</v>
      </c>
      <c r="Q32" s="8">
        <f t="shared" si="13"/>
        <v>3</v>
      </c>
      <c r="R32" s="8">
        <f t="shared" si="13"/>
        <v>27</v>
      </c>
      <c r="S32" s="8">
        <f t="shared" si="13"/>
        <v>750</v>
      </c>
      <c r="T32" s="8">
        <f t="shared" si="13"/>
        <v>315</v>
      </c>
      <c r="U32" s="8">
        <f t="shared" si="13"/>
        <v>13</v>
      </c>
      <c r="V32" s="8">
        <f t="shared" si="13"/>
        <v>201</v>
      </c>
      <c r="W32" s="8">
        <f t="shared" si="13"/>
        <v>7</v>
      </c>
      <c r="X32" s="8">
        <f t="shared" si="13"/>
        <v>75</v>
      </c>
      <c r="Y32" s="8">
        <f t="shared" si="13"/>
        <v>0</v>
      </c>
      <c r="Z32" s="8">
        <f t="shared" si="13"/>
        <v>0</v>
      </c>
      <c r="AA32" s="8">
        <f t="shared" si="13"/>
        <v>0</v>
      </c>
      <c r="AB32" s="8">
        <f t="shared" si="13"/>
        <v>0</v>
      </c>
      <c r="AC32" s="8">
        <f t="shared" si="13"/>
        <v>6</v>
      </c>
      <c r="AD32" s="8">
        <f t="shared" si="13"/>
        <v>62</v>
      </c>
      <c r="AE32" s="8">
        <f t="shared" si="3"/>
        <v>26</v>
      </c>
      <c r="AF32" s="8">
        <f t="shared" si="3"/>
        <v>338</v>
      </c>
      <c r="AG32" s="8">
        <f t="shared" si="13"/>
        <v>0</v>
      </c>
      <c r="AH32" s="8">
        <f t="shared" si="13"/>
        <v>0</v>
      </c>
      <c r="AI32" s="8">
        <f t="shared" si="13"/>
        <v>0</v>
      </c>
      <c r="AJ32" s="8">
        <f t="shared" si="13"/>
        <v>0</v>
      </c>
      <c r="AK32" s="8">
        <f t="shared" si="13"/>
        <v>2</v>
      </c>
      <c r="AL32" s="8">
        <f t="shared" si="13"/>
        <v>8</v>
      </c>
      <c r="AM32" s="8">
        <f t="shared" si="13"/>
        <v>2</v>
      </c>
      <c r="AN32" s="8">
        <f t="shared" si="13"/>
        <v>48</v>
      </c>
      <c r="AO32" s="8">
        <f t="shared" si="13"/>
        <v>1</v>
      </c>
      <c r="AP32" s="8">
        <f t="shared" si="13"/>
        <v>4</v>
      </c>
      <c r="AQ32" s="8">
        <f t="shared" si="13"/>
        <v>73</v>
      </c>
      <c r="AR32" s="8">
        <f t="shared" si="13"/>
        <v>22</v>
      </c>
      <c r="AS32" s="8">
        <f t="shared" si="13"/>
        <v>1</v>
      </c>
      <c r="AT32" s="8">
        <f t="shared" si="13"/>
        <v>10</v>
      </c>
      <c r="AU32" s="8">
        <f t="shared" si="13"/>
        <v>79</v>
      </c>
      <c r="AV32" s="8">
        <f t="shared" si="13"/>
        <v>92</v>
      </c>
      <c r="AW32" s="8">
        <f t="shared" si="13"/>
        <v>0</v>
      </c>
      <c r="AX32" s="8">
        <f t="shared" si="13"/>
        <v>0</v>
      </c>
      <c r="AY32" s="9">
        <f t="shared" si="12"/>
        <v>1874</v>
      </c>
      <c r="AZ32" s="9">
        <f t="shared" si="12"/>
        <v>1059</v>
      </c>
      <c r="BA32" s="8">
        <f t="shared" si="13"/>
        <v>7</v>
      </c>
      <c r="BB32" s="8">
        <f t="shared" si="13"/>
        <v>37</v>
      </c>
      <c r="BC32" s="8">
        <f t="shared" si="13"/>
        <v>2</v>
      </c>
      <c r="BD32" s="8">
        <f t="shared" si="13"/>
        <v>52</v>
      </c>
      <c r="BE32" s="8">
        <f t="shared" si="13"/>
        <v>2</v>
      </c>
      <c r="BF32" s="8">
        <f t="shared" si="13"/>
        <v>63</v>
      </c>
      <c r="BG32" s="8">
        <f t="shared" si="13"/>
        <v>28</v>
      </c>
      <c r="BH32" s="8">
        <f t="shared" si="13"/>
        <v>283</v>
      </c>
      <c r="BI32" s="8">
        <f t="shared" si="13"/>
        <v>19</v>
      </c>
      <c r="BJ32" s="8">
        <f t="shared" si="13"/>
        <v>189</v>
      </c>
      <c r="BK32" s="8">
        <f t="shared" si="6"/>
        <v>58</v>
      </c>
      <c r="BL32" s="8">
        <f t="shared" si="6"/>
        <v>624</v>
      </c>
      <c r="BM32" s="8">
        <f t="shared" si="0"/>
        <v>1932</v>
      </c>
      <c r="BN32" s="8">
        <f t="shared" si="0"/>
        <v>1683</v>
      </c>
      <c r="BO32" s="8">
        <f t="shared" si="13"/>
        <v>262</v>
      </c>
      <c r="BP32" s="8">
        <f t="shared" si="13"/>
        <v>262</v>
      </c>
      <c r="BQ32" s="8">
        <f t="shared" si="13"/>
        <v>40</v>
      </c>
      <c r="BR32" s="8">
        <f t="shared" ref="BR32" si="14">SUM(BR20:BR31)</f>
        <v>40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185">
        <v>1751</v>
      </c>
      <c r="D33" s="185">
        <v>444</v>
      </c>
      <c r="E33" s="185">
        <v>4</v>
      </c>
      <c r="F33" s="185">
        <v>75</v>
      </c>
      <c r="G33" s="185">
        <v>4</v>
      </c>
      <c r="H33" s="186">
        <v>41</v>
      </c>
      <c r="I33" s="8">
        <f t="shared" si="1"/>
        <v>1759</v>
      </c>
      <c r="J33" s="8">
        <f t="shared" si="1"/>
        <v>560</v>
      </c>
      <c r="K33" s="185">
        <v>5</v>
      </c>
      <c r="L33" s="185">
        <v>39</v>
      </c>
      <c r="M33" s="185">
        <v>2</v>
      </c>
      <c r="N33" s="185">
        <v>27</v>
      </c>
      <c r="O33" s="8">
        <f t="shared" si="2"/>
        <v>1766</v>
      </c>
      <c r="P33" s="8">
        <f t="shared" si="2"/>
        <v>626</v>
      </c>
      <c r="Q33" s="185">
        <v>2</v>
      </c>
      <c r="R33" s="185">
        <v>27</v>
      </c>
      <c r="S33" s="7">
        <v>750</v>
      </c>
      <c r="T33" s="7">
        <v>315</v>
      </c>
      <c r="U33" s="185">
        <v>13</v>
      </c>
      <c r="V33" s="185">
        <v>200</v>
      </c>
      <c r="W33" s="185">
        <v>6</v>
      </c>
      <c r="X33" s="185">
        <v>74</v>
      </c>
      <c r="Y33" s="185">
        <v>0</v>
      </c>
      <c r="Z33" s="185">
        <v>0</v>
      </c>
      <c r="AA33" s="185">
        <v>0</v>
      </c>
      <c r="AB33" s="185">
        <v>0</v>
      </c>
      <c r="AC33" s="185">
        <v>5</v>
      </c>
      <c r="AD33" s="185">
        <v>62</v>
      </c>
      <c r="AE33" s="8">
        <f t="shared" si="3"/>
        <v>24</v>
      </c>
      <c r="AF33" s="8">
        <f t="shared" si="3"/>
        <v>336</v>
      </c>
      <c r="AG33" s="185">
        <v>0</v>
      </c>
      <c r="AH33" s="185">
        <v>0</v>
      </c>
      <c r="AI33" s="185">
        <v>0</v>
      </c>
      <c r="AJ33" s="185">
        <v>0</v>
      </c>
      <c r="AK33" s="185">
        <v>1</v>
      </c>
      <c r="AL33" s="185">
        <v>8</v>
      </c>
      <c r="AM33" s="185">
        <v>2</v>
      </c>
      <c r="AN33" s="185">
        <v>48</v>
      </c>
      <c r="AO33" s="185">
        <v>0</v>
      </c>
      <c r="AP33" s="185">
        <v>0</v>
      </c>
      <c r="AQ33" s="185">
        <v>73</v>
      </c>
      <c r="AR33" s="185">
        <v>21</v>
      </c>
      <c r="AS33" s="185">
        <v>1</v>
      </c>
      <c r="AT33" s="185">
        <v>9</v>
      </c>
      <c r="AU33" s="8">
        <f t="shared" ref="AU33:AV42" si="15">AI33+AK33+AM33+AO33+AQ33+AS33</f>
        <v>77</v>
      </c>
      <c r="AV33" s="8">
        <f t="shared" si="15"/>
        <v>86</v>
      </c>
      <c r="AW33" s="33">
        <v>0</v>
      </c>
      <c r="AX33" s="33">
        <v>0</v>
      </c>
      <c r="AY33" s="30">
        <f t="shared" si="12"/>
        <v>1867</v>
      </c>
      <c r="AZ33" s="30">
        <f t="shared" si="12"/>
        <v>1048</v>
      </c>
      <c r="BA33" s="185">
        <v>7</v>
      </c>
      <c r="BB33" s="185">
        <v>36</v>
      </c>
      <c r="BC33" s="185">
        <v>2</v>
      </c>
      <c r="BD33" s="185">
        <v>52</v>
      </c>
      <c r="BE33" s="185">
        <v>2</v>
      </c>
      <c r="BF33" s="185">
        <v>62</v>
      </c>
      <c r="BG33" s="185">
        <v>28</v>
      </c>
      <c r="BH33" s="185">
        <v>282</v>
      </c>
      <c r="BI33" s="185">
        <v>18</v>
      </c>
      <c r="BJ33" s="185">
        <v>188</v>
      </c>
      <c r="BK33" s="8">
        <f t="shared" si="6"/>
        <v>57</v>
      </c>
      <c r="BL33" s="8">
        <f t="shared" si="6"/>
        <v>620</v>
      </c>
      <c r="BM33" s="8">
        <f t="shared" si="0"/>
        <v>1924</v>
      </c>
      <c r="BN33" s="8">
        <f t="shared" si="0"/>
        <v>1668</v>
      </c>
      <c r="BO33" s="185">
        <v>261</v>
      </c>
      <c r="BP33" s="185">
        <v>261</v>
      </c>
      <c r="BQ33" s="33">
        <v>40</v>
      </c>
      <c r="BR33" s="33">
        <v>40</v>
      </c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33">
        <v>57230</v>
      </c>
      <c r="D34" s="33">
        <v>15858</v>
      </c>
      <c r="E34" s="33">
        <v>139</v>
      </c>
      <c r="F34" s="33">
        <v>2099</v>
      </c>
      <c r="G34" s="33">
        <v>117</v>
      </c>
      <c r="H34" s="33">
        <v>1199</v>
      </c>
      <c r="I34" s="8">
        <f t="shared" si="1"/>
        <v>57486</v>
      </c>
      <c r="J34" s="8">
        <f t="shared" si="1"/>
        <v>19156</v>
      </c>
      <c r="K34" s="33">
        <v>166</v>
      </c>
      <c r="L34" s="33">
        <v>1046</v>
      </c>
      <c r="M34" s="33">
        <v>69</v>
      </c>
      <c r="N34" s="33">
        <v>699</v>
      </c>
      <c r="O34" s="8">
        <f t="shared" si="2"/>
        <v>57721</v>
      </c>
      <c r="P34" s="8">
        <f t="shared" si="2"/>
        <v>20901</v>
      </c>
      <c r="Q34" s="33">
        <v>69</v>
      </c>
      <c r="R34" s="33">
        <v>699</v>
      </c>
      <c r="S34" s="33">
        <v>15048</v>
      </c>
      <c r="T34" s="33">
        <v>5016</v>
      </c>
      <c r="U34" s="33">
        <v>149</v>
      </c>
      <c r="V34" s="33">
        <v>2494</v>
      </c>
      <c r="W34" s="33">
        <v>118</v>
      </c>
      <c r="X34" s="33">
        <v>1104</v>
      </c>
      <c r="Y34" s="33">
        <v>1</v>
      </c>
      <c r="Z34" s="33">
        <v>1</v>
      </c>
      <c r="AA34" s="33">
        <v>6</v>
      </c>
      <c r="AB34" s="33">
        <v>12</v>
      </c>
      <c r="AC34" s="33">
        <v>92</v>
      </c>
      <c r="AD34" s="33">
        <v>1037</v>
      </c>
      <c r="AE34" s="8">
        <f t="shared" si="3"/>
        <v>366</v>
      </c>
      <c r="AF34" s="8">
        <f t="shared" si="3"/>
        <v>4648</v>
      </c>
      <c r="AG34" s="33">
        <v>1</v>
      </c>
      <c r="AH34" s="33">
        <v>1</v>
      </c>
      <c r="AI34" s="33">
        <v>0</v>
      </c>
      <c r="AJ34" s="33">
        <v>0</v>
      </c>
      <c r="AK34" s="33">
        <v>23</v>
      </c>
      <c r="AL34" s="33">
        <v>128</v>
      </c>
      <c r="AM34" s="33">
        <v>20</v>
      </c>
      <c r="AN34" s="33">
        <v>498</v>
      </c>
      <c r="AO34" s="33">
        <v>17</v>
      </c>
      <c r="AP34" s="33">
        <v>62</v>
      </c>
      <c r="AQ34" s="33">
        <v>1857</v>
      </c>
      <c r="AR34" s="33">
        <v>512</v>
      </c>
      <c r="AS34" s="33">
        <v>28</v>
      </c>
      <c r="AT34" s="33">
        <v>184</v>
      </c>
      <c r="AU34" s="8">
        <f t="shared" si="15"/>
        <v>1945</v>
      </c>
      <c r="AV34" s="8">
        <f t="shared" si="15"/>
        <v>1384</v>
      </c>
      <c r="AW34" s="33">
        <v>0</v>
      </c>
      <c r="AX34" s="33">
        <v>0</v>
      </c>
      <c r="AY34" s="30">
        <f t="shared" si="12"/>
        <v>60032</v>
      </c>
      <c r="AZ34" s="30">
        <f t="shared" si="12"/>
        <v>26933</v>
      </c>
      <c r="BA34" s="33">
        <v>44</v>
      </c>
      <c r="BB34" s="33">
        <v>226</v>
      </c>
      <c r="BC34" s="33">
        <v>12</v>
      </c>
      <c r="BD34" s="33">
        <v>306</v>
      </c>
      <c r="BE34" s="33">
        <v>12</v>
      </c>
      <c r="BF34" s="33">
        <v>369</v>
      </c>
      <c r="BG34" s="33">
        <v>171</v>
      </c>
      <c r="BH34" s="33">
        <v>1729</v>
      </c>
      <c r="BI34" s="33">
        <v>115</v>
      </c>
      <c r="BJ34" s="33">
        <v>1154</v>
      </c>
      <c r="BK34" s="8">
        <f t="shared" si="6"/>
        <v>354</v>
      </c>
      <c r="BL34" s="8">
        <f t="shared" si="6"/>
        <v>3784</v>
      </c>
      <c r="BM34" s="8">
        <f t="shared" si="0"/>
        <v>60386</v>
      </c>
      <c r="BN34" s="8">
        <f t="shared" si="0"/>
        <v>30717</v>
      </c>
      <c r="BO34" s="33">
        <v>1602</v>
      </c>
      <c r="BP34" s="33">
        <v>1602</v>
      </c>
      <c r="BQ34" s="33">
        <v>254</v>
      </c>
      <c r="BR34" s="33">
        <v>254</v>
      </c>
    </row>
    <row r="35" spans="1:95" s="10" customFormat="1" ht="18" customHeight="1" x14ac:dyDescent="0.25">
      <c r="A35" s="39">
        <v>27</v>
      </c>
      <c r="B35" s="12" t="s">
        <v>14</v>
      </c>
      <c r="C35" s="185">
        <v>1687</v>
      </c>
      <c r="D35" s="185">
        <v>385</v>
      </c>
      <c r="E35" s="185">
        <v>5</v>
      </c>
      <c r="F35" s="185">
        <v>87</v>
      </c>
      <c r="G35" s="185">
        <v>4</v>
      </c>
      <c r="H35" s="186">
        <v>46</v>
      </c>
      <c r="I35" s="8">
        <f t="shared" si="1"/>
        <v>1696</v>
      </c>
      <c r="J35" s="8">
        <f t="shared" si="1"/>
        <v>518</v>
      </c>
      <c r="K35" s="185">
        <v>6</v>
      </c>
      <c r="L35" s="185">
        <v>44</v>
      </c>
      <c r="M35" s="185">
        <v>3</v>
      </c>
      <c r="N35" s="185">
        <v>34</v>
      </c>
      <c r="O35" s="8">
        <f t="shared" si="2"/>
        <v>1705</v>
      </c>
      <c r="P35" s="8">
        <f t="shared" si="2"/>
        <v>596</v>
      </c>
      <c r="Q35" s="185">
        <v>3</v>
      </c>
      <c r="R35" s="185">
        <v>34</v>
      </c>
      <c r="S35" s="7">
        <v>870</v>
      </c>
      <c r="T35" s="7">
        <v>260</v>
      </c>
      <c r="U35" s="185">
        <v>14</v>
      </c>
      <c r="V35" s="185">
        <v>222</v>
      </c>
      <c r="W35" s="185">
        <v>7</v>
      </c>
      <c r="X35" s="185">
        <v>82</v>
      </c>
      <c r="Y35" s="185">
        <v>0</v>
      </c>
      <c r="Z35" s="185">
        <v>0</v>
      </c>
      <c r="AA35" s="185">
        <v>0</v>
      </c>
      <c r="AB35" s="185">
        <v>0</v>
      </c>
      <c r="AC35" s="185">
        <v>6</v>
      </c>
      <c r="AD35" s="185">
        <v>69</v>
      </c>
      <c r="AE35" s="8">
        <f>U35+W35+Y35+AA35+AC35</f>
        <v>27</v>
      </c>
      <c r="AF35" s="8">
        <f>V35+X35+Z35+AB35+AD35</f>
        <v>373</v>
      </c>
      <c r="AG35" s="185">
        <v>0</v>
      </c>
      <c r="AH35" s="185">
        <v>0</v>
      </c>
      <c r="AI35" s="185">
        <v>0</v>
      </c>
      <c r="AJ35" s="185">
        <v>0</v>
      </c>
      <c r="AK35" s="185">
        <v>2</v>
      </c>
      <c r="AL35" s="185">
        <v>9</v>
      </c>
      <c r="AM35" s="185">
        <v>2</v>
      </c>
      <c r="AN35" s="185">
        <v>53</v>
      </c>
      <c r="AO35" s="185">
        <v>1</v>
      </c>
      <c r="AP35" s="185">
        <v>3</v>
      </c>
      <c r="AQ35" s="185">
        <v>94</v>
      </c>
      <c r="AR35" s="185">
        <v>22</v>
      </c>
      <c r="AS35" s="185">
        <v>1</v>
      </c>
      <c r="AT35" s="185">
        <v>10</v>
      </c>
      <c r="AU35" s="8">
        <f t="shared" si="15"/>
        <v>100</v>
      </c>
      <c r="AV35" s="8">
        <f t="shared" si="15"/>
        <v>97</v>
      </c>
      <c r="AW35" s="33">
        <v>0</v>
      </c>
      <c r="AX35" s="33">
        <v>0</v>
      </c>
      <c r="AY35" s="30">
        <f t="shared" si="12"/>
        <v>1832</v>
      </c>
      <c r="AZ35" s="30">
        <f t="shared" si="12"/>
        <v>1066</v>
      </c>
      <c r="BA35" s="185">
        <v>1</v>
      </c>
      <c r="BB35" s="185">
        <v>5</v>
      </c>
      <c r="BC35" s="185">
        <v>0</v>
      </c>
      <c r="BD35" s="185">
        <v>0</v>
      </c>
      <c r="BE35" s="185">
        <v>0</v>
      </c>
      <c r="BF35" s="185">
        <v>0</v>
      </c>
      <c r="BG35" s="185">
        <v>3</v>
      </c>
      <c r="BH35" s="185">
        <v>35</v>
      </c>
      <c r="BI35" s="185">
        <v>2</v>
      </c>
      <c r="BJ35" s="185">
        <v>24</v>
      </c>
      <c r="BK35" s="8">
        <f t="shared" si="6"/>
        <v>6</v>
      </c>
      <c r="BL35" s="8">
        <f t="shared" si="6"/>
        <v>64</v>
      </c>
      <c r="BM35" s="8">
        <f t="shared" si="0"/>
        <v>1838</v>
      </c>
      <c r="BN35" s="8">
        <f t="shared" si="0"/>
        <v>1130</v>
      </c>
      <c r="BO35" s="7">
        <v>33</v>
      </c>
      <c r="BP35" s="7">
        <v>33</v>
      </c>
      <c r="BQ35" s="29">
        <v>7</v>
      </c>
      <c r="BR35" s="29">
        <v>7</v>
      </c>
    </row>
    <row r="36" spans="1:95" s="10" customFormat="1" ht="18" customHeight="1" x14ac:dyDescent="0.25">
      <c r="A36" s="37">
        <v>28</v>
      </c>
      <c r="B36" s="6" t="s">
        <v>54</v>
      </c>
      <c r="C36" s="7"/>
      <c r="D36" s="7"/>
      <c r="E36" s="7"/>
      <c r="F36" s="7"/>
      <c r="G36" s="7"/>
      <c r="H36" s="7"/>
      <c r="I36" s="8">
        <f t="shared" si="1"/>
        <v>0</v>
      </c>
      <c r="J36" s="8">
        <f t="shared" si="1"/>
        <v>0</v>
      </c>
      <c r="K36" s="7"/>
      <c r="L36" s="7"/>
      <c r="M36" s="7"/>
      <c r="N36" s="7"/>
      <c r="O36" s="8">
        <f t="shared" si="2"/>
        <v>0</v>
      </c>
      <c r="P36" s="8">
        <f t="shared" si="2"/>
        <v>0</v>
      </c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8">
        <f t="shared" si="3"/>
        <v>0</v>
      </c>
      <c r="AF36" s="8">
        <f t="shared" si="3"/>
        <v>0</v>
      </c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8">
        <f t="shared" si="15"/>
        <v>0</v>
      </c>
      <c r="AV36" s="8">
        <f t="shared" si="15"/>
        <v>0</v>
      </c>
      <c r="AW36" s="33">
        <v>0</v>
      </c>
      <c r="AX36" s="33">
        <v>0</v>
      </c>
      <c r="AY36" s="30">
        <f t="shared" si="12"/>
        <v>0</v>
      </c>
      <c r="AZ36" s="30">
        <f t="shared" si="12"/>
        <v>0</v>
      </c>
      <c r="BA36" s="30"/>
      <c r="BB36" s="30"/>
      <c r="BC36" s="7"/>
      <c r="BD36" s="7"/>
      <c r="BE36" s="7"/>
      <c r="BF36" s="7"/>
      <c r="BG36" s="7"/>
      <c r="BH36" s="7"/>
      <c r="BI36" s="7"/>
      <c r="BJ36" s="7"/>
      <c r="BK36" s="8">
        <f t="shared" si="6"/>
        <v>0</v>
      </c>
      <c r="BL36" s="8">
        <f t="shared" si="6"/>
        <v>0</v>
      </c>
      <c r="BM36" s="8">
        <f t="shared" si="0"/>
        <v>0</v>
      </c>
      <c r="BN36" s="8">
        <f t="shared" si="0"/>
        <v>0</v>
      </c>
      <c r="BO36" s="7"/>
      <c r="BP36" s="7"/>
      <c r="BQ36" s="29"/>
      <c r="BR36" s="29"/>
    </row>
    <row r="37" spans="1:95" s="10" customFormat="1" ht="18" customHeight="1" x14ac:dyDescent="0.25">
      <c r="A37" s="39">
        <v>29</v>
      </c>
      <c r="B37" s="12" t="s">
        <v>32</v>
      </c>
      <c r="C37" s="33">
        <v>3438</v>
      </c>
      <c r="D37" s="33">
        <v>829</v>
      </c>
      <c r="E37" s="33">
        <v>9</v>
      </c>
      <c r="F37" s="33">
        <v>162</v>
      </c>
      <c r="G37" s="33">
        <v>8</v>
      </c>
      <c r="H37" s="33">
        <v>88</v>
      </c>
      <c r="I37" s="8">
        <f t="shared" si="1"/>
        <v>3455</v>
      </c>
      <c r="J37" s="8">
        <f t="shared" si="1"/>
        <v>1079</v>
      </c>
      <c r="K37" s="33">
        <v>11</v>
      </c>
      <c r="L37" s="33">
        <v>84</v>
      </c>
      <c r="M37" s="33">
        <v>6</v>
      </c>
      <c r="N37" s="33">
        <v>61</v>
      </c>
      <c r="O37" s="8">
        <f t="shared" si="2"/>
        <v>3472</v>
      </c>
      <c r="P37" s="8">
        <f t="shared" si="2"/>
        <v>1224</v>
      </c>
      <c r="Q37" s="33">
        <v>6</v>
      </c>
      <c r="R37" s="33">
        <v>61</v>
      </c>
      <c r="S37" s="33">
        <v>1620</v>
      </c>
      <c r="T37" s="33">
        <v>575</v>
      </c>
      <c r="U37" s="33">
        <v>27</v>
      </c>
      <c r="V37" s="33">
        <v>423</v>
      </c>
      <c r="W37" s="33">
        <v>14</v>
      </c>
      <c r="X37" s="33">
        <v>157</v>
      </c>
      <c r="Y37" s="33">
        <v>0</v>
      </c>
      <c r="Z37" s="33">
        <v>0</v>
      </c>
      <c r="AA37" s="33">
        <v>0</v>
      </c>
      <c r="AB37" s="33">
        <v>0</v>
      </c>
      <c r="AC37" s="33">
        <v>11</v>
      </c>
      <c r="AD37" s="33">
        <v>131</v>
      </c>
      <c r="AE37" s="8">
        <f t="shared" si="3"/>
        <v>52</v>
      </c>
      <c r="AF37" s="8">
        <f t="shared" si="3"/>
        <v>711</v>
      </c>
      <c r="AG37" s="33">
        <v>0</v>
      </c>
      <c r="AH37" s="33">
        <v>0</v>
      </c>
      <c r="AI37" s="33">
        <v>0</v>
      </c>
      <c r="AJ37" s="33">
        <v>0</v>
      </c>
      <c r="AK37" s="33">
        <v>2</v>
      </c>
      <c r="AL37" s="33">
        <v>17</v>
      </c>
      <c r="AM37" s="33">
        <v>4</v>
      </c>
      <c r="AN37" s="33">
        <v>101</v>
      </c>
      <c r="AO37" s="33">
        <v>2</v>
      </c>
      <c r="AP37" s="33">
        <v>6</v>
      </c>
      <c r="AQ37" s="33">
        <v>166</v>
      </c>
      <c r="AR37" s="33">
        <v>44</v>
      </c>
      <c r="AS37" s="33">
        <v>2</v>
      </c>
      <c r="AT37" s="33">
        <v>19</v>
      </c>
      <c r="AU37" s="8">
        <f t="shared" si="15"/>
        <v>176</v>
      </c>
      <c r="AV37" s="8">
        <f t="shared" si="15"/>
        <v>187</v>
      </c>
      <c r="AW37" s="33">
        <v>0</v>
      </c>
      <c r="AX37" s="33">
        <v>0</v>
      </c>
      <c r="AY37" s="30">
        <f t="shared" si="12"/>
        <v>3700</v>
      </c>
      <c r="AZ37" s="30">
        <f t="shared" si="12"/>
        <v>2122</v>
      </c>
      <c r="BA37" s="33">
        <v>8</v>
      </c>
      <c r="BB37" s="33">
        <v>42</v>
      </c>
      <c r="BC37" s="33">
        <v>2</v>
      </c>
      <c r="BD37" s="33">
        <v>52</v>
      </c>
      <c r="BE37" s="33">
        <v>2</v>
      </c>
      <c r="BF37" s="33">
        <v>63</v>
      </c>
      <c r="BG37" s="33">
        <v>31</v>
      </c>
      <c r="BH37" s="33">
        <v>318</v>
      </c>
      <c r="BI37" s="33">
        <v>21</v>
      </c>
      <c r="BJ37" s="33">
        <v>211</v>
      </c>
      <c r="BK37" s="8">
        <f t="shared" si="6"/>
        <v>64</v>
      </c>
      <c r="BL37" s="8">
        <f t="shared" si="6"/>
        <v>686</v>
      </c>
      <c r="BM37" s="8">
        <f t="shared" si="0"/>
        <v>3764</v>
      </c>
      <c r="BN37" s="8">
        <f t="shared" si="0"/>
        <v>2808</v>
      </c>
      <c r="BO37" s="33">
        <v>295</v>
      </c>
      <c r="BP37" s="33">
        <v>295</v>
      </c>
      <c r="BQ37" s="33">
        <v>47</v>
      </c>
      <c r="BR37" s="33">
        <v>47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33">
        <v>3438</v>
      </c>
      <c r="D38" s="33">
        <v>829</v>
      </c>
      <c r="E38" s="33">
        <v>9</v>
      </c>
      <c r="F38" s="33">
        <v>162</v>
      </c>
      <c r="G38" s="33">
        <v>8</v>
      </c>
      <c r="H38" s="33">
        <v>87</v>
      </c>
      <c r="I38" s="8">
        <f t="shared" si="1"/>
        <v>3455</v>
      </c>
      <c r="J38" s="8">
        <f t="shared" si="1"/>
        <v>1078</v>
      </c>
      <c r="K38" s="33">
        <v>11</v>
      </c>
      <c r="L38" s="33">
        <v>83</v>
      </c>
      <c r="M38" s="33">
        <v>5</v>
      </c>
      <c r="N38" s="33">
        <v>61</v>
      </c>
      <c r="O38" s="8">
        <f t="shared" si="2"/>
        <v>3471</v>
      </c>
      <c r="P38" s="8">
        <f t="shared" si="2"/>
        <v>1222</v>
      </c>
      <c r="Q38" s="33">
        <v>5</v>
      </c>
      <c r="R38" s="33">
        <v>61</v>
      </c>
      <c r="S38" s="33">
        <v>1620</v>
      </c>
      <c r="T38" s="33">
        <v>575</v>
      </c>
      <c r="U38" s="33">
        <v>27</v>
      </c>
      <c r="V38" s="33">
        <v>422</v>
      </c>
      <c r="W38" s="33">
        <v>13</v>
      </c>
      <c r="X38" s="33">
        <v>156</v>
      </c>
      <c r="Y38" s="33">
        <v>0</v>
      </c>
      <c r="Z38" s="33">
        <v>0</v>
      </c>
      <c r="AA38" s="33">
        <v>0</v>
      </c>
      <c r="AB38" s="33">
        <v>0</v>
      </c>
      <c r="AC38" s="33">
        <v>11</v>
      </c>
      <c r="AD38" s="33">
        <v>131</v>
      </c>
      <c r="AE38" s="8">
        <f t="shared" si="3"/>
        <v>51</v>
      </c>
      <c r="AF38" s="8">
        <f t="shared" si="3"/>
        <v>709</v>
      </c>
      <c r="AG38" s="33">
        <v>0</v>
      </c>
      <c r="AH38" s="33">
        <v>0</v>
      </c>
      <c r="AI38" s="33">
        <v>0</v>
      </c>
      <c r="AJ38" s="33">
        <v>0</v>
      </c>
      <c r="AK38" s="33">
        <v>3</v>
      </c>
      <c r="AL38" s="33">
        <v>17</v>
      </c>
      <c r="AM38" s="33">
        <v>4</v>
      </c>
      <c r="AN38" s="33">
        <v>101</v>
      </c>
      <c r="AO38" s="33">
        <v>1</v>
      </c>
      <c r="AP38" s="33">
        <v>3</v>
      </c>
      <c r="AQ38" s="33">
        <v>167</v>
      </c>
      <c r="AR38" s="33">
        <v>43</v>
      </c>
      <c r="AS38" s="33">
        <v>2</v>
      </c>
      <c r="AT38" s="33">
        <v>19</v>
      </c>
      <c r="AU38" s="8">
        <f t="shared" si="15"/>
        <v>177</v>
      </c>
      <c r="AV38" s="8">
        <f t="shared" si="15"/>
        <v>183</v>
      </c>
      <c r="AW38" s="33">
        <v>0</v>
      </c>
      <c r="AX38" s="33">
        <v>0</v>
      </c>
      <c r="AY38" s="30">
        <f t="shared" si="12"/>
        <v>3699</v>
      </c>
      <c r="AZ38" s="30">
        <f t="shared" si="12"/>
        <v>2114</v>
      </c>
      <c r="BA38" s="33">
        <v>8</v>
      </c>
      <c r="BB38" s="33">
        <v>41</v>
      </c>
      <c r="BC38" s="33">
        <v>2</v>
      </c>
      <c r="BD38" s="33">
        <v>52</v>
      </c>
      <c r="BE38" s="33">
        <v>2</v>
      </c>
      <c r="BF38" s="33">
        <v>62</v>
      </c>
      <c r="BG38" s="33">
        <v>31</v>
      </c>
      <c r="BH38" s="33">
        <v>317</v>
      </c>
      <c r="BI38" s="33">
        <v>20</v>
      </c>
      <c r="BJ38" s="33">
        <v>212</v>
      </c>
      <c r="BK38" s="8">
        <f t="shared" si="6"/>
        <v>63</v>
      </c>
      <c r="BL38" s="8">
        <f t="shared" si="6"/>
        <v>684</v>
      </c>
      <c r="BM38" s="8">
        <f t="shared" si="0"/>
        <v>3762</v>
      </c>
      <c r="BN38" s="8">
        <f t="shared" si="0"/>
        <v>2798</v>
      </c>
      <c r="BO38" s="33">
        <v>294</v>
      </c>
      <c r="BP38" s="33">
        <v>294</v>
      </c>
      <c r="BQ38" s="33">
        <v>47</v>
      </c>
      <c r="BR38" s="33">
        <v>47</v>
      </c>
    </row>
    <row r="39" spans="1:95" s="10" customFormat="1" ht="18" customHeight="1" x14ac:dyDescent="0.25">
      <c r="A39" s="39">
        <v>31</v>
      </c>
      <c r="B39" s="12" t="s">
        <v>34</v>
      </c>
      <c r="C39" s="33">
        <v>3439</v>
      </c>
      <c r="D39" s="33">
        <v>829</v>
      </c>
      <c r="E39" s="33">
        <v>9</v>
      </c>
      <c r="F39" s="33">
        <v>162</v>
      </c>
      <c r="G39" s="33">
        <v>8</v>
      </c>
      <c r="H39" s="33">
        <v>88</v>
      </c>
      <c r="I39" s="8">
        <f t="shared" si="1"/>
        <v>3456</v>
      </c>
      <c r="J39" s="8">
        <f t="shared" si="1"/>
        <v>1079</v>
      </c>
      <c r="K39" s="33">
        <v>12</v>
      </c>
      <c r="L39" s="33">
        <v>84</v>
      </c>
      <c r="M39" s="33">
        <v>6</v>
      </c>
      <c r="N39" s="33">
        <v>61</v>
      </c>
      <c r="O39" s="8">
        <f t="shared" si="2"/>
        <v>3474</v>
      </c>
      <c r="P39" s="8">
        <f t="shared" si="2"/>
        <v>1224</v>
      </c>
      <c r="Q39" s="33">
        <v>6</v>
      </c>
      <c r="R39" s="33">
        <v>61</v>
      </c>
      <c r="S39" s="33">
        <v>1620</v>
      </c>
      <c r="T39" s="33">
        <v>575</v>
      </c>
      <c r="U39" s="33">
        <v>27</v>
      </c>
      <c r="V39" s="33">
        <v>423</v>
      </c>
      <c r="W39" s="33">
        <v>14</v>
      </c>
      <c r="X39" s="33">
        <v>157</v>
      </c>
      <c r="Y39" s="33">
        <v>0</v>
      </c>
      <c r="Z39" s="33">
        <v>0</v>
      </c>
      <c r="AA39" s="33">
        <v>0</v>
      </c>
      <c r="AB39" s="33">
        <v>0</v>
      </c>
      <c r="AC39" s="33">
        <v>11</v>
      </c>
      <c r="AD39" s="33">
        <v>131</v>
      </c>
      <c r="AE39" s="8">
        <f t="shared" si="3"/>
        <v>52</v>
      </c>
      <c r="AF39" s="8">
        <f t="shared" si="3"/>
        <v>711</v>
      </c>
      <c r="AG39" s="33">
        <v>0</v>
      </c>
      <c r="AH39" s="33">
        <v>0</v>
      </c>
      <c r="AI39" s="33">
        <v>0</v>
      </c>
      <c r="AJ39" s="33">
        <v>0</v>
      </c>
      <c r="AK39" s="33">
        <v>3</v>
      </c>
      <c r="AL39" s="33">
        <v>17</v>
      </c>
      <c r="AM39" s="33">
        <v>4</v>
      </c>
      <c r="AN39" s="33">
        <v>101</v>
      </c>
      <c r="AO39" s="33">
        <v>2</v>
      </c>
      <c r="AP39" s="33">
        <v>6</v>
      </c>
      <c r="AQ39" s="33">
        <v>166</v>
      </c>
      <c r="AR39" s="33">
        <v>44</v>
      </c>
      <c r="AS39" s="33">
        <v>2</v>
      </c>
      <c r="AT39" s="33">
        <v>20</v>
      </c>
      <c r="AU39" s="8">
        <f t="shared" si="15"/>
        <v>177</v>
      </c>
      <c r="AV39" s="8">
        <f t="shared" si="15"/>
        <v>188</v>
      </c>
      <c r="AW39" s="33">
        <v>0</v>
      </c>
      <c r="AX39" s="33">
        <v>0</v>
      </c>
      <c r="AY39" s="30">
        <f t="shared" si="12"/>
        <v>3703</v>
      </c>
      <c r="AZ39" s="30">
        <f t="shared" si="12"/>
        <v>2123</v>
      </c>
      <c r="BA39" s="33">
        <v>8</v>
      </c>
      <c r="BB39" s="33">
        <v>42</v>
      </c>
      <c r="BC39" s="33">
        <v>2</v>
      </c>
      <c r="BD39" s="33">
        <v>52</v>
      </c>
      <c r="BE39" s="33">
        <v>2</v>
      </c>
      <c r="BF39" s="33">
        <v>63</v>
      </c>
      <c r="BG39" s="33">
        <v>31</v>
      </c>
      <c r="BH39" s="33">
        <v>318</v>
      </c>
      <c r="BI39" s="33">
        <v>21</v>
      </c>
      <c r="BJ39" s="33">
        <v>212</v>
      </c>
      <c r="BK39" s="8">
        <f t="shared" si="6"/>
        <v>64</v>
      </c>
      <c r="BL39" s="8">
        <f t="shared" si="6"/>
        <v>687</v>
      </c>
      <c r="BM39" s="8">
        <f t="shared" ref="BM39:BN58" si="16">AY39+BK39</f>
        <v>3767</v>
      </c>
      <c r="BN39" s="8">
        <f t="shared" si="16"/>
        <v>2810</v>
      </c>
      <c r="BO39" s="33">
        <v>295</v>
      </c>
      <c r="BP39" s="33">
        <v>295</v>
      </c>
      <c r="BQ39" s="33">
        <v>47</v>
      </c>
      <c r="BR39" s="33">
        <v>47</v>
      </c>
    </row>
    <row r="40" spans="1:95" s="10" customFormat="1" ht="18" customHeight="1" x14ac:dyDescent="0.25">
      <c r="A40" s="37">
        <v>32</v>
      </c>
      <c r="B40" s="12" t="s">
        <v>35</v>
      </c>
      <c r="C40" s="33">
        <v>3439</v>
      </c>
      <c r="D40" s="33">
        <v>829</v>
      </c>
      <c r="E40" s="33">
        <v>9</v>
      </c>
      <c r="F40" s="33">
        <v>163</v>
      </c>
      <c r="G40" s="33">
        <v>8</v>
      </c>
      <c r="H40" s="33">
        <v>88</v>
      </c>
      <c r="I40" s="8">
        <f t="shared" si="1"/>
        <v>3456</v>
      </c>
      <c r="J40" s="8">
        <f t="shared" si="1"/>
        <v>1080</v>
      </c>
      <c r="K40" s="33">
        <v>12</v>
      </c>
      <c r="L40" s="33">
        <v>84</v>
      </c>
      <c r="M40" s="33">
        <v>6</v>
      </c>
      <c r="N40" s="33">
        <v>61</v>
      </c>
      <c r="O40" s="8">
        <f t="shared" si="2"/>
        <v>3474</v>
      </c>
      <c r="P40" s="8">
        <f t="shared" si="2"/>
        <v>1225</v>
      </c>
      <c r="Q40" s="33">
        <v>6</v>
      </c>
      <c r="R40" s="33">
        <v>61</v>
      </c>
      <c r="S40" s="33">
        <v>1620</v>
      </c>
      <c r="T40" s="33">
        <v>575</v>
      </c>
      <c r="U40" s="33">
        <v>27</v>
      </c>
      <c r="V40" s="33">
        <v>423</v>
      </c>
      <c r="W40" s="33">
        <v>14</v>
      </c>
      <c r="X40" s="33">
        <v>157</v>
      </c>
      <c r="Y40" s="33">
        <v>0</v>
      </c>
      <c r="Z40" s="33">
        <v>0</v>
      </c>
      <c r="AA40" s="33">
        <v>0</v>
      </c>
      <c r="AB40" s="33">
        <v>0</v>
      </c>
      <c r="AC40" s="33">
        <v>12</v>
      </c>
      <c r="AD40" s="33">
        <v>131</v>
      </c>
      <c r="AE40" s="8">
        <f t="shared" si="3"/>
        <v>53</v>
      </c>
      <c r="AF40" s="8">
        <f t="shared" si="3"/>
        <v>711</v>
      </c>
      <c r="AG40" s="33">
        <v>0</v>
      </c>
      <c r="AH40" s="33">
        <v>0</v>
      </c>
      <c r="AI40" s="33">
        <v>0</v>
      </c>
      <c r="AJ40" s="33">
        <v>0</v>
      </c>
      <c r="AK40" s="33">
        <v>4</v>
      </c>
      <c r="AL40" s="33">
        <v>17</v>
      </c>
      <c r="AM40" s="33">
        <v>4</v>
      </c>
      <c r="AN40" s="33">
        <v>101</v>
      </c>
      <c r="AO40" s="33">
        <v>2</v>
      </c>
      <c r="AP40" s="33">
        <v>7</v>
      </c>
      <c r="AQ40" s="33">
        <v>166</v>
      </c>
      <c r="AR40" s="33">
        <v>44</v>
      </c>
      <c r="AS40" s="33">
        <v>2</v>
      </c>
      <c r="AT40" s="33">
        <v>20</v>
      </c>
      <c r="AU40" s="8">
        <f t="shared" si="15"/>
        <v>178</v>
      </c>
      <c r="AV40" s="8">
        <f t="shared" si="15"/>
        <v>189</v>
      </c>
      <c r="AW40" s="33">
        <v>0</v>
      </c>
      <c r="AX40" s="33">
        <v>0</v>
      </c>
      <c r="AY40" s="30">
        <f t="shared" ref="AY40:AZ43" si="17">O40+AE40+AU40</f>
        <v>3705</v>
      </c>
      <c r="AZ40" s="30">
        <f t="shared" si="17"/>
        <v>2125</v>
      </c>
      <c r="BA40" s="33">
        <v>8</v>
      </c>
      <c r="BB40" s="33">
        <v>42</v>
      </c>
      <c r="BC40" s="33">
        <v>2</v>
      </c>
      <c r="BD40" s="33">
        <v>52</v>
      </c>
      <c r="BE40" s="33">
        <v>2</v>
      </c>
      <c r="BF40" s="33">
        <v>63</v>
      </c>
      <c r="BG40" s="33">
        <v>31</v>
      </c>
      <c r="BH40" s="33">
        <v>318</v>
      </c>
      <c r="BI40" s="33">
        <v>21</v>
      </c>
      <c r="BJ40" s="33">
        <v>212</v>
      </c>
      <c r="BK40" s="8">
        <f t="shared" si="6"/>
        <v>64</v>
      </c>
      <c r="BL40" s="8">
        <f t="shared" si="6"/>
        <v>687</v>
      </c>
      <c r="BM40" s="8">
        <f t="shared" si="16"/>
        <v>3769</v>
      </c>
      <c r="BN40" s="8">
        <f t="shared" si="16"/>
        <v>2812</v>
      </c>
      <c r="BO40" s="33">
        <v>295</v>
      </c>
      <c r="BP40" s="33">
        <v>295</v>
      </c>
      <c r="BQ40" s="33">
        <v>47</v>
      </c>
      <c r="BR40" s="33">
        <v>47</v>
      </c>
    </row>
    <row r="41" spans="1:95" s="10" customFormat="1" ht="18" customHeight="1" x14ac:dyDescent="0.25">
      <c r="A41" s="39">
        <v>33</v>
      </c>
      <c r="B41" s="12" t="s">
        <v>36</v>
      </c>
      <c r="C41" s="185">
        <v>1751</v>
      </c>
      <c r="D41" s="185">
        <v>444</v>
      </c>
      <c r="E41" s="185">
        <v>4</v>
      </c>
      <c r="F41" s="185">
        <v>75</v>
      </c>
      <c r="G41" s="185">
        <v>4</v>
      </c>
      <c r="H41" s="186">
        <v>41</v>
      </c>
      <c r="I41" s="8">
        <f t="shared" si="1"/>
        <v>1759</v>
      </c>
      <c r="J41" s="8">
        <f t="shared" si="1"/>
        <v>560</v>
      </c>
      <c r="K41" s="185">
        <v>5</v>
      </c>
      <c r="L41" s="185">
        <v>40</v>
      </c>
      <c r="M41" s="185">
        <v>3</v>
      </c>
      <c r="N41" s="185">
        <v>27</v>
      </c>
      <c r="O41" s="8">
        <f t="shared" si="2"/>
        <v>1767</v>
      </c>
      <c r="P41" s="8">
        <f t="shared" si="2"/>
        <v>627</v>
      </c>
      <c r="Q41" s="185">
        <v>3</v>
      </c>
      <c r="R41" s="185">
        <v>27</v>
      </c>
      <c r="S41" s="7">
        <v>750</v>
      </c>
      <c r="T41" s="7">
        <v>315</v>
      </c>
      <c r="U41" s="185">
        <v>13</v>
      </c>
      <c r="V41" s="185">
        <v>201</v>
      </c>
      <c r="W41" s="185">
        <v>7</v>
      </c>
      <c r="X41" s="185">
        <v>75</v>
      </c>
      <c r="Y41" s="185">
        <v>0</v>
      </c>
      <c r="Z41" s="185">
        <v>0</v>
      </c>
      <c r="AA41" s="185">
        <v>0</v>
      </c>
      <c r="AB41" s="185">
        <v>0</v>
      </c>
      <c r="AC41" s="185">
        <v>5</v>
      </c>
      <c r="AD41" s="185">
        <v>62</v>
      </c>
      <c r="AE41" s="8">
        <f t="shared" si="3"/>
        <v>25</v>
      </c>
      <c r="AF41" s="8">
        <f t="shared" si="3"/>
        <v>338</v>
      </c>
      <c r="AG41" s="185">
        <v>0</v>
      </c>
      <c r="AH41" s="185">
        <v>0</v>
      </c>
      <c r="AI41" s="185">
        <v>0</v>
      </c>
      <c r="AJ41" s="185">
        <v>0</v>
      </c>
      <c r="AK41" s="185">
        <v>1</v>
      </c>
      <c r="AL41" s="185">
        <v>8</v>
      </c>
      <c r="AM41" s="185">
        <v>2</v>
      </c>
      <c r="AN41" s="185">
        <v>48</v>
      </c>
      <c r="AO41" s="185">
        <v>1</v>
      </c>
      <c r="AP41" s="185">
        <v>3</v>
      </c>
      <c r="AQ41" s="185">
        <v>73</v>
      </c>
      <c r="AR41" s="185">
        <v>22</v>
      </c>
      <c r="AS41" s="185">
        <v>1</v>
      </c>
      <c r="AT41" s="185">
        <v>9</v>
      </c>
      <c r="AU41" s="8">
        <f t="shared" si="15"/>
        <v>78</v>
      </c>
      <c r="AV41" s="8">
        <f t="shared" si="15"/>
        <v>90</v>
      </c>
      <c r="AW41" s="33">
        <v>0</v>
      </c>
      <c r="AX41" s="33">
        <v>0</v>
      </c>
      <c r="AY41" s="30">
        <f t="shared" si="17"/>
        <v>1870</v>
      </c>
      <c r="AZ41" s="30">
        <f t="shared" si="17"/>
        <v>1055</v>
      </c>
      <c r="BA41" s="185">
        <v>7</v>
      </c>
      <c r="BB41" s="185">
        <v>37</v>
      </c>
      <c r="BC41" s="185">
        <v>2</v>
      </c>
      <c r="BD41" s="185">
        <v>52</v>
      </c>
      <c r="BE41" s="185">
        <v>2</v>
      </c>
      <c r="BF41" s="185">
        <v>63</v>
      </c>
      <c r="BG41" s="185">
        <v>28</v>
      </c>
      <c r="BH41" s="185">
        <v>283</v>
      </c>
      <c r="BI41" s="185">
        <v>19</v>
      </c>
      <c r="BJ41" s="185">
        <v>188</v>
      </c>
      <c r="BK41" s="8">
        <f t="shared" si="6"/>
        <v>58</v>
      </c>
      <c r="BL41" s="8">
        <f t="shared" si="6"/>
        <v>623</v>
      </c>
      <c r="BM41" s="8">
        <f t="shared" si="16"/>
        <v>1928</v>
      </c>
      <c r="BN41" s="8">
        <f t="shared" si="16"/>
        <v>1678</v>
      </c>
      <c r="BO41" s="185">
        <v>262</v>
      </c>
      <c r="BP41" s="185">
        <v>262</v>
      </c>
      <c r="BQ41" s="33">
        <v>40</v>
      </c>
      <c r="BR41" s="33">
        <v>40</v>
      </c>
    </row>
    <row r="42" spans="1:95" s="19" customFormat="1" ht="18" customHeight="1" x14ac:dyDescent="0.25">
      <c r="A42" s="37">
        <v>34</v>
      </c>
      <c r="B42" s="6" t="s">
        <v>82</v>
      </c>
      <c r="C42" s="33">
        <v>3439</v>
      </c>
      <c r="D42" s="33">
        <v>829</v>
      </c>
      <c r="E42" s="33">
        <v>9</v>
      </c>
      <c r="F42" s="33">
        <v>163</v>
      </c>
      <c r="G42" s="33">
        <v>8</v>
      </c>
      <c r="H42" s="33">
        <v>88</v>
      </c>
      <c r="I42" s="8">
        <f t="shared" si="1"/>
        <v>3456</v>
      </c>
      <c r="J42" s="8">
        <f t="shared" si="1"/>
        <v>1080</v>
      </c>
      <c r="K42" s="33">
        <v>12</v>
      </c>
      <c r="L42" s="33">
        <v>84</v>
      </c>
      <c r="M42" s="33">
        <v>6</v>
      </c>
      <c r="N42" s="33">
        <v>61</v>
      </c>
      <c r="O42" s="8">
        <f t="shared" si="2"/>
        <v>3474</v>
      </c>
      <c r="P42" s="8">
        <f t="shared" si="2"/>
        <v>1225</v>
      </c>
      <c r="Q42" s="33">
        <v>6</v>
      </c>
      <c r="R42" s="33">
        <v>61</v>
      </c>
      <c r="S42" s="33">
        <v>1620</v>
      </c>
      <c r="T42" s="33">
        <v>575</v>
      </c>
      <c r="U42" s="33">
        <v>27</v>
      </c>
      <c r="V42" s="33">
        <v>423</v>
      </c>
      <c r="W42" s="33">
        <v>14</v>
      </c>
      <c r="X42" s="33">
        <v>157</v>
      </c>
      <c r="Y42" s="33">
        <v>0</v>
      </c>
      <c r="Z42" s="33">
        <v>0</v>
      </c>
      <c r="AA42" s="33">
        <v>0</v>
      </c>
      <c r="AB42" s="33">
        <v>0</v>
      </c>
      <c r="AC42" s="33">
        <v>11</v>
      </c>
      <c r="AD42" s="33">
        <v>131</v>
      </c>
      <c r="AE42" s="8">
        <f t="shared" si="3"/>
        <v>52</v>
      </c>
      <c r="AF42" s="8">
        <f t="shared" si="3"/>
        <v>711</v>
      </c>
      <c r="AG42" s="33">
        <v>0</v>
      </c>
      <c r="AH42" s="33">
        <v>0</v>
      </c>
      <c r="AI42" s="33">
        <v>0</v>
      </c>
      <c r="AJ42" s="33">
        <v>0</v>
      </c>
      <c r="AK42" s="33">
        <v>3</v>
      </c>
      <c r="AL42" s="33">
        <v>17</v>
      </c>
      <c r="AM42" s="33">
        <v>4</v>
      </c>
      <c r="AN42" s="33">
        <v>101</v>
      </c>
      <c r="AO42" s="33">
        <v>2</v>
      </c>
      <c r="AP42" s="33">
        <v>6</v>
      </c>
      <c r="AQ42" s="33">
        <v>166</v>
      </c>
      <c r="AR42" s="33">
        <v>44</v>
      </c>
      <c r="AS42" s="33">
        <v>2</v>
      </c>
      <c r="AT42" s="33">
        <v>20</v>
      </c>
      <c r="AU42" s="8">
        <f t="shared" si="15"/>
        <v>177</v>
      </c>
      <c r="AV42" s="8">
        <f t="shared" si="15"/>
        <v>188</v>
      </c>
      <c r="AW42" s="33">
        <v>0</v>
      </c>
      <c r="AX42" s="33">
        <v>0</v>
      </c>
      <c r="AY42" s="30">
        <f t="shared" si="17"/>
        <v>3703</v>
      </c>
      <c r="AZ42" s="30">
        <f t="shared" si="17"/>
        <v>2124</v>
      </c>
      <c r="BA42" s="33">
        <v>8</v>
      </c>
      <c r="BB42" s="33">
        <v>42</v>
      </c>
      <c r="BC42" s="33">
        <v>2</v>
      </c>
      <c r="BD42" s="33">
        <v>52</v>
      </c>
      <c r="BE42" s="33">
        <v>2</v>
      </c>
      <c r="BF42" s="33">
        <v>63</v>
      </c>
      <c r="BG42" s="33">
        <v>31</v>
      </c>
      <c r="BH42" s="33">
        <v>318</v>
      </c>
      <c r="BI42" s="33">
        <v>21</v>
      </c>
      <c r="BJ42" s="33">
        <v>212</v>
      </c>
      <c r="BK42" s="8">
        <f t="shared" si="6"/>
        <v>64</v>
      </c>
      <c r="BL42" s="8">
        <f t="shared" si="6"/>
        <v>687</v>
      </c>
      <c r="BM42" s="8">
        <f t="shared" si="16"/>
        <v>3767</v>
      </c>
      <c r="BN42" s="8">
        <f t="shared" si="16"/>
        <v>2811</v>
      </c>
      <c r="BO42" s="33">
        <v>295</v>
      </c>
      <c r="BP42" s="33">
        <v>295</v>
      </c>
      <c r="BQ42" s="33">
        <v>47</v>
      </c>
      <c r="BR42" s="33">
        <v>47</v>
      </c>
    </row>
    <row r="43" spans="1:95" s="16" customFormat="1" x14ac:dyDescent="0.25">
      <c r="A43" s="38" t="s">
        <v>37</v>
      </c>
      <c r="B43" s="13" t="s">
        <v>38</v>
      </c>
      <c r="C43" s="8">
        <f>SUM(C33:C42)</f>
        <v>79612</v>
      </c>
      <c r="D43" s="8">
        <f t="shared" ref="D43:BQ43" si="18">SUM(D33:D42)</f>
        <v>21276</v>
      </c>
      <c r="E43" s="8">
        <f t="shared" si="18"/>
        <v>197</v>
      </c>
      <c r="F43" s="8">
        <f t="shared" si="18"/>
        <v>3148</v>
      </c>
      <c r="G43" s="8">
        <f t="shared" si="18"/>
        <v>169</v>
      </c>
      <c r="H43" s="8">
        <f t="shared" si="18"/>
        <v>1766</v>
      </c>
      <c r="I43" s="8">
        <f t="shared" si="1"/>
        <v>79978</v>
      </c>
      <c r="J43" s="8">
        <f t="shared" si="1"/>
        <v>26190</v>
      </c>
      <c r="K43" s="8">
        <f t="shared" si="18"/>
        <v>240</v>
      </c>
      <c r="L43" s="8">
        <f t="shared" si="18"/>
        <v>1588</v>
      </c>
      <c r="M43" s="8">
        <f t="shared" si="18"/>
        <v>106</v>
      </c>
      <c r="N43" s="8">
        <f t="shared" si="18"/>
        <v>1092</v>
      </c>
      <c r="O43" s="8">
        <f t="shared" si="2"/>
        <v>80324</v>
      </c>
      <c r="P43" s="8">
        <f t="shared" si="2"/>
        <v>28870</v>
      </c>
      <c r="Q43" s="8">
        <f t="shared" si="18"/>
        <v>106</v>
      </c>
      <c r="R43" s="8">
        <f t="shared" si="18"/>
        <v>1092</v>
      </c>
      <c r="S43" s="8">
        <f t="shared" si="18"/>
        <v>25518</v>
      </c>
      <c r="T43" s="8">
        <f t="shared" si="18"/>
        <v>8781</v>
      </c>
      <c r="U43" s="8">
        <f t="shared" si="18"/>
        <v>324</v>
      </c>
      <c r="V43" s="8">
        <f t="shared" si="18"/>
        <v>5231</v>
      </c>
      <c r="W43" s="8">
        <f t="shared" si="18"/>
        <v>207</v>
      </c>
      <c r="X43" s="8">
        <f t="shared" si="18"/>
        <v>2119</v>
      </c>
      <c r="Y43" s="8">
        <f t="shared" si="18"/>
        <v>1</v>
      </c>
      <c r="Z43" s="8">
        <f t="shared" si="18"/>
        <v>1</v>
      </c>
      <c r="AA43" s="8">
        <f t="shared" si="18"/>
        <v>6</v>
      </c>
      <c r="AB43" s="8">
        <f t="shared" si="18"/>
        <v>12</v>
      </c>
      <c r="AC43" s="8">
        <f t="shared" si="18"/>
        <v>164</v>
      </c>
      <c r="AD43" s="8">
        <f t="shared" si="18"/>
        <v>1885</v>
      </c>
      <c r="AE43" s="8">
        <f t="shared" si="3"/>
        <v>702</v>
      </c>
      <c r="AF43" s="8">
        <f t="shared" si="3"/>
        <v>9248</v>
      </c>
      <c r="AG43" s="8">
        <f t="shared" si="18"/>
        <v>1</v>
      </c>
      <c r="AH43" s="8">
        <f t="shared" si="18"/>
        <v>1</v>
      </c>
      <c r="AI43" s="8">
        <f t="shared" si="18"/>
        <v>0</v>
      </c>
      <c r="AJ43" s="8">
        <f t="shared" si="18"/>
        <v>0</v>
      </c>
      <c r="AK43" s="8">
        <f t="shared" si="18"/>
        <v>42</v>
      </c>
      <c r="AL43" s="8">
        <f t="shared" si="18"/>
        <v>238</v>
      </c>
      <c r="AM43" s="8">
        <f t="shared" si="18"/>
        <v>46</v>
      </c>
      <c r="AN43" s="8">
        <f t="shared" si="18"/>
        <v>1152</v>
      </c>
      <c r="AO43" s="8">
        <f t="shared" si="18"/>
        <v>28</v>
      </c>
      <c r="AP43" s="8">
        <f t="shared" si="18"/>
        <v>96</v>
      </c>
      <c r="AQ43" s="8">
        <f t="shared" si="18"/>
        <v>2928</v>
      </c>
      <c r="AR43" s="8">
        <f t="shared" si="18"/>
        <v>796</v>
      </c>
      <c r="AS43" s="8">
        <f t="shared" si="18"/>
        <v>41</v>
      </c>
      <c r="AT43" s="8">
        <f t="shared" si="18"/>
        <v>310</v>
      </c>
      <c r="AU43" s="8">
        <f t="shared" si="18"/>
        <v>3085</v>
      </c>
      <c r="AV43" s="8">
        <f t="shared" si="18"/>
        <v>2592</v>
      </c>
      <c r="AW43" s="8">
        <f t="shared" si="18"/>
        <v>0</v>
      </c>
      <c r="AX43" s="8">
        <f t="shared" si="18"/>
        <v>0</v>
      </c>
      <c r="AY43" s="9">
        <f t="shared" si="17"/>
        <v>84111</v>
      </c>
      <c r="AZ43" s="9">
        <f t="shared" si="17"/>
        <v>40710</v>
      </c>
      <c r="BA43" s="8">
        <f t="shared" si="18"/>
        <v>99</v>
      </c>
      <c r="BB43" s="8">
        <f t="shared" si="18"/>
        <v>513</v>
      </c>
      <c r="BC43" s="8">
        <f t="shared" si="18"/>
        <v>26</v>
      </c>
      <c r="BD43" s="8">
        <f t="shared" si="18"/>
        <v>670</v>
      </c>
      <c r="BE43" s="8">
        <f t="shared" si="18"/>
        <v>26</v>
      </c>
      <c r="BF43" s="8">
        <f t="shared" si="18"/>
        <v>808</v>
      </c>
      <c r="BG43" s="8">
        <f t="shared" si="18"/>
        <v>385</v>
      </c>
      <c r="BH43" s="8">
        <f t="shared" si="18"/>
        <v>3918</v>
      </c>
      <c r="BI43" s="8">
        <f t="shared" si="18"/>
        <v>258</v>
      </c>
      <c r="BJ43" s="8">
        <f t="shared" si="18"/>
        <v>2613</v>
      </c>
      <c r="BK43" s="8">
        <f t="shared" si="6"/>
        <v>794</v>
      </c>
      <c r="BL43" s="8">
        <f t="shared" si="6"/>
        <v>8522</v>
      </c>
      <c r="BM43" s="8">
        <f t="shared" si="16"/>
        <v>84905</v>
      </c>
      <c r="BN43" s="8">
        <f t="shared" si="16"/>
        <v>49232</v>
      </c>
      <c r="BO43" s="8">
        <f t="shared" si="18"/>
        <v>3632</v>
      </c>
      <c r="BP43" s="8">
        <f t="shared" si="18"/>
        <v>3632</v>
      </c>
      <c r="BQ43" s="8">
        <f t="shared" si="18"/>
        <v>576</v>
      </c>
      <c r="BR43" s="8">
        <f t="shared" ref="BR43" si="19">SUM(BR33:BR42)</f>
        <v>576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8">
        <f>C43+C32+C19</f>
        <v>740212</v>
      </c>
      <c r="D44" s="8">
        <f t="shared" ref="D44:BO44" si="20">D43+D32+D19</f>
        <v>183445</v>
      </c>
      <c r="E44" s="8">
        <f t="shared" si="20"/>
        <v>2442</v>
      </c>
      <c r="F44" s="8">
        <f t="shared" si="20"/>
        <v>30545</v>
      </c>
      <c r="G44" s="8">
        <f t="shared" si="20"/>
        <v>1733</v>
      </c>
      <c r="H44" s="8">
        <f t="shared" si="20"/>
        <v>17242</v>
      </c>
      <c r="I44" s="8">
        <f t="shared" si="20"/>
        <v>744387</v>
      </c>
      <c r="J44" s="8">
        <f t="shared" si="20"/>
        <v>231232</v>
      </c>
      <c r="K44" s="8">
        <f t="shared" si="20"/>
        <v>2354</v>
      </c>
      <c r="L44" s="8">
        <f t="shared" si="20"/>
        <v>14335</v>
      </c>
      <c r="M44" s="8">
        <f t="shared" si="20"/>
        <v>901</v>
      </c>
      <c r="N44" s="8">
        <f t="shared" si="20"/>
        <v>8888</v>
      </c>
      <c r="O44" s="8">
        <f t="shared" si="20"/>
        <v>747642</v>
      </c>
      <c r="P44" s="8">
        <f t="shared" si="20"/>
        <v>254455</v>
      </c>
      <c r="Q44" s="8">
        <f t="shared" si="20"/>
        <v>901</v>
      </c>
      <c r="R44" s="8">
        <f t="shared" si="20"/>
        <v>8888</v>
      </c>
      <c r="S44" s="8">
        <f t="shared" si="20"/>
        <v>278401</v>
      </c>
      <c r="T44" s="8">
        <f t="shared" si="20"/>
        <v>89643</v>
      </c>
      <c r="U44" s="8">
        <f t="shared" si="20"/>
        <v>2166</v>
      </c>
      <c r="V44" s="8">
        <f t="shared" si="20"/>
        <v>35345</v>
      </c>
      <c r="W44" s="8">
        <f t="shared" si="20"/>
        <v>1518</v>
      </c>
      <c r="X44" s="8">
        <f t="shared" si="20"/>
        <v>15087</v>
      </c>
      <c r="Y44" s="8">
        <f t="shared" si="20"/>
        <v>35</v>
      </c>
      <c r="Z44" s="8">
        <f t="shared" si="20"/>
        <v>35</v>
      </c>
      <c r="AA44" s="8">
        <f t="shared" si="20"/>
        <v>128</v>
      </c>
      <c r="AB44" s="8">
        <f t="shared" si="20"/>
        <v>251</v>
      </c>
      <c r="AC44" s="8">
        <f t="shared" si="20"/>
        <v>1365</v>
      </c>
      <c r="AD44" s="8">
        <f t="shared" si="20"/>
        <v>14892</v>
      </c>
      <c r="AE44" s="8">
        <f t="shared" si="20"/>
        <v>5212</v>
      </c>
      <c r="AF44" s="8">
        <f t="shared" si="20"/>
        <v>65610</v>
      </c>
      <c r="AG44" s="8">
        <f t="shared" si="20"/>
        <v>35</v>
      </c>
      <c r="AH44" s="8">
        <f t="shared" si="20"/>
        <v>35</v>
      </c>
      <c r="AI44" s="8">
        <f t="shared" si="20"/>
        <v>13</v>
      </c>
      <c r="AJ44" s="8">
        <f t="shared" si="20"/>
        <v>156</v>
      </c>
      <c r="AK44" s="8">
        <f t="shared" si="20"/>
        <v>408</v>
      </c>
      <c r="AL44" s="8">
        <f t="shared" si="20"/>
        <v>2113</v>
      </c>
      <c r="AM44" s="8">
        <f t="shared" si="20"/>
        <v>313</v>
      </c>
      <c r="AN44" s="8">
        <f t="shared" si="20"/>
        <v>6795</v>
      </c>
      <c r="AO44" s="8">
        <f t="shared" si="20"/>
        <v>273</v>
      </c>
      <c r="AP44" s="8">
        <f t="shared" si="20"/>
        <v>988</v>
      </c>
      <c r="AQ44" s="8">
        <f t="shared" si="20"/>
        <v>26556</v>
      </c>
      <c r="AR44" s="8">
        <f t="shared" si="20"/>
        <v>6874</v>
      </c>
      <c r="AS44" s="8">
        <f t="shared" si="20"/>
        <v>392</v>
      </c>
      <c r="AT44" s="8">
        <f t="shared" si="20"/>
        <v>2586</v>
      </c>
      <c r="AU44" s="8">
        <f t="shared" si="20"/>
        <v>27955</v>
      </c>
      <c r="AV44" s="8">
        <f t="shared" si="20"/>
        <v>19512</v>
      </c>
      <c r="AW44" s="8">
        <f t="shared" si="20"/>
        <v>0</v>
      </c>
      <c r="AX44" s="8">
        <f t="shared" si="20"/>
        <v>0</v>
      </c>
      <c r="AY44" s="8">
        <f t="shared" si="20"/>
        <v>780809</v>
      </c>
      <c r="AZ44" s="8">
        <f t="shared" si="20"/>
        <v>339577</v>
      </c>
      <c r="BA44" s="8">
        <f t="shared" si="20"/>
        <v>682</v>
      </c>
      <c r="BB44" s="8">
        <f t="shared" si="20"/>
        <v>3385</v>
      </c>
      <c r="BC44" s="8">
        <f t="shared" si="20"/>
        <v>198</v>
      </c>
      <c r="BD44" s="8">
        <f t="shared" si="20"/>
        <v>4866</v>
      </c>
      <c r="BE44" s="8">
        <f t="shared" si="20"/>
        <v>208</v>
      </c>
      <c r="BF44" s="8">
        <f t="shared" si="20"/>
        <v>5835</v>
      </c>
      <c r="BG44" s="8">
        <f t="shared" si="20"/>
        <v>2604</v>
      </c>
      <c r="BH44" s="8">
        <f t="shared" si="20"/>
        <v>25962</v>
      </c>
      <c r="BI44" s="8">
        <f t="shared" si="20"/>
        <v>1736</v>
      </c>
      <c r="BJ44" s="8">
        <f t="shared" si="20"/>
        <v>17327</v>
      </c>
      <c r="BK44" s="8">
        <f t="shared" si="20"/>
        <v>5428</v>
      </c>
      <c r="BL44" s="8">
        <f t="shared" si="20"/>
        <v>57375</v>
      </c>
      <c r="BM44" s="8">
        <f t="shared" si="20"/>
        <v>786237</v>
      </c>
      <c r="BN44" s="8">
        <f t="shared" si="20"/>
        <v>396952</v>
      </c>
      <c r="BO44" s="8">
        <f t="shared" si="20"/>
        <v>24031</v>
      </c>
      <c r="BP44" s="8">
        <f t="shared" ref="BP44:BR44" si="21">BP43+BP32+BP19</f>
        <v>24031</v>
      </c>
      <c r="BQ44" s="8">
        <f t="shared" si="21"/>
        <v>3820</v>
      </c>
      <c r="BR44" s="8">
        <f t="shared" si="21"/>
        <v>3820</v>
      </c>
    </row>
    <row r="45" spans="1:95" s="10" customFormat="1" ht="18" customHeight="1" x14ac:dyDescent="0.25">
      <c r="A45" s="37">
        <v>35</v>
      </c>
      <c r="B45" s="12" t="s">
        <v>90</v>
      </c>
      <c r="C45" s="7"/>
      <c r="D45" s="7"/>
      <c r="E45" s="7"/>
      <c r="F45" s="7"/>
      <c r="G45" s="7"/>
      <c r="H45" s="7"/>
      <c r="I45" s="8">
        <f t="shared" si="1"/>
        <v>0</v>
      </c>
      <c r="J45" s="8">
        <f t="shared" si="1"/>
        <v>0</v>
      </c>
      <c r="K45" s="7"/>
      <c r="L45" s="7"/>
      <c r="M45" s="7"/>
      <c r="N45" s="7"/>
      <c r="O45" s="8">
        <f t="shared" si="2"/>
        <v>0</v>
      </c>
      <c r="P45" s="8">
        <f t="shared" si="2"/>
        <v>0</v>
      </c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8">
        <f t="shared" si="3"/>
        <v>0</v>
      </c>
      <c r="AF45" s="8">
        <f t="shared" si="3"/>
        <v>0</v>
      </c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8">
        <f t="shared" ref="AU45:AV46" si="22">AI45+AK45+AM45+AO45+AQ45+AS45</f>
        <v>0</v>
      </c>
      <c r="AV45" s="8">
        <f t="shared" si="22"/>
        <v>0</v>
      </c>
      <c r="AW45" s="7"/>
      <c r="AX45" s="7"/>
      <c r="AY45" s="30">
        <f t="shared" ref="AY45:AZ55" si="23">O45+AE45+AU45</f>
        <v>0</v>
      </c>
      <c r="AZ45" s="30">
        <f t="shared" si="23"/>
        <v>0</v>
      </c>
      <c r="BA45" s="30"/>
      <c r="BB45" s="30"/>
      <c r="BC45" s="7"/>
      <c r="BD45" s="7"/>
      <c r="BE45" s="7"/>
      <c r="BF45" s="7"/>
      <c r="BG45" s="7"/>
      <c r="BH45" s="7"/>
      <c r="BI45" s="7"/>
      <c r="BJ45" s="7"/>
      <c r="BK45" s="8">
        <f t="shared" si="6"/>
        <v>0</v>
      </c>
      <c r="BL45" s="8">
        <f t="shared" si="6"/>
        <v>0</v>
      </c>
      <c r="BM45" s="8">
        <f t="shared" si="16"/>
        <v>0</v>
      </c>
      <c r="BN45" s="8">
        <f t="shared" si="16"/>
        <v>0</v>
      </c>
      <c r="BO45" s="7"/>
      <c r="BP45" s="7"/>
      <c r="BQ45" s="30"/>
      <c r="BR45" s="30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33">
        <v>388682</v>
      </c>
      <c r="D46" s="33">
        <v>93031</v>
      </c>
      <c r="E46" s="33">
        <v>1249</v>
      </c>
      <c r="F46" s="33">
        <v>16272</v>
      </c>
      <c r="G46" s="33">
        <v>868</v>
      </c>
      <c r="H46" s="33">
        <v>8715</v>
      </c>
      <c r="I46" s="8">
        <f t="shared" si="1"/>
        <v>390799</v>
      </c>
      <c r="J46" s="8">
        <f t="shared" si="1"/>
        <v>118018</v>
      </c>
      <c r="K46" s="33">
        <v>1273</v>
      </c>
      <c r="L46" s="33">
        <v>7439</v>
      </c>
      <c r="M46" s="33">
        <v>424</v>
      </c>
      <c r="N46" s="33">
        <v>4268</v>
      </c>
      <c r="O46" s="8">
        <f t="shared" si="2"/>
        <v>392496</v>
      </c>
      <c r="P46" s="8">
        <f t="shared" si="2"/>
        <v>129725</v>
      </c>
      <c r="Q46" s="33">
        <v>424</v>
      </c>
      <c r="R46" s="33">
        <v>4268</v>
      </c>
      <c r="S46" s="33">
        <v>149108</v>
      </c>
      <c r="T46" s="33">
        <v>45031</v>
      </c>
      <c r="U46" s="33">
        <v>995</v>
      </c>
      <c r="V46" s="33">
        <v>16406</v>
      </c>
      <c r="W46" s="33">
        <v>759</v>
      </c>
      <c r="X46" s="33">
        <v>7263</v>
      </c>
      <c r="Y46" s="33">
        <v>5</v>
      </c>
      <c r="Z46" s="33">
        <v>5</v>
      </c>
      <c r="AA46" s="33">
        <v>54</v>
      </c>
      <c r="AB46" s="33">
        <v>111</v>
      </c>
      <c r="AC46" s="33">
        <v>666</v>
      </c>
      <c r="AD46" s="33">
        <v>7280</v>
      </c>
      <c r="AE46" s="8">
        <f t="shared" si="3"/>
        <v>2479</v>
      </c>
      <c r="AF46" s="8">
        <f t="shared" si="3"/>
        <v>31065</v>
      </c>
      <c r="AG46" s="33">
        <v>5</v>
      </c>
      <c r="AH46" s="33">
        <v>5</v>
      </c>
      <c r="AI46" s="33">
        <v>1</v>
      </c>
      <c r="AJ46" s="33">
        <v>12</v>
      </c>
      <c r="AK46" s="33">
        <v>189</v>
      </c>
      <c r="AL46" s="33">
        <v>1027</v>
      </c>
      <c r="AM46" s="33">
        <v>123</v>
      </c>
      <c r="AN46" s="33">
        <v>2799</v>
      </c>
      <c r="AO46" s="33">
        <v>126</v>
      </c>
      <c r="AP46" s="33">
        <v>460</v>
      </c>
      <c r="AQ46" s="33">
        <v>14115</v>
      </c>
      <c r="AR46" s="33">
        <v>3593</v>
      </c>
      <c r="AS46" s="33">
        <v>202</v>
      </c>
      <c r="AT46" s="33">
        <v>1254</v>
      </c>
      <c r="AU46" s="8">
        <f t="shared" si="22"/>
        <v>14756</v>
      </c>
      <c r="AV46" s="8">
        <f t="shared" si="22"/>
        <v>9145</v>
      </c>
      <c r="AW46" s="33">
        <v>0</v>
      </c>
      <c r="AX46" s="33">
        <v>0</v>
      </c>
      <c r="AY46" s="30">
        <f t="shared" si="23"/>
        <v>409731</v>
      </c>
      <c r="AZ46" s="30">
        <f t="shared" si="23"/>
        <v>169935</v>
      </c>
      <c r="BA46" s="33">
        <v>298</v>
      </c>
      <c r="BB46" s="33">
        <v>1498</v>
      </c>
      <c r="BC46" s="33">
        <v>85</v>
      </c>
      <c r="BD46" s="33">
        <v>2131</v>
      </c>
      <c r="BE46" s="33">
        <v>85</v>
      </c>
      <c r="BF46" s="33">
        <v>2559</v>
      </c>
      <c r="BG46" s="33">
        <v>1155</v>
      </c>
      <c r="BH46" s="33">
        <v>11554</v>
      </c>
      <c r="BI46" s="33">
        <v>770</v>
      </c>
      <c r="BJ46" s="33">
        <v>7694</v>
      </c>
      <c r="BK46" s="8">
        <f t="shared" si="6"/>
        <v>2393</v>
      </c>
      <c r="BL46" s="8">
        <f t="shared" si="6"/>
        <v>25436</v>
      </c>
      <c r="BM46" s="8">
        <f t="shared" si="16"/>
        <v>412124</v>
      </c>
      <c r="BN46" s="8">
        <f t="shared" si="16"/>
        <v>195371</v>
      </c>
      <c r="BO46" s="33">
        <v>10700</v>
      </c>
      <c r="BP46" s="33">
        <v>10700</v>
      </c>
      <c r="BQ46" s="33">
        <v>1692</v>
      </c>
      <c r="BR46" s="33">
        <v>1692</v>
      </c>
    </row>
    <row r="47" spans="1:95" s="16" customFormat="1" ht="18" customHeight="1" x14ac:dyDescent="0.25">
      <c r="A47" s="38"/>
      <c r="B47" s="13" t="s">
        <v>40</v>
      </c>
      <c r="C47" s="8">
        <f>SUM(C45:C46)</f>
        <v>388682</v>
      </c>
      <c r="D47" s="8">
        <f t="shared" ref="D47:BQ47" si="24">SUM(D45:D46)</f>
        <v>93031</v>
      </c>
      <c r="E47" s="8">
        <f t="shared" si="24"/>
        <v>1249</v>
      </c>
      <c r="F47" s="8">
        <f t="shared" si="24"/>
        <v>16272</v>
      </c>
      <c r="G47" s="8">
        <f t="shared" si="24"/>
        <v>868</v>
      </c>
      <c r="H47" s="8">
        <f t="shared" si="24"/>
        <v>8715</v>
      </c>
      <c r="I47" s="8">
        <f t="shared" si="1"/>
        <v>390799</v>
      </c>
      <c r="J47" s="8">
        <f t="shared" si="1"/>
        <v>118018</v>
      </c>
      <c r="K47" s="8">
        <f t="shared" si="24"/>
        <v>1273</v>
      </c>
      <c r="L47" s="8">
        <f t="shared" si="24"/>
        <v>7439</v>
      </c>
      <c r="M47" s="8">
        <f t="shared" si="24"/>
        <v>424</v>
      </c>
      <c r="N47" s="8">
        <f t="shared" si="24"/>
        <v>4268</v>
      </c>
      <c r="O47" s="8">
        <f t="shared" si="2"/>
        <v>392496</v>
      </c>
      <c r="P47" s="8">
        <f t="shared" si="2"/>
        <v>129725</v>
      </c>
      <c r="Q47" s="8">
        <f t="shared" si="24"/>
        <v>424</v>
      </c>
      <c r="R47" s="8">
        <f t="shared" si="24"/>
        <v>4268</v>
      </c>
      <c r="S47" s="8">
        <f t="shared" si="24"/>
        <v>149108</v>
      </c>
      <c r="T47" s="8">
        <f t="shared" si="24"/>
        <v>45031</v>
      </c>
      <c r="U47" s="8">
        <f t="shared" si="24"/>
        <v>995</v>
      </c>
      <c r="V47" s="8">
        <f t="shared" si="24"/>
        <v>16406</v>
      </c>
      <c r="W47" s="8">
        <f t="shared" si="24"/>
        <v>759</v>
      </c>
      <c r="X47" s="8">
        <f t="shared" si="24"/>
        <v>7263</v>
      </c>
      <c r="Y47" s="8">
        <f t="shared" si="24"/>
        <v>5</v>
      </c>
      <c r="Z47" s="8">
        <f t="shared" si="24"/>
        <v>5</v>
      </c>
      <c r="AA47" s="8">
        <f t="shared" si="24"/>
        <v>54</v>
      </c>
      <c r="AB47" s="8">
        <f t="shared" si="24"/>
        <v>111</v>
      </c>
      <c r="AC47" s="8">
        <f t="shared" si="24"/>
        <v>666</v>
      </c>
      <c r="AD47" s="8">
        <f t="shared" si="24"/>
        <v>7280</v>
      </c>
      <c r="AE47" s="8">
        <f t="shared" si="3"/>
        <v>2479</v>
      </c>
      <c r="AF47" s="8">
        <f t="shared" si="3"/>
        <v>31065</v>
      </c>
      <c r="AG47" s="8">
        <f t="shared" si="24"/>
        <v>5</v>
      </c>
      <c r="AH47" s="8">
        <f t="shared" si="24"/>
        <v>5</v>
      </c>
      <c r="AI47" s="8">
        <f t="shared" si="24"/>
        <v>1</v>
      </c>
      <c r="AJ47" s="8">
        <f t="shared" si="24"/>
        <v>12</v>
      </c>
      <c r="AK47" s="8">
        <f t="shared" si="24"/>
        <v>189</v>
      </c>
      <c r="AL47" s="8">
        <f t="shared" si="24"/>
        <v>1027</v>
      </c>
      <c r="AM47" s="8">
        <f t="shared" si="24"/>
        <v>123</v>
      </c>
      <c r="AN47" s="8">
        <f t="shared" si="24"/>
        <v>2799</v>
      </c>
      <c r="AO47" s="8">
        <f t="shared" si="24"/>
        <v>126</v>
      </c>
      <c r="AP47" s="8">
        <f t="shared" si="24"/>
        <v>460</v>
      </c>
      <c r="AQ47" s="8">
        <f t="shared" si="24"/>
        <v>14115</v>
      </c>
      <c r="AR47" s="8">
        <f t="shared" si="24"/>
        <v>3593</v>
      </c>
      <c r="AS47" s="8">
        <f t="shared" si="24"/>
        <v>202</v>
      </c>
      <c r="AT47" s="8">
        <f t="shared" si="24"/>
        <v>1254</v>
      </c>
      <c r="AU47" s="8">
        <f t="shared" si="24"/>
        <v>14756</v>
      </c>
      <c r="AV47" s="8">
        <f t="shared" si="24"/>
        <v>9145</v>
      </c>
      <c r="AW47" s="8">
        <f t="shared" si="24"/>
        <v>0</v>
      </c>
      <c r="AX47" s="8">
        <f t="shared" si="24"/>
        <v>0</v>
      </c>
      <c r="AY47" s="9">
        <f t="shared" si="23"/>
        <v>409731</v>
      </c>
      <c r="AZ47" s="9">
        <f t="shared" si="23"/>
        <v>169935</v>
      </c>
      <c r="BA47" s="8">
        <f t="shared" si="24"/>
        <v>298</v>
      </c>
      <c r="BB47" s="8">
        <f t="shared" si="24"/>
        <v>1498</v>
      </c>
      <c r="BC47" s="8">
        <f t="shared" si="24"/>
        <v>85</v>
      </c>
      <c r="BD47" s="8">
        <f t="shared" si="24"/>
        <v>2131</v>
      </c>
      <c r="BE47" s="8">
        <f t="shared" si="24"/>
        <v>85</v>
      </c>
      <c r="BF47" s="8">
        <f t="shared" si="24"/>
        <v>2559</v>
      </c>
      <c r="BG47" s="8">
        <f t="shared" si="24"/>
        <v>1155</v>
      </c>
      <c r="BH47" s="8">
        <f t="shared" si="24"/>
        <v>11554</v>
      </c>
      <c r="BI47" s="8">
        <f t="shared" si="24"/>
        <v>770</v>
      </c>
      <c r="BJ47" s="8">
        <f t="shared" si="24"/>
        <v>7694</v>
      </c>
      <c r="BK47" s="8">
        <f t="shared" si="6"/>
        <v>2393</v>
      </c>
      <c r="BL47" s="8">
        <f t="shared" si="6"/>
        <v>25436</v>
      </c>
      <c r="BM47" s="8">
        <f t="shared" si="16"/>
        <v>412124</v>
      </c>
      <c r="BN47" s="8">
        <f t="shared" si="16"/>
        <v>195371</v>
      </c>
      <c r="BO47" s="8">
        <f t="shared" si="24"/>
        <v>10700</v>
      </c>
      <c r="BP47" s="8">
        <f t="shared" si="24"/>
        <v>10700</v>
      </c>
      <c r="BQ47" s="8">
        <f t="shared" si="24"/>
        <v>1692</v>
      </c>
      <c r="BR47" s="8">
        <f t="shared" ref="BR47" si="25">SUM(BR45:BR46)</f>
        <v>1692</v>
      </c>
    </row>
    <row r="48" spans="1:95" s="10" customFormat="1" ht="18" customHeight="1" x14ac:dyDescent="0.25">
      <c r="A48" s="37">
        <v>37</v>
      </c>
      <c r="B48" s="12" t="s">
        <v>80</v>
      </c>
      <c r="C48" s="33">
        <v>280691</v>
      </c>
      <c r="D48" s="33">
        <v>66163</v>
      </c>
      <c r="E48" s="33">
        <v>893</v>
      </c>
      <c r="F48" s="33">
        <v>11852</v>
      </c>
      <c r="G48" s="33">
        <v>647</v>
      </c>
      <c r="H48" s="33">
        <v>6569</v>
      </c>
      <c r="I48" s="8">
        <f t="shared" si="1"/>
        <v>282231</v>
      </c>
      <c r="J48" s="8">
        <f t="shared" si="1"/>
        <v>84584</v>
      </c>
      <c r="K48" s="33">
        <v>931</v>
      </c>
      <c r="L48" s="33">
        <v>5364</v>
      </c>
      <c r="M48" s="33">
        <v>323</v>
      </c>
      <c r="N48" s="33">
        <v>3306</v>
      </c>
      <c r="O48" s="8">
        <f t="shared" si="2"/>
        <v>283485</v>
      </c>
      <c r="P48" s="8">
        <f t="shared" si="2"/>
        <v>93254</v>
      </c>
      <c r="Q48" s="33">
        <v>323</v>
      </c>
      <c r="R48" s="33">
        <v>3306</v>
      </c>
      <c r="S48" s="33">
        <v>90775</v>
      </c>
      <c r="T48" s="33">
        <v>27760</v>
      </c>
      <c r="U48" s="33">
        <v>640</v>
      </c>
      <c r="V48" s="33">
        <v>11296</v>
      </c>
      <c r="W48" s="33">
        <v>519</v>
      </c>
      <c r="X48" s="33">
        <v>4771</v>
      </c>
      <c r="Y48" s="33">
        <v>2</v>
      </c>
      <c r="Z48" s="33">
        <v>2</v>
      </c>
      <c r="AA48" s="33">
        <v>27</v>
      </c>
      <c r="AB48" s="33">
        <v>56</v>
      </c>
      <c r="AC48" s="33">
        <v>474</v>
      </c>
      <c r="AD48" s="33">
        <v>5246</v>
      </c>
      <c r="AE48" s="8">
        <f t="shared" si="3"/>
        <v>1662</v>
      </c>
      <c r="AF48" s="8">
        <f t="shared" si="3"/>
        <v>21371</v>
      </c>
      <c r="AG48" s="33">
        <v>2</v>
      </c>
      <c r="AH48" s="33">
        <v>2</v>
      </c>
      <c r="AI48" s="33">
        <v>0</v>
      </c>
      <c r="AJ48" s="33">
        <v>0</v>
      </c>
      <c r="AK48" s="33">
        <v>118</v>
      </c>
      <c r="AL48" s="33">
        <v>677</v>
      </c>
      <c r="AM48" s="33">
        <v>74</v>
      </c>
      <c r="AN48" s="33">
        <v>1781</v>
      </c>
      <c r="AO48" s="33">
        <v>82</v>
      </c>
      <c r="AP48" s="33">
        <v>306</v>
      </c>
      <c r="AQ48" s="33">
        <v>9488</v>
      </c>
      <c r="AR48" s="33">
        <v>2509</v>
      </c>
      <c r="AS48" s="33">
        <v>149</v>
      </c>
      <c r="AT48" s="33">
        <v>850</v>
      </c>
      <c r="AU48" s="8">
        <f t="shared" ref="AU48:AV49" si="26">AI48+AK48+AM48+AO48+AQ48+AS48</f>
        <v>9911</v>
      </c>
      <c r="AV48" s="8">
        <f t="shared" si="26"/>
        <v>6123</v>
      </c>
      <c r="AW48" s="33">
        <v>0</v>
      </c>
      <c r="AX48" s="33">
        <v>0</v>
      </c>
      <c r="AY48" s="30">
        <f t="shared" si="23"/>
        <v>295058</v>
      </c>
      <c r="AZ48" s="30">
        <f t="shared" si="23"/>
        <v>120748</v>
      </c>
      <c r="BA48" s="33">
        <v>239</v>
      </c>
      <c r="BB48" s="33">
        <v>1203</v>
      </c>
      <c r="BC48" s="33">
        <v>66</v>
      </c>
      <c r="BD48" s="33">
        <v>1693</v>
      </c>
      <c r="BE48" s="33">
        <v>66</v>
      </c>
      <c r="BF48" s="33">
        <v>2033</v>
      </c>
      <c r="BG48" s="33">
        <v>925</v>
      </c>
      <c r="BH48" s="33">
        <v>9289</v>
      </c>
      <c r="BI48" s="33">
        <v>618</v>
      </c>
      <c r="BJ48" s="33">
        <v>6186</v>
      </c>
      <c r="BK48" s="8">
        <f t="shared" si="6"/>
        <v>1914</v>
      </c>
      <c r="BL48" s="8">
        <f t="shared" si="6"/>
        <v>20404</v>
      </c>
      <c r="BM48" s="8">
        <f t="shared" si="16"/>
        <v>296972</v>
      </c>
      <c r="BN48" s="8">
        <f t="shared" si="16"/>
        <v>141152</v>
      </c>
      <c r="BO48" s="33">
        <v>8604</v>
      </c>
      <c r="BP48" s="33">
        <v>8604</v>
      </c>
      <c r="BQ48" s="33">
        <v>1428</v>
      </c>
      <c r="BR48" s="33">
        <v>1428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33">
        <v>28302</v>
      </c>
      <c r="D49" s="33">
        <v>7292</v>
      </c>
      <c r="E49" s="33">
        <v>99</v>
      </c>
      <c r="F49" s="33">
        <v>1210</v>
      </c>
      <c r="G49" s="33">
        <v>66</v>
      </c>
      <c r="H49" s="33">
        <v>677</v>
      </c>
      <c r="I49" s="8">
        <f t="shared" si="1"/>
        <v>28467</v>
      </c>
      <c r="J49" s="8">
        <f t="shared" si="1"/>
        <v>9179</v>
      </c>
      <c r="K49" s="33">
        <v>85</v>
      </c>
      <c r="L49" s="33">
        <v>576</v>
      </c>
      <c r="M49" s="33">
        <v>33</v>
      </c>
      <c r="N49" s="33">
        <v>348</v>
      </c>
      <c r="O49" s="8">
        <f t="shared" si="2"/>
        <v>28585</v>
      </c>
      <c r="P49" s="8">
        <f t="shared" si="2"/>
        <v>10103</v>
      </c>
      <c r="Q49" s="33">
        <v>33</v>
      </c>
      <c r="R49" s="33">
        <v>348</v>
      </c>
      <c r="S49" s="33">
        <v>10520</v>
      </c>
      <c r="T49" s="33">
        <v>3450</v>
      </c>
      <c r="U49" s="33">
        <v>71</v>
      </c>
      <c r="V49" s="33">
        <v>1200</v>
      </c>
      <c r="W49" s="33">
        <v>56</v>
      </c>
      <c r="X49" s="33">
        <v>531</v>
      </c>
      <c r="Y49" s="33">
        <v>0</v>
      </c>
      <c r="Z49" s="33">
        <v>0</v>
      </c>
      <c r="AA49" s="33">
        <v>1</v>
      </c>
      <c r="AB49" s="33">
        <v>2</v>
      </c>
      <c r="AC49" s="33">
        <v>49</v>
      </c>
      <c r="AD49" s="33">
        <v>547</v>
      </c>
      <c r="AE49" s="8">
        <f t="shared" si="3"/>
        <v>177</v>
      </c>
      <c r="AF49" s="8">
        <f t="shared" si="3"/>
        <v>2280</v>
      </c>
      <c r="AG49" s="33">
        <v>0</v>
      </c>
      <c r="AH49" s="33">
        <v>0</v>
      </c>
      <c r="AI49" s="33">
        <v>0</v>
      </c>
      <c r="AJ49" s="33">
        <v>0</v>
      </c>
      <c r="AK49" s="33">
        <v>10</v>
      </c>
      <c r="AL49" s="33">
        <v>67</v>
      </c>
      <c r="AM49" s="33">
        <v>8</v>
      </c>
      <c r="AN49" s="33">
        <v>210</v>
      </c>
      <c r="AO49" s="33">
        <v>7</v>
      </c>
      <c r="AP49" s="33">
        <v>31</v>
      </c>
      <c r="AQ49" s="33">
        <v>996</v>
      </c>
      <c r="AR49" s="33">
        <v>265</v>
      </c>
      <c r="AS49" s="33">
        <v>14</v>
      </c>
      <c r="AT49" s="33">
        <v>89</v>
      </c>
      <c r="AU49" s="8">
        <f t="shared" si="26"/>
        <v>1035</v>
      </c>
      <c r="AV49" s="8">
        <f t="shared" si="26"/>
        <v>662</v>
      </c>
      <c r="AW49" s="33">
        <v>0</v>
      </c>
      <c r="AX49" s="33">
        <v>0</v>
      </c>
      <c r="AY49" s="30">
        <f t="shared" si="23"/>
        <v>29797</v>
      </c>
      <c r="AZ49" s="30">
        <f t="shared" si="23"/>
        <v>13045</v>
      </c>
      <c r="BA49" s="33">
        <v>28</v>
      </c>
      <c r="BB49" s="33">
        <v>141</v>
      </c>
      <c r="BC49" s="33">
        <v>8</v>
      </c>
      <c r="BD49" s="33">
        <v>202</v>
      </c>
      <c r="BE49" s="33">
        <v>8</v>
      </c>
      <c r="BF49" s="33">
        <v>243</v>
      </c>
      <c r="BG49" s="33">
        <v>112</v>
      </c>
      <c r="BH49" s="33">
        <v>1128</v>
      </c>
      <c r="BI49" s="33">
        <v>75</v>
      </c>
      <c r="BJ49" s="33">
        <v>751</v>
      </c>
      <c r="BK49" s="8">
        <f t="shared" si="6"/>
        <v>231</v>
      </c>
      <c r="BL49" s="8">
        <f t="shared" si="6"/>
        <v>2465</v>
      </c>
      <c r="BM49" s="8">
        <f t="shared" si="16"/>
        <v>30028</v>
      </c>
      <c r="BN49" s="8">
        <f t="shared" si="16"/>
        <v>15510</v>
      </c>
      <c r="BO49" s="33">
        <v>1045</v>
      </c>
      <c r="BP49" s="33">
        <v>1045</v>
      </c>
      <c r="BQ49" s="33">
        <v>167</v>
      </c>
      <c r="BR49" s="33">
        <v>167</v>
      </c>
    </row>
    <row r="50" spans="1:94" s="16" customFormat="1" x14ac:dyDescent="0.25">
      <c r="A50" s="38"/>
      <c r="B50" s="13" t="s">
        <v>42</v>
      </c>
      <c r="C50" s="8">
        <f t="shared" ref="C50:H50" si="27">SUM(C48:C49)</f>
        <v>308993</v>
      </c>
      <c r="D50" s="8">
        <f t="shared" si="27"/>
        <v>73455</v>
      </c>
      <c r="E50" s="8">
        <f t="shared" si="27"/>
        <v>992</v>
      </c>
      <c r="F50" s="8">
        <f t="shared" si="27"/>
        <v>13062</v>
      </c>
      <c r="G50" s="8">
        <f t="shared" si="27"/>
        <v>713</v>
      </c>
      <c r="H50" s="8">
        <f t="shared" si="27"/>
        <v>7246</v>
      </c>
      <c r="I50" s="8">
        <f t="shared" si="1"/>
        <v>310698</v>
      </c>
      <c r="J50" s="8">
        <f t="shared" si="1"/>
        <v>93763</v>
      </c>
      <c r="K50" s="8">
        <f>SUM(K48:K49)</f>
        <v>1016</v>
      </c>
      <c r="L50" s="8">
        <f>SUM(L48:L49)</f>
        <v>5940</v>
      </c>
      <c r="M50" s="8">
        <f>SUM(M48:M49)</f>
        <v>356</v>
      </c>
      <c r="N50" s="8">
        <f>SUM(N48:N49)</f>
        <v>3654</v>
      </c>
      <c r="O50" s="8">
        <f t="shared" si="2"/>
        <v>312070</v>
      </c>
      <c r="P50" s="8">
        <f t="shared" si="2"/>
        <v>103357</v>
      </c>
      <c r="Q50" s="8">
        <f t="shared" ref="Q50:AD50" si="28">SUM(Q48:Q49)</f>
        <v>356</v>
      </c>
      <c r="R50" s="8">
        <f t="shared" si="28"/>
        <v>3654</v>
      </c>
      <c r="S50" s="8">
        <f t="shared" si="28"/>
        <v>101295</v>
      </c>
      <c r="T50" s="8">
        <f t="shared" si="28"/>
        <v>31210</v>
      </c>
      <c r="U50" s="8">
        <f t="shared" si="28"/>
        <v>711</v>
      </c>
      <c r="V50" s="8">
        <f t="shared" si="28"/>
        <v>12496</v>
      </c>
      <c r="W50" s="8">
        <f t="shared" si="28"/>
        <v>575</v>
      </c>
      <c r="X50" s="8">
        <f t="shared" si="28"/>
        <v>5302</v>
      </c>
      <c r="Y50" s="8">
        <f t="shared" si="28"/>
        <v>2</v>
      </c>
      <c r="Z50" s="8">
        <f t="shared" si="28"/>
        <v>2</v>
      </c>
      <c r="AA50" s="8">
        <f t="shared" si="28"/>
        <v>28</v>
      </c>
      <c r="AB50" s="8">
        <f t="shared" si="28"/>
        <v>58</v>
      </c>
      <c r="AC50" s="8">
        <f t="shared" si="28"/>
        <v>523</v>
      </c>
      <c r="AD50" s="8">
        <f t="shared" si="28"/>
        <v>5793</v>
      </c>
      <c r="AE50" s="8">
        <f t="shared" si="3"/>
        <v>1839</v>
      </c>
      <c r="AF50" s="8">
        <f t="shared" si="3"/>
        <v>23651</v>
      </c>
      <c r="AG50" s="8">
        <f t="shared" ref="AG50:AX50" si="29">SUM(AG48:AG49)</f>
        <v>2</v>
      </c>
      <c r="AH50" s="8">
        <f t="shared" si="29"/>
        <v>2</v>
      </c>
      <c r="AI50" s="8">
        <f t="shared" si="29"/>
        <v>0</v>
      </c>
      <c r="AJ50" s="8">
        <f t="shared" si="29"/>
        <v>0</v>
      </c>
      <c r="AK50" s="8">
        <f t="shared" si="29"/>
        <v>128</v>
      </c>
      <c r="AL50" s="8">
        <f t="shared" si="29"/>
        <v>744</v>
      </c>
      <c r="AM50" s="8">
        <f t="shared" si="29"/>
        <v>82</v>
      </c>
      <c r="AN50" s="8">
        <f t="shared" si="29"/>
        <v>1991</v>
      </c>
      <c r="AO50" s="8">
        <f t="shared" si="29"/>
        <v>89</v>
      </c>
      <c r="AP50" s="8">
        <f t="shared" si="29"/>
        <v>337</v>
      </c>
      <c r="AQ50" s="8">
        <f t="shared" si="29"/>
        <v>10484</v>
      </c>
      <c r="AR50" s="8">
        <f t="shared" si="29"/>
        <v>2774</v>
      </c>
      <c r="AS50" s="8">
        <f t="shared" si="29"/>
        <v>163</v>
      </c>
      <c r="AT50" s="8">
        <f t="shared" si="29"/>
        <v>939</v>
      </c>
      <c r="AU50" s="8">
        <f t="shared" si="29"/>
        <v>10946</v>
      </c>
      <c r="AV50" s="8">
        <f t="shared" si="29"/>
        <v>6785</v>
      </c>
      <c r="AW50" s="8">
        <f t="shared" si="29"/>
        <v>0</v>
      </c>
      <c r="AX50" s="8">
        <f t="shared" si="29"/>
        <v>0</v>
      </c>
      <c r="AY50" s="9">
        <f t="shared" si="23"/>
        <v>324855</v>
      </c>
      <c r="AZ50" s="9">
        <f t="shared" si="23"/>
        <v>133793</v>
      </c>
      <c r="BA50" s="8">
        <f t="shared" ref="BA50:BJ50" si="30">SUM(BA48:BA49)</f>
        <v>267</v>
      </c>
      <c r="BB50" s="8">
        <f t="shared" si="30"/>
        <v>1344</v>
      </c>
      <c r="BC50" s="8">
        <f t="shared" si="30"/>
        <v>74</v>
      </c>
      <c r="BD50" s="8">
        <f t="shared" si="30"/>
        <v>1895</v>
      </c>
      <c r="BE50" s="8">
        <f t="shared" si="30"/>
        <v>74</v>
      </c>
      <c r="BF50" s="8">
        <f t="shared" si="30"/>
        <v>2276</v>
      </c>
      <c r="BG50" s="8">
        <f t="shared" si="30"/>
        <v>1037</v>
      </c>
      <c r="BH50" s="8">
        <f t="shared" si="30"/>
        <v>10417</v>
      </c>
      <c r="BI50" s="8">
        <f t="shared" si="30"/>
        <v>693</v>
      </c>
      <c r="BJ50" s="8">
        <f t="shared" si="30"/>
        <v>6937</v>
      </c>
      <c r="BK50" s="8">
        <f t="shared" si="6"/>
        <v>2145</v>
      </c>
      <c r="BL50" s="8">
        <f t="shared" si="6"/>
        <v>22869</v>
      </c>
      <c r="BM50" s="8">
        <f t="shared" si="16"/>
        <v>327000</v>
      </c>
      <c r="BN50" s="8">
        <f t="shared" si="16"/>
        <v>156662</v>
      </c>
      <c r="BO50" s="8">
        <f>SUM(BO48:BO49)</f>
        <v>9649</v>
      </c>
      <c r="BP50" s="8">
        <f>SUM(BP48:BP49)</f>
        <v>9649</v>
      </c>
      <c r="BQ50" s="8">
        <f>SUM(BQ48:BQ49)</f>
        <v>1595</v>
      </c>
      <c r="BR50" s="8">
        <f>SUM(BR48:BR49)</f>
        <v>1595</v>
      </c>
    </row>
    <row r="51" spans="1:94" s="22" customFormat="1" ht="18" customHeight="1" x14ac:dyDescent="0.25">
      <c r="A51" s="39">
        <v>39</v>
      </c>
      <c r="B51" s="20" t="s">
        <v>68</v>
      </c>
      <c r="C51" s="33">
        <v>14160</v>
      </c>
      <c r="D51" s="33">
        <v>3590</v>
      </c>
      <c r="E51" s="33">
        <v>31</v>
      </c>
      <c r="F51" s="33">
        <v>536</v>
      </c>
      <c r="G51" s="33">
        <v>29</v>
      </c>
      <c r="H51" s="33">
        <v>302</v>
      </c>
      <c r="I51" s="8">
        <f t="shared" si="1"/>
        <v>14220</v>
      </c>
      <c r="J51" s="8">
        <f t="shared" si="1"/>
        <v>4428</v>
      </c>
      <c r="K51" s="33">
        <v>43</v>
      </c>
      <c r="L51" s="33">
        <v>260</v>
      </c>
      <c r="M51" s="33">
        <v>18</v>
      </c>
      <c r="N51" s="33">
        <v>191</v>
      </c>
      <c r="O51" s="8">
        <f t="shared" si="2"/>
        <v>14281</v>
      </c>
      <c r="P51" s="8">
        <f t="shared" si="2"/>
        <v>4879</v>
      </c>
      <c r="Q51" s="33">
        <v>18</v>
      </c>
      <c r="R51" s="33">
        <v>191</v>
      </c>
      <c r="S51" s="33">
        <v>6965</v>
      </c>
      <c r="T51" s="33">
        <v>2165</v>
      </c>
      <c r="U51" s="33">
        <v>47</v>
      </c>
      <c r="V51" s="33">
        <v>795</v>
      </c>
      <c r="W51" s="33">
        <v>34</v>
      </c>
      <c r="X51" s="33">
        <v>347</v>
      </c>
      <c r="Y51" s="33">
        <v>0</v>
      </c>
      <c r="Z51" s="33">
        <v>0</v>
      </c>
      <c r="AA51" s="33">
        <v>0</v>
      </c>
      <c r="AB51" s="33">
        <v>0</v>
      </c>
      <c r="AC51" s="33">
        <v>26</v>
      </c>
      <c r="AD51" s="33">
        <v>300</v>
      </c>
      <c r="AE51" s="8">
        <f t="shared" si="3"/>
        <v>107</v>
      </c>
      <c r="AF51" s="8">
        <f t="shared" si="3"/>
        <v>1442</v>
      </c>
      <c r="AG51" s="33">
        <v>0</v>
      </c>
      <c r="AH51" s="33">
        <v>0</v>
      </c>
      <c r="AI51" s="33">
        <v>0</v>
      </c>
      <c r="AJ51" s="33">
        <v>0</v>
      </c>
      <c r="AK51" s="33">
        <v>7</v>
      </c>
      <c r="AL51" s="33">
        <v>44</v>
      </c>
      <c r="AM51" s="33">
        <v>6</v>
      </c>
      <c r="AN51" s="33">
        <v>165</v>
      </c>
      <c r="AO51" s="33">
        <v>2</v>
      </c>
      <c r="AP51" s="33">
        <v>10</v>
      </c>
      <c r="AQ51" s="33">
        <v>521</v>
      </c>
      <c r="AR51" s="33">
        <v>141</v>
      </c>
      <c r="AS51" s="33">
        <v>7</v>
      </c>
      <c r="AT51" s="33">
        <v>68</v>
      </c>
      <c r="AU51" s="8">
        <f t="shared" ref="AU51:AV54" si="31">AI51+AK51+AM51+AO51+AQ51+AS51</f>
        <v>543</v>
      </c>
      <c r="AV51" s="8">
        <f t="shared" si="31"/>
        <v>428</v>
      </c>
      <c r="AW51" s="33">
        <v>0</v>
      </c>
      <c r="AX51" s="33">
        <v>0</v>
      </c>
      <c r="AY51" s="30">
        <f t="shared" si="23"/>
        <v>14931</v>
      </c>
      <c r="AZ51" s="30">
        <f t="shared" si="23"/>
        <v>6749</v>
      </c>
      <c r="BA51" s="33">
        <v>14</v>
      </c>
      <c r="BB51" s="33">
        <v>71</v>
      </c>
      <c r="BC51" s="33">
        <v>4</v>
      </c>
      <c r="BD51" s="33">
        <v>102</v>
      </c>
      <c r="BE51" s="33">
        <v>4</v>
      </c>
      <c r="BF51" s="33">
        <v>122</v>
      </c>
      <c r="BG51" s="33">
        <v>58</v>
      </c>
      <c r="BH51" s="33">
        <v>587</v>
      </c>
      <c r="BI51" s="33">
        <v>38</v>
      </c>
      <c r="BJ51" s="33">
        <v>391</v>
      </c>
      <c r="BK51" s="8">
        <f t="shared" si="6"/>
        <v>118</v>
      </c>
      <c r="BL51" s="8">
        <f t="shared" si="6"/>
        <v>1273</v>
      </c>
      <c r="BM51" s="8">
        <f t="shared" si="16"/>
        <v>15049</v>
      </c>
      <c r="BN51" s="8">
        <f t="shared" si="16"/>
        <v>8022</v>
      </c>
      <c r="BO51" s="33">
        <v>544</v>
      </c>
      <c r="BP51" s="33">
        <v>544</v>
      </c>
      <c r="BQ51" s="33">
        <v>87</v>
      </c>
      <c r="BR51" s="33">
        <v>87</v>
      </c>
    </row>
    <row r="52" spans="1:94" s="16" customFormat="1" ht="18" customHeight="1" x14ac:dyDescent="0.25">
      <c r="A52" s="39">
        <v>40</v>
      </c>
      <c r="B52" s="20" t="s">
        <v>73</v>
      </c>
      <c r="C52" s="185">
        <v>1751</v>
      </c>
      <c r="D52" s="185">
        <v>444</v>
      </c>
      <c r="E52" s="185">
        <v>4</v>
      </c>
      <c r="F52" s="185">
        <v>75</v>
      </c>
      <c r="G52" s="185">
        <v>4</v>
      </c>
      <c r="H52" s="186">
        <v>41</v>
      </c>
      <c r="I52" s="8">
        <f t="shared" si="1"/>
        <v>1759</v>
      </c>
      <c r="J52" s="8">
        <f t="shared" si="1"/>
        <v>560</v>
      </c>
      <c r="K52" s="185">
        <v>5</v>
      </c>
      <c r="L52" s="185">
        <v>39</v>
      </c>
      <c r="M52" s="185">
        <v>2</v>
      </c>
      <c r="N52" s="185">
        <v>27</v>
      </c>
      <c r="O52" s="8">
        <f t="shared" si="2"/>
        <v>1766</v>
      </c>
      <c r="P52" s="8">
        <f t="shared" si="2"/>
        <v>626</v>
      </c>
      <c r="Q52" s="185">
        <v>2</v>
      </c>
      <c r="R52" s="185">
        <v>27</v>
      </c>
      <c r="S52" s="7">
        <v>750</v>
      </c>
      <c r="T52" s="7">
        <v>315</v>
      </c>
      <c r="U52" s="185">
        <v>13</v>
      </c>
      <c r="V52" s="185">
        <v>200</v>
      </c>
      <c r="W52" s="185">
        <v>6</v>
      </c>
      <c r="X52" s="185">
        <v>74</v>
      </c>
      <c r="Y52" s="185">
        <v>0</v>
      </c>
      <c r="Z52" s="185">
        <v>0</v>
      </c>
      <c r="AA52" s="185">
        <v>0</v>
      </c>
      <c r="AB52" s="185">
        <v>0</v>
      </c>
      <c r="AC52" s="185">
        <v>5</v>
      </c>
      <c r="AD52" s="185">
        <v>62</v>
      </c>
      <c r="AE52" s="8">
        <f t="shared" si="3"/>
        <v>24</v>
      </c>
      <c r="AF52" s="8">
        <f t="shared" si="3"/>
        <v>336</v>
      </c>
      <c r="AG52" s="185">
        <v>0</v>
      </c>
      <c r="AH52" s="185">
        <v>0</v>
      </c>
      <c r="AI52" s="185">
        <v>0</v>
      </c>
      <c r="AJ52" s="185">
        <v>0</v>
      </c>
      <c r="AK52" s="185">
        <v>1</v>
      </c>
      <c r="AL52" s="185">
        <v>8</v>
      </c>
      <c r="AM52" s="185">
        <v>2</v>
      </c>
      <c r="AN52" s="185">
        <v>48</v>
      </c>
      <c r="AO52" s="185">
        <v>0</v>
      </c>
      <c r="AP52" s="185">
        <v>0</v>
      </c>
      <c r="AQ52" s="185">
        <v>73</v>
      </c>
      <c r="AR52" s="185">
        <v>21</v>
      </c>
      <c r="AS52" s="185">
        <v>1</v>
      </c>
      <c r="AT52" s="185">
        <v>9</v>
      </c>
      <c r="AU52" s="8">
        <f t="shared" si="31"/>
        <v>77</v>
      </c>
      <c r="AV52" s="8">
        <f t="shared" si="31"/>
        <v>86</v>
      </c>
      <c r="AW52" s="33">
        <v>0</v>
      </c>
      <c r="AX52" s="33">
        <v>0</v>
      </c>
      <c r="AY52" s="30">
        <f t="shared" si="23"/>
        <v>1867</v>
      </c>
      <c r="AZ52" s="30">
        <f t="shared" si="23"/>
        <v>1048</v>
      </c>
      <c r="BA52" s="185">
        <v>7</v>
      </c>
      <c r="BB52" s="185">
        <v>36</v>
      </c>
      <c r="BC52" s="185">
        <v>2</v>
      </c>
      <c r="BD52" s="185">
        <v>52</v>
      </c>
      <c r="BE52" s="185">
        <v>2</v>
      </c>
      <c r="BF52" s="185">
        <v>62</v>
      </c>
      <c r="BG52" s="185">
        <v>28</v>
      </c>
      <c r="BH52" s="185">
        <v>282</v>
      </c>
      <c r="BI52" s="185">
        <v>18</v>
      </c>
      <c r="BJ52" s="185">
        <v>188</v>
      </c>
      <c r="BK52" s="8">
        <f t="shared" si="6"/>
        <v>57</v>
      </c>
      <c r="BL52" s="8">
        <f t="shared" si="6"/>
        <v>620</v>
      </c>
      <c r="BM52" s="8">
        <f t="shared" si="16"/>
        <v>1924</v>
      </c>
      <c r="BN52" s="8">
        <f t="shared" si="16"/>
        <v>1668</v>
      </c>
      <c r="BO52" s="185">
        <v>261</v>
      </c>
      <c r="BP52" s="185">
        <v>261</v>
      </c>
      <c r="BQ52" s="33">
        <v>40</v>
      </c>
      <c r="BR52" s="33">
        <v>40</v>
      </c>
    </row>
    <row r="53" spans="1:94" s="16" customFormat="1" ht="18" customHeight="1" x14ac:dyDescent="0.25">
      <c r="A53" s="39">
        <v>41</v>
      </c>
      <c r="B53" s="20" t="s">
        <v>74</v>
      </c>
      <c r="C53" s="8"/>
      <c r="D53" s="8"/>
      <c r="E53" s="8"/>
      <c r="F53" s="8"/>
      <c r="G53" s="8"/>
      <c r="H53" s="8"/>
      <c r="I53" s="8">
        <f t="shared" si="1"/>
        <v>0</v>
      </c>
      <c r="J53" s="8">
        <f t="shared" si="1"/>
        <v>0</v>
      </c>
      <c r="K53" s="7"/>
      <c r="L53" s="7"/>
      <c r="M53" s="7"/>
      <c r="N53" s="7"/>
      <c r="O53" s="8">
        <f t="shared" si="2"/>
        <v>0</v>
      </c>
      <c r="P53" s="8">
        <f t="shared" si="2"/>
        <v>0</v>
      </c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8">
        <f t="shared" si="3"/>
        <v>0</v>
      </c>
      <c r="AF53" s="8">
        <f t="shared" si="3"/>
        <v>0</v>
      </c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8">
        <f t="shared" si="31"/>
        <v>0</v>
      </c>
      <c r="AV53" s="8">
        <f t="shared" si="31"/>
        <v>0</v>
      </c>
      <c r="AW53" s="7"/>
      <c r="AX53" s="7"/>
      <c r="AY53" s="30">
        <f t="shared" si="23"/>
        <v>0</v>
      </c>
      <c r="AZ53" s="30">
        <f t="shared" si="23"/>
        <v>0</v>
      </c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8">
        <f t="shared" si="6"/>
        <v>0</v>
      </c>
      <c r="BL53" s="8">
        <f t="shared" si="6"/>
        <v>0</v>
      </c>
      <c r="BM53" s="8">
        <f t="shared" si="16"/>
        <v>0</v>
      </c>
      <c r="BN53" s="8">
        <f t="shared" si="16"/>
        <v>0</v>
      </c>
      <c r="BO53" s="7"/>
      <c r="BP53" s="7"/>
      <c r="BQ53" s="33"/>
      <c r="BR53" s="33"/>
    </row>
    <row r="54" spans="1:94" s="16" customFormat="1" ht="18" customHeight="1" x14ac:dyDescent="0.25">
      <c r="A54" s="39">
        <v>42</v>
      </c>
      <c r="B54" s="20" t="s">
        <v>75</v>
      </c>
      <c r="C54" s="8"/>
      <c r="D54" s="8"/>
      <c r="E54" s="8"/>
      <c r="F54" s="8"/>
      <c r="G54" s="8"/>
      <c r="H54" s="8"/>
      <c r="I54" s="8">
        <f t="shared" si="1"/>
        <v>0</v>
      </c>
      <c r="J54" s="8">
        <f t="shared" si="1"/>
        <v>0</v>
      </c>
      <c r="K54" s="7"/>
      <c r="L54" s="7"/>
      <c r="M54" s="7"/>
      <c r="N54" s="7"/>
      <c r="O54" s="8">
        <f t="shared" si="2"/>
        <v>0</v>
      </c>
      <c r="P54" s="8">
        <f t="shared" si="2"/>
        <v>0</v>
      </c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8">
        <f t="shared" si="3"/>
        <v>0</v>
      </c>
      <c r="AF54" s="8">
        <f t="shared" si="3"/>
        <v>0</v>
      </c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8">
        <f t="shared" si="31"/>
        <v>0</v>
      </c>
      <c r="AV54" s="8">
        <f t="shared" si="31"/>
        <v>0</v>
      </c>
      <c r="AW54" s="7"/>
      <c r="AX54" s="7"/>
      <c r="AY54" s="30">
        <f t="shared" si="23"/>
        <v>0</v>
      </c>
      <c r="AZ54" s="30">
        <f t="shared" si="23"/>
        <v>0</v>
      </c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8">
        <f t="shared" si="6"/>
        <v>0</v>
      </c>
      <c r="BL54" s="8">
        <f t="shared" si="6"/>
        <v>0</v>
      </c>
      <c r="BM54" s="8">
        <f t="shared" si="16"/>
        <v>0</v>
      </c>
      <c r="BN54" s="8">
        <f t="shared" si="16"/>
        <v>0</v>
      </c>
      <c r="BO54" s="7"/>
      <c r="BP54" s="7"/>
      <c r="BQ54" s="33"/>
      <c r="BR54" s="33"/>
    </row>
    <row r="55" spans="1:94" s="16" customFormat="1" ht="18" customHeight="1" x14ac:dyDescent="0.25">
      <c r="A55" s="38"/>
      <c r="B55" s="13" t="s">
        <v>69</v>
      </c>
      <c r="C55" s="8">
        <f t="shared" ref="C55:H55" si="32">SUM(C51:C54)</f>
        <v>15911</v>
      </c>
      <c r="D55" s="8">
        <f t="shared" si="32"/>
        <v>4034</v>
      </c>
      <c r="E55" s="8">
        <f t="shared" si="32"/>
        <v>35</v>
      </c>
      <c r="F55" s="8">
        <f t="shared" si="32"/>
        <v>611</v>
      </c>
      <c r="G55" s="8">
        <f t="shared" si="32"/>
        <v>33</v>
      </c>
      <c r="H55" s="8">
        <f t="shared" si="32"/>
        <v>343</v>
      </c>
      <c r="I55" s="8">
        <f t="shared" si="1"/>
        <v>15979</v>
      </c>
      <c r="J55" s="8">
        <f t="shared" si="1"/>
        <v>4988</v>
      </c>
      <c r="K55" s="8">
        <f t="shared" ref="K55:N55" si="33">SUM(K51:K54)</f>
        <v>48</v>
      </c>
      <c r="L55" s="8">
        <f t="shared" si="33"/>
        <v>299</v>
      </c>
      <c r="M55" s="8">
        <f t="shared" si="33"/>
        <v>20</v>
      </c>
      <c r="N55" s="8">
        <f t="shared" si="33"/>
        <v>218</v>
      </c>
      <c r="O55" s="8">
        <f t="shared" si="2"/>
        <v>16047</v>
      </c>
      <c r="P55" s="8">
        <f t="shared" si="2"/>
        <v>5505</v>
      </c>
      <c r="Q55" s="8">
        <f t="shared" ref="Q55:T55" si="34">SUM(Q51:Q54)</f>
        <v>20</v>
      </c>
      <c r="R55" s="8">
        <f t="shared" si="34"/>
        <v>218</v>
      </c>
      <c r="S55" s="8">
        <f t="shared" si="34"/>
        <v>7715</v>
      </c>
      <c r="T55" s="8">
        <f t="shared" si="34"/>
        <v>2480</v>
      </c>
      <c r="U55" s="8">
        <f>SUM(U51:U54)</f>
        <v>60</v>
      </c>
      <c r="V55" s="8">
        <f t="shared" ref="V55:AD55" si="35">SUM(V51:V54)</f>
        <v>995</v>
      </c>
      <c r="W55" s="8">
        <f t="shared" si="35"/>
        <v>40</v>
      </c>
      <c r="X55" s="8">
        <f t="shared" si="35"/>
        <v>421</v>
      </c>
      <c r="Y55" s="8">
        <f t="shared" si="35"/>
        <v>0</v>
      </c>
      <c r="Z55" s="8">
        <f t="shared" si="35"/>
        <v>0</v>
      </c>
      <c r="AA55" s="8">
        <f t="shared" si="35"/>
        <v>0</v>
      </c>
      <c r="AB55" s="8">
        <f t="shared" si="35"/>
        <v>0</v>
      </c>
      <c r="AC55" s="8">
        <f t="shared" si="35"/>
        <v>31</v>
      </c>
      <c r="AD55" s="8">
        <f t="shared" si="35"/>
        <v>362</v>
      </c>
      <c r="AE55" s="8">
        <f t="shared" si="3"/>
        <v>131</v>
      </c>
      <c r="AF55" s="8">
        <f t="shared" si="3"/>
        <v>1778</v>
      </c>
      <c r="AG55" s="8">
        <f t="shared" ref="AG55:AH55" si="36">SUM(AG51:AG54)</f>
        <v>0</v>
      </c>
      <c r="AH55" s="8">
        <f t="shared" si="36"/>
        <v>0</v>
      </c>
      <c r="AI55" s="8">
        <f>SUM(AI51:AI54)</f>
        <v>0</v>
      </c>
      <c r="AJ55" s="8">
        <f t="shared" ref="AJ55:AX55" si="37">SUM(AJ51:AJ54)</f>
        <v>0</v>
      </c>
      <c r="AK55" s="8">
        <f t="shared" si="37"/>
        <v>8</v>
      </c>
      <c r="AL55" s="8">
        <f t="shared" si="37"/>
        <v>52</v>
      </c>
      <c r="AM55" s="8">
        <f t="shared" si="37"/>
        <v>8</v>
      </c>
      <c r="AN55" s="8">
        <f t="shared" si="37"/>
        <v>213</v>
      </c>
      <c r="AO55" s="8">
        <f t="shared" si="37"/>
        <v>2</v>
      </c>
      <c r="AP55" s="8">
        <f t="shared" si="37"/>
        <v>10</v>
      </c>
      <c r="AQ55" s="8">
        <f t="shared" si="37"/>
        <v>594</v>
      </c>
      <c r="AR55" s="8">
        <f t="shared" si="37"/>
        <v>162</v>
      </c>
      <c r="AS55" s="8">
        <f t="shared" si="37"/>
        <v>8</v>
      </c>
      <c r="AT55" s="8">
        <f t="shared" si="37"/>
        <v>77</v>
      </c>
      <c r="AU55" s="8">
        <f t="shared" si="37"/>
        <v>620</v>
      </c>
      <c r="AV55" s="8">
        <f t="shared" si="37"/>
        <v>514</v>
      </c>
      <c r="AW55" s="8">
        <f t="shared" si="37"/>
        <v>0</v>
      </c>
      <c r="AX55" s="8">
        <f t="shared" si="37"/>
        <v>0</v>
      </c>
      <c r="AY55" s="9">
        <f t="shared" si="23"/>
        <v>16798</v>
      </c>
      <c r="AZ55" s="9">
        <f t="shared" si="23"/>
        <v>7797</v>
      </c>
      <c r="BA55" s="8">
        <f>SUM(BA51:BA54)</f>
        <v>21</v>
      </c>
      <c r="BB55" s="8">
        <f t="shared" ref="BB55:BJ55" si="38">SUM(BB51:BB54)</f>
        <v>107</v>
      </c>
      <c r="BC55" s="8">
        <f t="shared" si="38"/>
        <v>6</v>
      </c>
      <c r="BD55" s="8">
        <f t="shared" si="38"/>
        <v>154</v>
      </c>
      <c r="BE55" s="8">
        <f t="shared" si="38"/>
        <v>6</v>
      </c>
      <c r="BF55" s="8">
        <f t="shared" si="38"/>
        <v>184</v>
      </c>
      <c r="BG55" s="8">
        <f t="shared" si="38"/>
        <v>86</v>
      </c>
      <c r="BH55" s="8">
        <f t="shared" si="38"/>
        <v>869</v>
      </c>
      <c r="BI55" s="8">
        <f t="shared" si="38"/>
        <v>56</v>
      </c>
      <c r="BJ55" s="8">
        <f t="shared" si="38"/>
        <v>579</v>
      </c>
      <c r="BK55" s="8">
        <f t="shared" si="6"/>
        <v>175</v>
      </c>
      <c r="BL55" s="8">
        <f t="shared" si="6"/>
        <v>1893</v>
      </c>
      <c r="BM55" s="8">
        <f t="shared" si="16"/>
        <v>16973</v>
      </c>
      <c r="BN55" s="8">
        <f t="shared" si="16"/>
        <v>9690</v>
      </c>
      <c r="BO55" s="8">
        <f>SUM(BO51:BO54)</f>
        <v>805</v>
      </c>
      <c r="BP55" s="8">
        <f>SUM(BP51:BP54)</f>
        <v>805</v>
      </c>
      <c r="BQ55" s="8">
        <f>SUM(BQ51:BQ54)</f>
        <v>127</v>
      </c>
      <c r="BR55" s="8">
        <f>SUM(BR51:BR54)</f>
        <v>127</v>
      </c>
    </row>
    <row r="56" spans="1:94" s="10" customFormat="1" ht="18" customHeight="1" x14ac:dyDescent="0.25">
      <c r="A56" s="37">
        <v>44</v>
      </c>
      <c r="B56" s="42" t="s">
        <v>101</v>
      </c>
      <c r="C56" s="33">
        <v>24545</v>
      </c>
      <c r="D56" s="33">
        <v>5786</v>
      </c>
      <c r="E56" s="33">
        <v>85</v>
      </c>
      <c r="F56" s="33">
        <v>1082</v>
      </c>
      <c r="G56" s="33">
        <v>56</v>
      </c>
      <c r="H56" s="33">
        <v>582</v>
      </c>
      <c r="I56" s="8">
        <f t="shared" si="1"/>
        <v>24686</v>
      </c>
      <c r="J56" s="8">
        <f t="shared" si="1"/>
        <v>7450</v>
      </c>
      <c r="K56" s="33">
        <v>76</v>
      </c>
      <c r="L56" s="33">
        <v>525</v>
      </c>
      <c r="M56" s="33">
        <v>28</v>
      </c>
      <c r="N56" s="33">
        <v>332</v>
      </c>
      <c r="O56" s="8">
        <f t="shared" si="2"/>
        <v>24790</v>
      </c>
      <c r="P56" s="8">
        <f t="shared" si="2"/>
        <v>8307</v>
      </c>
      <c r="Q56" s="33">
        <v>28</v>
      </c>
      <c r="R56" s="33">
        <v>332</v>
      </c>
      <c r="S56" s="33">
        <v>9670</v>
      </c>
      <c r="T56" s="33">
        <v>3435</v>
      </c>
      <c r="U56" s="33">
        <v>104</v>
      </c>
      <c r="V56" s="33">
        <v>1653</v>
      </c>
      <c r="W56" s="33">
        <v>58</v>
      </c>
      <c r="X56" s="33">
        <v>667</v>
      </c>
      <c r="Y56" s="33">
        <v>0</v>
      </c>
      <c r="Z56" s="33">
        <v>0</v>
      </c>
      <c r="AA56" s="33">
        <v>0</v>
      </c>
      <c r="AB56" s="33">
        <v>0</v>
      </c>
      <c r="AC56" s="33">
        <v>55</v>
      </c>
      <c r="AD56" s="33">
        <v>638</v>
      </c>
      <c r="AE56" s="8">
        <f t="shared" si="3"/>
        <v>217</v>
      </c>
      <c r="AF56" s="8">
        <f t="shared" si="3"/>
        <v>2958</v>
      </c>
      <c r="AG56" s="33">
        <v>0</v>
      </c>
      <c r="AH56" s="33">
        <v>0</v>
      </c>
      <c r="AI56" s="33">
        <v>0</v>
      </c>
      <c r="AJ56" s="33">
        <v>0</v>
      </c>
      <c r="AK56" s="33">
        <v>12</v>
      </c>
      <c r="AL56" s="33">
        <v>87</v>
      </c>
      <c r="AM56" s="33">
        <v>14</v>
      </c>
      <c r="AN56" s="33">
        <v>352</v>
      </c>
      <c r="AO56" s="33">
        <v>5</v>
      </c>
      <c r="AP56" s="33">
        <v>22</v>
      </c>
      <c r="AQ56" s="33">
        <v>946</v>
      </c>
      <c r="AR56" s="33">
        <v>251</v>
      </c>
      <c r="AS56" s="33">
        <v>13</v>
      </c>
      <c r="AT56" s="33">
        <v>106</v>
      </c>
      <c r="AU56" s="8">
        <f>AI56+AK56+AM56+AO56+AQ56+AS56</f>
        <v>990</v>
      </c>
      <c r="AV56" s="8">
        <f>AJ56+AL56+AN56+AP56+AR56+AT56</f>
        <v>818</v>
      </c>
      <c r="AW56" s="33">
        <v>0</v>
      </c>
      <c r="AX56" s="33">
        <v>0</v>
      </c>
      <c r="AY56" s="30">
        <f>O56+AE56+AU56</f>
        <v>25997</v>
      </c>
      <c r="AZ56" s="30">
        <f>P56+AF56+AV56</f>
        <v>12083</v>
      </c>
      <c r="BA56" s="33">
        <v>48</v>
      </c>
      <c r="BB56" s="33">
        <v>246</v>
      </c>
      <c r="BC56" s="33">
        <v>13</v>
      </c>
      <c r="BD56" s="33">
        <v>354</v>
      </c>
      <c r="BE56" s="33">
        <v>13</v>
      </c>
      <c r="BF56" s="33">
        <v>426</v>
      </c>
      <c r="BG56" s="33">
        <v>194</v>
      </c>
      <c r="BH56" s="33">
        <v>1958</v>
      </c>
      <c r="BI56" s="33">
        <v>129</v>
      </c>
      <c r="BJ56" s="33">
        <v>1303</v>
      </c>
      <c r="BK56" s="8">
        <f t="shared" si="6"/>
        <v>397</v>
      </c>
      <c r="BL56" s="8">
        <f t="shared" si="6"/>
        <v>4287</v>
      </c>
      <c r="BM56" s="8">
        <f t="shared" si="16"/>
        <v>26394</v>
      </c>
      <c r="BN56" s="8">
        <f t="shared" si="16"/>
        <v>16370</v>
      </c>
      <c r="BO56" s="33">
        <v>1815</v>
      </c>
      <c r="BP56" s="33">
        <v>1815</v>
      </c>
      <c r="BQ56" s="33">
        <v>282</v>
      </c>
      <c r="BR56" s="33">
        <v>282</v>
      </c>
    </row>
    <row r="57" spans="1:94" s="16" customFormat="1" ht="18" customHeight="1" x14ac:dyDescent="0.25">
      <c r="A57" s="38"/>
      <c r="B57" s="13" t="s">
        <v>43</v>
      </c>
      <c r="C57" s="8">
        <f>C56</f>
        <v>24545</v>
      </c>
      <c r="D57" s="8">
        <f t="shared" ref="D57:BO57" si="39">D56</f>
        <v>5786</v>
      </c>
      <c r="E57" s="8">
        <f t="shared" si="39"/>
        <v>85</v>
      </c>
      <c r="F57" s="8">
        <f t="shared" si="39"/>
        <v>1082</v>
      </c>
      <c r="G57" s="8">
        <f t="shared" si="39"/>
        <v>56</v>
      </c>
      <c r="H57" s="8">
        <f t="shared" si="39"/>
        <v>582</v>
      </c>
      <c r="I57" s="8">
        <f t="shared" si="39"/>
        <v>24686</v>
      </c>
      <c r="J57" s="8">
        <f t="shared" si="39"/>
        <v>7450</v>
      </c>
      <c r="K57" s="8">
        <f t="shared" si="39"/>
        <v>76</v>
      </c>
      <c r="L57" s="8">
        <f t="shared" si="39"/>
        <v>525</v>
      </c>
      <c r="M57" s="8">
        <f t="shared" si="39"/>
        <v>28</v>
      </c>
      <c r="N57" s="8">
        <f t="shared" si="39"/>
        <v>332</v>
      </c>
      <c r="O57" s="8">
        <f t="shared" si="39"/>
        <v>24790</v>
      </c>
      <c r="P57" s="8">
        <f t="shared" si="39"/>
        <v>8307</v>
      </c>
      <c r="Q57" s="8">
        <f t="shared" si="39"/>
        <v>28</v>
      </c>
      <c r="R57" s="8">
        <f t="shared" si="39"/>
        <v>332</v>
      </c>
      <c r="S57" s="8">
        <f t="shared" si="39"/>
        <v>9670</v>
      </c>
      <c r="T57" s="8">
        <f t="shared" si="39"/>
        <v>3435</v>
      </c>
      <c r="U57" s="8">
        <f t="shared" si="39"/>
        <v>104</v>
      </c>
      <c r="V57" s="8">
        <f t="shared" si="39"/>
        <v>1653</v>
      </c>
      <c r="W57" s="8">
        <f t="shared" si="39"/>
        <v>58</v>
      </c>
      <c r="X57" s="8">
        <f t="shared" si="39"/>
        <v>667</v>
      </c>
      <c r="Y57" s="8">
        <f t="shared" si="39"/>
        <v>0</v>
      </c>
      <c r="Z57" s="8">
        <f t="shared" si="39"/>
        <v>0</v>
      </c>
      <c r="AA57" s="8">
        <f t="shared" si="39"/>
        <v>0</v>
      </c>
      <c r="AB57" s="8">
        <f t="shared" si="39"/>
        <v>0</v>
      </c>
      <c r="AC57" s="8">
        <f t="shared" si="39"/>
        <v>55</v>
      </c>
      <c r="AD57" s="8">
        <f t="shared" si="39"/>
        <v>638</v>
      </c>
      <c r="AE57" s="8">
        <f t="shared" si="39"/>
        <v>217</v>
      </c>
      <c r="AF57" s="8">
        <f t="shared" si="39"/>
        <v>2958</v>
      </c>
      <c r="AG57" s="8">
        <f t="shared" si="39"/>
        <v>0</v>
      </c>
      <c r="AH57" s="8">
        <f t="shared" si="39"/>
        <v>0</v>
      </c>
      <c r="AI57" s="8">
        <f t="shared" si="39"/>
        <v>0</v>
      </c>
      <c r="AJ57" s="8">
        <f t="shared" si="39"/>
        <v>0</v>
      </c>
      <c r="AK57" s="8">
        <f t="shared" si="39"/>
        <v>12</v>
      </c>
      <c r="AL57" s="8">
        <f t="shared" si="39"/>
        <v>87</v>
      </c>
      <c r="AM57" s="8">
        <f t="shared" si="39"/>
        <v>14</v>
      </c>
      <c r="AN57" s="8">
        <f t="shared" si="39"/>
        <v>352</v>
      </c>
      <c r="AO57" s="8">
        <f t="shared" si="39"/>
        <v>5</v>
      </c>
      <c r="AP57" s="8">
        <f t="shared" si="39"/>
        <v>22</v>
      </c>
      <c r="AQ57" s="8">
        <f t="shared" si="39"/>
        <v>946</v>
      </c>
      <c r="AR57" s="8">
        <f t="shared" si="39"/>
        <v>251</v>
      </c>
      <c r="AS57" s="8">
        <f t="shared" si="39"/>
        <v>13</v>
      </c>
      <c r="AT57" s="8">
        <f t="shared" si="39"/>
        <v>106</v>
      </c>
      <c r="AU57" s="8">
        <f t="shared" si="39"/>
        <v>990</v>
      </c>
      <c r="AV57" s="8">
        <f t="shared" si="39"/>
        <v>818</v>
      </c>
      <c r="AW57" s="8">
        <f t="shared" si="39"/>
        <v>0</v>
      </c>
      <c r="AX57" s="8">
        <f t="shared" si="39"/>
        <v>0</v>
      </c>
      <c r="AY57" s="8">
        <f t="shared" si="39"/>
        <v>25997</v>
      </c>
      <c r="AZ57" s="8">
        <f t="shared" si="39"/>
        <v>12083</v>
      </c>
      <c r="BA57" s="8">
        <f t="shared" si="39"/>
        <v>48</v>
      </c>
      <c r="BB57" s="8">
        <f t="shared" si="39"/>
        <v>246</v>
      </c>
      <c r="BC57" s="8">
        <f t="shared" si="39"/>
        <v>13</v>
      </c>
      <c r="BD57" s="8">
        <f t="shared" si="39"/>
        <v>354</v>
      </c>
      <c r="BE57" s="8">
        <f t="shared" si="39"/>
        <v>13</v>
      </c>
      <c r="BF57" s="8">
        <f t="shared" si="39"/>
        <v>426</v>
      </c>
      <c r="BG57" s="8">
        <f t="shared" si="39"/>
        <v>194</v>
      </c>
      <c r="BH57" s="8">
        <f t="shared" si="39"/>
        <v>1958</v>
      </c>
      <c r="BI57" s="8">
        <f t="shared" si="39"/>
        <v>129</v>
      </c>
      <c r="BJ57" s="8">
        <f t="shared" si="39"/>
        <v>1303</v>
      </c>
      <c r="BK57" s="8">
        <f t="shared" si="39"/>
        <v>397</v>
      </c>
      <c r="BL57" s="8">
        <f t="shared" si="39"/>
        <v>4287</v>
      </c>
      <c r="BM57" s="8">
        <f t="shared" si="39"/>
        <v>26394</v>
      </c>
      <c r="BN57" s="8">
        <f t="shared" si="39"/>
        <v>16370</v>
      </c>
      <c r="BO57" s="8">
        <f t="shared" si="39"/>
        <v>1815</v>
      </c>
      <c r="BP57" s="8">
        <f t="shared" ref="BP57:BR57" si="40">BP56</f>
        <v>1815</v>
      </c>
      <c r="BQ57" s="8">
        <f t="shared" si="40"/>
        <v>282</v>
      </c>
      <c r="BR57" s="8">
        <f t="shared" si="40"/>
        <v>282</v>
      </c>
    </row>
    <row r="58" spans="1:94" s="16" customFormat="1" ht="18" customHeight="1" x14ac:dyDescent="0.25">
      <c r="A58" s="38"/>
      <c r="B58" s="13" t="s">
        <v>44</v>
      </c>
      <c r="C58" s="8">
        <f t="shared" ref="C58:H58" si="41">C57+C55+C50+C47+C44</f>
        <v>1478343</v>
      </c>
      <c r="D58" s="8">
        <f t="shared" si="41"/>
        <v>359751</v>
      </c>
      <c r="E58" s="8">
        <f t="shared" si="41"/>
        <v>4803</v>
      </c>
      <c r="F58" s="8">
        <f t="shared" si="41"/>
        <v>61572</v>
      </c>
      <c r="G58" s="8">
        <f t="shared" si="41"/>
        <v>3403</v>
      </c>
      <c r="H58" s="8">
        <f t="shared" si="41"/>
        <v>34128</v>
      </c>
      <c r="I58" s="8">
        <f t="shared" si="1"/>
        <v>1486549</v>
      </c>
      <c r="J58" s="8">
        <f t="shared" si="1"/>
        <v>455451</v>
      </c>
      <c r="K58" s="8">
        <f>K57+K55+K50+K47+K44</f>
        <v>4767</v>
      </c>
      <c r="L58" s="9">
        <f>L57+L55+L50+L47+L44</f>
        <v>28538</v>
      </c>
      <c r="M58" s="8">
        <f>M57+M55+M50+M47+M44</f>
        <v>1729</v>
      </c>
      <c r="N58" s="9">
        <f>N57+N55+N50+N47+N44</f>
        <v>17360</v>
      </c>
      <c r="O58" s="8">
        <f t="shared" si="2"/>
        <v>1493045</v>
      </c>
      <c r="P58" s="8">
        <f t="shared" si="2"/>
        <v>501349</v>
      </c>
      <c r="Q58" s="8">
        <f t="shared" ref="Q58:AD58" si="42">Q57+Q55+Q50+Q47+Q44</f>
        <v>1729</v>
      </c>
      <c r="R58" s="8">
        <f t="shared" si="42"/>
        <v>17360</v>
      </c>
      <c r="S58" s="8">
        <f t="shared" si="42"/>
        <v>546189</v>
      </c>
      <c r="T58" s="8">
        <f t="shared" si="42"/>
        <v>171799</v>
      </c>
      <c r="U58" s="8">
        <f t="shared" si="42"/>
        <v>4036</v>
      </c>
      <c r="V58" s="8">
        <f t="shared" si="42"/>
        <v>66895</v>
      </c>
      <c r="W58" s="8">
        <f t="shared" si="42"/>
        <v>2950</v>
      </c>
      <c r="X58" s="8">
        <f t="shared" si="42"/>
        <v>28740</v>
      </c>
      <c r="Y58" s="8">
        <f t="shared" si="42"/>
        <v>42</v>
      </c>
      <c r="Z58" s="8">
        <f t="shared" si="42"/>
        <v>42</v>
      </c>
      <c r="AA58" s="8">
        <f t="shared" si="42"/>
        <v>210</v>
      </c>
      <c r="AB58" s="8">
        <f t="shared" si="42"/>
        <v>420</v>
      </c>
      <c r="AC58" s="8">
        <f t="shared" si="42"/>
        <v>2640</v>
      </c>
      <c r="AD58" s="8">
        <f t="shared" si="42"/>
        <v>28965</v>
      </c>
      <c r="AE58" s="8">
        <f t="shared" si="3"/>
        <v>9878</v>
      </c>
      <c r="AF58" s="8">
        <f t="shared" si="3"/>
        <v>125062</v>
      </c>
      <c r="AG58" s="8">
        <f t="shared" ref="AG58:AX58" si="43">AG57+AG55+AG50+AG47+AG44</f>
        <v>42</v>
      </c>
      <c r="AH58" s="8">
        <f t="shared" si="43"/>
        <v>42</v>
      </c>
      <c r="AI58" s="8">
        <f t="shared" si="43"/>
        <v>14</v>
      </c>
      <c r="AJ58" s="8">
        <f t="shared" si="43"/>
        <v>168</v>
      </c>
      <c r="AK58" s="8">
        <f t="shared" si="43"/>
        <v>745</v>
      </c>
      <c r="AL58" s="8">
        <f t="shared" si="43"/>
        <v>4023</v>
      </c>
      <c r="AM58" s="8">
        <f t="shared" si="43"/>
        <v>540</v>
      </c>
      <c r="AN58" s="8">
        <f t="shared" si="43"/>
        <v>12150</v>
      </c>
      <c r="AO58" s="8">
        <f t="shared" si="43"/>
        <v>495</v>
      </c>
      <c r="AP58" s="8">
        <f t="shared" si="43"/>
        <v>1817</v>
      </c>
      <c r="AQ58" s="8">
        <f t="shared" si="43"/>
        <v>52695</v>
      </c>
      <c r="AR58" s="8">
        <f t="shared" si="43"/>
        <v>13654</v>
      </c>
      <c r="AS58" s="8">
        <f t="shared" si="43"/>
        <v>778</v>
      </c>
      <c r="AT58" s="8">
        <f t="shared" si="43"/>
        <v>4962</v>
      </c>
      <c r="AU58" s="8">
        <f t="shared" si="43"/>
        <v>55267</v>
      </c>
      <c r="AV58" s="8">
        <f t="shared" si="43"/>
        <v>36774</v>
      </c>
      <c r="AW58" s="8">
        <f t="shared" si="43"/>
        <v>0</v>
      </c>
      <c r="AX58" s="8">
        <f t="shared" si="43"/>
        <v>0</v>
      </c>
      <c r="AY58" s="9">
        <f t="shared" ref="AY58:AZ58" si="44">O58+AE58+AU58</f>
        <v>1558190</v>
      </c>
      <c r="AZ58" s="9">
        <f t="shared" si="44"/>
        <v>663185</v>
      </c>
      <c r="BA58" s="8">
        <f t="shared" ref="BA58:BJ58" si="45">BA57+BA55+BA50+BA47+BA44</f>
        <v>1316</v>
      </c>
      <c r="BB58" s="8">
        <f t="shared" si="45"/>
        <v>6580</v>
      </c>
      <c r="BC58" s="8">
        <f t="shared" si="45"/>
        <v>376</v>
      </c>
      <c r="BD58" s="8">
        <f t="shared" si="45"/>
        <v>9400</v>
      </c>
      <c r="BE58" s="8">
        <f t="shared" si="45"/>
        <v>386</v>
      </c>
      <c r="BF58" s="8">
        <f t="shared" si="45"/>
        <v>11280</v>
      </c>
      <c r="BG58" s="8">
        <f t="shared" si="45"/>
        <v>5076</v>
      </c>
      <c r="BH58" s="8">
        <f t="shared" si="45"/>
        <v>50760</v>
      </c>
      <c r="BI58" s="8">
        <f t="shared" si="45"/>
        <v>3384</v>
      </c>
      <c r="BJ58" s="8">
        <f t="shared" si="45"/>
        <v>33840</v>
      </c>
      <c r="BK58" s="8">
        <f t="shared" si="6"/>
        <v>10538</v>
      </c>
      <c r="BL58" s="8">
        <f t="shared" si="6"/>
        <v>111860</v>
      </c>
      <c r="BM58" s="8">
        <f t="shared" si="16"/>
        <v>1568728</v>
      </c>
      <c r="BN58" s="8">
        <f t="shared" si="16"/>
        <v>775045</v>
      </c>
      <c r="BO58" s="8">
        <f>BO57+BO55+BO50+BO47+BO44</f>
        <v>47000</v>
      </c>
      <c r="BP58" s="8">
        <f>BP57+BP55+BP50+BP47+BP44</f>
        <v>47000</v>
      </c>
      <c r="BQ58" s="8">
        <f>BQ57+BQ55+BQ50+BQ47+BQ44</f>
        <v>7516</v>
      </c>
      <c r="BR58" s="8">
        <f>BR57+BR55+BR50+BR47+BR44</f>
        <v>7516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60" spans="1:94" x14ac:dyDescent="0.25">
      <c r="C60" s="26">
        <v>1478343</v>
      </c>
      <c r="D60" s="26">
        <v>359751</v>
      </c>
      <c r="E60" s="26">
        <v>4803</v>
      </c>
      <c r="F60" s="26">
        <v>61572</v>
      </c>
      <c r="G60" s="26">
        <v>3403</v>
      </c>
      <c r="H60" s="26">
        <v>34128</v>
      </c>
      <c r="I60" s="26">
        <v>1486549</v>
      </c>
      <c r="J60" s="26">
        <v>455451</v>
      </c>
      <c r="K60" s="26">
        <v>4767</v>
      </c>
      <c r="L60" s="26">
        <v>28538</v>
      </c>
      <c r="M60" s="26">
        <v>1729</v>
      </c>
      <c r="N60" s="26">
        <v>17360</v>
      </c>
      <c r="O60" s="27">
        <v>1493045</v>
      </c>
      <c r="P60" s="27">
        <v>501349</v>
      </c>
      <c r="Q60" s="27">
        <v>1729</v>
      </c>
      <c r="R60" s="27">
        <v>17360</v>
      </c>
      <c r="S60" s="27">
        <v>546189</v>
      </c>
      <c r="T60" s="27">
        <v>171799</v>
      </c>
      <c r="U60" s="27">
        <v>4036</v>
      </c>
      <c r="V60" s="27">
        <v>66895</v>
      </c>
      <c r="W60" s="27">
        <v>2950</v>
      </c>
      <c r="X60" s="27">
        <v>28740</v>
      </c>
      <c r="Y60" s="27">
        <v>42</v>
      </c>
      <c r="Z60" s="27">
        <v>42</v>
      </c>
      <c r="AA60" s="27">
        <v>210</v>
      </c>
      <c r="AB60" s="27">
        <v>420</v>
      </c>
      <c r="AC60" s="27">
        <v>2640</v>
      </c>
      <c r="AD60" s="27">
        <v>28965</v>
      </c>
      <c r="AE60" s="27">
        <v>9878</v>
      </c>
      <c r="AF60" s="27">
        <v>125062</v>
      </c>
      <c r="AG60" s="26">
        <v>42</v>
      </c>
      <c r="AH60" s="26">
        <v>42</v>
      </c>
      <c r="AI60" s="26">
        <v>14</v>
      </c>
      <c r="AJ60" s="26">
        <v>168</v>
      </c>
      <c r="AK60" s="26">
        <v>745</v>
      </c>
      <c r="AL60" s="26">
        <v>4023</v>
      </c>
      <c r="AM60" s="26">
        <v>540</v>
      </c>
      <c r="AN60" s="26">
        <v>12150</v>
      </c>
      <c r="AO60" s="26">
        <v>495</v>
      </c>
      <c r="AP60" s="26">
        <v>1817</v>
      </c>
      <c r="AQ60" s="26">
        <v>52695</v>
      </c>
      <c r="AR60" s="26">
        <v>13654</v>
      </c>
      <c r="AS60" s="26">
        <v>778</v>
      </c>
      <c r="AT60" s="26">
        <v>4962</v>
      </c>
      <c r="AU60" s="27">
        <v>55267</v>
      </c>
      <c r="AV60" s="27">
        <v>36774</v>
      </c>
      <c r="AW60" s="26">
        <v>44060</v>
      </c>
      <c r="AX60" s="26">
        <v>11374</v>
      </c>
      <c r="AY60" s="27">
        <v>1558190</v>
      </c>
      <c r="AZ60" s="27">
        <v>663185</v>
      </c>
      <c r="BA60" s="27">
        <v>1316</v>
      </c>
      <c r="BB60" s="27">
        <v>6580</v>
      </c>
      <c r="BC60" s="26">
        <v>376</v>
      </c>
      <c r="BD60" s="26">
        <v>9400</v>
      </c>
      <c r="BE60" s="26">
        <v>386</v>
      </c>
      <c r="BF60" s="26">
        <v>11280</v>
      </c>
      <c r="BG60" s="26">
        <v>5076</v>
      </c>
      <c r="BH60" s="26">
        <v>50760</v>
      </c>
      <c r="BI60" s="26">
        <v>3384</v>
      </c>
      <c r="BJ60" s="26">
        <v>33840</v>
      </c>
      <c r="BK60" s="27">
        <v>10538</v>
      </c>
      <c r="BL60" s="27">
        <v>111860</v>
      </c>
      <c r="BM60" s="27">
        <v>1568728</v>
      </c>
      <c r="BN60" s="27">
        <v>775045</v>
      </c>
      <c r="BO60" s="24">
        <v>47000</v>
      </c>
      <c r="BP60" s="24">
        <v>47000</v>
      </c>
      <c r="BQ60" s="24">
        <v>7516</v>
      </c>
      <c r="BR60" s="24">
        <v>7516</v>
      </c>
    </row>
    <row r="61" spans="1:94" x14ac:dyDescent="0.25">
      <c r="C61" s="26">
        <f>C58-C60</f>
        <v>0</v>
      </c>
      <c r="D61" s="26">
        <f t="shared" ref="D61:BO61" si="46">D58-D60</f>
        <v>0</v>
      </c>
      <c r="E61" s="26">
        <f t="shared" si="46"/>
        <v>0</v>
      </c>
      <c r="F61" s="26">
        <f t="shared" si="46"/>
        <v>0</v>
      </c>
      <c r="G61" s="26">
        <f t="shared" si="46"/>
        <v>0</v>
      </c>
      <c r="H61" s="26">
        <f t="shared" si="46"/>
        <v>0</v>
      </c>
      <c r="I61" s="26">
        <f t="shared" si="46"/>
        <v>0</v>
      </c>
      <c r="J61" s="26">
        <f t="shared" si="46"/>
        <v>0</v>
      </c>
      <c r="K61" s="26">
        <f t="shared" si="46"/>
        <v>0</v>
      </c>
      <c r="L61" s="26">
        <f t="shared" si="46"/>
        <v>0</v>
      </c>
      <c r="M61" s="26">
        <f t="shared" si="46"/>
        <v>0</v>
      </c>
      <c r="N61" s="26">
        <f t="shared" si="46"/>
        <v>0</v>
      </c>
      <c r="O61" s="26">
        <f t="shared" si="46"/>
        <v>0</v>
      </c>
      <c r="P61" s="26">
        <f t="shared" si="46"/>
        <v>0</v>
      </c>
      <c r="Q61" s="26">
        <f t="shared" si="46"/>
        <v>0</v>
      </c>
      <c r="R61" s="26">
        <f t="shared" si="46"/>
        <v>0</v>
      </c>
      <c r="S61" s="26">
        <f t="shared" si="46"/>
        <v>0</v>
      </c>
      <c r="T61" s="26">
        <f t="shared" si="46"/>
        <v>0</v>
      </c>
      <c r="U61" s="26">
        <f t="shared" si="46"/>
        <v>0</v>
      </c>
      <c r="V61" s="26">
        <f t="shared" si="46"/>
        <v>0</v>
      </c>
      <c r="W61" s="26">
        <f t="shared" si="46"/>
        <v>0</v>
      </c>
      <c r="X61" s="26">
        <f t="shared" si="46"/>
        <v>0</v>
      </c>
      <c r="Y61" s="26">
        <f t="shared" si="46"/>
        <v>0</v>
      </c>
      <c r="Z61" s="26">
        <f t="shared" si="46"/>
        <v>0</v>
      </c>
      <c r="AA61" s="26">
        <f t="shared" si="46"/>
        <v>0</v>
      </c>
      <c r="AB61" s="26">
        <f t="shared" si="46"/>
        <v>0</v>
      </c>
      <c r="AC61" s="26">
        <f t="shared" si="46"/>
        <v>0</v>
      </c>
      <c r="AD61" s="26">
        <f t="shared" si="46"/>
        <v>0</v>
      </c>
      <c r="AE61" s="26">
        <f t="shared" si="46"/>
        <v>0</v>
      </c>
      <c r="AF61" s="26">
        <f t="shared" si="46"/>
        <v>0</v>
      </c>
      <c r="AG61" s="26">
        <f t="shared" si="46"/>
        <v>0</v>
      </c>
      <c r="AH61" s="26">
        <f t="shared" si="46"/>
        <v>0</v>
      </c>
      <c r="AI61" s="26">
        <f t="shared" si="46"/>
        <v>0</v>
      </c>
      <c r="AJ61" s="26">
        <f t="shared" si="46"/>
        <v>0</v>
      </c>
      <c r="AK61" s="26">
        <f t="shared" si="46"/>
        <v>0</v>
      </c>
      <c r="AL61" s="26">
        <f t="shared" si="46"/>
        <v>0</v>
      </c>
      <c r="AM61" s="26">
        <f t="shared" si="46"/>
        <v>0</v>
      </c>
      <c r="AN61" s="26">
        <f t="shared" si="46"/>
        <v>0</v>
      </c>
      <c r="AO61" s="26">
        <f t="shared" si="46"/>
        <v>0</v>
      </c>
      <c r="AP61" s="26">
        <f t="shared" si="46"/>
        <v>0</v>
      </c>
      <c r="AQ61" s="26">
        <f t="shared" si="46"/>
        <v>0</v>
      </c>
      <c r="AR61" s="26">
        <f t="shared" si="46"/>
        <v>0</v>
      </c>
      <c r="AS61" s="26">
        <f t="shared" si="46"/>
        <v>0</v>
      </c>
      <c r="AT61" s="26">
        <f t="shared" si="46"/>
        <v>0</v>
      </c>
      <c r="AU61" s="26">
        <f t="shared" si="46"/>
        <v>0</v>
      </c>
      <c r="AV61" s="26">
        <f t="shared" si="46"/>
        <v>0</v>
      </c>
      <c r="AW61" s="26">
        <f t="shared" si="46"/>
        <v>-44060</v>
      </c>
      <c r="AX61" s="26">
        <f t="shared" si="46"/>
        <v>-11374</v>
      </c>
      <c r="AY61" s="26">
        <f t="shared" si="46"/>
        <v>0</v>
      </c>
      <c r="AZ61" s="26">
        <f t="shared" si="46"/>
        <v>0</v>
      </c>
      <c r="BA61" s="26">
        <f t="shared" si="46"/>
        <v>0</v>
      </c>
      <c r="BB61" s="26">
        <f t="shared" si="46"/>
        <v>0</v>
      </c>
      <c r="BC61" s="26">
        <f t="shared" si="46"/>
        <v>0</v>
      </c>
      <c r="BD61" s="26">
        <f t="shared" si="46"/>
        <v>0</v>
      </c>
      <c r="BE61" s="26">
        <f t="shared" si="46"/>
        <v>0</v>
      </c>
      <c r="BF61" s="26">
        <f t="shared" si="46"/>
        <v>0</v>
      </c>
      <c r="BG61" s="26">
        <f t="shared" si="46"/>
        <v>0</v>
      </c>
      <c r="BH61" s="26">
        <f t="shared" si="46"/>
        <v>0</v>
      </c>
      <c r="BI61" s="26">
        <f t="shared" si="46"/>
        <v>0</v>
      </c>
      <c r="BJ61" s="26">
        <f t="shared" si="46"/>
        <v>0</v>
      </c>
      <c r="BK61" s="26">
        <f t="shared" si="46"/>
        <v>0</v>
      </c>
      <c r="BL61" s="26">
        <f t="shared" si="46"/>
        <v>0</v>
      </c>
      <c r="BM61" s="26">
        <f t="shared" si="46"/>
        <v>0</v>
      </c>
      <c r="BN61" s="26">
        <f t="shared" si="46"/>
        <v>0</v>
      </c>
      <c r="BO61" s="26">
        <f t="shared" si="46"/>
        <v>0</v>
      </c>
      <c r="BP61" s="26">
        <f t="shared" ref="BP61:BR61" si="47">BP58-BP60</f>
        <v>0</v>
      </c>
      <c r="BQ61" s="26">
        <f t="shared" si="47"/>
        <v>0</v>
      </c>
      <c r="BR61" s="26">
        <f t="shared" si="47"/>
        <v>0</v>
      </c>
    </row>
    <row r="68" spans="3:67" x14ac:dyDescent="0.25"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7"/>
      <c r="AV68" s="27"/>
      <c r="AW68" s="26"/>
      <c r="AX68" s="26"/>
      <c r="AY68" s="27"/>
      <c r="AZ68" s="27"/>
      <c r="BA68" s="27"/>
      <c r="BB68" s="27"/>
      <c r="BC68" s="26"/>
      <c r="BD68" s="26"/>
      <c r="BE68" s="26"/>
      <c r="BF68" s="26"/>
      <c r="BG68" s="26"/>
      <c r="BH68" s="26"/>
      <c r="BI68" s="26"/>
      <c r="BJ68" s="26"/>
      <c r="BK68" s="27"/>
      <c r="BL68" s="27"/>
      <c r="BM68" s="27"/>
      <c r="BN68" s="27"/>
      <c r="BO68" s="26"/>
    </row>
  </sheetData>
  <protectedRanges>
    <protectedRange sqref="B48:B49" name="Range7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Q68"/>
  <sheetViews>
    <sheetView view="pageBreakPreview" zoomScale="70" zoomScaleNormal="85" zoomScaleSheetLayoutView="70" workbookViewId="0">
      <pane xSplit="2" ySplit="6" topLeftCell="C43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8" width="8.4257812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43">
        <v>15778.0254336</v>
      </c>
      <c r="D7" s="43">
        <v>34199</v>
      </c>
      <c r="E7" s="43">
        <v>1311.6401359999998</v>
      </c>
      <c r="F7" s="43">
        <v>9907</v>
      </c>
      <c r="G7" s="43">
        <v>18.963812839999996</v>
      </c>
      <c r="H7" s="43">
        <v>692.08077154032014</v>
      </c>
      <c r="I7" s="8">
        <v>17108.629382439998</v>
      </c>
      <c r="J7" s="8">
        <v>44798.080771540321</v>
      </c>
      <c r="K7" s="43">
        <v>38</v>
      </c>
      <c r="L7" s="43">
        <v>2278.4</v>
      </c>
      <c r="M7" s="43">
        <v>18.963812839999996</v>
      </c>
      <c r="N7" s="43">
        <v>692.08077154032014</v>
      </c>
      <c r="O7" s="8">
        <v>17165.593195279998</v>
      </c>
      <c r="P7" s="8">
        <v>47768.561543080643</v>
      </c>
      <c r="Q7" s="8">
        <v>7.5855251359999984</v>
      </c>
      <c r="R7" s="8">
        <v>276.83230861612805</v>
      </c>
      <c r="S7" s="8">
        <v>12641.027821260001</v>
      </c>
      <c r="T7" s="8">
        <v>32651.937259267979</v>
      </c>
      <c r="U7" s="43">
        <v>1277.48</v>
      </c>
      <c r="V7" s="43">
        <v>5330.5712691306799</v>
      </c>
      <c r="W7" s="43">
        <v>731.12406199999998</v>
      </c>
      <c r="X7" s="43">
        <v>2200.8543199999999</v>
      </c>
      <c r="Y7" s="43">
        <v>45</v>
      </c>
      <c r="Z7" s="43">
        <v>1755</v>
      </c>
      <c r="AA7" s="43">
        <v>18</v>
      </c>
      <c r="AB7" s="43">
        <v>58.206099999999999</v>
      </c>
      <c r="AC7" s="43">
        <v>0</v>
      </c>
      <c r="AD7" s="43">
        <v>0</v>
      </c>
      <c r="AE7" s="8">
        <v>2071.6040619999999</v>
      </c>
      <c r="AF7" s="8">
        <v>9344.6316891306797</v>
      </c>
      <c r="AG7" s="8">
        <v>17.55</v>
      </c>
      <c r="AH7" s="8">
        <v>684.45</v>
      </c>
      <c r="AI7" s="43">
        <v>0</v>
      </c>
      <c r="AJ7" s="43">
        <v>0</v>
      </c>
      <c r="AK7" s="43">
        <v>453.06425679999984</v>
      </c>
      <c r="AL7" s="43">
        <v>428.45</v>
      </c>
      <c r="AM7" s="43">
        <v>367.1</v>
      </c>
      <c r="AN7" s="43">
        <v>1981.95</v>
      </c>
      <c r="AO7" s="43">
        <v>0</v>
      </c>
      <c r="AP7" s="43">
        <v>0</v>
      </c>
      <c r="AQ7" s="43">
        <v>1263.9640511747205</v>
      </c>
      <c r="AR7" s="43">
        <v>1310.2958176</v>
      </c>
      <c r="AS7" s="43">
        <v>0</v>
      </c>
      <c r="AT7" s="43">
        <v>0</v>
      </c>
      <c r="AU7" s="7">
        <v>2084.1283079747204</v>
      </c>
      <c r="AV7" s="7">
        <v>3720.6958175999998</v>
      </c>
      <c r="AW7" s="7">
        <v>644.62166609910741</v>
      </c>
      <c r="AX7" s="7">
        <v>668.250866976</v>
      </c>
      <c r="AY7" s="9">
        <v>21321.325565254716</v>
      </c>
      <c r="AZ7" s="9">
        <v>60833.889049811318</v>
      </c>
      <c r="BA7" s="43">
        <v>0</v>
      </c>
      <c r="BB7" s="43">
        <v>0</v>
      </c>
      <c r="BC7" s="43">
        <v>39.16849599999999</v>
      </c>
      <c r="BD7" s="43">
        <v>105.49172700000003</v>
      </c>
      <c r="BE7" s="43">
        <v>3.044346</v>
      </c>
      <c r="BF7" s="43">
        <v>16.186223999999999</v>
      </c>
      <c r="BG7" s="43">
        <v>2565.8258678278207</v>
      </c>
      <c r="BH7" s="43">
        <v>2774.5188899999994</v>
      </c>
      <c r="BI7" s="43">
        <v>1.011341</v>
      </c>
      <c r="BJ7" s="43">
        <v>6.0901500000000004</v>
      </c>
      <c r="BK7" s="8">
        <v>2609.0500508278205</v>
      </c>
      <c r="BL7" s="8">
        <v>2902.2869909999995</v>
      </c>
      <c r="BM7" s="8">
        <v>23930.375616082536</v>
      </c>
      <c r="BN7" s="8">
        <v>63736.176040811319</v>
      </c>
      <c r="BO7" s="43">
        <v>358.42008800000002</v>
      </c>
      <c r="BP7" s="43">
        <v>1149.1483349999999</v>
      </c>
      <c r="BQ7" s="43">
        <v>107.52602640000001</v>
      </c>
      <c r="BR7" s="43">
        <v>344.74450049999996</v>
      </c>
    </row>
    <row r="8" spans="1:70" s="10" customFormat="1" ht="18" customHeight="1" x14ac:dyDescent="0.25">
      <c r="A8" s="37">
        <v>2</v>
      </c>
      <c r="B8" s="12" t="s">
        <v>9</v>
      </c>
      <c r="C8" s="44">
        <v>3731.5257999999999</v>
      </c>
      <c r="D8" s="44">
        <v>9007</v>
      </c>
      <c r="E8" s="44">
        <v>1752.2063780000003</v>
      </c>
      <c r="F8" s="44">
        <v>4969</v>
      </c>
      <c r="G8" s="44">
        <v>36.26229404</v>
      </c>
      <c r="H8" s="44">
        <v>68.235233827430392</v>
      </c>
      <c r="I8" s="8">
        <v>5519.9944720399999</v>
      </c>
      <c r="J8" s="8">
        <v>14044.23523382743</v>
      </c>
      <c r="K8" s="44">
        <v>17</v>
      </c>
      <c r="L8" s="44">
        <v>674.33625086400002</v>
      </c>
      <c r="M8" s="45">
        <v>36.26229404</v>
      </c>
      <c r="N8" s="45">
        <v>68.235233827430392</v>
      </c>
      <c r="O8" s="8">
        <v>5573.2567660799996</v>
      </c>
      <c r="P8" s="8">
        <v>14786.806718518861</v>
      </c>
      <c r="Q8" s="8">
        <v>14.504917616</v>
      </c>
      <c r="R8" s="8">
        <v>27.294093530972159</v>
      </c>
      <c r="S8" s="8">
        <v>4124.7982245599997</v>
      </c>
      <c r="T8" s="8">
        <v>10292.567087189147</v>
      </c>
      <c r="U8" s="44">
        <v>861.89180658771204</v>
      </c>
      <c r="V8" s="44">
        <v>2659.42584039549</v>
      </c>
      <c r="W8" s="44">
        <v>544.42550480754005</v>
      </c>
      <c r="X8" s="44">
        <v>1846.1512262145</v>
      </c>
      <c r="Y8" s="44">
        <v>23</v>
      </c>
      <c r="Z8" s="44">
        <v>1061</v>
      </c>
      <c r="AA8" s="44">
        <v>22</v>
      </c>
      <c r="AB8" s="44">
        <v>67</v>
      </c>
      <c r="AC8" s="44">
        <v>0</v>
      </c>
      <c r="AD8" s="44">
        <v>0</v>
      </c>
      <c r="AE8" s="8">
        <v>1451.3173113952521</v>
      </c>
      <c r="AF8" s="8">
        <v>5633.5770666099897</v>
      </c>
      <c r="AG8" s="8">
        <v>8.9700000000000006</v>
      </c>
      <c r="AH8" s="8">
        <v>413.79</v>
      </c>
      <c r="AI8" s="44">
        <v>0</v>
      </c>
      <c r="AJ8" s="44">
        <v>0</v>
      </c>
      <c r="AK8" s="44">
        <v>468.766932</v>
      </c>
      <c r="AL8" s="44">
        <v>415.01354559999999</v>
      </c>
      <c r="AM8" s="44">
        <v>247</v>
      </c>
      <c r="AN8" s="44">
        <v>1379</v>
      </c>
      <c r="AO8" s="44">
        <v>0</v>
      </c>
      <c r="AP8" s="44">
        <v>0</v>
      </c>
      <c r="AQ8" s="44">
        <v>1171.5301744854398</v>
      </c>
      <c r="AR8" s="44">
        <v>1193.4005197400002</v>
      </c>
      <c r="AS8" s="44">
        <v>0</v>
      </c>
      <c r="AT8" s="44">
        <v>0</v>
      </c>
      <c r="AU8" s="7">
        <v>1887.2971064854398</v>
      </c>
      <c r="AV8" s="7">
        <v>2987.41406534</v>
      </c>
      <c r="AW8" s="7">
        <v>597.48038898757432</v>
      </c>
      <c r="AX8" s="7">
        <v>608.63426506740007</v>
      </c>
      <c r="AY8" s="9">
        <v>8911.8711839606913</v>
      </c>
      <c r="AZ8" s="9">
        <v>23407.797850468851</v>
      </c>
      <c r="BA8" s="44">
        <v>0</v>
      </c>
      <c r="BB8" s="44">
        <v>0</v>
      </c>
      <c r="BC8" s="44">
        <v>29.641023999999994</v>
      </c>
      <c r="BD8" s="44">
        <v>79.917974999999998</v>
      </c>
      <c r="BE8" s="44">
        <v>131.52224180479999</v>
      </c>
      <c r="BF8" s="44">
        <v>227.45570466070617</v>
      </c>
      <c r="BG8" s="44">
        <v>345.08648577077997</v>
      </c>
      <c r="BH8" s="44">
        <v>650.58740699999998</v>
      </c>
      <c r="BI8" s="44">
        <v>71.592202358579996</v>
      </c>
      <c r="BJ8" s="44">
        <v>138.68132291199996</v>
      </c>
      <c r="BK8" s="8">
        <v>577.84195393415996</v>
      </c>
      <c r="BL8" s="8">
        <v>1096.6424095727061</v>
      </c>
      <c r="BM8" s="8">
        <v>9489.7131378948507</v>
      </c>
      <c r="BN8" s="8">
        <v>24504.440260041556</v>
      </c>
      <c r="BO8" s="44">
        <v>4069.9543355327996</v>
      </c>
      <c r="BP8" s="44">
        <v>9581.6785450411189</v>
      </c>
      <c r="BQ8" s="45">
        <v>1220.9863006598398</v>
      </c>
      <c r="BR8" s="45">
        <v>2874.5035635123354</v>
      </c>
    </row>
    <row r="9" spans="1:70" s="10" customFormat="1" ht="18" customHeight="1" x14ac:dyDescent="0.25">
      <c r="A9" s="36">
        <v>3</v>
      </c>
      <c r="B9" s="12" t="s">
        <v>10</v>
      </c>
      <c r="C9" s="43">
        <v>1622.9791</v>
      </c>
      <c r="D9" s="43">
        <v>2173.627576716</v>
      </c>
      <c r="E9" s="43">
        <v>148.867132</v>
      </c>
      <c r="F9" s="43">
        <v>579</v>
      </c>
      <c r="G9" s="43">
        <v>27.72998956</v>
      </c>
      <c r="H9" s="43">
        <v>19.30145353416</v>
      </c>
      <c r="I9" s="8">
        <v>1799.57622156</v>
      </c>
      <c r="J9" s="8">
        <v>2771.9290302501599</v>
      </c>
      <c r="K9" s="43">
        <v>3</v>
      </c>
      <c r="L9" s="43">
        <v>57.932667600000002</v>
      </c>
      <c r="M9" s="43">
        <v>27.72998956</v>
      </c>
      <c r="N9" s="43">
        <v>19.30145353416</v>
      </c>
      <c r="O9" s="8">
        <v>1830.3062111199999</v>
      </c>
      <c r="P9" s="8">
        <v>2849.1631513843199</v>
      </c>
      <c r="Q9" s="8">
        <v>11.091995824000001</v>
      </c>
      <c r="R9" s="8">
        <v>7.7205814136640001</v>
      </c>
      <c r="S9" s="8">
        <v>1348.7453333399999</v>
      </c>
      <c r="T9" s="8">
        <v>2018.6758100012401</v>
      </c>
      <c r="U9" s="43">
        <v>50.120748236832</v>
      </c>
      <c r="V9" s="43">
        <v>334.875546487946</v>
      </c>
      <c r="W9" s="43">
        <v>57.390069562619999</v>
      </c>
      <c r="X9" s="43">
        <v>165.63973326199999</v>
      </c>
      <c r="Y9" s="43">
        <v>1</v>
      </c>
      <c r="Z9" s="43">
        <v>2</v>
      </c>
      <c r="AA9" s="43">
        <v>1</v>
      </c>
      <c r="AB9" s="43">
        <v>2</v>
      </c>
      <c r="AC9" s="43">
        <v>0</v>
      </c>
      <c r="AD9" s="43">
        <v>0</v>
      </c>
      <c r="AE9" s="8">
        <v>109.510817799452</v>
      </c>
      <c r="AF9" s="8">
        <v>504.51527974994599</v>
      </c>
      <c r="AG9" s="8">
        <v>0.39</v>
      </c>
      <c r="AH9" s="8">
        <v>0.78</v>
      </c>
      <c r="AI9" s="43">
        <v>0</v>
      </c>
      <c r="AJ9" s="43">
        <v>0</v>
      </c>
      <c r="AK9" s="43">
        <v>210.10401999999999</v>
      </c>
      <c r="AL9" s="43">
        <v>198.08321599999999</v>
      </c>
      <c r="AM9" s="43">
        <v>97</v>
      </c>
      <c r="AN9" s="43">
        <v>467</v>
      </c>
      <c r="AO9" s="43">
        <v>0</v>
      </c>
      <c r="AP9" s="43">
        <v>0</v>
      </c>
      <c r="AQ9" s="43">
        <v>20.518877117759999</v>
      </c>
      <c r="AR9" s="43">
        <v>21.485115739999998</v>
      </c>
      <c r="AS9" s="43">
        <v>0</v>
      </c>
      <c r="AT9" s="43">
        <v>0</v>
      </c>
      <c r="AU9" s="7">
        <v>327.62289711775998</v>
      </c>
      <c r="AV9" s="7">
        <v>686.56833173999996</v>
      </c>
      <c r="AW9" s="7">
        <v>10.464627330057599</v>
      </c>
      <c r="AX9" s="7">
        <v>10.957409027399999</v>
      </c>
      <c r="AY9" s="9">
        <v>2267.439926037212</v>
      </c>
      <c r="AZ9" s="9">
        <v>4040.2467628742656</v>
      </c>
      <c r="BA9" s="43">
        <v>0</v>
      </c>
      <c r="BB9" s="43">
        <v>0</v>
      </c>
      <c r="BC9" s="43">
        <v>9.5274719999999995</v>
      </c>
      <c r="BD9" s="43">
        <v>26.639324999999999</v>
      </c>
      <c r="BE9" s="43">
        <v>8.9674255776000003</v>
      </c>
      <c r="BF9" s="43">
        <v>58.395313467329999</v>
      </c>
      <c r="BG9" s="43">
        <v>20.299205045339999</v>
      </c>
      <c r="BH9" s="43">
        <v>166.45071000000002</v>
      </c>
      <c r="BI9" s="43">
        <v>3.6402814758599993</v>
      </c>
      <c r="BJ9" s="43">
        <v>35.753778563250002</v>
      </c>
      <c r="BK9" s="8">
        <v>42.434384098800003</v>
      </c>
      <c r="BL9" s="8">
        <v>287.23912703058005</v>
      </c>
      <c r="BM9" s="8">
        <v>2309.8743101360119</v>
      </c>
      <c r="BN9" s="8">
        <v>4327.4858899048459</v>
      </c>
      <c r="BO9" s="43">
        <v>894.92745900635987</v>
      </c>
      <c r="BP9" s="43">
        <v>1510.70018872164</v>
      </c>
      <c r="BQ9" s="43">
        <v>268.47823770190797</v>
      </c>
      <c r="BR9" s="43">
        <v>453.21005661649195</v>
      </c>
    </row>
    <row r="10" spans="1:70" s="10" customFormat="1" ht="18" customHeight="1" x14ac:dyDescent="0.25">
      <c r="A10" s="37">
        <v>4</v>
      </c>
      <c r="B10" s="12" t="s">
        <v>11</v>
      </c>
      <c r="C10" s="43">
        <v>9.1808999999999994</v>
      </c>
      <c r="D10" s="43">
        <v>9.4164456112453045</v>
      </c>
      <c r="E10" s="43">
        <v>57.535134800000002</v>
      </c>
      <c r="F10" s="43">
        <v>89</v>
      </c>
      <c r="G10" s="43">
        <v>8.9589197040000013E-2</v>
      </c>
      <c r="H10" s="43">
        <v>8.4492462462663981E-2</v>
      </c>
      <c r="I10" s="8">
        <v>66.805623997040001</v>
      </c>
      <c r="J10" s="8">
        <v>98.500938073707971</v>
      </c>
      <c r="K10" s="7">
        <v>0</v>
      </c>
      <c r="L10" s="7">
        <v>0</v>
      </c>
      <c r="M10" s="7">
        <v>4</v>
      </c>
      <c r="N10" s="7">
        <v>9</v>
      </c>
      <c r="O10" s="8">
        <v>70.805623997040001</v>
      </c>
      <c r="P10" s="8">
        <v>107.50093807370797</v>
      </c>
      <c r="Q10" s="8">
        <v>0</v>
      </c>
      <c r="R10" s="8">
        <v>0</v>
      </c>
      <c r="S10" s="8">
        <v>0</v>
      </c>
      <c r="T10" s="8">
        <v>0</v>
      </c>
      <c r="U10" s="43">
        <v>26.793976152005111</v>
      </c>
      <c r="V10" s="43">
        <v>121.79117871258001</v>
      </c>
      <c r="W10" s="43">
        <v>30.972605901598879</v>
      </c>
      <c r="X10" s="43">
        <v>88.676225676716669</v>
      </c>
      <c r="Y10" s="43">
        <v>1</v>
      </c>
      <c r="Z10" s="43">
        <v>5</v>
      </c>
      <c r="AA10" s="43">
        <v>1</v>
      </c>
      <c r="AB10" s="43">
        <v>1</v>
      </c>
      <c r="AC10" s="43">
        <v>0</v>
      </c>
      <c r="AD10" s="43">
        <v>0</v>
      </c>
      <c r="AE10" s="8">
        <v>59.76658205360399</v>
      </c>
      <c r="AF10" s="8">
        <v>216.46740438929669</v>
      </c>
      <c r="AG10" s="8">
        <v>1</v>
      </c>
      <c r="AH10" s="8">
        <v>1.9500000000000002</v>
      </c>
      <c r="AI10" s="43">
        <v>0</v>
      </c>
      <c r="AJ10" s="43">
        <v>0</v>
      </c>
      <c r="AK10" s="43">
        <v>15.762271200000001</v>
      </c>
      <c r="AL10" s="43">
        <v>12.609816960000002</v>
      </c>
      <c r="AM10" s="43">
        <v>17</v>
      </c>
      <c r="AN10" s="43">
        <v>69</v>
      </c>
      <c r="AO10" s="43">
        <v>0</v>
      </c>
      <c r="AP10" s="43">
        <v>0</v>
      </c>
      <c r="AQ10" s="43">
        <v>20.737901474651288</v>
      </c>
      <c r="AR10" s="43">
        <v>21.516366817439998</v>
      </c>
      <c r="AS10" s="43">
        <v>0</v>
      </c>
      <c r="AT10" s="43">
        <v>0</v>
      </c>
      <c r="AU10" s="7">
        <v>53.500172674651289</v>
      </c>
      <c r="AV10" s="7">
        <v>103.12618377744</v>
      </c>
      <c r="AW10" s="7">
        <v>0</v>
      </c>
      <c r="AX10" s="7">
        <v>0</v>
      </c>
      <c r="AY10" s="9">
        <v>184.07237872529527</v>
      </c>
      <c r="AZ10" s="9">
        <v>427.09452624044468</v>
      </c>
      <c r="BA10" s="9">
        <v>0</v>
      </c>
      <c r="BB10" s="9">
        <v>0</v>
      </c>
      <c r="BC10" s="9">
        <v>0</v>
      </c>
      <c r="BD10" s="9">
        <v>0</v>
      </c>
      <c r="BE10" s="9">
        <v>0</v>
      </c>
      <c r="BF10" s="9">
        <v>0</v>
      </c>
      <c r="BG10" s="9">
        <v>0</v>
      </c>
      <c r="BH10" s="9">
        <v>0</v>
      </c>
      <c r="BI10" s="9">
        <v>0</v>
      </c>
      <c r="BJ10" s="9">
        <v>0</v>
      </c>
      <c r="BK10" s="8">
        <v>0</v>
      </c>
      <c r="BL10" s="8">
        <v>0</v>
      </c>
      <c r="BM10" s="8">
        <v>184.07237872529527</v>
      </c>
      <c r="BN10" s="8">
        <v>427.09452624044468</v>
      </c>
      <c r="BO10" s="7">
        <v>0</v>
      </c>
      <c r="BP10" s="7">
        <v>0</v>
      </c>
      <c r="BQ10" s="46">
        <v>0</v>
      </c>
      <c r="BR10" s="46">
        <v>0</v>
      </c>
    </row>
    <row r="11" spans="1:70" s="10" customFormat="1" ht="18" customHeight="1" x14ac:dyDescent="0.25">
      <c r="A11" s="36">
        <v>5</v>
      </c>
      <c r="B11" s="12" t="s">
        <v>12</v>
      </c>
      <c r="C11" s="43">
        <v>405.99979999999999</v>
      </c>
      <c r="D11" s="43">
        <v>1113.4463599859998</v>
      </c>
      <c r="E11" s="43">
        <v>357.07994500000001</v>
      </c>
      <c r="F11" s="43">
        <v>961</v>
      </c>
      <c r="G11" s="43">
        <v>4.2661522400000003</v>
      </c>
      <c r="H11" s="43">
        <v>9.1911683495999998</v>
      </c>
      <c r="I11" s="8">
        <v>767.34589724</v>
      </c>
      <c r="J11" s="8">
        <v>2083.6375283356001</v>
      </c>
      <c r="K11" s="43">
        <v>0</v>
      </c>
      <c r="L11" s="43">
        <v>0</v>
      </c>
      <c r="M11" s="43">
        <v>4.2661522400000003</v>
      </c>
      <c r="N11" s="43">
        <v>9.1911683495999998</v>
      </c>
      <c r="O11" s="8">
        <v>771.61204948</v>
      </c>
      <c r="P11" s="8">
        <v>2092.8286966852002</v>
      </c>
      <c r="Q11" s="8">
        <v>1.7064608960000003</v>
      </c>
      <c r="R11" s="8">
        <v>3.6764673398400003</v>
      </c>
      <c r="S11" s="8">
        <v>572.7091871099999</v>
      </c>
      <c r="T11" s="8">
        <v>1447.3508364743998</v>
      </c>
      <c r="U11" s="43">
        <v>258.06853347475197</v>
      </c>
      <c r="V11" s="43">
        <v>906.86600276164404</v>
      </c>
      <c r="W11" s="43">
        <v>307.20566648226003</v>
      </c>
      <c r="X11" s="43">
        <v>868.80711704520002</v>
      </c>
      <c r="Y11" s="43">
        <v>5</v>
      </c>
      <c r="Z11" s="43">
        <v>314</v>
      </c>
      <c r="AA11" s="43">
        <v>5</v>
      </c>
      <c r="AB11" s="43">
        <v>22</v>
      </c>
      <c r="AC11" s="43">
        <v>0</v>
      </c>
      <c r="AD11" s="43">
        <v>0</v>
      </c>
      <c r="AE11" s="8">
        <v>575.274199957012</v>
      </c>
      <c r="AF11" s="8">
        <v>2111.6731198068442</v>
      </c>
      <c r="AG11" s="8">
        <v>1.9500000000000002</v>
      </c>
      <c r="AH11" s="8">
        <v>122.46000000000001</v>
      </c>
      <c r="AI11" s="43">
        <v>0</v>
      </c>
      <c r="AJ11" s="43">
        <v>0</v>
      </c>
      <c r="AK11" s="43">
        <v>143.47708399999999</v>
      </c>
      <c r="AL11" s="43">
        <v>114.7816672</v>
      </c>
      <c r="AM11" s="43">
        <v>323</v>
      </c>
      <c r="AN11" s="43">
        <v>1527</v>
      </c>
      <c r="AO11" s="43">
        <v>0</v>
      </c>
      <c r="AP11" s="43">
        <v>0</v>
      </c>
      <c r="AQ11" s="43">
        <v>360.54598364064003</v>
      </c>
      <c r="AR11" s="43">
        <v>378.91931396000001</v>
      </c>
      <c r="AS11" s="43">
        <v>0</v>
      </c>
      <c r="AT11" s="43">
        <v>0</v>
      </c>
      <c r="AU11" s="7">
        <v>827.02306764063997</v>
      </c>
      <c r="AV11" s="7">
        <v>2020.7009811599999</v>
      </c>
      <c r="AW11" s="7">
        <v>183.87845165672641</v>
      </c>
      <c r="AX11" s="7">
        <v>193.24885011960001</v>
      </c>
      <c r="AY11" s="9">
        <v>2173.9093170776518</v>
      </c>
      <c r="AZ11" s="9">
        <v>6225.202797652044</v>
      </c>
      <c r="BA11" s="43">
        <v>0</v>
      </c>
      <c r="BB11" s="43">
        <v>0</v>
      </c>
      <c r="BC11" s="43">
        <v>17.996335999999999</v>
      </c>
      <c r="BD11" s="43">
        <v>50.081930999999997</v>
      </c>
      <c r="BE11" s="43">
        <v>76.223117409599993</v>
      </c>
      <c r="BF11" s="43">
        <v>163.26852949029001</v>
      </c>
      <c r="BG11" s="43">
        <v>200.60390868336</v>
      </c>
      <c r="BH11" s="43">
        <v>467.69585999999998</v>
      </c>
      <c r="BI11" s="43">
        <v>41.256523393080002</v>
      </c>
      <c r="BJ11" s="43">
        <v>99.67720084299998</v>
      </c>
      <c r="BK11" s="8">
        <v>336.07988548603998</v>
      </c>
      <c r="BL11" s="8">
        <v>780.72352133328991</v>
      </c>
      <c r="BM11" s="8">
        <v>2509.9892025636918</v>
      </c>
      <c r="BN11" s="8">
        <v>7005.9263189853336</v>
      </c>
      <c r="BO11" s="43">
        <v>764.27267493953991</v>
      </c>
      <c r="BP11" s="43">
        <v>1627.5499270757996</v>
      </c>
      <c r="BQ11" s="43">
        <v>229.28180248186197</v>
      </c>
      <c r="BR11" s="43">
        <v>488.26497812273988</v>
      </c>
    </row>
    <row r="12" spans="1:70" s="10" customFormat="1" ht="18" customHeight="1" x14ac:dyDescent="0.25">
      <c r="A12" s="37">
        <v>6</v>
      </c>
      <c r="B12" s="12" t="s">
        <v>13</v>
      </c>
      <c r="C12" s="43">
        <v>3674.4002</v>
      </c>
      <c r="D12" s="43">
        <v>3921</v>
      </c>
      <c r="E12" s="43">
        <v>95</v>
      </c>
      <c r="F12" s="43">
        <v>401</v>
      </c>
      <c r="G12" s="43">
        <v>39</v>
      </c>
      <c r="H12" s="43">
        <v>33</v>
      </c>
      <c r="I12" s="8">
        <v>3808.4002</v>
      </c>
      <c r="J12" s="8">
        <v>4355</v>
      </c>
      <c r="K12" s="43">
        <v>5</v>
      </c>
      <c r="L12" s="43">
        <v>51</v>
      </c>
      <c r="M12" s="43">
        <v>39</v>
      </c>
      <c r="N12" s="43">
        <v>33</v>
      </c>
      <c r="O12" s="8">
        <v>3852.4002</v>
      </c>
      <c r="P12" s="8">
        <v>4439</v>
      </c>
      <c r="Q12" s="8">
        <v>14.80461481086</v>
      </c>
      <c r="R12" s="8">
        <v>12.664213087975293</v>
      </c>
      <c r="S12" s="8">
        <v>2765.046673870725</v>
      </c>
      <c r="T12" s="8">
        <v>2992.1084454937672</v>
      </c>
      <c r="U12" s="43">
        <v>121</v>
      </c>
      <c r="V12" s="43">
        <v>679</v>
      </c>
      <c r="W12" s="43">
        <v>143</v>
      </c>
      <c r="X12" s="43">
        <v>917</v>
      </c>
      <c r="Y12" s="43">
        <v>2</v>
      </c>
      <c r="Z12" s="43">
        <v>9</v>
      </c>
      <c r="AA12" s="43">
        <v>1</v>
      </c>
      <c r="AB12" s="43">
        <v>5</v>
      </c>
      <c r="AC12" s="43">
        <v>0</v>
      </c>
      <c r="AD12" s="43">
        <v>0</v>
      </c>
      <c r="AE12" s="8">
        <v>267</v>
      </c>
      <c r="AF12" s="8">
        <v>1610</v>
      </c>
      <c r="AG12" s="8">
        <v>0.39</v>
      </c>
      <c r="AH12" s="8">
        <v>2.34</v>
      </c>
      <c r="AI12" s="43">
        <v>0</v>
      </c>
      <c r="AJ12" s="43">
        <v>0</v>
      </c>
      <c r="AK12" s="43">
        <v>69.616697799999997</v>
      </c>
      <c r="AL12" s="43">
        <v>55.693358240000002</v>
      </c>
      <c r="AM12" s="43">
        <v>99</v>
      </c>
      <c r="AN12" s="43">
        <v>479</v>
      </c>
      <c r="AO12" s="43">
        <v>0</v>
      </c>
      <c r="AP12" s="43">
        <v>0</v>
      </c>
      <c r="AQ12" s="43">
        <v>140.2858040932293</v>
      </c>
      <c r="AR12" s="43">
        <v>142.44631735620001</v>
      </c>
      <c r="AS12" s="43">
        <v>0</v>
      </c>
      <c r="AT12" s="43">
        <v>0</v>
      </c>
      <c r="AU12" s="7">
        <v>308.90250189322933</v>
      </c>
      <c r="AV12" s="7">
        <v>677.13967559619994</v>
      </c>
      <c r="AW12" s="7">
        <v>71.545760087546952</v>
      </c>
      <c r="AX12" s="7">
        <v>72.647621851662009</v>
      </c>
      <c r="AY12" s="9">
        <v>4428.3027018932298</v>
      </c>
      <c r="AZ12" s="9">
        <v>6726.1396755961996</v>
      </c>
      <c r="BA12" s="43">
        <v>0</v>
      </c>
      <c r="BB12" s="43">
        <v>0</v>
      </c>
      <c r="BC12" s="43">
        <v>12.681065232000002</v>
      </c>
      <c r="BD12" s="43">
        <v>34.464147210900002</v>
      </c>
      <c r="BE12" s="43">
        <v>51.323565722464011</v>
      </c>
      <c r="BF12" s="43">
        <v>62.22914455762389</v>
      </c>
      <c r="BG12" s="43">
        <v>132.54186823722</v>
      </c>
      <c r="BH12" s="43">
        <v>178.11961959000001</v>
      </c>
      <c r="BI12" s="43">
        <v>26.9623514645364</v>
      </c>
      <c r="BJ12" s="43">
        <v>37.315026893845257</v>
      </c>
      <c r="BK12" s="8">
        <v>223.5088506562204</v>
      </c>
      <c r="BL12" s="8">
        <v>312.12793825236918</v>
      </c>
      <c r="BM12" s="8">
        <v>4651.8115525494504</v>
      </c>
      <c r="BN12" s="8">
        <v>7038.2676138485685</v>
      </c>
      <c r="BO12" s="43">
        <v>1889.0323052526808</v>
      </c>
      <c r="BP12" s="43">
        <v>2252.9440348784915</v>
      </c>
      <c r="BQ12" s="43">
        <v>566.70969157580419</v>
      </c>
      <c r="BR12" s="43">
        <v>675.88321046354747</v>
      </c>
    </row>
    <row r="13" spans="1:70" s="10" customFormat="1" ht="18" customHeight="1" x14ac:dyDescent="0.25">
      <c r="A13" s="36">
        <v>7</v>
      </c>
      <c r="B13" s="12" t="s">
        <v>15</v>
      </c>
      <c r="C13" s="47">
        <v>455.98470000000003</v>
      </c>
      <c r="D13" s="47">
        <v>685.65094231915759</v>
      </c>
      <c r="E13" s="47">
        <v>174.68189971960001</v>
      </c>
      <c r="F13" s="47">
        <v>511.45634461149587</v>
      </c>
      <c r="G13" s="47">
        <v>4.6532628942575993</v>
      </c>
      <c r="H13" s="47">
        <v>6.0157264784688413</v>
      </c>
      <c r="I13" s="8">
        <v>635.31986261385771</v>
      </c>
      <c r="J13" s="8">
        <v>1203.1230134091224</v>
      </c>
      <c r="K13" s="47">
        <v>0</v>
      </c>
      <c r="L13" s="47">
        <v>0</v>
      </c>
      <c r="M13" s="47">
        <v>4.6532628942575993</v>
      </c>
      <c r="N13" s="47">
        <v>6.0157264784688413</v>
      </c>
      <c r="O13" s="8">
        <v>639.97312550811534</v>
      </c>
      <c r="P13" s="8">
        <v>1209.1387398875913</v>
      </c>
      <c r="Q13" s="8">
        <v>1.8613051577030397</v>
      </c>
      <c r="R13" s="8">
        <v>2.4062905913875365</v>
      </c>
      <c r="S13" s="8">
        <v>473.24131913108647</v>
      </c>
      <c r="T13" s="8">
        <v>901.7625875222343</v>
      </c>
      <c r="U13" s="47">
        <v>261.44083661379699</v>
      </c>
      <c r="V13" s="47">
        <v>517.69691783454698</v>
      </c>
      <c r="W13" s="47">
        <v>312.57335183146432</v>
      </c>
      <c r="X13" s="47">
        <v>504.848804724302</v>
      </c>
      <c r="Y13" s="47">
        <v>1</v>
      </c>
      <c r="Z13" s="47">
        <v>4</v>
      </c>
      <c r="AA13" s="47">
        <v>1</v>
      </c>
      <c r="AB13" s="47">
        <v>3</v>
      </c>
      <c r="AC13" s="47">
        <v>0</v>
      </c>
      <c r="AD13" s="47">
        <v>0</v>
      </c>
      <c r="AE13" s="8">
        <v>576.01418844526131</v>
      </c>
      <c r="AF13" s="8">
        <v>1029.5457225588489</v>
      </c>
      <c r="AG13" s="8">
        <v>0.39</v>
      </c>
      <c r="AH13" s="8">
        <v>1.56</v>
      </c>
      <c r="AI13" s="47">
        <v>0</v>
      </c>
      <c r="AJ13" s="47">
        <v>0</v>
      </c>
      <c r="AK13" s="47">
        <v>19.492675384000002</v>
      </c>
      <c r="AL13" s="47">
        <v>15.594140307200002</v>
      </c>
      <c r="AM13" s="47">
        <v>13</v>
      </c>
      <c r="AN13" s="47">
        <v>57</v>
      </c>
      <c r="AO13" s="47">
        <v>0</v>
      </c>
      <c r="AP13" s="47">
        <v>0</v>
      </c>
      <c r="AQ13" s="47">
        <v>286.36981137726451</v>
      </c>
      <c r="AR13" s="47">
        <v>294.591406595904</v>
      </c>
      <c r="AS13" s="47">
        <v>0</v>
      </c>
      <c r="AT13" s="47">
        <v>0</v>
      </c>
      <c r="AU13" s="7">
        <v>318.86248676126451</v>
      </c>
      <c r="AV13" s="7">
        <v>367.18554690310401</v>
      </c>
      <c r="AW13" s="7">
        <v>146.0486038024049</v>
      </c>
      <c r="AX13" s="7">
        <v>150.24161736391105</v>
      </c>
      <c r="AY13" s="9">
        <v>1534.8498007146411</v>
      </c>
      <c r="AZ13" s="9">
        <v>2605.870009349544</v>
      </c>
      <c r="BA13" s="47">
        <v>0</v>
      </c>
      <c r="BB13" s="47">
        <v>0</v>
      </c>
      <c r="BC13" s="47">
        <v>4.2270217439999991</v>
      </c>
      <c r="BD13" s="47">
        <v>11.488049070299999</v>
      </c>
      <c r="BE13" s="47">
        <v>14.690047992782624</v>
      </c>
      <c r="BF13" s="47">
        <v>40.515984165798208</v>
      </c>
      <c r="BG13" s="47">
        <v>38.666403398717641</v>
      </c>
      <c r="BH13" s="47">
        <v>115.38240064098002</v>
      </c>
      <c r="BI13" s="47">
        <v>7.1457269258541469</v>
      </c>
      <c r="BJ13" s="47">
        <v>24.968579752088509</v>
      </c>
      <c r="BK13" s="8">
        <v>64.729200061354405</v>
      </c>
      <c r="BL13" s="8">
        <v>192.35501362916673</v>
      </c>
      <c r="BM13" s="8">
        <v>1599.5790007759956</v>
      </c>
      <c r="BN13" s="8">
        <v>2798.225022978711</v>
      </c>
      <c r="BO13" s="47">
        <v>694.4185594454998</v>
      </c>
      <c r="BP13" s="47">
        <v>1497.6765938223928</v>
      </c>
      <c r="BQ13" s="47">
        <v>208.32556783364993</v>
      </c>
      <c r="BR13" s="47">
        <v>449.30297814671781</v>
      </c>
    </row>
    <row r="14" spans="1:70" s="10" customFormat="1" ht="18" customHeight="1" x14ac:dyDescent="0.25">
      <c r="A14" s="37">
        <v>8</v>
      </c>
      <c r="B14" s="12" t="s">
        <v>16</v>
      </c>
      <c r="C14" s="43">
        <v>9.1808999999999994</v>
      </c>
      <c r="D14" s="43">
        <v>9.4164456112453045</v>
      </c>
      <c r="E14" s="43">
        <v>57.535134800000002</v>
      </c>
      <c r="F14" s="43">
        <v>87</v>
      </c>
      <c r="G14" s="43">
        <v>8.9589197040000013E-2</v>
      </c>
      <c r="H14" s="43">
        <v>8.4492462462663981E-2</v>
      </c>
      <c r="I14" s="8">
        <v>66.805623997040001</v>
      </c>
      <c r="J14" s="8">
        <v>96.500938073707971</v>
      </c>
      <c r="K14" s="43">
        <v>0</v>
      </c>
      <c r="L14" s="43">
        <v>0</v>
      </c>
      <c r="M14" s="43">
        <v>8.9589197040000013E-2</v>
      </c>
      <c r="N14" s="43">
        <v>8.4492462462663981E-2</v>
      </c>
      <c r="O14" s="8">
        <v>66.89521319408</v>
      </c>
      <c r="P14" s="8">
        <v>96.585430536170634</v>
      </c>
      <c r="Q14" s="8">
        <v>3.5835678816000006E-2</v>
      </c>
      <c r="R14" s="8">
        <v>3.3796984985065594E-2</v>
      </c>
      <c r="S14" s="8">
        <v>50.035734895560005</v>
      </c>
      <c r="T14" s="8">
        <v>69.476138318900141</v>
      </c>
      <c r="U14" s="43">
        <v>26.793976152005111</v>
      </c>
      <c r="V14" s="43">
        <v>121.79117871258001</v>
      </c>
      <c r="W14" s="43">
        <v>30.972605901598879</v>
      </c>
      <c r="X14" s="43">
        <v>88.676225676716669</v>
      </c>
      <c r="Y14" s="43">
        <v>1</v>
      </c>
      <c r="Z14" s="43">
        <v>5</v>
      </c>
      <c r="AA14" s="43">
        <v>1</v>
      </c>
      <c r="AB14" s="43">
        <v>1</v>
      </c>
      <c r="AC14" s="43">
        <v>0</v>
      </c>
      <c r="AD14" s="43">
        <v>0</v>
      </c>
      <c r="AE14" s="8">
        <v>59.76658205360399</v>
      </c>
      <c r="AF14" s="8">
        <v>216.46740438929669</v>
      </c>
      <c r="AG14" s="8">
        <v>1</v>
      </c>
      <c r="AH14" s="8">
        <v>1.9500000000000002</v>
      </c>
      <c r="AI14" s="43">
        <v>0</v>
      </c>
      <c r="AJ14" s="43">
        <v>0</v>
      </c>
      <c r="AK14" s="43">
        <v>15.762271200000001</v>
      </c>
      <c r="AL14" s="43">
        <v>12.609816960000002</v>
      </c>
      <c r="AM14" s="43">
        <v>17</v>
      </c>
      <c r="AN14" s="43">
        <v>69</v>
      </c>
      <c r="AO14" s="43">
        <v>0</v>
      </c>
      <c r="AP14" s="43">
        <v>0</v>
      </c>
      <c r="AQ14" s="43">
        <v>20.737901474651288</v>
      </c>
      <c r="AR14" s="43">
        <v>21.516366817439998</v>
      </c>
      <c r="AS14" s="43">
        <v>0</v>
      </c>
      <c r="AT14" s="43">
        <v>0</v>
      </c>
      <c r="AU14" s="7">
        <v>53.500172674651289</v>
      </c>
      <c r="AV14" s="7">
        <v>103.12618377744</v>
      </c>
      <c r="AW14" s="7">
        <v>10.576329752072157</v>
      </c>
      <c r="AX14" s="7">
        <v>10.973347076894399</v>
      </c>
      <c r="AY14" s="9">
        <v>180.16196792233526</v>
      </c>
      <c r="AZ14" s="9">
        <v>416.17901870290734</v>
      </c>
      <c r="BA14" s="43">
        <v>0</v>
      </c>
      <c r="BB14" s="43">
        <v>0</v>
      </c>
      <c r="BC14" s="43">
        <v>4.227021744</v>
      </c>
      <c r="BD14" s="43">
        <v>11.488049070300001</v>
      </c>
      <c r="BE14" s="43">
        <v>4.5285499166880001</v>
      </c>
      <c r="BF14" s="43">
        <v>11.91621917060883</v>
      </c>
      <c r="BG14" s="43">
        <v>13.13477973522</v>
      </c>
      <c r="BH14" s="43">
        <v>34.035596099999999</v>
      </c>
      <c r="BI14" s="43">
        <v>2.4511228604123998</v>
      </c>
      <c r="BJ14" s="43">
        <v>7.2222632697765006</v>
      </c>
      <c r="BK14" s="8">
        <v>24.341474256320399</v>
      </c>
      <c r="BL14" s="8">
        <v>64.662127610685332</v>
      </c>
      <c r="BM14" s="8">
        <v>204.50344217865566</v>
      </c>
      <c r="BN14" s="8">
        <v>480.84114631359267</v>
      </c>
      <c r="BO14" s="43">
        <v>75.673400952258703</v>
      </c>
      <c r="BP14" s="43">
        <v>157.51821667848333</v>
      </c>
      <c r="BQ14" s="43">
        <v>22.702020285677609</v>
      </c>
      <c r="BR14" s="43">
        <v>47.255465003544998</v>
      </c>
    </row>
    <row r="15" spans="1:70" s="10" customFormat="1" ht="18" customHeight="1" x14ac:dyDescent="0.25">
      <c r="A15" s="36">
        <v>9</v>
      </c>
      <c r="B15" s="12" t="s">
        <v>17</v>
      </c>
      <c r="C15" s="43">
        <v>69.366800000000012</v>
      </c>
      <c r="D15" s="43">
        <v>221.95907512221075</v>
      </c>
      <c r="E15" s="43">
        <v>169.990171</v>
      </c>
      <c r="F15" s="43">
        <v>327</v>
      </c>
      <c r="G15" s="43">
        <v>0.7167135763200001</v>
      </c>
      <c r="H15" s="43">
        <v>1.9916080437627939</v>
      </c>
      <c r="I15" s="8">
        <v>240.07368457632001</v>
      </c>
      <c r="J15" s="8">
        <v>550.95068316597349</v>
      </c>
      <c r="K15" s="43">
        <v>0</v>
      </c>
      <c r="L15" s="43">
        <v>0</v>
      </c>
      <c r="M15" s="43">
        <v>0.7167135763200001</v>
      </c>
      <c r="N15" s="43">
        <v>1.9916080437627939</v>
      </c>
      <c r="O15" s="8">
        <v>240.79039815263999</v>
      </c>
      <c r="P15" s="8">
        <v>552.94229120973625</v>
      </c>
      <c r="Q15" s="8">
        <v>0.28668543052800005</v>
      </c>
      <c r="R15" s="8">
        <v>0.79664321750511757</v>
      </c>
      <c r="S15" s="8">
        <v>179.56769861447998</v>
      </c>
      <c r="T15" s="8">
        <v>352.86796021606341</v>
      </c>
      <c r="U15" s="43">
        <v>61.243374061725966</v>
      </c>
      <c r="V15" s="43">
        <v>168.33793629156904</v>
      </c>
      <c r="W15" s="43">
        <v>72.718292116797357</v>
      </c>
      <c r="X15" s="43">
        <v>206.91119324567225</v>
      </c>
      <c r="Y15" s="43">
        <v>1.8829639999999999</v>
      </c>
      <c r="Z15" s="43">
        <v>7</v>
      </c>
      <c r="AA15" s="43">
        <v>1.1499999999999999</v>
      </c>
      <c r="AB15" s="43">
        <v>3.4231424399999995</v>
      </c>
      <c r="AC15" s="43">
        <v>0</v>
      </c>
      <c r="AD15" s="43">
        <v>0</v>
      </c>
      <c r="AE15" s="8">
        <v>136.99463017852332</v>
      </c>
      <c r="AF15" s="8">
        <v>385.67227197724128</v>
      </c>
      <c r="AG15" s="8">
        <v>0.73435595999999992</v>
      </c>
      <c r="AH15" s="8">
        <v>2.73</v>
      </c>
      <c r="AI15" s="43">
        <v>0</v>
      </c>
      <c r="AJ15" s="43">
        <v>0</v>
      </c>
      <c r="AK15" s="43">
        <v>15.762271200000001</v>
      </c>
      <c r="AL15" s="43">
        <v>15.600000000000001</v>
      </c>
      <c r="AM15" s="43">
        <v>37</v>
      </c>
      <c r="AN15" s="43">
        <v>179</v>
      </c>
      <c r="AO15" s="43">
        <v>0</v>
      </c>
      <c r="AP15" s="43">
        <v>0</v>
      </c>
      <c r="AQ15" s="43">
        <v>20.737901474651288</v>
      </c>
      <c r="AR15" s="43">
        <v>21.516366817439998</v>
      </c>
      <c r="AS15" s="43">
        <v>0</v>
      </c>
      <c r="AT15" s="43">
        <v>0</v>
      </c>
      <c r="AU15" s="7">
        <v>73.500172674651282</v>
      </c>
      <c r="AV15" s="7">
        <v>216.11636681744</v>
      </c>
      <c r="AW15" s="7">
        <v>10.576329752072157</v>
      </c>
      <c r="AX15" s="7">
        <v>10.973347076894399</v>
      </c>
      <c r="AY15" s="9">
        <v>451.28520100581454</v>
      </c>
      <c r="AZ15" s="9">
        <v>1154.7309300044176</v>
      </c>
      <c r="BA15" s="43">
        <v>0</v>
      </c>
      <c r="BB15" s="43">
        <v>0</v>
      </c>
      <c r="BC15" s="43">
        <v>55.047615999999998</v>
      </c>
      <c r="BD15" s="43">
        <v>138.52449000000001</v>
      </c>
      <c r="BE15" s="43">
        <v>10.566616472272001</v>
      </c>
      <c r="BF15" s="43">
        <v>23.83243834121766</v>
      </c>
      <c r="BG15" s="43">
        <v>26.269559470440001</v>
      </c>
      <c r="BH15" s="43">
        <v>66.936672330000007</v>
      </c>
      <c r="BI15" s="43">
        <v>4.9022457208247996</v>
      </c>
      <c r="BJ15" s="43">
        <v>14.444526539553001</v>
      </c>
      <c r="BK15" s="8">
        <v>96.786037663536789</v>
      </c>
      <c r="BL15" s="8">
        <v>243.7381272107707</v>
      </c>
      <c r="BM15" s="8">
        <v>548.07123866935137</v>
      </c>
      <c r="BN15" s="8">
        <v>1398.4690572151883</v>
      </c>
      <c r="BO15" s="43">
        <v>193.38758021132784</v>
      </c>
      <c r="BP15" s="43">
        <v>460.9936800040017</v>
      </c>
      <c r="BQ15" s="43">
        <v>58.016274063398349</v>
      </c>
      <c r="BR15" s="43">
        <v>138.2981040012005</v>
      </c>
    </row>
    <row r="16" spans="1:70" s="10" customFormat="1" ht="18" customHeight="1" x14ac:dyDescent="0.25">
      <c r="A16" s="37">
        <v>10</v>
      </c>
      <c r="B16" s="12" t="s">
        <v>18</v>
      </c>
      <c r="C16" s="48">
        <v>58196.822077512217</v>
      </c>
      <c r="D16" s="48">
        <v>91887</v>
      </c>
      <c r="E16" s="48">
        <v>16270.845114916458</v>
      </c>
      <c r="F16" s="48">
        <v>26929</v>
      </c>
      <c r="G16" s="48">
        <v>135.05909820129</v>
      </c>
      <c r="H16" s="48">
        <v>858.28397984331389</v>
      </c>
      <c r="I16" s="8">
        <v>74602.726290629973</v>
      </c>
      <c r="J16" s="8">
        <v>119674.28397984331</v>
      </c>
      <c r="K16" s="48">
        <v>95.135840820799999</v>
      </c>
      <c r="L16" s="48">
        <v>5695.987573904481</v>
      </c>
      <c r="M16" s="48">
        <v>1135.0590982012916</v>
      </c>
      <c r="N16" s="48">
        <v>458.283979843314</v>
      </c>
      <c r="O16" s="8">
        <v>75832.921229652071</v>
      </c>
      <c r="P16" s="8">
        <v>125828.5555335911</v>
      </c>
      <c r="Q16" s="8">
        <v>454.02363928051665</v>
      </c>
      <c r="R16" s="8">
        <v>183.31359193732561</v>
      </c>
      <c r="S16" s="8">
        <v>56014.660442071909</v>
      </c>
      <c r="T16" s="8">
        <v>91823.243789333399</v>
      </c>
      <c r="U16" s="48">
        <v>2406.308976485815</v>
      </c>
      <c r="V16" s="48">
        <v>10277.269540605277</v>
      </c>
      <c r="W16" s="48">
        <v>2122.6303085959835</v>
      </c>
      <c r="X16" s="48">
        <v>13915.8921610505</v>
      </c>
      <c r="Y16" s="48">
        <v>55</v>
      </c>
      <c r="Z16" s="48">
        <v>2109</v>
      </c>
      <c r="AA16" s="48">
        <v>39.886274687999993</v>
      </c>
      <c r="AB16" s="48">
        <v>109</v>
      </c>
      <c r="AC16" s="48">
        <v>0</v>
      </c>
      <c r="AD16" s="48">
        <v>0</v>
      </c>
      <c r="AE16" s="8">
        <v>4623.8255597697989</v>
      </c>
      <c r="AF16" s="8">
        <v>26411.161701655779</v>
      </c>
      <c r="AG16" s="8">
        <v>21.45</v>
      </c>
      <c r="AH16" s="8">
        <v>822.51</v>
      </c>
      <c r="AI16" s="48">
        <v>0</v>
      </c>
      <c r="AJ16" s="48">
        <v>0</v>
      </c>
      <c r="AK16" s="48">
        <v>832.66624915859802</v>
      </c>
      <c r="AL16" s="48">
        <v>805.07497437691063</v>
      </c>
      <c r="AM16" s="48">
        <v>579</v>
      </c>
      <c r="AN16" s="48">
        <v>2731</v>
      </c>
      <c r="AO16" s="48">
        <v>0</v>
      </c>
      <c r="AP16" s="48">
        <v>0</v>
      </c>
      <c r="AQ16" s="48">
        <v>1381.5084955540742</v>
      </c>
      <c r="AR16" s="48">
        <v>1405.1807933002931</v>
      </c>
      <c r="AS16" s="48">
        <v>0</v>
      </c>
      <c r="AT16" s="48">
        <v>0</v>
      </c>
      <c r="AU16" s="7">
        <v>2793.1747447126722</v>
      </c>
      <c r="AV16" s="7">
        <v>4941.2557676772039</v>
      </c>
      <c r="AW16" s="7">
        <v>704.56933273257789</v>
      </c>
      <c r="AX16" s="7">
        <v>716.64220458314946</v>
      </c>
      <c r="AY16" s="9">
        <v>83249.921534134541</v>
      </c>
      <c r="AZ16" s="9">
        <v>157180.97300292409</v>
      </c>
      <c r="BA16" s="48">
        <v>0</v>
      </c>
      <c r="BB16" s="48">
        <v>0</v>
      </c>
      <c r="BC16" s="48">
        <v>28.981952835362012</v>
      </c>
      <c r="BD16" s="48">
        <v>76.721256000000025</v>
      </c>
      <c r="BE16" s="48">
        <v>1649.3845139707946</v>
      </c>
      <c r="BF16" s="48">
        <v>1176.3637534414058</v>
      </c>
      <c r="BG16" s="48">
        <v>4350.1479077002014</v>
      </c>
      <c r="BH16" s="48">
        <v>3355.0110090639505</v>
      </c>
      <c r="BI16" s="48">
        <v>892.23107029859875</v>
      </c>
      <c r="BJ16" s="48">
        <v>712.62303754786137</v>
      </c>
      <c r="BK16" s="8">
        <v>6920.7454448049566</v>
      </c>
      <c r="BL16" s="8">
        <v>5320.7190560532181</v>
      </c>
      <c r="BM16" s="8">
        <v>90170.666978939495</v>
      </c>
      <c r="BN16" s="8">
        <v>162501.69205897732</v>
      </c>
      <c r="BO16" s="48">
        <v>53574.60365996982</v>
      </c>
      <c r="BP16" s="48">
        <v>81531.732616100009</v>
      </c>
      <c r="BQ16" s="48">
        <v>16072.381097990945</v>
      </c>
      <c r="BR16" s="48">
        <v>24459.519784830001</v>
      </c>
    </row>
    <row r="17" spans="1:95" s="10" customFormat="1" ht="18" customHeight="1" x14ac:dyDescent="0.25">
      <c r="A17" s="36">
        <v>11</v>
      </c>
      <c r="B17" s="12" t="s">
        <v>19</v>
      </c>
      <c r="C17" s="43">
        <v>580.43690000000004</v>
      </c>
      <c r="D17" s="43">
        <v>702.69015910799999</v>
      </c>
      <c r="E17" s="43">
        <v>253.47646800000001</v>
      </c>
      <c r="F17" s="43">
        <v>498.54417940000002</v>
      </c>
      <c r="G17" s="43">
        <v>5.2742222400000003</v>
      </c>
      <c r="H17" s="43">
        <v>7.6244081748000001</v>
      </c>
      <c r="I17" s="8">
        <v>839.18759023999996</v>
      </c>
      <c r="J17" s="8">
        <v>1208.8587466828001</v>
      </c>
      <c r="K17" s="43">
        <v>0</v>
      </c>
      <c r="L17" s="43">
        <v>0</v>
      </c>
      <c r="M17" s="43">
        <v>5.2742222400000003</v>
      </c>
      <c r="N17" s="43">
        <v>7.6244081748000001</v>
      </c>
      <c r="O17" s="8">
        <v>844.46181247999994</v>
      </c>
      <c r="P17" s="8">
        <v>1216.4831548576001</v>
      </c>
      <c r="Q17" s="8">
        <v>2.1096888960000002</v>
      </c>
      <c r="R17" s="8">
        <v>3.0497632699200001</v>
      </c>
      <c r="S17" s="8">
        <v>624.76868435999995</v>
      </c>
      <c r="T17" s="8">
        <v>907.14436991219998</v>
      </c>
      <c r="U17" s="43">
        <v>115.82029187456</v>
      </c>
      <c r="V17" s="43">
        <v>367.08488733844399</v>
      </c>
      <c r="W17" s="43">
        <v>165.88327868411997</v>
      </c>
      <c r="X17" s="43">
        <v>659.13308693800002</v>
      </c>
      <c r="Y17" s="43">
        <v>4</v>
      </c>
      <c r="Z17" s="43">
        <v>117.6953</v>
      </c>
      <c r="AA17" s="43">
        <v>3</v>
      </c>
      <c r="AB17" s="43">
        <v>13</v>
      </c>
      <c r="AC17" s="43">
        <v>0</v>
      </c>
      <c r="AD17" s="43">
        <v>0</v>
      </c>
      <c r="AE17" s="8">
        <v>288.70357055867998</v>
      </c>
      <c r="AF17" s="8">
        <v>1156.9132742764441</v>
      </c>
      <c r="AG17" s="8">
        <v>1.56</v>
      </c>
      <c r="AH17" s="8">
        <v>45.901167000000001</v>
      </c>
      <c r="AI17" s="43">
        <v>0</v>
      </c>
      <c r="AJ17" s="43">
        <v>0</v>
      </c>
      <c r="AK17" s="43">
        <v>24.249648000000001</v>
      </c>
      <c r="AL17" s="43">
        <v>29</v>
      </c>
      <c r="AM17" s="43">
        <v>49.3</v>
      </c>
      <c r="AN17" s="43">
        <v>285</v>
      </c>
      <c r="AO17" s="43">
        <v>0</v>
      </c>
      <c r="AP17" s="43">
        <v>0</v>
      </c>
      <c r="AQ17" s="43">
        <v>39.102117546240002</v>
      </c>
      <c r="AR17" s="43">
        <v>34.03274468</v>
      </c>
      <c r="AS17" s="43">
        <v>0</v>
      </c>
      <c r="AT17" s="43">
        <v>0</v>
      </c>
      <c r="AU17" s="7">
        <v>112.65176554624</v>
      </c>
      <c r="AV17" s="7">
        <v>348.03274468000001</v>
      </c>
      <c r="AW17" s="7">
        <v>19.9420799485824</v>
      </c>
      <c r="AX17" s="7">
        <v>17.3566997868</v>
      </c>
      <c r="AY17" s="9">
        <v>1245.81714858492</v>
      </c>
      <c r="AZ17" s="9">
        <v>2721.4291738140446</v>
      </c>
      <c r="BA17" s="43">
        <v>0</v>
      </c>
      <c r="BB17" s="43">
        <v>0</v>
      </c>
      <c r="BC17" s="43">
        <v>26.465199999999999</v>
      </c>
      <c r="BD17" s="43">
        <v>69.262245000000007</v>
      </c>
      <c r="BE17" s="43">
        <v>33.415553521599996</v>
      </c>
      <c r="BF17" s="43">
        <v>93.538266381899987</v>
      </c>
      <c r="BG17" s="43">
        <v>12.1837564251</v>
      </c>
      <c r="BH17" s="43">
        <v>45.952649999999998</v>
      </c>
      <c r="BI17" s="43">
        <v>53.188708820660004</v>
      </c>
      <c r="BJ17" s="43">
        <v>154.52250342924998</v>
      </c>
      <c r="BK17" s="8">
        <v>125.25321876736001</v>
      </c>
      <c r="BL17" s="8">
        <v>363.27566481114997</v>
      </c>
      <c r="BM17" s="8">
        <v>1371.0703673522801</v>
      </c>
      <c r="BN17" s="8">
        <v>3084.7048386251945</v>
      </c>
      <c r="BO17" s="43">
        <v>763.20361655121997</v>
      </c>
      <c r="BP17" s="43">
        <v>1488.2156613483601</v>
      </c>
      <c r="BQ17" s="43">
        <v>228.96108496536598</v>
      </c>
      <c r="BR17" s="43">
        <v>446.464698404508</v>
      </c>
    </row>
    <row r="18" spans="1:95" s="10" customFormat="1" ht="18" customHeight="1" x14ac:dyDescent="0.25">
      <c r="A18" s="37">
        <v>12</v>
      </c>
      <c r="B18" s="12" t="s">
        <v>20</v>
      </c>
      <c r="C18" s="43">
        <v>1163.9341000000002</v>
      </c>
      <c r="D18" s="43">
        <v>2997.1886378279996</v>
      </c>
      <c r="E18" s="43">
        <v>395.30258700000002</v>
      </c>
      <c r="F18" s="43">
        <v>1796.9837865999998</v>
      </c>
      <c r="G18" s="43">
        <v>11.08877</v>
      </c>
      <c r="H18" s="43">
        <v>26.249808000000002</v>
      </c>
      <c r="I18" s="8">
        <v>1570.3254570000001</v>
      </c>
      <c r="J18" s="8">
        <v>4820.422232427999</v>
      </c>
      <c r="K18" s="43">
        <v>0</v>
      </c>
      <c r="L18" s="43">
        <v>0</v>
      </c>
      <c r="M18" s="43">
        <v>11.08877</v>
      </c>
      <c r="N18" s="43">
        <v>26.249808000000002</v>
      </c>
      <c r="O18" s="8">
        <v>1581.4142270000002</v>
      </c>
      <c r="P18" s="8">
        <v>4846.6720404279986</v>
      </c>
      <c r="Q18" s="8">
        <v>4.4355080000000005</v>
      </c>
      <c r="R18" s="8">
        <v>10.499923200000001</v>
      </c>
      <c r="S18" s="8">
        <v>1168.8600952500001</v>
      </c>
      <c r="T18" s="8">
        <v>3612.7476790499986</v>
      </c>
      <c r="U18" s="43">
        <v>81.448639999999997</v>
      </c>
      <c r="V18" s="43">
        <v>759.53251660000012</v>
      </c>
      <c r="W18" s="43">
        <v>90.36018</v>
      </c>
      <c r="X18" s="43">
        <v>766.00324000000001</v>
      </c>
      <c r="Y18" s="43">
        <v>2</v>
      </c>
      <c r="Z18" s="43">
        <v>12</v>
      </c>
      <c r="AA18" s="43">
        <v>2</v>
      </c>
      <c r="AB18" s="43">
        <v>9</v>
      </c>
      <c r="AC18" s="43">
        <v>0</v>
      </c>
      <c r="AD18" s="43">
        <v>0</v>
      </c>
      <c r="AE18" s="8">
        <v>175.80882</v>
      </c>
      <c r="AF18" s="8">
        <v>1546.5357566000002</v>
      </c>
      <c r="AG18" s="8">
        <v>0.78</v>
      </c>
      <c r="AH18" s="8">
        <v>4.68</v>
      </c>
      <c r="AI18" s="43">
        <v>0</v>
      </c>
      <c r="AJ18" s="43">
        <v>0</v>
      </c>
      <c r="AK18" s="43">
        <v>47.488893999999995</v>
      </c>
      <c r="AL18" s="43">
        <v>68</v>
      </c>
      <c r="AM18" s="43">
        <v>62.9</v>
      </c>
      <c r="AN18" s="43">
        <v>329</v>
      </c>
      <c r="AO18" s="43">
        <v>0</v>
      </c>
      <c r="AP18" s="43">
        <v>0</v>
      </c>
      <c r="AQ18" s="43">
        <v>144.79718399999999</v>
      </c>
      <c r="AR18" s="43">
        <v>147.61916399999998</v>
      </c>
      <c r="AS18" s="43">
        <v>0</v>
      </c>
      <c r="AT18" s="43">
        <v>0</v>
      </c>
      <c r="AU18" s="7">
        <v>255.18607799999998</v>
      </c>
      <c r="AV18" s="7">
        <v>544.61916399999996</v>
      </c>
      <c r="AW18" s="7">
        <v>73.846563840000002</v>
      </c>
      <c r="AX18" s="7">
        <v>75.285773639999988</v>
      </c>
      <c r="AY18" s="9">
        <v>2012.4091250000001</v>
      </c>
      <c r="AZ18" s="9">
        <v>6937.8269610279985</v>
      </c>
      <c r="BA18" s="43">
        <v>0</v>
      </c>
      <c r="BB18" s="43">
        <v>0</v>
      </c>
      <c r="BC18" s="43">
        <v>0</v>
      </c>
      <c r="BD18" s="43">
        <v>0</v>
      </c>
      <c r="BE18" s="43">
        <v>7.1034740000000003</v>
      </c>
      <c r="BF18" s="43">
        <v>36.419004000000001</v>
      </c>
      <c r="BG18" s="43">
        <v>23.818041000000001</v>
      </c>
      <c r="BH18" s="43">
        <v>121.51922999999999</v>
      </c>
      <c r="BI18" s="43">
        <v>4.0453640000000002</v>
      </c>
      <c r="BJ18" s="43">
        <v>24.360600000000002</v>
      </c>
      <c r="BK18" s="8">
        <v>34.966878999999999</v>
      </c>
      <c r="BL18" s="8">
        <v>182.298834</v>
      </c>
      <c r="BM18" s="8">
        <v>2047.3760040000002</v>
      </c>
      <c r="BN18" s="8">
        <v>7120.1257950279987</v>
      </c>
      <c r="BO18" s="43">
        <v>796.37721800000008</v>
      </c>
      <c r="BP18" s="43">
        <v>2572.2857490000001</v>
      </c>
      <c r="BQ18" s="43">
        <v>238.91316540000003</v>
      </c>
      <c r="BR18" s="43">
        <v>771.68572470000004</v>
      </c>
    </row>
    <row r="19" spans="1:95" s="16" customFormat="1" ht="18" customHeight="1" x14ac:dyDescent="0.25">
      <c r="A19" s="38"/>
      <c r="B19" s="13" t="s">
        <v>67</v>
      </c>
      <c r="C19" s="8">
        <v>85697.836711112221</v>
      </c>
      <c r="D19" s="8">
        <v>146927.39564230185</v>
      </c>
      <c r="E19" s="8">
        <v>21044.160101236055</v>
      </c>
      <c r="F19" s="8">
        <v>47055.984310611493</v>
      </c>
      <c r="G19" s="8">
        <v>283.19349398594755</v>
      </c>
      <c r="H19" s="8">
        <v>1722.1431427167815</v>
      </c>
      <c r="I19" s="8">
        <v>107025.19030633423</v>
      </c>
      <c r="J19" s="8">
        <v>195705.52309563014</v>
      </c>
      <c r="K19" s="8">
        <v>158.13584082080001</v>
      </c>
      <c r="L19" s="8">
        <v>8757.6564923684818</v>
      </c>
      <c r="M19" s="8">
        <v>1287.1039047889092</v>
      </c>
      <c r="N19" s="8">
        <v>1331.058650254319</v>
      </c>
      <c r="O19" s="8">
        <v>108470.43005194394</v>
      </c>
      <c r="P19" s="8">
        <v>205794.23823825296</v>
      </c>
      <c r="Q19" s="8">
        <v>512.44617672642369</v>
      </c>
      <c r="R19" s="8">
        <v>528.28767318970279</v>
      </c>
      <c r="S19" s="8">
        <v>79963.46121446375</v>
      </c>
      <c r="T19" s="8">
        <v>147069.88196277933</v>
      </c>
      <c r="U19" s="8">
        <v>5548.4111596392031</v>
      </c>
      <c r="V19" s="8">
        <v>22244.242814870759</v>
      </c>
      <c r="W19" s="8">
        <v>4609.2559258839829</v>
      </c>
      <c r="X19" s="8">
        <v>22228.593333833611</v>
      </c>
      <c r="Y19" s="8">
        <v>141.88296400000002</v>
      </c>
      <c r="Z19" s="8">
        <v>5400.6953000000003</v>
      </c>
      <c r="AA19" s="8">
        <v>96.036274687999992</v>
      </c>
      <c r="AB19" s="8">
        <v>293.62924243999998</v>
      </c>
      <c r="AC19" s="8">
        <v>0</v>
      </c>
      <c r="AD19" s="8">
        <v>0</v>
      </c>
      <c r="AE19" s="8">
        <v>10395.586324211186</v>
      </c>
      <c r="AF19" s="8">
        <v>50167.160691144374</v>
      </c>
      <c r="AG19" s="8">
        <v>56.164355960000009</v>
      </c>
      <c r="AH19" s="8">
        <v>2105.1011669999998</v>
      </c>
      <c r="AI19" s="8">
        <v>0</v>
      </c>
      <c r="AJ19" s="8">
        <v>0</v>
      </c>
      <c r="AK19" s="8">
        <v>2316.2132707425981</v>
      </c>
      <c r="AL19" s="8">
        <v>2170.5105356441104</v>
      </c>
      <c r="AM19" s="8">
        <v>1908.3</v>
      </c>
      <c r="AN19" s="8">
        <v>9552.9500000000007</v>
      </c>
      <c r="AO19" s="8">
        <v>0</v>
      </c>
      <c r="AP19" s="8">
        <v>0</v>
      </c>
      <c r="AQ19" s="8">
        <v>4870.8362034133215</v>
      </c>
      <c r="AR19" s="8">
        <v>4992.5202934247172</v>
      </c>
      <c r="AS19" s="8">
        <v>0</v>
      </c>
      <c r="AT19" s="8">
        <v>0</v>
      </c>
      <c r="AU19" s="8">
        <v>9095.3494741559189</v>
      </c>
      <c r="AV19" s="8">
        <v>16715.980829068827</v>
      </c>
      <c r="AW19" s="8">
        <v>2473.5501339887219</v>
      </c>
      <c r="AX19" s="8">
        <v>2535.2120025697118</v>
      </c>
      <c r="AY19" s="9">
        <v>127961.36585031103</v>
      </c>
      <c r="AZ19" s="9">
        <v>272677.37975846615</v>
      </c>
      <c r="BA19" s="8">
        <v>0</v>
      </c>
      <c r="BB19" s="8">
        <v>0</v>
      </c>
      <c r="BC19" s="8">
        <v>227.96320555536204</v>
      </c>
      <c r="BD19" s="8">
        <v>604.07919435150006</v>
      </c>
      <c r="BE19" s="8">
        <v>1990.7694523886014</v>
      </c>
      <c r="BF19" s="8">
        <v>1910.1205816768806</v>
      </c>
      <c r="BG19" s="8">
        <v>7728.5777832942003</v>
      </c>
      <c r="BH19" s="8">
        <v>7976.2100447249295</v>
      </c>
      <c r="BI19" s="8">
        <v>1108.4269383184064</v>
      </c>
      <c r="BJ19" s="8">
        <v>1255.6589897506244</v>
      </c>
      <c r="BK19" s="8">
        <v>11055.737379556569</v>
      </c>
      <c r="BL19" s="8">
        <v>11746.068810503933</v>
      </c>
      <c r="BM19" s="8">
        <v>139017.10322986761</v>
      </c>
      <c r="BN19" s="8">
        <v>284423.44856897008</v>
      </c>
      <c r="BO19" s="8">
        <v>64074.270897861505</v>
      </c>
      <c r="BP19" s="8">
        <v>103830.44354767029</v>
      </c>
      <c r="BQ19" s="8">
        <v>19222.281269358453</v>
      </c>
      <c r="BR19" s="8">
        <v>31149.133064301084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43">
        <v>57</v>
      </c>
      <c r="D20" s="43">
        <v>29</v>
      </c>
      <c r="E20" s="43">
        <v>111.1474195</v>
      </c>
      <c r="F20" s="43">
        <v>163.60328432639096</v>
      </c>
      <c r="G20" s="43">
        <v>0.57113113112999991</v>
      </c>
      <c r="H20" s="43">
        <v>2</v>
      </c>
      <c r="I20" s="8">
        <v>168.71855063113</v>
      </c>
      <c r="J20" s="8">
        <v>194.60328432639096</v>
      </c>
      <c r="K20" s="43">
        <v>0</v>
      </c>
      <c r="L20" s="43">
        <v>0</v>
      </c>
      <c r="M20" s="43">
        <v>0.57113113112999991</v>
      </c>
      <c r="N20" s="43">
        <v>2</v>
      </c>
      <c r="O20" s="8">
        <v>169.28968176225999</v>
      </c>
      <c r="P20" s="8">
        <v>196.60328432639096</v>
      </c>
      <c r="Q20" s="8">
        <v>0.22845245245199997</v>
      </c>
      <c r="R20" s="8">
        <v>0.8</v>
      </c>
      <c r="S20" s="8">
        <v>124.90861710544499</v>
      </c>
      <c r="T20" s="8">
        <v>140.68619918913689</v>
      </c>
      <c r="U20" s="43">
        <v>30.83433763524398</v>
      </c>
      <c r="V20" s="43">
        <v>90.020286786935301</v>
      </c>
      <c r="W20" s="43">
        <v>43.092321254398435</v>
      </c>
      <c r="X20" s="43">
        <v>122.26570509971543</v>
      </c>
      <c r="Y20" s="43">
        <v>1</v>
      </c>
      <c r="Z20" s="43">
        <v>2</v>
      </c>
      <c r="AA20" s="43">
        <v>1.1499999999999999</v>
      </c>
      <c r="AB20" s="43">
        <v>2.2820949599999998</v>
      </c>
      <c r="AC20" s="43">
        <v>0</v>
      </c>
      <c r="AD20" s="43">
        <v>0</v>
      </c>
      <c r="AE20" s="8">
        <v>76.076658889642417</v>
      </c>
      <c r="AF20" s="8">
        <v>216.56808684665071</v>
      </c>
      <c r="AG20" s="8">
        <v>1</v>
      </c>
      <c r="AH20" s="8">
        <v>0.78</v>
      </c>
      <c r="AI20" s="43">
        <v>0</v>
      </c>
      <c r="AJ20" s="43">
        <v>0</v>
      </c>
      <c r="AK20" s="43">
        <v>9.1946581999999992</v>
      </c>
      <c r="AL20" s="43">
        <v>17</v>
      </c>
      <c r="AM20" s="43">
        <v>1.3</v>
      </c>
      <c r="AN20" s="43">
        <v>7.8000000000000007</v>
      </c>
      <c r="AO20" s="43">
        <v>0</v>
      </c>
      <c r="AP20" s="43">
        <v>0</v>
      </c>
      <c r="AQ20" s="43">
        <v>8</v>
      </c>
      <c r="AR20" s="43">
        <v>8</v>
      </c>
      <c r="AS20" s="43">
        <v>0</v>
      </c>
      <c r="AT20" s="43">
        <v>0</v>
      </c>
      <c r="AU20" s="7">
        <v>18.4946582</v>
      </c>
      <c r="AV20" s="7">
        <v>32.799999999999997</v>
      </c>
      <c r="AW20" s="7">
        <v>4.08</v>
      </c>
      <c r="AX20" s="7">
        <v>4.08</v>
      </c>
      <c r="AY20" s="9">
        <v>263.86099885190242</v>
      </c>
      <c r="AZ20" s="9">
        <v>445.97137117304169</v>
      </c>
      <c r="BA20" s="43">
        <v>0</v>
      </c>
      <c r="BB20" s="43">
        <v>0</v>
      </c>
      <c r="BC20" s="43">
        <v>0</v>
      </c>
      <c r="BD20" s="43">
        <v>0</v>
      </c>
      <c r="BE20" s="43">
        <v>4.5285499166880001</v>
      </c>
      <c r="BF20" s="43">
        <v>10.59219481831896</v>
      </c>
      <c r="BG20" s="43">
        <v>11.9407088502</v>
      </c>
      <c r="BH20" s="43">
        <v>29.497516620000003</v>
      </c>
      <c r="BI20" s="43">
        <v>2.4511228604123998</v>
      </c>
      <c r="BJ20" s="43">
        <v>7.2222632697765006</v>
      </c>
      <c r="BK20" s="8">
        <v>18.920381627300401</v>
      </c>
      <c r="BL20" s="8">
        <v>47.311974708095462</v>
      </c>
      <c r="BM20" s="8">
        <v>282.78138047920282</v>
      </c>
      <c r="BN20" s="8">
        <v>493.28334588113717</v>
      </c>
      <c r="BO20" s="43">
        <v>113.51010142838807</v>
      </c>
      <c r="BP20" s="43">
        <v>190.7560055188973</v>
      </c>
      <c r="BQ20" s="43">
        <v>34.053030428516422</v>
      </c>
      <c r="BR20" s="43">
        <v>57.226801655669185</v>
      </c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8">
        <v>0</v>
      </c>
      <c r="J21" s="8">
        <v>0</v>
      </c>
      <c r="K21" s="43">
        <v>0</v>
      </c>
      <c r="L21" s="43">
        <v>0</v>
      </c>
      <c r="M21" s="43">
        <v>0</v>
      </c>
      <c r="N21" s="43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8">
        <v>0</v>
      </c>
      <c r="AF21" s="8">
        <v>0</v>
      </c>
      <c r="AG21" s="8">
        <v>0</v>
      </c>
      <c r="AH21" s="8">
        <v>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0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8">
        <v>0</v>
      </c>
      <c r="BL21" s="8">
        <v>0</v>
      </c>
      <c r="BM21" s="8">
        <v>0</v>
      </c>
      <c r="BN21" s="8">
        <v>0</v>
      </c>
      <c r="BO21" s="7">
        <v>0</v>
      </c>
      <c r="BP21" s="7">
        <v>0</v>
      </c>
      <c r="BQ21" s="46">
        <v>0</v>
      </c>
      <c r="BR21" s="46">
        <v>0</v>
      </c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8">
        <v>0</v>
      </c>
      <c r="J22" s="8">
        <v>0</v>
      </c>
      <c r="K22" s="43">
        <v>0</v>
      </c>
      <c r="L22" s="43">
        <v>0</v>
      </c>
      <c r="M22" s="43">
        <v>0</v>
      </c>
      <c r="N22" s="43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  <c r="AD22" s="7">
        <v>0</v>
      </c>
      <c r="AE22" s="8">
        <v>0</v>
      </c>
      <c r="AF22" s="8">
        <v>0</v>
      </c>
      <c r="AG22" s="8">
        <v>0</v>
      </c>
      <c r="AH22" s="8">
        <v>0</v>
      </c>
      <c r="AI22" s="7">
        <v>0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0</v>
      </c>
      <c r="AP22" s="7">
        <v>0</v>
      </c>
      <c r="AQ22" s="7">
        <v>0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9">
        <v>0</v>
      </c>
      <c r="AZ22" s="9">
        <v>0</v>
      </c>
      <c r="BA22" s="9">
        <v>0</v>
      </c>
      <c r="BB22" s="9">
        <v>0</v>
      </c>
      <c r="BC22" s="9">
        <v>0</v>
      </c>
      <c r="BD22" s="9">
        <v>0</v>
      </c>
      <c r="BE22" s="9">
        <v>0</v>
      </c>
      <c r="BF22" s="9">
        <v>0</v>
      </c>
      <c r="BG22" s="9">
        <v>0</v>
      </c>
      <c r="BH22" s="9">
        <v>0</v>
      </c>
      <c r="BI22" s="9">
        <v>0</v>
      </c>
      <c r="BJ22" s="9">
        <v>0</v>
      </c>
      <c r="BK22" s="8">
        <v>0</v>
      </c>
      <c r="BL22" s="8">
        <v>0</v>
      </c>
      <c r="BM22" s="8">
        <v>0</v>
      </c>
      <c r="BN22" s="8">
        <v>0</v>
      </c>
      <c r="BO22" s="7">
        <v>0</v>
      </c>
      <c r="BP22" s="7">
        <v>0</v>
      </c>
      <c r="BQ22" s="46">
        <v>0</v>
      </c>
      <c r="BR22" s="46">
        <v>0</v>
      </c>
    </row>
    <row r="23" spans="1:95" s="10" customFormat="1" ht="18" customHeight="1" x14ac:dyDescent="0.25">
      <c r="A23" s="37">
        <v>16</v>
      </c>
      <c r="B23" s="12" t="s">
        <v>24</v>
      </c>
      <c r="C23" s="7">
        <v>0</v>
      </c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8">
        <v>0</v>
      </c>
      <c r="J23" s="8">
        <v>0</v>
      </c>
      <c r="K23" s="43">
        <v>0</v>
      </c>
      <c r="L23" s="43">
        <v>0</v>
      </c>
      <c r="M23" s="43">
        <v>0</v>
      </c>
      <c r="N23" s="43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8">
        <v>0</v>
      </c>
      <c r="AF23" s="8">
        <v>0</v>
      </c>
      <c r="AG23" s="8">
        <v>0</v>
      </c>
      <c r="AH23" s="8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8">
        <v>0</v>
      </c>
      <c r="BL23" s="8">
        <v>0</v>
      </c>
      <c r="BM23" s="8">
        <v>0</v>
      </c>
      <c r="BN23" s="8">
        <v>0</v>
      </c>
      <c r="BO23" s="7">
        <v>0</v>
      </c>
      <c r="BP23" s="7">
        <v>0</v>
      </c>
      <c r="BQ23" s="46">
        <v>0</v>
      </c>
      <c r="BR23" s="46">
        <v>0</v>
      </c>
    </row>
    <row r="24" spans="1:95" s="19" customFormat="1" ht="18" customHeight="1" x14ac:dyDescent="0.25">
      <c r="A24" s="37">
        <v>17</v>
      </c>
      <c r="B24" s="6" t="s">
        <v>97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8">
        <v>0</v>
      </c>
      <c r="J24" s="8">
        <v>0</v>
      </c>
      <c r="K24" s="43">
        <v>0</v>
      </c>
      <c r="L24" s="43">
        <v>0</v>
      </c>
      <c r="M24" s="43">
        <v>0</v>
      </c>
      <c r="N24" s="43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8">
        <v>0</v>
      </c>
      <c r="AF24" s="8">
        <v>0</v>
      </c>
      <c r="AG24" s="8">
        <v>0</v>
      </c>
      <c r="AH24" s="8">
        <v>0</v>
      </c>
      <c r="AI24" s="7">
        <v>0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9">
        <v>0</v>
      </c>
      <c r="AZ24" s="9">
        <v>0</v>
      </c>
      <c r="BA24" s="9">
        <v>0</v>
      </c>
      <c r="BB24" s="9">
        <v>0</v>
      </c>
      <c r="BC24" s="9">
        <v>0</v>
      </c>
      <c r="BD24" s="9">
        <v>0</v>
      </c>
      <c r="BE24" s="9">
        <v>0</v>
      </c>
      <c r="BF24" s="9">
        <v>0</v>
      </c>
      <c r="BG24" s="9">
        <v>0</v>
      </c>
      <c r="BH24" s="9">
        <v>0</v>
      </c>
      <c r="BI24" s="9">
        <v>0</v>
      </c>
      <c r="BJ24" s="9">
        <v>0</v>
      </c>
      <c r="BK24" s="8">
        <v>0</v>
      </c>
      <c r="BL24" s="8">
        <v>0</v>
      </c>
      <c r="BM24" s="8">
        <v>0</v>
      </c>
      <c r="BN24" s="8">
        <v>0</v>
      </c>
      <c r="BO24" s="7">
        <v>0</v>
      </c>
      <c r="BP24" s="7">
        <v>0</v>
      </c>
      <c r="BQ24" s="46">
        <v>0</v>
      </c>
      <c r="BR24" s="46">
        <v>0</v>
      </c>
    </row>
    <row r="25" spans="1:95" s="19" customFormat="1" ht="18" customHeight="1" x14ac:dyDescent="0.25">
      <c r="A25" s="37">
        <v>18</v>
      </c>
      <c r="B25" s="6" t="s">
        <v>25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8">
        <v>0</v>
      </c>
      <c r="J25" s="8">
        <v>0</v>
      </c>
      <c r="K25" s="43">
        <v>0</v>
      </c>
      <c r="L25" s="43">
        <v>0</v>
      </c>
      <c r="M25" s="43">
        <v>0</v>
      </c>
      <c r="N25" s="43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8">
        <v>0</v>
      </c>
      <c r="AF25" s="8">
        <v>0</v>
      </c>
      <c r="AG25" s="8">
        <v>0</v>
      </c>
      <c r="AH25" s="8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9">
        <v>0</v>
      </c>
      <c r="AZ25" s="9">
        <v>0</v>
      </c>
      <c r="BA25" s="9">
        <v>0</v>
      </c>
      <c r="BB25" s="9">
        <v>0</v>
      </c>
      <c r="BC25" s="9">
        <v>0</v>
      </c>
      <c r="BD25" s="9">
        <v>0</v>
      </c>
      <c r="BE25" s="9">
        <v>0</v>
      </c>
      <c r="BF25" s="9">
        <v>0</v>
      </c>
      <c r="BG25" s="9">
        <v>0</v>
      </c>
      <c r="BH25" s="9">
        <v>0</v>
      </c>
      <c r="BI25" s="9">
        <v>0</v>
      </c>
      <c r="BJ25" s="9">
        <v>0</v>
      </c>
      <c r="BK25" s="8">
        <v>0</v>
      </c>
      <c r="BL25" s="8">
        <v>0</v>
      </c>
      <c r="BM25" s="8">
        <v>0</v>
      </c>
      <c r="BN25" s="8">
        <v>0</v>
      </c>
      <c r="BO25" s="7">
        <v>0</v>
      </c>
      <c r="BP25" s="7">
        <v>0</v>
      </c>
      <c r="BQ25" s="46">
        <v>0</v>
      </c>
      <c r="BR25" s="46">
        <v>0</v>
      </c>
    </row>
    <row r="26" spans="1:95" s="19" customFormat="1" ht="18" customHeight="1" x14ac:dyDescent="0.25">
      <c r="A26" s="37">
        <v>19</v>
      </c>
      <c r="B26" s="6" t="s">
        <v>26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8">
        <v>0</v>
      </c>
      <c r="J26" s="8">
        <v>0</v>
      </c>
      <c r="K26" s="43">
        <v>0</v>
      </c>
      <c r="L26" s="43">
        <v>0</v>
      </c>
      <c r="M26" s="43">
        <v>0</v>
      </c>
      <c r="N26" s="43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8">
        <v>0</v>
      </c>
      <c r="AF26" s="8">
        <v>0</v>
      </c>
      <c r="AG26" s="8">
        <v>0</v>
      </c>
      <c r="AH26" s="8">
        <v>0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8">
        <v>0</v>
      </c>
      <c r="BL26" s="8">
        <v>0</v>
      </c>
      <c r="BM26" s="8">
        <v>0</v>
      </c>
      <c r="BN26" s="8">
        <v>0</v>
      </c>
      <c r="BO26" s="7">
        <v>0</v>
      </c>
      <c r="BP26" s="7">
        <v>0</v>
      </c>
      <c r="BQ26" s="46">
        <v>0</v>
      </c>
      <c r="BR26" s="46">
        <v>0</v>
      </c>
    </row>
    <row r="27" spans="1:95" s="19" customFormat="1" ht="18" customHeight="1" x14ac:dyDescent="0.25">
      <c r="A27" s="37">
        <v>20</v>
      </c>
      <c r="B27" s="6" t="s">
        <v>27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8">
        <v>0</v>
      </c>
      <c r="J27" s="8">
        <v>0</v>
      </c>
      <c r="K27" s="43">
        <v>0</v>
      </c>
      <c r="L27" s="43">
        <v>0</v>
      </c>
      <c r="M27" s="43">
        <v>0</v>
      </c>
      <c r="N27" s="43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  <c r="AD27" s="7">
        <v>0</v>
      </c>
      <c r="AE27" s="8">
        <v>0</v>
      </c>
      <c r="AF27" s="8">
        <v>0</v>
      </c>
      <c r="AG27" s="8">
        <v>0</v>
      </c>
      <c r="AH27" s="8">
        <v>0</v>
      </c>
      <c r="AI27" s="7">
        <v>0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8">
        <v>0</v>
      </c>
      <c r="BL27" s="8">
        <v>0</v>
      </c>
      <c r="BM27" s="8">
        <v>0</v>
      </c>
      <c r="BN27" s="8">
        <v>0</v>
      </c>
      <c r="BO27" s="7">
        <v>0</v>
      </c>
      <c r="BP27" s="7">
        <v>0</v>
      </c>
      <c r="BQ27" s="46">
        <v>0</v>
      </c>
      <c r="BR27" s="46">
        <v>0</v>
      </c>
    </row>
    <row r="28" spans="1:95" s="19" customFormat="1" ht="18" customHeight="1" x14ac:dyDescent="0.25">
      <c r="A28" s="37">
        <v>21</v>
      </c>
      <c r="B28" s="6" t="s">
        <v>59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8">
        <v>0</v>
      </c>
      <c r="J28" s="8">
        <v>0</v>
      </c>
      <c r="K28" s="43">
        <v>0</v>
      </c>
      <c r="L28" s="43">
        <v>0</v>
      </c>
      <c r="M28" s="43">
        <v>0</v>
      </c>
      <c r="N28" s="43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8">
        <v>0</v>
      </c>
      <c r="AF28" s="8">
        <v>0</v>
      </c>
      <c r="AG28" s="8">
        <v>0</v>
      </c>
      <c r="AH28" s="8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9">
        <v>0</v>
      </c>
      <c r="AZ28" s="9">
        <v>0</v>
      </c>
      <c r="BA28" s="9">
        <v>0</v>
      </c>
      <c r="BB28" s="9">
        <v>0</v>
      </c>
      <c r="BC28" s="9">
        <v>0</v>
      </c>
      <c r="BD28" s="9">
        <v>0</v>
      </c>
      <c r="BE28" s="9">
        <v>0</v>
      </c>
      <c r="BF28" s="9">
        <v>0</v>
      </c>
      <c r="BG28" s="9">
        <v>0</v>
      </c>
      <c r="BH28" s="9">
        <v>0</v>
      </c>
      <c r="BI28" s="9">
        <v>0</v>
      </c>
      <c r="BJ28" s="9">
        <v>0</v>
      </c>
      <c r="BK28" s="8">
        <v>0</v>
      </c>
      <c r="BL28" s="8">
        <v>0</v>
      </c>
      <c r="BM28" s="8">
        <v>0</v>
      </c>
      <c r="BN28" s="8">
        <v>0</v>
      </c>
      <c r="BO28" s="7">
        <v>0</v>
      </c>
      <c r="BP28" s="7">
        <v>0</v>
      </c>
      <c r="BQ28" s="46">
        <v>0</v>
      </c>
      <c r="BR28" s="46">
        <v>0</v>
      </c>
    </row>
    <row r="29" spans="1:95" s="19" customFormat="1" ht="18" customHeight="1" x14ac:dyDescent="0.25">
      <c r="A29" s="37">
        <v>22</v>
      </c>
      <c r="B29" s="6" t="s">
        <v>28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8">
        <v>0</v>
      </c>
      <c r="J29" s="8">
        <v>0</v>
      </c>
      <c r="K29" s="43">
        <v>0</v>
      </c>
      <c r="L29" s="43">
        <v>0</v>
      </c>
      <c r="M29" s="43">
        <v>0</v>
      </c>
      <c r="N29" s="43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8">
        <v>0</v>
      </c>
      <c r="AF29" s="8">
        <v>0</v>
      </c>
      <c r="AG29" s="8">
        <v>0</v>
      </c>
      <c r="AH29" s="8">
        <v>0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8">
        <v>0</v>
      </c>
      <c r="BL29" s="8">
        <v>0</v>
      </c>
      <c r="BM29" s="8">
        <v>0</v>
      </c>
      <c r="BN29" s="8">
        <v>0</v>
      </c>
      <c r="BO29" s="7">
        <v>0</v>
      </c>
      <c r="BP29" s="7">
        <v>0</v>
      </c>
      <c r="BQ29" s="46">
        <v>0</v>
      </c>
      <c r="BR29" s="46">
        <v>0</v>
      </c>
    </row>
    <row r="30" spans="1:95" s="19" customFormat="1" ht="18" customHeight="1" x14ac:dyDescent="0.25">
      <c r="A30" s="37">
        <v>23</v>
      </c>
      <c r="B30" s="6" t="s">
        <v>98</v>
      </c>
      <c r="C30" s="7">
        <v>0</v>
      </c>
      <c r="D30" s="7">
        <v>0</v>
      </c>
      <c r="E30" s="7">
        <v>0</v>
      </c>
      <c r="F30" s="7">
        <v>0</v>
      </c>
      <c r="G30" s="7">
        <v>0</v>
      </c>
      <c r="H30" s="7">
        <v>0</v>
      </c>
      <c r="I30" s="8">
        <v>0</v>
      </c>
      <c r="J30" s="8">
        <v>0</v>
      </c>
      <c r="K30" s="43">
        <v>0</v>
      </c>
      <c r="L30" s="43">
        <v>0</v>
      </c>
      <c r="M30" s="43">
        <v>0</v>
      </c>
      <c r="N30" s="43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  <c r="AD30" s="7">
        <v>0</v>
      </c>
      <c r="AE30" s="8">
        <v>0</v>
      </c>
      <c r="AF30" s="8">
        <v>0</v>
      </c>
      <c r="AG30" s="8">
        <v>0</v>
      </c>
      <c r="AH30" s="8">
        <v>0</v>
      </c>
      <c r="AI30" s="7">
        <v>0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0</v>
      </c>
      <c r="AS30" s="7">
        <v>0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9">
        <v>0</v>
      </c>
      <c r="BK30" s="8">
        <v>0</v>
      </c>
      <c r="BL30" s="8">
        <v>0</v>
      </c>
      <c r="BM30" s="8">
        <v>0</v>
      </c>
      <c r="BN30" s="8">
        <v>0</v>
      </c>
      <c r="BO30" s="7">
        <v>0</v>
      </c>
      <c r="BP30" s="7">
        <v>0</v>
      </c>
      <c r="BQ30" s="46">
        <v>0</v>
      </c>
      <c r="BR30" s="46">
        <v>0</v>
      </c>
    </row>
    <row r="31" spans="1:95" s="19" customFormat="1" ht="18" customHeight="1" x14ac:dyDescent="0.25">
      <c r="A31" s="37">
        <v>24</v>
      </c>
      <c r="B31" s="6" t="s">
        <v>29</v>
      </c>
      <c r="C31" s="7">
        <v>0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8">
        <v>0</v>
      </c>
      <c r="J31" s="8">
        <v>0</v>
      </c>
      <c r="K31" s="43">
        <v>0</v>
      </c>
      <c r="L31" s="43">
        <v>0</v>
      </c>
      <c r="M31" s="43">
        <v>0</v>
      </c>
      <c r="N31" s="43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  <c r="AD31" s="7">
        <v>0</v>
      </c>
      <c r="AE31" s="8">
        <v>0</v>
      </c>
      <c r="AF31" s="8">
        <v>0</v>
      </c>
      <c r="AG31" s="8">
        <v>0</v>
      </c>
      <c r="AH31" s="8">
        <v>0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9">
        <v>0</v>
      </c>
      <c r="AZ31" s="9">
        <v>0</v>
      </c>
      <c r="BA31" s="9">
        <v>0</v>
      </c>
      <c r="BB31" s="9">
        <v>0</v>
      </c>
      <c r="BC31" s="9">
        <v>0</v>
      </c>
      <c r="BD31" s="9">
        <v>0</v>
      </c>
      <c r="BE31" s="9">
        <v>0</v>
      </c>
      <c r="BF31" s="9">
        <v>0</v>
      </c>
      <c r="BG31" s="9">
        <v>0</v>
      </c>
      <c r="BH31" s="9">
        <v>0</v>
      </c>
      <c r="BI31" s="9">
        <v>0</v>
      </c>
      <c r="BJ31" s="9">
        <v>0</v>
      </c>
      <c r="BK31" s="8">
        <v>0</v>
      </c>
      <c r="BL31" s="8">
        <v>0</v>
      </c>
      <c r="BM31" s="8">
        <v>0</v>
      </c>
      <c r="BN31" s="8">
        <v>0</v>
      </c>
      <c r="BO31" s="7">
        <v>0</v>
      </c>
      <c r="BP31" s="7">
        <v>0</v>
      </c>
      <c r="BQ31" s="46">
        <v>0</v>
      </c>
      <c r="BR31" s="46">
        <v>0</v>
      </c>
    </row>
    <row r="32" spans="1:95" s="16" customFormat="1" ht="18" customHeight="1" x14ac:dyDescent="0.25">
      <c r="A32" s="38"/>
      <c r="B32" s="13" t="s">
        <v>30</v>
      </c>
      <c r="C32" s="8">
        <v>57</v>
      </c>
      <c r="D32" s="8">
        <v>29</v>
      </c>
      <c r="E32" s="8">
        <v>111.1474195</v>
      </c>
      <c r="F32" s="8">
        <v>163.60328432639096</v>
      </c>
      <c r="G32" s="8">
        <v>0.57113113112999991</v>
      </c>
      <c r="H32" s="8">
        <v>2</v>
      </c>
      <c r="I32" s="8">
        <v>168.71855063113</v>
      </c>
      <c r="J32" s="8">
        <v>194.60328432639096</v>
      </c>
      <c r="K32" s="8">
        <v>0</v>
      </c>
      <c r="L32" s="8">
        <v>0</v>
      </c>
      <c r="M32" s="8">
        <v>0.57113113112999991</v>
      </c>
      <c r="N32" s="8">
        <v>2</v>
      </c>
      <c r="O32" s="8">
        <v>169.28968176225999</v>
      </c>
      <c r="P32" s="8">
        <v>196.60328432639096</v>
      </c>
      <c r="Q32" s="8">
        <v>0.22845245245199997</v>
      </c>
      <c r="R32" s="8">
        <v>0.8</v>
      </c>
      <c r="S32" s="8">
        <v>124.90861710544499</v>
      </c>
      <c r="T32" s="8">
        <v>140.68619918913689</v>
      </c>
      <c r="U32" s="8">
        <v>30.83433763524398</v>
      </c>
      <c r="V32" s="8">
        <v>90.020286786935301</v>
      </c>
      <c r="W32" s="8">
        <v>43.092321254398435</v>
      </c>
      <c r="X32" s="8">
        <v>122.26570509971543</v>
      </c>
      <c r="Y32" s="8">
        <v>1</v>
      </c>
      <c r="Z32" s="8">
        <v>2</v>
      </c>
      <c r="AA32" s="8">
        <v>1.1499999999999999</v>
      </c>
      <c r="AB32" s="8">
        <v>2.2820949599999998</v>
      </c>
      <c r="AC32" s="8">
        <v>0</v>
      </c>
      <c r="AD32" s="8">
        <v>0</v>
      </c>
      <c r="AE32" s="8">
        <v>76.076658889642417</v>
      </c>
      <c r="AF32" s="8">
        <v>216.56808684665071</v>
      </c>
      <c r="AG32" s="8">
        <v>1</v>
      </c>
      <c r="AH32" s="8">
        <v>0.78</v>
      </c>
      <c r="AI32" s="8">
        <v>0</v>
      </c>
      <c r="AJ32" s="8">
        <v>0</v>
      </c>
      <c r="AK32" s="8">
        <v>9.1946581999999992</v>
      </c>
      <c r="AL32" s="8">
        <v>17</v>
      </c>
      <c r="AM32" s="8">
        <v>1.3</v>
      </c>
      <c r="AN32" s="8">
        <v>7.8000000000000007</v>
      </c>
      <c r="AO32" s="8">
        <v>0</v>
      </c>
      <c r="AP32" s="8">
        <v>0</v>
      </c>
      <c r="AQ32" s="8">
        <v>8</v>
      </c>
      <c r="AR32" s="8">
        <v>8</v>
      </c>
      <c r="AS32" s="8">
        <v>0</v>
      </c>
      <c r="AT32" s="8">
        <v>0</v>
      </c>
      <c r="AU32" s="8">
        <v>18.4946582</v>
      </c>
      <c r="AV32" s="8">
        <v>32.799999999999997</v>
      </c>
      <c r="AW32" s="8">
        <v>4.08</v>
      </c>
      <c r="AX32" s="8">
        <v>4.08</v>
      </c>
      <c r="AY32" s="9">
        <v>263.86099885190242</v>
      </c>
      <c r="AZ32" s="9">
        <v>445.97137117304169</v>
      </c>
      <c r="BA32" s="8">
        <v>0</v>
      </c>
      <c r="BB32" s="8">
        <v>0</v>
      </c>
      <c r="BC32" s="8">
        <v>0</v>
      </c>
      <c r="BD32" s="8">
        <v>0</v>
      </c>
      <c r="BE32" s="8">
        <v>4.5285499166880001</v>
      </c>
      <c r="BF32" s="8">
        <v>10.59219481831896</v>
      </c>
      <c r="BG32" s="8">
        <v>11.9407088502</v>
      </c>
      <c r="BH32" s="8">
        <v>29.497516620000003</v>
      </c>
      <c r="BI32" s="8">
        <v>2.4511228604123998</v>
      </c>
      <c r="BJ32" s="8">
        <v>7.2222632697765006</v>
      </c>
      <c r="BK32" s="8">
        <v>18.920381627300401</v>
      </c>
      <c r="BL32" s="8">
        <v>47.311974708095462</v>
      </c>
      <c r="BM32" s="8">
        <v>282.78138047920282</v>
      </c>
      <c r="BN32" s="8">
        <v>493.28334588113717</v>
      </c>
      <c r="BO32" s="8">
        <v>113.51010142838807</v>
      </c>
      <c r="BP32" s="8">
        <v>190.7560055188973</v>
      </c>
      <c r="BQ32" s="8">
        <v>34.053030428516422</v>
      </c>
      <c r="BR32" s="8">
        <v>57.226801655669185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7">
        <v>0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8">
        <v>0</v>
      </c>
      <c r="J33" s="8">
        <v>0</v>
      </c>
      <c r="K33" s="7">
        <v>0</v>
      </c>
      <c r="L33" s="7">
        <v>0</v>
      </c>
      <c r="M33" s="7">
        <v>0</v>
      </c>
      <c r="N33" s="7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  <c r="AD33" s="7">
        <v>0</v>
      </c>
      <c r="AE33" s="8">
        <v>0</v>
      </c>
      <c r="AF33" s="8">
        <v>0</v>
      </c>
      <c r="AG33" s="8">
        <v>0</v>
      </c>
      <c r="AH33" s="8">
        <v>0</v>
      </c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9">
        <v>0</v>
      </c>
      <c r="AZ33" s="9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8">
        <v>0</v>
      </c>
      <c r="BL33" s="8">
        <v>0</v>
      </c>
      <c r="BM33" s="8">
        <v>0</v>
      </c>
      <c r="BN33" s="8">
        <v>0</v>
      </c>
      <c r="BO33" s="7">
        <v>0</v>
      </c>
      <c r="BP33" s="7">
        <v>0</v>
      </c>
      <c r="BQ33" s="46">
        <v>0</v>
      </c>
      <c r="BR33" s="46">
        <v>0</v>
      </c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43">
        <v>5149</v>
      </c>
      <c r="D34" s="43">
        <v>7991</v>
      </c>
      <c r="E34" s="43">
        <v>2491</v>
      </c>
      <c r="F34" s="43">
        <v>8699</v>
      </c>
      <c r="G34" s="43">
        <v>13</v>
      </c>
      <c r="H34" s="43">
        <v>47</v>
      </c>
      <c r="I34" s="8">
        <v>7653</v>
      </c>
      <c r="J34" s="8">
        <v>16737</v>
      </c>
      <c r="K34" s="43">
        <v>0</v>
      </c>
      <c r="L34" s="43">
        <v>0</v>
      </c>
      <c r="M34" s="43">
        <v>11</v>
      </c>
      <c r="N34" s="43">
        <v>37</v>
      </c>
      <c r="O34" s="8">
        <v>7664</v>
      </c>
      <c r="P34" s="8">
        <v>16774</v>
      </c>
      <c r="Q34" s="8">
        <v>3.043792969434</v>
      </c>
      <c r="R34" s="8">
        <v>11.600000000000001</v>
      </c>
      <c r="S34" s="8">
        <v>1865.7505019211226</v>
      </c>
      <c r="T34" s="8">
        <v>3994.1291259088944</v>
      </c>
      <c r="U34" s="43">
        <v>959</v>
      </c>
      <c r="V34" s="43">
        <v>7973</v>
      </c>
      <c r="W34" s="43">
        <v>897</v>
      </c>
      <c r="X34" s="43">
        <v>7192</v>
      </c>
      <c r="Y34" s="43">
        <v>11</v>
      </c>
      <c r="Z34" s="43">
        <v>537</v>
      </c>
      <c r="AA34" s="43">
        <v>37</v>
      </c>
      <c r="AB34" s="43">
        <v>99</v>
      </c>
      <c r="AC34" s="43">
        <v>0</v>
      </c>
      <c r="AD34" s="43">
        <v>0</v>
      </c>
      <c r="AE34" s="8">
        <v>1904</v>
      </c>
      <c r="AF34" s="8">
        <v>15801</v>
      </c>
      <c r="AG34" s="8">
        <v>4.29</v>
      </c>
      <c r="AH34" s="8">
        <v>209.43</v>
      </c>
      <c r="AI34" s="43">
        <v>0</v>
      </c>
      <c r="AJ34" s="43">
        <v>0</v>
      </c>
      <c r="AK34" s="43">
        <v>67</v>
      </c>
      <c r="AL34" s="43">
        <v>89</v>
      </c>
      <c r="AM34" s="43">
        <v>86</v>
      </c>
      <c r="AN34" s="43">
        <v>519</v>
      </c>
      <c r="AO34" s="43">
        <v>0</v>
      </c>
      <c r="AP34" s="43">
        <v>0</v>
      </c>
      <c r="AQ34" s="43">
        <v>87.831112127934844</v>
      </c>
      <c r="AR34" s="43">
        <v>87.260820981839984</v>
      </c>
      <c r="AS34" s="43">
        <v>0</v>
      </c>
      <c r="AT34" s="43">
        <v>0</v>
      </c>
      <c r="AU34" s="7">
        <v>240.83111212793483</v>
      </c>
      <c r="AV34" s="7">
        <v>695.26082098183997</v>
      </c>
      <c r="AW34" s="7">
        <v>44.793867185246768</v>
      </c>
      <c r="AX34" s="7">
        <v>44.503018700738394</v>
      </c>
      <c r="AY34" s="9">
        <v>9808.8311121279348</v>
      </c>
      <c r="AZ34" s="9">
        <v>33270.260820981843</v>
      </c>
      <c r="BA34" s="43">
        <v>0</v>
      </c>
      <c r="BB34" s="43">
        <v>0</v>
      </c>
      <c r="BC34" s="43">
        <v>0</v>
      </c>
      <c r="BD34" s="43">
        <v>0</v>
      </c>
      <c r="BE34" s="43">
        <v>52.833082361359999</v>
      </c>
      <c r="BF34" s="43">
        <v>237.00035905988673</v>
      </c>
      <c r="BG34" s="43">
        <v>140.90036443235999</v>
      </c>
      <c r="BH34" s="43">
        <v>675.03932264999992</v>
      </c>
      <c r="BI34" s="43">
        <v>28.187912894742599</v>
      </c>
      <c r="BJ34" s="43">
        <v>144.44526539552999</v>
      </c>
      <c r="BK34" s="8">
        <v>221.92135968846259</v>
      </c>
      <c r="BL34" s="8">
        <v>1056.4849471054167</v>
      </c>
      <c r="BM34" s="8">
        <v>10030.752471816397</v>
      </c>
      <c r="BN34" s="8">
        <v>34326.745768087261</v>
      </c>
      <c r="BO34" s="43">
        <v>982.35285310246957</v>
      </c>
      <c r="BP34" s="43">
        <v>3927.8395681845668</v>
      </c>
      <c r="BQ34" s="43">
        <v>294.70585593074088</v>
      </c>
      <c r="BR34" s="43">
        <v>1178.3518704553701</v>
      </c>
    </row>
    <row r="35" spans="1:95" s="10" customFormat="1" ht="18" customHeight="1" x14ac:dyDescent="0.25">
      <c r="A35" s="39">
        <v>27</v>
      </c>
      <c r="B35" s="12" t="s">
        <v>14</v>
      </c>
      <c r="C35" s="43">
        <v>781.68672718301548</v>
      </c>
      <c r="D35" s="43">
        <v>1848.5183854407555</v>
      </c>
      <c r="E35" s="43">
        <v>58</v>
      </c>
      <c r="F35" s="43">
        <v>244.86852227868027</v>
      </c>
      <c r="G35" s="43">
        <v>5.8009005083399998</v>
      </c>
      <c r="H35" s="43">
        <v>23</v>
      </c>
      <c r="I35" s="8">
        <v>845.48762769135544</v>
      </c>
      <c r="J35" s="8">
        <v>2116.3869077194358</v>
      </c>
      <c r="K35" s="43">
        <v>0</v>
      </c>
      <c r="L35" s="43">
        <v>0</v>
      </c>
      <c r="M35" s="43">
        <v>5.8009005083399998</v>
      </c>
      <c r="N35" s="43">
        <v>23</v>
      </c>
      <c r="O35" s="8">
        <v>851.28852819969541</v>
      </c>
      <c r="P35" s="8">
        <v>2139.3869077194358</v>
      </c>
      <c r="Q35" s="8">
        <v>2.320360203336</v>
      </c>
      <c r="R35" s="8">
        <v>9.2000000000000011</v>
      </c>
      <c r="S35" s="8">
        <v>559.79013464758498</v>
      </c>
      <c r="T35" s="8">
        <v>1347.2316693888247</v>
      </c>
      <c r="U35" s="43">
        <v>145.188253430961</v>
      </c>
      <c r="V35" s="43">
        <v>132</v>
      </c>
      <c r="W35" s="43">
        <v>52.518766528798096</v>
      </c>
      <c r="X35" s="43">
        <v>146.45013028427454</v>
      </c>
      <c r="Y35" s="43">
        <v>1</v>
      </c>
      <c r="Z35" s="43">
        <v>2</v>
      </c>
      <c r="AA35" s="43">
        <v>1</v>
      </c>
      <c r="AB35" s="43">
        <v>2</v>
      </c>
      <c r="AC35" s="43">
        <v>0</v>
      </c>
      <c r="AD35" s="43">
        <v>0</v>
      </c>
      <c r="AE35" s="8">
        <v>199.70701995975909</v>
      </c>
      <c r="AF35" s="8">
        <v>282.45013028427456</v>
      </c>
      <c r="AG35" s="8">
        <v>0.39</v>
      </c>
      <c r="AH35" s="8">
        <v>0.78</v>
      </c>
      <c r="AI35" s="43">
        <v>0</v>
      </c>
      <c r="AJ35" s="43">
        <v>0</v>
      </c>
      <c r="AK35" s="43">
        <v>13</v>
      </c>
      <c r="AL35" s="43">
        <v>12</v>
      </c>
      <c r="AM35" s="43">
        <v>19</v>
      </c>
      <c r="AN35" s="43">
        <v>79</v>
      </c>
      <c r="AO35" s="43">
        <v>0</v>
      </c>
      <c r="AP35" s="43">
        <v>0</v>
      </c>
      <c r="AQ35" s="43">
        <v>24.397531146648575</v>
      </c>
      <c r="AR35" s="43">
        <v>25.102427953680003</v>
      </c>
      <c r="AS35" s="43">
        <v>0</v>
      </c>
      <c r="AT35" s="43">
        <v>0</v>
      </c>
      <c r="AU35" s="7">
        <v>56.397531146648575</v>
      </c>
      <c r="AV35" s="7">
        <v>116.10242795368001</v>
      </c>
      <c r="AW35" s="7">
        <v>12.442740884790773</v>
      </c>
      <c r="AX35" s="7">
        <v>12.802238256376802</v>
      </c>
      <c r="AY35" s="9">
        <v>1107.3930793061031</v>
      </c>
      <c r="AZ35" s="9">
        <v>2537.9394659573904</v>
      </c>
      <c r="BA35" s="43">
        <v>0</v>
      </c>
      <c r="BB35" s="43">
        <v>0</v>
      </c>
      <c r="BC35" s="43">
        <v>0</v>
      </c>
      <c r="BD35" s="43">
        <v>0</v>
      </c>
      <c r="BE35" s="43">
        <v>6.0380665555839999</v>
      </c>
      <c r="BF35" s="43">
        <v>27.804511398087271</v>
      </c>
      <c r="BG35" s="43">
        <v>20.299205045339999</v>
      </c>
      <c r="BH35" s="43">
        <v>79.416390899999996</v>
      </c>
      <c r="BI35" s="43">
        <v>3.6766842906185997</v>
      </c>
      <c r="BJ35" s="43">
        <v>16.851947629478502</v>
      </c>
      <c r="BK35" s="8">
        <v>30.013955891542597</v>
      </c>
      <c r="BL35" s="8">
        <v>124.07284992756577</v>
      </c>
      <c r="BM35" s="8">
        <v>1137.4070351976457</v>
      </c>
      <c r="BN35" s="8">
        <v>2662.012315884956</v>
      </c>
      <c r="BO35" s="43">
        <v>409.19690885295455</v>
      </c>
      <c r="BP35" s="43">
        <v>985.57269518096928</v>
      </c>
      <c r="BQ35" s="43">
        <v>122.75907265588636</v>
      </c>
      <c r="BR35" s="43">
        <v>295.67180855429075</v>
      </c>
    </row>
    <row r="36" spans="1:95" s="10" customFormat="1" ht="18" customHeight="1" x14ac:dyDescent="0.25">
      <c r="A36" s="37">
        <v>28</v>
      </c>
      <c r="B36" s="6" t="s">
        <v>54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8">
        <v>0</v>
      </c>
      <c r="J36" s="8">
        <v>0</v>
      </c>
      <c r="K36" s="43">
        <v>0</v>
      </c>
      <c r="L36" s="43">
        <v>0</v>
      </c>
      <c r="M36" s="43">
        <v>0</v>
      </c>
      <c r="N36" s="43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8">
        <v>0</v>
      </c>
      <c r="AF36" s="8">
        <v>0</v>
      </c>
      <c r="AG36" s="8">
        <v>0</v>
      </c>
      <c r="AH36" s="8">
        <v>0</v>
      </c>
      <c r="AI36" s="7">
        <v>0</v>
      </c>
      <c r="AJ36" s="7">
        <v>0</v>
      </c>
      <c r="AK36" s="7">
        <v>0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9">
        <v>0</v>
      </c>
      <c r="AZ36" s="9">
        <v>0</v>
      </c>
      <c r="BA36" s="9">
        <v>0</v>
      </c>
      <c r="BB36" s="9">
        <v>0</v>
      </c>
      <c r="BC36" s="9">
        <v>0</v>
      </c>
      <c r="BD36" s="9">
        <v>0</v>
      </c>
      <c r="BE36" s="9">
        <v>0</v>
      </c>
      <c r="BF36" s="9">
        <v>0</v>
      </c>
      <c r="BG36" s="9">
        <v>0</v>
      </c>
      <c r="BH36" s="9">
        <v>0</v>
      </c>
      <c r="BI36" s="9">
        <v>0</v>
      </c>
      <c r="BJ36" s="9">
        <v>0</v>
      </c>
      <c r="BK36" s="8">
        <v>0</v>
      </c>
      <c r="BL36" s="8">
        <v>0</v>
      </c>
      <c r="BM36" s="8">
        <v>0</v>
      </c>
      <c r="BN36" s="8">
        <v>0</v>
      </c>
      <c r="BO36" s="7">
        <v>0</v>
      </c>
      <c r="BP36" s="7">
        <v>0</v>
      </c>
      <c r="BQ36" s="46">
        <v>0</v>
      </c>
      <c r="BR36" s="46">
        <v>0</v>
      </c>
    </row>
    <row r="37" spans="1:95" s="10" customFormat="1" ht="18" customHeight="1" x14ac:dyDescent="0.25">
      <c r="A37" s="39">
        <v>29</v>
      </c>
      <c r="B37" s="12" t="s">
        <v>32</v>
      </c>
      <c r="C37" s="43">
        <v>6167</v>
      </c>
      <c r="D37" s="43">
        <v>9917</v>
      </c>
      <c r="E37" s="43">
        <v>6971</v>
      </c>
      <c r="F37" s="43">
        <v>13067</v>
      </c>
      <c r="G37" s="43">
        <v>27</v>
      </c>
      <c r="H37" s="43">
        <v>69</v>
      </c>
      <c r="I37" s="8">
        <v>13165</v>
      </c>
      <c r="J37" s="8">
        <v>23053</v>
      </c>
      <c r="K37" s="43">
        <v>0</v>
      </c>
      <c r="L37" s="43">
        <v>0</v>
      </c>
      <c r="M37" s="43">
        <v>19</v>
      </c>
      <c r="N37" s="43">
        <v>43</v>
      </c>
      <c r="O37" s="8">
        <v>13184</v>
      </c>
      <c r="P37" s="8">
        <v>23096</v>
      </c>
      <c r="Q37" s="8">
        <v>6.3992283599999995</v>
      </c>
      <c r="R37" s="8">
        <v>14.8</v>
      </c>
      <c r="S37" s="8">
        <v>4472.5552912248004</v>
      </c>
      <c r="T37" s="8">
        <v>5205.3340197599991</v>
      </c>
      <c r="U37" s="43">
        <v>657</v>
      </c>
      <c r="V37" s="43">
        <v>5347</v>
      </c>
      <c r="W37" s="43">
        <v>837</v>
      </c>
      <c r="X37" s="43">
        <v>6789</v>
      </c>
      <c r="Y37" s="43">
        <v>9</v>
      </c>
      <c r="Z37" s="43">
        <v>326</v>
      </c>
      <c r="AA37" s="43">
        <v>30</v>
      </c>
      <c r="AB37" s="43">
        <v>79</v>
      </c>
      <c r="AC37" s="43">
        <v>0</v>
      </c>
      <c r="AD37" s="43">
        <v>0</v>
      </c>
      <c r="AE37" s="8">
        <v>1533</v>
      </c>
      <c r="AF37" s="8">
        <v>12541</v>
      </c>
      <c r="AG37" s="8">
        <v>3.5100000000000002</v>
      </c>
      <c r="AH37" s="8">
        <v>127.14</v>
      </c>
      <c r="AI37" s="43">
        <v>0</v>
      </c>
      <c r="AJ37" s="43">
        <v>0</v>
      </c>
      <c r="AK37" s="43">
        <v>27</v>
      </c>
      <c r="AL37" s="43">
        <v>25</v>
      </c>
      <c r="AM37" s="43">
        <v>67</v>
      </c>
      <c r="AN37" s="43">
        <v>419</v>
      </c>
      <c r="AO37" s="43">
        <v>0</v>
      </c>
      <c r="AP37" s="43">
        <v>0</v>
      </c>
      <c r="AQ37" s="43">
        <v>19.541787731199999</v>
      </c>
      <c r="AR37" s="43">
        <v>19.5319234</v>
      </c>
      <c r="AS37" s="43">
        <v>0</v>
      </c>
      <c r="AT37" s="43">
        <v>0</v>
      </c>
      <c r="AU37" s="7">
        <v>113.5417877312</v>
      </c>
      <c r="AV37" s="7">
        <v>463.53192339999998</v>
      </c>
      <c r="AW37" s="7">
        <v>9.9663117429119996</v>
      </c>
      <c r="AX37" s="7">
        <v>9.9612809339999995</v>
      </c>
      <c r="AY37" s="9">
        <v>14830.541787731199</v>
      </c>
      <c r="AZ37" s="9">
        <v>36100.531923399998</v>
      </c>
      <c r="BA37" s="43">
        <v>0</v>
      </c>
      <c r="BB37" s="43">
        <v>0</v>
      </c>
      <c r="BC37" s="43">
        <v>0</v>
      </c>
      <c r="BD37" s="43">
        <v>0</v>
      </c>
      <c r="BE37" s="43">
        <v>47.826269747199994</v>
      </c>
      <c r="BF37" s="43">
        <v>247.88214696335999</v>
      </c>
      <c r="BG37" s="43">
        <v>362.99754904608</v>
      </c>
      <c r="BH37" s="43">
        <v>702.56496000000004</v>
      </c>
      <c r="BI37" s="43">
        <v>77.659338151679989</v>
      </c>
      <c r="BJ37" s="43">
        <v>151.682696935</v>
      </c>
      <c r="BK37" s="8">
        <v>488.48315694496</v>
      </c>
      <c r="BL37" s="8">
        <v>1102.12980389836</v>
      </c>
      <c r="BM37" s="8">
        <v>15319.024944676159</v>
      </c>
      <c r="BN37" s="8">
        <v>37202.661727298357</v>
      </c>
      <c r="BO37" s="43">
        <v>1637.2316304302399</v>
      </c>
      <c r="BP37" s="43">
        <v>3424.4127403382399</v>
      </c>
      <c r="BQ37" s="43">
        <v>491.16948912907196</v>
      </c>
      <c r="BR37" s="43">
        <v>1027.3238221014719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7">
        <v>0</v>
      </c>
      <c r="D38" s="7">
        <v>0</v>
      </c>
      <c r="E38" s="7">
        <v>0</v>
      </c>
      <c r="F38" s="7">
        <v>0</v>
      </c>
      <c r="G38" s="7">
        <v>0</v>
      </c>
      <c r="H38" s="7">
        <v>0</v>
      </c>
      <c r="I38" s="8">
        <v>0</v>
      </c>
      <c r="J38" s="8">
        <v>0</v>
      </c>
      <c r="K38" s="43">
        <v>0</v>
      </c>
      <c r="L38" s="43">
        <v>0</v>
      </c>
      <c r="M38" s="43">
        <v>0</v>
      </c>
      <c r="N38" s="43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0</v>
      </c>
      <c r="AE38" s="8">
        <v>0</v>
      </c>
      <c r="AF38" s="8">
        <v>0</v>
      </c>
      <c r="AG38" s="8">
        <v>0</v>
      </c>
      <c r="AH38" s="8">
        <v>0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9">
        <v>0</v>
      </c>
      <c r="AZ38" s="9">
        <v>0</v>
      </c>
      <c r="BA38" s="9">
        <v>0</v>
      </c>
      <c r="BB38" s="9">
        <v>0</v>
      </c>
      <c r="BC38" s="9">
        <v>0</v>
      </c>
      <c r="BD38" s="9">
        <v>0</v>
      </c>
      <c r="BE38" s="9">
        <v>0</v>
      </c>
      <c r="BF38" s="9">
        <v>0</v>
      </c>
      <c r="BG38" s="9">
        <v>0</v>
      </c>
      <c r="BH38" s="9">
        <v>0</v>
      </c>
      <c r="BI38" s="9">
        <v>0</v>
      </c>
      <c r="BJ38" s="9">
        <v>0</v>
      </c>
      <c r="BK38" s="8">
        <v>0</v>
      </c>
      <c r="BL38" s="8">
        <v>0</v>
      </c>
      <c r="BM38" s="8">
        <v>0</v>
      </c>
      <c r="BN38" s="8">
        <v>0</v>
      </c>
      <c r="BO38" s="7">
        <v>0</v>
      </c>
      <c r="BP38" s="7">
        <v>0</v>
      </c>
      <c r="BQ38" s="46">
        <v>0</v>
      </c>
      <c r="BR38" s="46">
        <v>0</v>
      </c>
    </row>
    <row r="39" spans="1:95" s="10" customFormat="1" ht="18" customHeight="1" x14ac:dyDescent="0.25">
      <c r="A39" s="39">
        <v>31</v>
      </c>
      <c r="B39" s="12" t="s">
        <v>34</v>
      </c>
      <c r="C39" s="7">
        <v>0</v>
      </c>
      <c r="D39" s="7">
        <v>0</v>
      </c>
      <c r="E39" s="7">
        <v>0</v>
      </c>
      <c r="F39" s="7">
        <v>0</v>
      </c>
      <c r="G39" s="7">
        <v>0</v>
      </c>
      <c r="H39" s="7">
        <v>0</v>
      </c>
      <c r="I39" s="8">
        <v>0</v>
      </c>
      <c r="J39" s="8">
        <v>0</v>
      </c>
      <c r="K39" s="43">
        <v>0</v>
      </c>
      <c r="L39" s="43">
        <v>0</v>
      </c>
      <c r="M39" s="43">
        <v>0</v>
      </c>
      <c r="N39" s="43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8">
        <v>0</v>
      </c>
      <c r="AF39" s="8">
        <v>0</v>
      </c>
      <c r="AG39" s="8">
        <v>0</v>
      </c>
      <c r="AH39" s="8">
        <v>0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8">
        <v>0</v>
      </c>
      <c r="BL39" s="8">
        <v>0</v>
      </c>
      <c r="BM39" s="8">
        <v>0</v>
      </c>
      <c r="BN39" s="8">
        <v>0</v>
      </c>
      <c r="BO39" s="7">
        <v>0</v>
      </c>
      <c r="BP39" s="7">
        <v>0</v>
      </c>
      <c r="BQ39" s="46">
        <v>0</v>
      </c>
      <c r="BR39" s="46">
        <v>0</v>
      </c>
    </row>
    <row r="40" spans="1:95" s="10" customFormat="1" ht="18" customHeight="1" x14ac:dyDescent="0.25">
      <c r="A40" s="37">
        <v>32</v>
      </c>
      <c r="B40" s="12" t="s">
        <v>35</v>
      </c>
      <c r="C40" s="43">
        <v>3789</v>
      </c>
      <c r="D40" s="43">
        <v>5413</v>
      </c>
      <c r="E40" s="43">
        <v>1913</v>
      </c>
      <c r="F40" s="43">
        <v>6971</v>
      </c>
      <c r="G40" s="43">
        <v>7</v>
      </c>
      <c r="H40" s="43">
        <v>25</v>
      </c>
      <c r="I40" s="8">
        <v>5709</v>
      </c>
      <c r="J40" s="8">
        <v>12409</v>
      </c>
      <c r="K40" s="43">
        <v>0</v>
      </c>
      <c r="L40" s="43">
        <v>0</v>
      </c>
      <c r="M40" s="46">
        <v>11</v>
      </c>
      <c r="N40" s="46">
        <v>31</v>
      </c>
      <c r="O40" s="8">
        <v>5720</v>
      </c>
      <c r="P40" s="8">
        <v>12440</v>
      </c>
      <c r="Q40" s="8">
        <v>2</v>
      </c>
      <c r="R40" s="8">
        <v>8.4</v>
      </c>
      <c r="S40" s="8">
        <v>384.4255878652499</v>
      </c>
      <c r="T40" s="8">
        <v>1405.3197015000001</v>
      </c>
      <c r="U40" s="43">
        <v>599</v>
      </c>
      <c r="V40" s="43">
        <v>5179</v>
      </c>
      <c r="W40" s="43">
        <v>537</v>
      </c>
      <c r="X40" s="43">
        <v>4719</v>
      </c>
      <c r="Y40" s="43">
        <v>5</v>
      </c>
      <c r="Z40" s="43">
        <v>177</v>
      </c>
      <c r="AA40" s="43">
        <v>5</v>
      </c>
      <c r="AB40" s="43">
        <v>17</v>
      </c>
      <c r="AC40" s="43">
        <v>0</v>
      </c>
      <c r="AD40" s="43">
        <v>0</v>
      </c>
      <c r="AE40" s="8">
        <v>1146</v>
      </c>
      <c r="AF40" s="8">
        <v>10092</v>
      </c>
      <c r="AG40" s="8">
        <v>1.9500000000000002</v>
      </c>
      <c r="AH40" s="8">
        <v>69.03</v>
      </c>
      <c r="AI40" s="43">
        <v>0</v>
      </c>
      <c r="AJ40" s="43">
        <v>0</v>
      </c>
      <c r="AK40" s="43">
        <v>37</v>
      </c>
      <c r="AL40" s="43">
        <v>35</v>
      </c>
      <c r="AM40" s="43">
        <v>27</v>
      </c>
      <c r="AN40" s="43">
        <v>107</v>
      </c>
      <c r="AO40" s="43">
        <v>0</v>
      </c>
      <c r="AP40" s="43">
        <v>0</v>
      </c>
      <c r="AQ40" s="43">
        <v>20.518877117759999</v>
      </c>
      <c r="AR40" s="43">
        <v>21.485115739999998</v>
      </c>
      <c r="AS40" s="43">
        <v>0</v>
      </c>
      <c r="AT40" s="43">
        <v>0</v>
      </c>
      <c r="AU40" s="7">
        <v>84.518877117759999</v>
      </c>
      <c r="AV40" s="7">
        <v>163.48511574</v>
      </c>
      <c r="AW40" s="7">
        <v>10.464627330057599</v>
      </c>
      <c r="AX40" s="7">
        <v>10.957409027399999</v>
      </c>
      <c r="AY40" s="9">
        <v>6950.51887711776</v>
      </c>
      <c r="AZ40" s="9">
        <v>22695.485115740001</v>
      </c>
      <c r="BA40" s="43">
        <v>0</v>
      </c>
      <c r="BB40" s="43">
        <v>0</v>
      </c>
      <c r="BC40" s="43">
        <v>3.175824</v>
      </c>
      <c r="BD40" s="43">
        <v>25.573752000000002</v>
      </c>
      <c r="BE40" s="43">
        <v>16.440280225599999</v>
      </c>
      <c r="BF40" s="43">
        <v>97.722769475939998</v>
      </c>
      <c r="BG40" s="43">
        <v>2.3881417700399998</v>
      </c>
      <c r="BH40" s="43">
        <v>16.338719999999999</v>
      </c>
      <c r="BI40" s="43">
        <v>19.414834537920001</v>
      </c>
      <c r="BJ40" s="43">
        <v>132.18063590049999</v>
      </c>
      <c r="BK40" s="8">
        <v>41.419080533559999</v>
      </c>
      <c r="BL40" s="8">
        <v>271.81587737643997</v>
      </c>
      <c r="BM40" s="8">
        <v>6991.9379576513202</v>
      </c>
      <c r="BN40" s="8">
        <v>22967.300993116442</v>
      </c>
      <c r="BO40" s="43">
        <v>0</v>
      </c>
      <c r="BP40" s="43">
        <v>0</v>
      </c>
      <c r="BQ40" s="43">
        <v>0</v>
      </c>
      <c r="BR40" s="43">
        <v>0</v>
      </c>
    </row>
    <row r="41" spans="1:95" s="10" customFormat="1" ht="18" customHeight="1" x14ac:dyDescent="0.25">
      <c r="A41" s="39">
        <v>33</v>
      </c>
      <c r="B41" s="12" t="s">
        <v>36</v>
      </c>
      <c r="C41" s="43">
        <v>2.31</v>
      </c>
      <c r="D41" s="43">
        <v>14.504256394124665</v>
      </c>
      <c r="E41" s="43">
        <v>58</v>
      </c>
      <c r="F41" s="43">
        <v>91.456917959507123</v>
      </c>
      <c r="G41" s="43">
        <v>0</v>
      </c>
      <c r="H41" s="43">
        <v>0.10863316602342513</v>
      </c>
      <c r="I41" s="8">
        <v>60.31</v>
      </c>
      <c r="J41" s="8">
        <v>106.06980751965521</v>
      </c>
      <c r="K41" s="43">
        <v>0</v>
      </c>
      <c r="L41" s="43">
        <v>0</v>
      </c>
      <c r="M41" s="43">
        <v>4.7994212699999999</v>
      </c>
      <c r="N41" s="43">
        <v>21</v>
      </c>
      <c r="O41" s="8">
        <v>65.109421269999999</v>
      </c>
      <c r="P41" s="8">
        <v>127.06980751965521</v>
      </c>
      <c r="Q41" s="8">
        <v>1.919768508</v>
      </c>
      <c r="R41" s="8">
        <v>8.4</v>
      </c>
      <c r="S41" s="8">
        <v>48.599565952500001</v>
      </c>
      <c r="T41" s="8">
        <v>87.17870595896953</v>
      </c>
      <c r="U41" s="43">
        <v>46.517319708342214</v>
      </c>
      <c r="V41" s="43">
        <v>154.72236791504506</v>
      </c>
      <c r="W41" s="43">
        <v>55.212036607198002</v>
      </c>
      <c r="X41" s="43">
        <v>151.82444699195429</v>
      </c>
      <c r="Y41" s="43">
        <v>1</v>
      </c>
      <c r="Z41" s="43">
        <v>2</v>
      </c>
      <c r="AA41" s="43">
        <v>1</v>
      </c>
      <c r="AB41" s="43">
        <v>2</v>
      </c>
      <c r="AC41" s="43">
        <v>0</v>
      </c>
      <c r="AD41" s="43">
        <v>0</v>
      </c>
      <c r="AE41" s="8">
        <v>103.72935631554022</v>
      </c>
      <c r="AF41" s="8">
        <v>310.54681490699932</v>
      </c>
      <c r="AG41" s="8">
        <v>0.39</v>
      </c>
      <c r="AH41" s="8">
        <v>0.78</v>
      </c>
      <c r="AI41" s="43">
        <v>0</v>
      </c>
      <c r="AJ41" s="43">
        <v>0</v>
      </c>
      <c r="AK41" s="43">
        <v>9.1946581999999992</v>
      </c>
      <c r="AL41" s="43">
        <v>8</v>
      </c>
      <c r="AM41" s="43">
        <v>14</v>
      </c>
      <c r="AN41" s="43">
        <v>43</v>
      </c>
      <c r="AO41" s="43">
        <v>0</v>
      </c>
      <c r="AP41" s="43">
        <v>0</v>
      </c>
      <c r="AQ41" s="43">
        <v>20.737901474651288</v>
      </c>
      <c r="AR41" s="43">
        <v>21.516366817439998</v>
      </c>
      <c r="AS41" s="43">
        <v>0</v>
      </c>
      <c r="AT41" s="43">
        <v>0</v>
      </c>
      <c r="AU41" s="7">
        <v>43.932559674651287</v>
      </c>
      <c r="AV41" s="7">
        <v>72.516366817440002</v>
      </c>
      <c r="AW41" s="7">
        <v>10.576329752072157</v>
      </c>
      <c r="AX41" s="7">
        <v>10.973347076894399</v>
      </c>
      <c r="AY41" s="9">
        <v>212.7713372601915</v>
      </c>
      <c r="AZ41" s="9">
        <v>510.13298924409457</v>
      </c>
      <c r="BA41" s="43">
        <v>0</v>
      </c>
      <c r="BB41" s="43">
        <v>0</v>
      </c>
      <c r="BC41" s="43">
        <v>0</v>
      </c>
      <c r="BD41" s="43">
        <v>0</v>
      </c>
      <c r="BE41" s="43">
        <v>4.5285499166880001</v>
      </c>
      <c r="BF41" s="43">
        <v>11.91621917060883</v>
      </c>
      <c r="BG41" s="43">
        <v>13.13477973522</v>
      </c>
      <c r="BH41" s="43">
        <v>34.035596099999999</v>
      </c>
      <c r="BI41" s="43">
        <v>2.4511228604123998</v>
      </c>
      <c r="BJ41" s="43">
        <v>7.2222632697765006</v>
      </c>
      <c r="BK41" s="8">
        <v>20.114452512320401</v>
      </c>
      <c r="BL41" s="8">
        <v>53.174078540385331</v>
      </c>
      <c r="BM41" s="8">
        <v>232.88578977251191</v>
      </c>
      <c r="BN41" s="8">
        <v>563.30706778447995</v>
      </c>
      <c r="BO41" s="43">
        <v>85.482915890514491</v>
      </c>
      <c r="BP41" s="43">
        <v>193.64624802675934</v>
      </c>
      <c r="BQ41" s="43">
        <v>25.644874767154345</v>
      </c>
      <c r="BR41" s="43">
        <v>58.093874408027801</v>
      </c>
    </row>
    <row r="42" spans="1:95" s="19" customFormat="1" ht="18" customHeight="1" x14ac:dyDescent="0.25">
      <c r="A42" s="37">
        <v>34</v>
      </c>
      <c r="B42" s="6" t="s">
        <v>82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8">
        <v>0</v>
      </c>
      <c r="J42" s="8">
        <v>0</v>
      </c>
      <c r="K42" s="43">
        <v>0</v>
      </c>
      <c r="L42" s="43">
        <v>0</v>
      </c>
      <c r="M42" s="43">
        <v>0</v>
      </c>
      <c r="N42" s="43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0</v>
      </c>
      <c r="AE42" s="8">
        <v>0</v>
      </c>
      <c r="AF42" s="8">
        <v>0</v>
      </c>
      <c r="AG42" s="8">
        <v>0</v>
      </c>
      <c r="AH42" s="8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9">
        <v>0</v>
      </c>
      <c r="AZ42" s="9">
        <v>0</v>
      </c>
      <c r="BA42" s="9">
        <v>0</v>
      </c>
      <c r="BB42" s="9">
        <v>0</v>
      </c>
      <c r="BC42" s="9">
        <v>0</v>
      </c>
      <c r="BD42" s="9">
        <v>0</v>
      </c>
      <c r="BE42" s="9">
        <v>0</v>
      </c>
      <c r="BF42" s="9">
        <v>0</v>
      </c>
      <c r="BG42" s="9">
        <v>0</v>
      </c>
      <c r="BH42" s="9">
        <v>0</v>
      </c>
      <c r="BI42" s="9">
        <v>0</v>
      </c>
      <c r="BJ42" s="9">
        <v>0</v>
      </c>
      <c r="BK42" s="8">
        <v>0</v>
      </c>
      <c r="BL42" s="8">
        <v>0</v>
      </c>
      <c r="BM42" s="8">
        <v>0</v>
      </c>
      <c r="BN42" s="8">
        <v>0</v>
      </c>
      <c r="BO42" s="7">
        <v>0</v>
      </c>
      <c r="BP42" s="7">
        <v>0</v>
      </c>
      <c r="BQ42" s="46">
        <v>0</v>
      </c>
      <c r="BR42" s="46">
        <v>0</v>
      </c>
    </row>
    <row r="43" spans="1:95" s="16" customFormat="1" ht="18" customHeight="1" x14ac:dyDescent="0.25">
      <c r="A43" s="38" t="s">
        <v>37</v>
      </c>
      <c r="B43" s="13" t="s">
        <v>38</v>
      </c>
      <c r="C43" s="8">
        <v>15888.996727183016</v>
      </c>
      <c r="D43" s="8">
        <v>25184.022641834879</v>
      </c>
      <c r="E43" s="8">
        <v>11491</v>
      </c>
      <c r="F43" s="8">
        <v>29073.325440238186</v>
      </c>
      <c r="G43" s="8">
        <v>52.80090050834</v>
      </c>
      <c r="H43" s="8">
        <v>164.10863316602342</v>
      </c>
      <c r="I43" s="8">
        <v>27432.797627691358</v>
      </c>
      <c r="J43" s="8">
        <v>54421.456715239088</v>
      </c>
      <c r="K43" s="8">
        <v>0</v>
      </c>
      <c r="L43" s="8">
        <v>0</v>
      </c>
      <c r="M43" s="8">
        <v>51.600321778340003</v>
      </c>
      <c r="N43" s="8">
        <v>155</v>
      </c>
      <c r="O43" s="8">
        <v>27484.397949469698</v>
      </c>
      <c r="P43" s="8">
        <v>54576.456715239088</v>
      </c>
      <c r="Q43" s="8">
        <v>15.68315004077</v>
      </c>
      <c r="R43" s="8">
        <v>52.400000000000006</v>
      </c>
      <c r="S43" s="8">
        <v>7331.121081611258</v>
      </c>
      <c r="T43" s="8">
        <v>12039.193222516689</v>
      </c>
      <c r="U43" s="8">
        <v>2406.7055731393029</v>
      </c>
      <c r="V43" s="8">
        <v>18785.722367915045</v>
      </c>
      <c r="W43" s="8">
        <v>2378.7308031359962</v>
      </c>
      <c r="X43" s="8">
        <v>18998.274577276232</v>
      </c>
      <c r="Y43" s="8">
        <v>27</v>
      </c>
      <c r="Z43" s="8">
        <v>1044</v>
      </c>
      <c r="AA43" s="8">
        <v>74</v>
      </c>
      <c r="AB43" s="8">
        <v>199</v>
      </c>
      <c r="AC43" s="8">
        <v>0</v>
      </c>
      <c r="AD43" s="8">
        <v>0</v>
      </c>
      <c r="AE43" s="8">
        <v>4886.4363762752992</v>
      </c>
      <c r="AF43" s="8">
        <v>39026.996945191277</v>
      </c>
      <c r="AG43" s="8">
        <v>10.530000000000001</v>
      </c>
      <c r="AH43" s="8">
        <v>407.15999999999997</v>
      </c>
      <c r="AI43" s="8">
        <v>0</v>
      </c>
      <c r="AJ43" s="8">
        <v>0</v>
      </c>
      <c r="AK43" s="8">
        <v>153.19465819999999</v>
      </c>
      <c r="AL43" s="8">
        <v>169</v>
      </c>
      <c r="AM43" s="8">
        <v>213</v>
      </c>
      <c r="AN43" s="8">
        <v>1167</v>
      </c>
      <c r="AO43" s="8">
        <v>0</v>
      </c>
      <c r="AP43" s="8">
        <v>0</v>
      </c>
      <c r="AQ43" s="8">
        <v>173.02720959819473</v>
      </c>
      <c r="AR43" s="8">
        <v>174.89665489295999</v>
      </c>
      <c r="AS43" s="8">
        <v>0</v>
      </c>
      <c r="AT43" s="8">
        <v>0</v>
      </c>
      <c r="AU43" s="8">
        <v>539.22186779819469</v>
      </c>
      <c r="AV43" s="8">
        <v>1510.89665489296</v>
      </c>
      <c r="AW43" s="8">
        <v>88.243876895079296</v>
      </c>
      <c r="AX43" s="8">
        <v>89.197293995409595</v>
      </c>
      <c r="AY43" s="9">
        <v>32910.056193543191</v>
      </c>
      <c r="AZ43" s="9">
        <v>95114.350315323318</v>
      </c>
      <c r="BA43" s="8">
        <v>0</v>
      </c>
      <c r="BB43" s="8">
        <v>0</v>
      </c>
      <c r="BC43" s="8">
        <v>3.175824</v>
      </c>
      <c r="BD43" s="8">
        <v>25.573752000000002</v>
      </c>
      <c r="BE43" s="8">
        <v>127.66624880643201</v>
      </c>
      <c r="BF43" s="8">
        <v>622.32600606788287</v>
      </c>
      <c r="BG43" s="8">
        <v>539.72004002903998</v>
      </c>
      <c r="BH43" s="8">
        <v>1507.3949896500001</v>
      </c>
      <c r="BI43" s="8">
        <v>131.38989273537359</v>
      </c>
      <c r="BJ43" s="8">
        <v>452.38280913028495</v>
      </c>
      <c r="BK43" s="8">
        <v>801.95200557084559</v>
      </c>
      <c r="BL43" s="8">
        <v>2607.677556848168</v>
      </c>
      <c r="BM43" s="8">
        <v>33712.00819911404</v>
      </c>
      <c r="BN43" s="8">
        <v>97722.027872171486</v>
      </c>
      <c r="BO43" s="8">
        <v>3114.2643082761783</v>
      </c>
      <c r="BP43" s="8">
        <v>8531.4712517305361</v>
      </c>
      <c r="BQ43" s="8">
        <v>934.27929248285352</v>
      </c>
      <c r="BR43" s="8">
        <v>2559.4413755191604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8">
        <v>101643.83343829523</v>
      </c>
      <c r="D44" s="8">
        <v>172140.41828413674</v>
      </c>
      <c r="E44" s="8">
        <v>32646.307520736053</v>
      </c>
      <c r="F44" s="8">
        <v>76292.913035176069</v>
      </c>
      <c r="G44" s="8">
        <v>336.56552562541754</v>
      </c>
      <c r="H44" s="8">
        <v>1888.2517758828048</v>
      </c>
      <c r="I44" s="8">
        <v>134626.70648465672</v>
      </c>
      <c r="J44" s="8">
        <v>250321.58309519562</v>
      </c>
      <c r="K44" s="8">
        <v>158.13584082080001</v>
      </c>
      <c r="L44" s="8">
        <v>8757.6564923684818</v>
      </c>
      <c r="M44" s="8">
        <v>1339.2753576983791</v>
      </c>
      <c r="N44" s="8">
        <v>1488.058650254319</v>
      </c>
      <c r="O44" s="8">
        <v>136124.11768317589</v>
      </c>
      <c r="P44" s="8">
        <v>260567.29823781844</v>
      </c>
      <c r="Q44" s="8">
        <v>528.35777921964564</v>
      </c>
      <c r="R44" s="8">
        <v>581.48767318970283</v>
      </c>
      <c r="S44" s="8">
        <v>87419.49091318046</v>
      </c>
      <c r="T44" s="8">
        <v>159249.76138448514</v>
      </c>
      <c r="U44" s="8">
        <v>7985.9510704137501</v>
      </c>
      <c r="V44" s="8">
        <v>41119.985469572741</v>
      </c>
      <c r="W44" s="8">
        <v>7031.0790502743776</v>
      </c>
      <c r="X44" s="8">
        <v>41349.133616209554</v>
      </c>
      <c r="Y44" s="8">
        <v>169.88296400000002</v>
      </c>
      <c r="Z44" s="8">
        <v>6446.6953000000003</v>
      </c>
      <c r="AA44" s="8">
        <v>171.186274688</v>
      </c>
      <c r="AB44" s="8">
        <v>494.91133739999998</v>
      </c>
      <c r="AC44" s="8">
        <v>0</v>
      </c>
      <c r="AD44" s="8">
        <v>0</v>
      </c>
      <c r="AE44" s="8">
        <v>15358.099359376127</v>
      </c>
      <c r="AF44" s="8">
        <v>89410.725723182302</v>
      </c>
      <c r="AG44" s="8">
        <v>67.69435596000001</v>
      </c>
      <c r="AH44" s="8">
        <v>2513.0411669999999</v>
      </c>
      <c r="AI44" s="8">
        <v>0</v>
      </c>
      <c r="AJ44" s="8">
        <v>0</v>
      </c>
      <c r="AK44" s="8">
        <v>2478.6025871425982</v>
      </c>
      <c r="AL44" s="8">
        <v>2356.5105356441104</v>
      </c>
      <c r="AM44" s="8">
        <v>2122.6</v>
      </c>
      <c r="AN44" s="8">
        <v>10727.75</v>
      </c>
      <c r="AO44" s="8">
        <v>0</v>
      </c>
      <c r="AP44" s="8">
        <v>0</v>
      </c>
      <c r="AQ44" s="8">
        <v>5051.8634130115161</v>
      </c>
      <c r="AR44" s="8">
        <v>5175.4169483176775</v>
      </c>
      <c r="AS44" s="8">
        <v>0</v>
      </c>
      <c r="AT44" s="8">
        <v>0</v>
      </c>
      <c r="AU44" s="8">
        <v>9653.0660001541128</v>
      </c>
      <c r="AV44" s="8">
        <v>18259.677483961786</v>
      </c>
      <c r="AW44" s="8">
        <v>2565.874010883801</v>
      </c>
      <c r="AX44" s="8">
        <v>2628.4892965651215</v>
      </c>
      <c r="AY44" s="8">
        <v>161135.28304270614</v>
      </c>
      <c r="AZ44" s="8">
        <v>368237.70144496253</v>
      </c>
      <c r="BA44" s="8">
        <v>0</v>
      </c>
      <c r="BB44" s="8">
        <v>0</v>
      </c>
      <c r="BC44" s="8">
        <v>231.13902955536204</v>
      </c>
      <c r="BD44" s="8">
        <v>629.65294635150008</v>
      </c>
      <c r="BE44" s="8">
        <v>2122.9642511117213</v>
      </c>
      <c r="BF44" s="8">
        <v>2543.0387825630823</v>
      </c>
      <c r="BG44" s="8">
        <v>8280.23853217344</v>
      </c>
      <c r="BH44" s="8">
        <v>9513.1025509949286</v>
      </c>
      <c r="BI44" s="8">
        <v>1242.2679539141925</v>
      </c>
      <c r="BJ44" s="8">
        <v>1715.2640621506857</v>
      </c>
      <c r="BK44" s="8">
        <v>11876.609766754715</v>
      </c>
      <c r="BL44" s="8">
        <v>14401.058342060198</v>
      </c>
      <c r="BM44" s="8">
        <v>173011.89280946087</v>
      </c>
      <c r="BN44" s="8">
        <v>382638.75978702272</v>
      </c>
      <c r="BO44" s="8">
        <v>67302.045307566077</v>
      </c>
      <c r="BP44" s="8">
        <v>112552.67080491973</v>
      </c>
      <c r="BQ44" s="8">
        <v>20190.613592269823</v>
      </c>
      <c r="BR44" s="8">
        <v>33765.801241475914</v>
      </c>
    </row>
    <row r="45" spans="1:95" s="10" customFormat="1" ht="18" customHeight="1" x14ac:dyDescent="0.25">
      <c r="A45" s="37">
        <v>35</v>
      </c>
      <c r="B45" s="12" t="s">
        <v>90</v>
      </c>
      <c r="C45" s="43">
        <v>31867</v>
      </c>
      <c r="D45" s="43">
        <v>47946</v>
      </c>
      <c r="E45" s="43">
        <v>2946.3621827999996</v>
      </c>
      <c r="F45" s="43">
        <v>8907</v>
      </c>
      <c r="G45" s="43">
        <v>375.42139711999988</v>
      </c>
      <c r="H45" s="43">
        <v>489.5</v>
      </c>
      <c r="I45" s="8">
        <v>35188.783579920004</v>
      </c>
      <c r="J45" s="8">
        <v>57342.5</v>
      </c>
      <c r="K45" s="43">
        <v>6</v>
      </c>
      <c r="L45" s="43">
        <v>264.172964256</v>
      </c>
      <c r="M45" s="43">
        <v>375.42139711999988</v>
      </c>
      <c r="N45" s="43">
        <v>489.5</v>
      </c>
      <c r="O45" s="8">
        <v>35570.204977040004</v>
      </c>
      <c r="P45" s="8">
        <v>58096.172964256002</v>
      </c>
      <c r="Q45" s="8">
        <v>150.16855884799995</v>
      </c>
      <c r="R45" s="8">
        <v>195.8</v>
      </c>
      <c r="S45" s="8">
        <v>26441.553732780001</v>
      </c>
      <c r="T45" s="8">
        <v>38286.324013992002</v>
      </c>
      <c r="U45" s="43">
        <v>899.43015087056006</v>
      </c>
      <c r="V45" s="43">
        <v>4719.8857715784197</v>
      </c>
      <c r="W45" s="43">
        <v>646.28841261059995</v>
      </c>
      <c r="X45" s="43">
        <v>3913.5650114348</v>
      </c>
      <c r="Y45" s="43">
        <v>6</v>
      </c>
      <c r="Z45" s="43">
        <v>224</v>
      </c>
      <c r="AA45" s="43">
        <v>3</v>
      </c>
      <c r="AB45" s="43">
        <v>5</v>
      </c>
      <c r="AC45" s="43">
        <v>0</v>
      </c>
      <c r="AD45" s="43">
        <v>0</v>
      </c>
      <c r="AE45" s="8">
        <v>1554.7185634811599</v>
      </c>
      <c r="AF45" s="8">
        <v>8862.4507830132206</v>
      </c>
      <c r="AG45" s="8">
        <v>2.34</v>
      </c>
      <c r="AH45" s="8">
        <v>87.36</v>
      </c>
      <c r="AI45" s="43">
        <v>0</v>
      </c>
      <c r="AJ45" s="43">
        <v>0</v>
      </c>
      <c r="AK45" s="43">
        <v>119.22743599999993</v>
      </c>
      <c r="AL45" s="43">
        <v>95</v>
      </c>
      <c r="AM45" s="43">
        <v>39</v>
      </c>
      <c r="AN45" s="43">
        <v>183</v>
      </c>
      <c r="AO45" s="43">
        <v>0</v>
      </c>
      <c r="AP45" s="43">
        <v>0</v>
      </c>
      <c r="AQ45" s="43">
        <v>1627.8309180089589</v>
      </c>
      <c r="AR45" s="43">
        <v>1645.5645464499989</v>
      </c>
      <c r="AS45" s="43">
        <v>0</v>
      </c>
      <c r="AT45" s="43">
        <v>0</v>
      </c>
      <c r="AU45" s="7">
        <v>1786.0583540089588</v>
      </c>
      <c r="AV45" s="7">
        <v>1923.5645464499989</v>
      </c>
      <c r="AW45" s="7">
        <v>830.19376818456908</v>
      </c>
      <c r="AX45" s="7">
        <v>839.23791868949945</v>
      </c>
      <c r="AY45" s="9">
        <v>38910.981894530123</v>
      </c>
      <c r="AZ45" s="9">
        <v>68882.188293719213</v>
      </c>
      <c r="BA45" s="43">
        <v>0</v>
      </c>
      <c r="BB45" s="43">
        <v>0</v>
      </c>
      <c r="BC45" s="43">
        <v>58.223439999999982</v>
      </c>
      <c r="BD45" s="43">
        <v>150.24579300000005</v>
      </c>
      <c r="BE45" s="43">
        <v>1373.5106843023998</v>
      </c>
      <c r="BF45" s="43">
        <v>2572.9690158360318</v>
      </c>
      <c r="BG45" s="43">
        <v>217.32090107363985</v>
      </c>
      <c r="BH45" s="43">
        <v>440.12426999999997</v>
      </c>
      <c r="BI45" s="43">
        <v>2230.2791175435586</v>
      </c>
      <c r="BJ45" s="43">
        <v>4659.9091394102488</v>
      </c>
      <c r="BK45" s="8">
        <v>3879.334142919598</v>
      </c>
      <c r="BL45" s="8">
        <v>7823.2482182462809</v>
      </c>
      <c r="BM45" s="8">
        <v>42790.316037449724</v>
      </c>
      <c r="BN45" s="8">
        <v>76705.436511965498</v>
      </c>
      <c r="BO45" s="43">
        <v>16559.322670172791</v>
      </c>
      <c r="BP45" s="43">
        <v>25516.071967346492</v>
      </c>
      <c r="BQ45" s="43">
        <v>4967.7968010518371</v>
      </c>
      <c r="BR45" s="43">
        <v>7654.8215902039474</v>
      </c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8">
        <v>0</v>
      </c>
      <c r="J46" s="8">
        <v>0</v>
      </c>
      <c r="K46" s="7">
        <v>0</v>
      </c>
      <c r="L46" s="7">
        <v>0</v>
      </c>
      <c r="M46" s="7">
        <v>0</v>
      </c>
      <c r="N46" s="7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C46" s="7">
        <v>0</v>
      </c>
      <c r="AD46" s="7">
        <v>0</v>
      </c>
      <c r="AE46" s="8">
        <v>0</v>
      </c>
      <c r="AF46" s="8">
        <v>0</v>
      </c>
      <c r="AG46" s="8">
        <v>0</v>
      </c>
      <c r="AH46" s="8">
        <v>0</v>
      </c>
      <c r="AI46" s="7">
        <v>0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0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9">
        <v>0</v>
      </c>
      <c r="AZ46" s="9">
        <v>0</v>
      </c>
      <c r="BA46" s="9">
        <v>0</v>
      </c>
      <c r="BB46" s="9">
        <v>0</v>
      </c>
      <c r="BC46" s="9">
        <v>0</v>
      </c>
      <c r="BD46" s="9">
        <v>0</v>
      </c>
      <c r="BE46" s="9">
        <v>0</v>
      </c>
      <c r="BF46" s="9">
        <v>0</v>
      </c>
      <c r="BG46" s="9">
        <v>0</v>
      </c>
      <c r="BH46" s="9">
        <v>0</v>
      </c>
      <c r="BI46" s="9">
        <v>0</v>
      </c>
      <c r="BJ46" s="9">
        <v>0</v>
      </c>
      <c r="BK46" s="8">
        <v>0</v>
      </c>
      <c r="BL46" s="8">
        <v>0</v>
      </c>
      <c r="BM46" s="8">
        <v>0</v>
      </c>
      <c r="BN46" s="8">
        <v>0</v>
      </c>
      <c r="BO46" s="7">
        <v>0</v>
      </c>
      <c r="BP46" s="7">
        <v>0</v>
      </c>
      <c r="BQ46" s="46">
        <v>0</v>
      </c>
      <c r="BR46" s="46">
        <v>0</v>
      </c>
    </row>
    <row r="47" spans="1:95" s="16" customFormat="1" ht="18" customHeight="1" x14ac:dyDescent="0.25">
      <c r="A47" s="38"/>
      <c r="B47" s="13" t="s">
        <v>40</v>
      </c>
      <c r="C47" s="8">
        <v>31867</v>
      </c>
      <c r="D47" s="8">
        <v>47946</v>
      </c>
      <c r="E47" s="8">
        <v>2946.3621827999996</v>
      </c>
      <c r="F47" s="8">
        <v>8907</v>
      </c>
      <c r="G47" s="8">
        <v>375.42139711999988</v>
      </c>
      <c r="H47" s="8">
        <v>489.5</v>
      </c>
      <c r="I47" s="8">
        <v>35188.783579920004</v>
      </c>
      <c r="J47" s="8">
        <v>57342.5</v>
      </c>
      <c r="K47" s="8">
        <v>6</v>
      </c>
      <c r="L47" s="8">
        <v>264.172964256</v>
      </c>
      <c r="M47" s="8">
        <v>375.42139711999988</v>
      </c>
      <c r="N47" s="8">
        <v>489.5</v>
      </c>
      <c r="O47" s="8">
        <v>35570.204977040004</v>
      </c>
      <c r="P47" s="8">
        <v>58096.172964256002</v>
      </c>
      <c r="Q47" s="8">
        <v>150.16855884799995</v>
      </c>
      <c r="R47" s="8">
        <v>195.8</v>
      </c>
      <c r="S47" s="8">
        <v>26441.553732780001</v>
      </c>
      <c r="T47" s="8">
        <v>38286.324013992002</v>
      </c>
      <c r="U47" s="8">
        <v>899.43015087056006</v>
      </c>
      <c r="V47" s="8">
        <v>4719.8857715784197</v>
      </c>
      <c r="W47" s="8">
        <v>646.28841261059995</v>
      </c>
      <c r="X47" s="8">
        <v>3913.5650114348</v>
      </c>
      <c r="Y47" s="8">
        <v>6</v>
      </c>
      <c r="Z47" s="8">
        <v>224</v>
      </c>
      <c r="AA47" s="8">
        <v>3</v>
      </c>
      <c r="AB47" s="8">
        <v>5</v>
      </c>
      <c r="AC47" s="8">
        <v>0</v>
      </c>
      <c r="AD47" s="8">
        <v>0</v>
      </c>
      <c r="AE47" s="8">
        <v>1554.7185634811599</v>
      </c>
      <c r="AF47" s="8">
        <v>8862.4507830132206</v>
      </c>
      <c r="AG47" s="8">
        <v>2.34</v>
      </c>
      <c r="AH47" s="8">
        <v>87.36</v>
      </c>
      <c r="AI47" s="8">
        <v>0</v>
      </c>
      <c r="AJ47" s="8">
        <v>0</v>
      </c>
      <c r="AK47" s="8">
        <v>119.22743599999993</v>
      </c>
      <c r="AL47" s="8">
        <v>95</v>
      </c>
      <c r="AM47" s="8">
        <v>39</v>
      </c>
      <c r="AN47" s="8">
        <v>183</v>
      </c>
      <c r="AO47" s="8">
        <v>0</v>
      </c>
      <c r="AP47" s="8">
        <v>0</v>
      </c>
      <c r="AQ47" s="8">
        <v>1627.8309180089589</v>
      </c>
      <c r="AR47" s="8">
        <v>1645.5645464499989</v>
      </c>
      <c r="AS47" s="8">
        <v>0</v>
      </c>
      <c r="AT47" s="8">
        <v>0</v>
      </c>
      <c r="AU47" s="8">
        <v>1786.0583540089588</v>
      </c>
      <c r="AV47" s="8">
        <v>1923.5645464499989</v>
      </c>
      <c r="AW47" s="8">
        <v>830.19376818456908</v>
      </c>
      <c r="AX47" s="8">
        <v>839.23791868949945</v>
      </c>
      <c r="AY47" s="9">
        <v>38910.981894530123</v>
      </c>
      <c r="AZ47" s="9">
        <v>68882.188293719213</v>
      </c>
      <c r="BA47" s="8">
        <v>0</v>
      </c>
      <c r="BB47" s="8">
        <v>0</v>
      </c>
      <c r="BC47" s="8">
        <v>58.223439999999982</v>
      </c>
      <c r="BD47" s="8">
        <v>150.24579300000005</v>
      </c>
      <c r="BE47" s="8">
        <v>1373.5106843023998</v>
      </c>
      <c r="BF47" s="8">
        <v>2572.9690158360318</v>
      </c>
      <c r="BG47" s="8">
        <v>217.32090107363985</v>
      </c>
      <c r="BH47" s="8">
        <v>440.12426999999997</v>
      </c>
      <c r="BI47" s="8">
        <v>2230.2791175435586</v>
      </c>
      <c r="BJ47" s="8">
        <v>4659.9091394102488</v>
      </c>
      <c r="BK47" s="8">
        <v>3879.334142919598</v>
      </c>
      <c r="BL47" s="8">
        <v>7823.2482182462809</v>
      </c>
      <c r="BM47" s="8">
        <v>42790.316037449724</v>
      </c>
      <c r="BN47" s="8">
        <v>76705.436511965498</v>
      </c>
      <c r="BO47" s="8">
        <v>16559.322670172791</v>
      </c>
      <c r="BP47" s="8">
        <v>25516.071967346492</v>
      </c>
      <c r="BQ47" s="8">
        <v>4967.7968010518371</v>
      </c>
      <c r="BR47" s="8">
        <v>7654.8215902039474</v>
      </c>
    </row>
    <row r="48" spans="1:95" s="10" customFormat="1" ht="18" customHeight="1" x14ac:dyDescent="0.25">
      <c r="A48" s="37">
        <v>37</v>
      </c>
      <c r="B48" s="12" t="s">
        <v>80</v>
      </c>
      <c r="C48" s="43">
        <v>72931</v>
      </c>
      <c r="D48" s="43">
        <v>77871</v>
      </c>
      <c r="E48" s="43">
        <v>0</v>
      </c>
      <c r="F48" s="43">
        <v>0</v>
      </c>
      <c r="G48" s="43">
        <v>1067.6045980600002</v>
      </c>
      <c r="H48" s="43">
        <v>568.1</v>
      </c>
      <c r="I48" s="8">
        <v>73998.604598060003</v>
      </c>
      <c r="J48" s="8">
        <v>78439.100000000006</v>
      </c>
      <c r="K48" s="43">
        <v>0</v>
      </c>
      <c r="L48" s="43">
        <v>0</v>
      </c>
      <c r="M48" s="43">
        <v>1067.6045980600002</v>
      </c>
      <c r="N48" s="43">
        <v>478</v>
      </c>
      <c r="O48" s="8">
        <v>75066.209196120006</v>
      </c>
      <c r="P48" s="8">
        <v>78917.100000000006</v>
      </c>
      <c r="Q48" s="8">
        <v>427.04183922400011</v>
      </c>
      <c r="R48" s="8">
        <v>191.20000000000002</v>
      </c>
      <c r="S48" s="8">
        <v>55758.474707265006</v>
      </c>
      <c r="T48" s="8">
        <v>58611.075000000004</v>
      </c>
      <c r="U48" s="43">
        <v>8.8866574888000009</v>
      </c>
      <c r="V48" s="43">
        <v>22.509090870417001</v>
      </c>
      <c r="W48" s="43">
        <v>11.252954816199999</v>
      </c>
      <c r="X48" s="43">
        <v>29.558677561464002</v>
      </c>
      <c r="Y48" s="43">
        <v>0</v>
      </c>
      <c r="Z48" s="43">
        <v>0</v>
      </c>
      <c r="AA48" s="43">
        <v>0</v>
      </c>
      <c r="AB48" s="43">
        <v>0</v>
      </c>
      <c r="AC48" s="43">
        <v>0</v>
      </c>
      <c r="AD48" s="43">
        <v>0</v>
      </c>
      <c r="AE48" s="8">
        <v>20.139612305</v>
      </c>
      <c r="AF48" s="8">
        <v>52.067768431881007</v>
      </c>
      <c r="AG48" s="8">
        <v>0</v>
      </c>
      <c r="AH48" s="8">
        <v>0</v>
      </c>
      <c r="AI48" s="43">
        <v>0</v>
      </c>
      <c r="AJ48" s="43">
        <v>0</v>
      </c>
      <c r="AK48" s="43">
        <v>0</v>
      </c>
      <c r="AL48" s="43">
        <v>0</v>
      </c>
      <c r="AM48" s="43">
        <v>0</v>
      </c>
      <c r="AN48" s="43">
        <v>0</v>
      </c>
      <c r="AO48" s="43">
        <v>0</v>
      </c>
      <c r="AP48" s="43">
        <v>0</v>
      </c>
      <c r="AQ48" s="43">
        <v>1030.8293028208</v>
      </c>
      <c r="AR48" s="43">
        <v>1047.1259453974001</v>
      </c>
      <c r="AS48" s="43">
        <v>0</v>
      </c>
      <c r="AT48" s="43">
        <v>0</v>
      </c>
      <c r="AU48" s="7">
        <v>1030.8293028208</v>
      </c>
      <c r="AV48" s="7">
        <v>1047.1259453974001</v>
      </c>
      <c r="AW48" s="7">
        <v>525.72294443860801</v>
      </c>
      <c r="AX48" s="7">
        <v>534.03423215267401</v>
      </c>
      <c r="AY48" s="9">
        <v>76117.178111245812</v>
      </c>
      <c r="AZ48" s="9">
        <v>80016.293713829291</v>
      </c>
      <c r="BA48" s="43">
        <v>0</v>
      </c>
      <c r="BB48" s="43">
        <v>0</v>
      </c>
      <c r="BC48" s="43">
        <v>0</v>
      </c>
      <c r="BD48" s="43">
        <v>0</v>
      </c>
      <c r="BE48" s="43">
        <v>0</v>
      </c>
      <c r="BF48" s="43">
        <v>0</v>
      </c>
      <c r="BG48" s="43">
        <v>0</v>
      </c>
      <c r="BH48" s="43">
        <v>0</v>
      </c>
      <c r="BI48" s="43">
        <v>0</v>
      </c>
      <c r="BJ48" s="43">
        <v>0</v>
      </c>
      <c r="BK48" s="8">
        <v>0</v>
      </c>
      <c r="BL48" s="8">
        <v>0</v>
      </c>
      <c r="BM48" s="8">
        <v>76117.178111245812</v>
      </c>
      <c r="BN48" s="8">
        <v>80016.293713829291</v>
      </c>
      <c r="BO48" s="43">
        <v>60841.1923681068</v>
      </c>
      <c r="BP48" s="43">
        <v>34321.629780862197</v>
      </c>
      <c r="BQ48" s="43">
        <v>18252.357710432039</v>
      </c>
      <c r="BR48" s="43">
        <v>10296.488934258659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43">
        <v>259</v>
      </c>
      <c r="D49" s="43">
        <v>709</v>
      </c>
      <c r="E49" s="43">
        <v>223.50186980000001</v>
      </c>
      <c r="F49" s="43">
        <v>604.72498840000003</v>
      </c>
      <c r="G49" s="43">
        <v>3.3266309999999999</v>
      </c>
      <c r="H49" s="43">
        <v>5.0480400000000003</v>
      </c>
      <c r="I49" s="8">
        <v>485.82850080000003</v>
      </c>
      <c r="J49" s="8">
        <v>1318.7730283999999</v>
      </c>
      <c r="K49" s="43">
        <v>0</v>
      </c>
      <c r="L49" s="43">
        <v>0</v>
      </c>
      <c r="M49" s="43">
        <v>3.3266309999999999</v>
      </c>
      <c r="N49" s="43">
        <v>5.0480400000000003</v>
      </c>
      <c r="O49" s="8">
        <v>489.15513180000005</v>
      </c>
      <c r="P49" s="8">
        <v>1323.8210683999998</v>
      </c>
      <c r="Q49" s="8">
        <v>1.3306524</v>
      </c>
      <c r="R49" s="8">
        <v>2.0192160000000001</v>
      </c>
      <c r="S49" s="8">
        <v>365.62483380000003</v>
      </c>
      <c r="T49" s="8">
        <v>981.61580129999993</v>
      </c>
      <c r="U49" s="43">
        <v>103.73243812567998</v>
      </c>
      <c r="V49" s="43">
        <v>317.71678099906001</v>
      </c>
      <c r="W49" s="43">
        <v>146.68594720250002</v>
      </c>
      <c r="X49" s="43">
        <v>459.31170950759991</v>
      </c>
      <c r="Y49" s="43">
        <v>0</v>
      </c>
      <c r="Z49" s="43">
        <v>0</v>
      </c>
      <c r="AA49" s="43">
        <v>0</v>
      </c>
      <c r="AB49" s="43">
        <v>0</v>
      </c>
      <c r="AC49" s="43">
        <v>0</v>
      </c>
      <c r="AD49" s="43">
        <v>0</v>
      </c>
      <c r="AE49" s="8">
        <v>250.41838532817999</v>
      </c>
      <c r="AF49" s="8">
        <v>777.02849050665986</v>
      </c>
      <c r="AG49" s="8">
        <v>0</v>
      </c>
      <c r="AH49" s="8">
        <v>0</v>
      </c>
      <c r="AI49" s="43">
        <v>0</v>
      </c>
      <c r="AJ49" s="43">
        <v>0</v>
      </c>
      <c r="AK49" s="43">
        <v>0</v>
      </c>
      <c r="AL49" s="43">
        <v>0</v>
      </c>
      <c r="AM49" s="43">
        <v>0</v>
      </c>
      <c r="AN49" s="43">
        <v>0</v>
      </c>
      <c r="AO49" s="43">
        <v>0</v>
      </c>
      <c r="AP49" s="43">
        <v>0</v>
      </c>
      <c r="AQ49" s="43">
        <v>130.23735454688</v>
      </c>
      <c r="AR49" s="43">
        <v>137.13770124999999</v>
      </c>
      <c r="AS49" s="43">
        <v>0</v>
      </c>
      <c r="AT49" s="43">
        <v>0</v>
      </c>
      <c r="AU49" s="7">
        <v>130.23735454688</v>
      </c>
      <c r="AV49" s="7">
        <v>137.13770124999999</v>
      </c>
      <c r="AW49" s="7">
        <v>66.421050818908796</v>
      </c>
      <c r="AX49" s="7">
        <v>69.940227637500001</v>
      </c>
      <c r="AY49" s="9">
        <v>869.81087167506007</v>
      </c>
      <c r="AZ49" s="9">
        <v>2237.9872601566599</v>
      </c>
      <c r="BA49" s="43">
        <v>0</v>
      </c>
      <c r="BB49" s="43">
        <v>0</v>
      </c>
      <c r="BC49" s="43">
        <v>0</v>
      </c>
      <c r="BD49" s="43">
        <v>0</v>
      </c>
      <c r="BE49" s="43">
        <v>0</v>
      </c>
      <c r="BF49" s="43">
        <v>0</v>
      </c>
      <c r="BG49" s="43">
        <v>1.0355669999999999</v>
      </c>
      <c r="BH49" s="43">
        <v>3.06351</v>
      </c>
      <c r="BI49" s="43">
        <v>0</v>
      </c>
      <c r="BJ49" s="43">
        <v>0</v>
      </c>
      <c r="BK49" s="8">
        <v>1.0355669999999999</v>
      </c>
      <c r="BL49" s="8">
        <v>3.06351</v>
      </c>
      <c r="BM49" s="8">
        <v>870.84643867506009</v>
      </c>
      <c r="BN49" s="8">
        <v>2241.0507701566598</v>
      </c>
      <c r="BO49" s="43">
        <v>120.81576</v>
      </c>
      <c r="BP49" s="43">
        <v>416.50354499999997</v>
      </c>
      <c r="BQ49" s="43">
        <v>36.244727999999995</v>
      </c>
      <c r="BR49" s="43">
        <v>124.95106349999999</v>
      </c>
    </row>
    <row r="50" spans="1:94" s="16" customFormat="1" ht="18" customHeight="1" x14ac:dyDescent="0.25">
      <c r="A50" s="38"/>
      <c r="B50" s="13" t="s">
        <v>42</v>
      </c>
      <c r="C50" s="8">
        <v>73190</v>
      </c>
      <c r="D50" s="8">
        <v>78580</v>
      </c>
      <c r="E50" s="8">
        <v>223.50186980000001</v>
      </c>
      <c r="F50" s="8">
        <v>604.72498840000003</v>
      </c>
      <c r="G50" s="8">
        <v>1070.9312290600001</v>
      </c>
      <c r="H50" s="8">
        <v>573.14804000000004</v>
      </c>
      <c r="I50" s="8">
        <v>74484.433098860012</v>
      </c>
      <c r="J50" s="8">
        <v>79757.873028400005</v>
      </c>
      <c r="K50" s="8">
        <v>0</v>
      </c>
      <c r="L50" s="8">
        <v>0</v>
      </c>
      <c r="M50" s="8">
        <v>1070.9312290600001</v>
      </c>
      <c r="N50" s="8">
        <v>483.04804000000001</v>
      </c>
      <c r="O50" s="8">
        <v>75555.364327920019</v>
      </c>
      <c r="P50" s="8">
        <v>80240.921068399999</v>
      </c>
      <c r="Q50" s="8">
        <v>428.37249162400013</v>
      </c>
      <c r="R50" s="8">
        <v>193.21921600000002</v>
      </c>
      <c r="S50" s="8">
        <v>56124.099541065007</v>
      </c>
      <c r="T50" s="8">
        <v>59592.690801300007</v>
      </c>
      <c r="U50" s="8">
        <v>112.61909561447997</v>
      </c>
      <c r="V50" s="8">
        <v>340.22587186947703</v>
      </c>
      <c r="W50" s="8">
        <v>157.93890201870002</v>
      </c>
      <c r="X50" s="8">
        <v>488.8703870690639</v>
      </c>
      <c r="Y50" s="8">
        <v>0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270.55799763317998</v>
      </c>
      <c r="AF50" s="8">
        <v>829.09625893854093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1161.0666573676799</v>
      </c>
      <c r="AR50" s="8">
        <v>1184.2636466474</v>
      </c>
      <c r="AS50" s="8">
        <v>0</v>
      </c>
      <c r="AT50" s="8">
        <v>0</v>
      </c>
      <c r="AU50" s="8">
        <v>1161.0666573676799</v>
      </c>
      <c r="AV50" s="8">
        <v>1184.2636466474</v>
      </c>
      <c r="AW50" s="8">
        <v>592.14399525751685</v>
      </c>
      <c r="AX50" s="8">
        <v>603.97445979017402</v>
      </c>
      <c r="AY50" s="9">
        <v>76986.988982920884</v>
      </c>
      <c r="AZ50" s="9">
        <v>82254.280973985951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1.0355669999999999</v>
      </c>
      <c r="BH50" s="8">
        <v>3.06351</v>
      </c>
      <c r="BI50" s="8">
        <v>0</v>
      </c>
      <c r="BJ50" s="8">
        <v>0</v>
      </c>
      <c r="BK50" s="8">
        <v>1.0355669999999999</v>
      </c>
      <c r="BL50" s="8">
        <v>3.06351</v>
      </c>
      <c r="BM50" s="8">
        <v>76988.024549920883</v>
      </c>
      <c r="BN50" s="8">
        <v>82257.344483985959</v>
      </c>
      <c r="BO50" s="8">
        <v>60962.008128106798</v>
      </c>
      <c r="BP50" s="8">
        <v>34738.133325862196</v>
      </c>
      <c r="BQ50" s="8">
        <v>18288.602438432041</v>
      </c>
      <c r="BR50" s="8">
        <v>10421.43999775866</v>
      </c>
    </row>
    <row r="51" spans="1:94" s="22" customFormat="1" ht="18" customHeight="1" x14ac:dyDescent="0.25">
      <c r="A51" s="39">
        <v>39</v>
      </c>
      <c r="B51" s="20" t="s">
        <v>68</v>
      </c>
      <c r="C51" s="49">
        <v>19</v>
      </c>
      <c r="D51" s="49">
        <v>77</v>
      </c>
      <c r="E51" s="49">
        <v>589</v>
      </c>
      <c r="F51" s="49">
        <v>1779</v>
      </c>
      <c r="G51" s="49">
        <v>0</v>
      </c>
      <c r="H51" s="49">
        <v>0</v>
      </c>
      <c r="I51" s="8">
        <v>608</v>
      </c>
      <c r="J51" s="8">
        <v>1856</v>
      </c>
      <c r="K51" s="49">
        <v>0</v>
      </c>
      <c r="L51" s="49">
        <v>0</v>
      </c>
      <c r="M51" s="49">
        <v>0</v>
      </c>
      <c r="N51" s="49">
        <v>0</v>
      </c>
      <c r="O51" s="8">
        <v>608</v>
      </c>
      <c r="P51" s="8">
        <v>1856</v>
      </c>
      <c r="Q51" s="8">
        <v>0</v>
      </c>
      <c r="R51" s="8">
        <v>0</v>
      </c>
      <c r="S51" s="8">
        <v>55.199999999999996</v>
      </c>
      <c r="T51" s="8">
        <v>80.356989517845761</v>
      </c>
      <c r="U51" s="49">
        <v>199</v>
      </c>
      <c r="V51" s="43">
        <v>1729</v>
      </c>
      <c r="W51" s="49">
        <v>197</v>
      </c>
      <c r="X51" s="43">
        <v>1731</v>
      </c>
      <c r="Y51" s="49">
        <v>1</v>
      </c>
      <c r="Z51" s="49">
        <v>2</v>
      </c>
      <c r="AA51" s="49">
        <v>1</v>
      </c>
      <c r="AB51" s="49">
        <v>2</v>
      </c>
      <c r="AC51" s="49">
        <v>0</v>
      </c>
      <c r="AD51" s="49">
        <v>0</v>
      </c>
      <c r="AE51" s="8">
        <v>398</v>
      </c>
      <c r="AF51" s="8">
        <v>3464</v>
      </c>
      <c r="AG51" s="8">
        <v>1</v>
      </c>
      <c r="AH51" s="8">
        <v>0.78</v>
      </c>
      <c r="AI51" s="49">
        <v>0</v>
      </c>
      <c r="AJ51" s="49">
        <v>0</v>
      </c>
      <c r="AK51" s="49">
        <v>9</v>
      </c>
      <c r="AL51" s="49">
        <v>7</v>
      </c>
      <c r="AM51" s="49">
        <v>19</v>
      </c>
      <c r="AN51" s="49">
        <v>27</v>
      </c>
      <c r="AO51" s="49">
        <v>0</v>
      </c>
      <c r="AP51" s="49">
        <v>0</v>
      </c>
      <c r="AQ51" s="49">
        <v>21</v>
      </c>
      <c r="AR51" s="49">
        <v>22</v>
      </c>
      <c r="AS51" s="49">
        <v>0</v>
      </c>
      <c r="AT51" s="49">
        <v>0</v>
      </c>
      <c r="AU51" s="7">
        <v>49</v>
      </c>
      <c r="AV51" s="7">
        <v>56</v>
      </c>
      <c r="AW51" s="7">
        <v>10.71</v>
      </c>
      <c r="AX51" s="7">
        <v>11.22</v>
      </c>
      <c r="AY51" s="9">
        <v>1055</v>
      </c>
      <c r="AZ51" s="9">
        <v>5376</v>
      </c>
      <c r="BA51" s="43">
        <v>0</v>
      </c>
      <c r="BB51" s="43">
        <v>0</v>
      </c>
      <c r="BC51" s="43">
        <v>0</v>
      </c>
      <c r="BD51" s="43">
        <v>0</v>
      </c>
      <c r="BE51" s="43">
        <v>4.5285499166880001</v>
      </c>
      <c r="BF51" s="43">
        <v>11.91621917060883</v>
      </c>
      <c r="BG51" s="43">
        <v>13.13477973522</v>
      </c>
      <c r="BH51" s="43">
        <v>34.035596099999999</v>
      </c>
      <c r="BI51" s="43">
        <v>2.4511228604123998</v>
      </c>
      <c r="BJ51" s="43">
        <v>7.2222632697765006</v>
      </c>
      <c r="BK51" s="8">
        <v>20.114452512320401</v>
      </c>
      <c r="BL51" s="8">
        <v>53.174078540385331</v>
      </c>
      <c r="BM51" s="8">
        <v>1075.1144525123204</v>
      </c>
      <c r="BN51" s="8">
        <v>5429.1740785403854</v>
      </c>
      <c r="BO51" s="49">
        <v>85</v>
      </c>
      <c r="BP51" s="49">
        <v>194</v>
      </c>
      <c r="BQ51" s="49">
        <v>25.5</v>
      </c>
      <c r="BR51" s="49">
        <v>58.199999999999996</v>
      </c>
    </row>
    <row r="52" spans="1:94" s="16" customFormat="1" ht="18" customHeight="1" x14ac:dyDescent="0.25">
      <c r="A52" s="39">
        <v>40</v>
      </c>
      <c r="B52" s="20" t="s">
        <v>73</v>
      </c>
      <c r="C52" s="43">
        <v>0</v>
      </c>
      <c r="D52" s="43">
        <v>0</v>
      </c>
      <c r="E52" s="43">
        <v>0</v>
      </c>
      <c r="F52" s="43">
        <v>0</v>
      </c>
      <c r="G52" s="43">
        <v>0</v>
      </c>
      <c r="H52" s="43">
        <v>0</v>
      </c>
      <c r="I52" s="8">
        <v>0</v>
      </c>
      <c r="J52" s="8">
        <v>0</v>
      </c>
      <c r="K52" s="43">
        <v>0</v>
      </c>
      <c r="L52" s="43">
        <v>0</v>
      </c>
      <c r="M52" s="43">
        <v>0</v>
      </c>
      <c r="N52" s="43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0</v>
      </c>
      <c r="AI52" s="8">
        <v>0</v>
      </c>
      <c r="AJ52" s="8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7">
        <v>0</v>
      </c>
      <c r="AV52" s="7">
        <v>0</v>
      </c>
      <c r="AW52" s="7">
        <v>0</v>
      </c>
      <c r="AX52" s="7">
        <v>0</v>
      </c>
      <c r="AY52" s="9">
        <v>0</v>
      </c>
      <c r="AZ52" s="9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0</v>
      </c>
      <c r="BN52" s="8">
        <v>0</v>
      </c>
      <c r="BO52" s="8">
        <v>0</v>
      </c>
      <c r="BP52" s="8">
        <v>0</v>
      </c>
      <c r="BQ52" s="34">
        <v>0</v>
      </c>
      <c r="BR52" s="34">
        <v>0</v>
      </c>
    </row>
    <row r="53" spans="1:94" s="16" customFormat="1" ht="18" customHeight="1" x14ac:dyDescent="0.25">
      <c r="A53" s="39">
        <v>41</v>
      </c>
      <c r="B53" s="20" t="s">
        <v>74</v>
      </c>
      <c r="C53" s="49">
        <v>19</v>
      </c>
      <c r="D53" s="49">
        <v>79</v>
      </c>
      <c r="E53" s="49">
        <v>581</v>
      </c>
      <c r="F53" s="49">
        <v>1767</v>
      </c>
      <c r="G53" s="49">
        <v>0</v>
      </c>
      <c r="H53" s="49">
        <v>0</v>
      </c>
      <c r="I53" s="8">
        <v>600</v>
      </c>
      <c r="J53" s="8">
        <v>1846</v>
      </c>
      <c r="K53" s="49">
        <v>0</v>
      </c>
      <c r="L53" s="49">
        <v>0</v>
      </c>
      <c r="M53" s="49">
        <v>0</v>
      </c>
      <c r="N53" s="49">
        <v>0</v>
      </c>
      <c r="O53" s="8">
        <v>600</v>
      </c>
      <c r="P53" s="8">
        <v>1846</v>
      </c>
      <c r="Q53" s="8">
        <v>0</v>
      </c>
      <c r="R53" s="8">
        <v>0</v>
      </c>
      <c r="S53" s="8">
        <v>55.199999999999996</v>
      </c>
      <c r="T53" s="8">
        <v>80.356989517845761</v>
      </c>
      <c r="U53" s="43">
        <v>179</v>
      </c>
      <c r="V53" s="43">
        <v>1924</v>
      </c>
      <c r="W53" s="43">
        <v>181</v>
      </c>
      <c r="X53" s="43">
        <v>1834</v>
      </c>
      <c r="Y53" s="43">
        <v>1</v>
      </c>
      <c r="Z53" s="43">
        <v>2</v>
      </c>
      <c r="AA53" s="43">
        <v>1</v>
      </c>
      <c r="AB53" s="43">
        <v>2</v>
      </c>
      <c r="AC53" s="43">
        <v>0</v>
      </c>
      <c r="AD53" s="43">
        <v>0</v>
      </c>
      <c r="AE53" s="8">
        <v>362</v>
      </c>
      <c r="AF53" s="8">
        <v>3762</v>
      </c>
      <c r="AG53" s="8">
        <v>1</v>
      </c>
      <c r="AH53" s="8">
        <v>0.78</v>
      </c>
      <c r="AI53" s="43">
        <v>0</v>
      </c>
      <c r="AJ53" s="43">
        <v>0</v>
      </c>
      <c r="AK53" s="43">
        <v>9.1946581999999992</v>
      </c>
      <c r="AL53" s="43">
        <v>7</v>
      </c>
      <c r="AM53" s="43">
        <v>17</v>
      </c>
      <c r="AN53" s="43">
        <v>29</v>
      </c>
      <c r="AO53" s="43">
        <v>0</v>
      </c>
      <c r="AP53" s="43">
        <v>0</v>
      </c>
      <c r="AQ53" s="43">
        <v>20.737901474651288</v>
      </c>
      <c r="AR53" s="43">
        <v>22.516366817440002</v>
      </c>
      <c r="AS53" s="43">
        <v>0</v>
      </c>
      <c r="AT53" s="43">
        <v>0</v>
      </c>
      <c r="AU53" s="7">
        <v>46.932559674651287</v>
      </c>
      <c r="AV53" s="7">
        <v>58.516366817440002</v>
      </c>
      <c r="AW53" s="7">
        <v>10.576329752072157</v>
      </c>
      <c r="AX53" s="7">
        <v>11.4833470768944</v>
      </c>
      <c r="AY53" s="9">
        <v>1008.9325596746513</v>
      </c>
      <c r="AZ53" s="9">
        <v>5666.51636681744</v>
      </c>
      <c r="BA53" s="43">
        <v>0</v>
      </c>
      <c r="BB53" s="43">
        <v>0</v>
      </c>
      <c r="BC53" s="43">
        <v>0</v>
      </c>
      <c r="BD53" s="43">
        <v>0</v>
      </c>
      <c r="BE53" s="43">
        <v>4.5285499166880001</v>
      </c>
      <c r="BF53" s="43">
        <v>11.91621917060883</v>
      </c>
      <c r="BG53" s="43">
        <v>13.13477973522</v>
      </c>
      <c r="BH53" s="43">
        <v>34.035596099999999</v>
      </c>
      <c r="BI53" s="43">
        <v>2.4511228604123998</v>
      </c>
      <c r="BJ53" s="43">
        <v>7.2222632697765006</v>
      </c>
      <c r="BK53" s="8">
        <v>20.114452512320401</v>
      </c>
      <c r="BL53" s="8">
        <v>53.174078540385331</v>
      </c>
      <c r="BM53" s="8">
        <v>1029.0470121869716</v>
      </c>
      <c r="BN53" s="8">
        <v>5719.6904453578254</v>
      </c>
      <c r="BO53" s="49">
        <v>85</v>
      </c>
      <c r="BP53" s="49">
        <v>194</v>
      </c>
      <c r="BQ53" s="43">
        <v>25.5</v>
      </c>
      <c r="BR53" s="43">
        <v>58.199999999999996</v>
      </c>
    </row>
    <row r="54" spans="1:94" s="16" customFormat="1" ht="18" customHeight="1" x14ac:dyDescent="0.25">
      <c r="A54" s="39">
        <v>42</v>
      </c>
      <c r="B54" s="20" t="s">
        <v>75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43">
        <v>0</v>
      </c>
      <c r="L54" s="43">
        <v>0</v>
      </c>
      <c r="M54" s="43">
        <v>0</v>
      </c>
      <c r="N54" s="43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8">
        <v>0</v>
      </c>
      <c r="AU54" s="7">
        <v>0</v>
      </c>
      <c r="AV54" s="7">
        <v>0</v>
      </c>
      <c r="AW54" s="7">
        <v>0</v>
      </c>
      <c r="AX54" s="7">
        <v>0</v>
      </c>
      <c r="AY54" s="9">
        <v>0</v>
      </c>
      <c r="AZ54" s="9">
        <v>0</v>
      </c>
      <c r="BA54" s="8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L54" s="8">
        <v>0</v>
      </c>
      <c r="BM54" s="8">
        <v>0</v>
      </c>
      <c r="BN54" s="8">
        <v>0</v>
      </c>
      <c r="BO54" s="8">
        <v>0</v>
      </c>
      <c r="BP54" s="8">
        <v>0</v>
      </c>
      <c r="BQ54" s="34">
        <v>0</v>
      </c>
      <c r="BR54" s="34">
        <v>0</v>
      </c>
    </row>
    <row r="55" spans="1:94" s="16" customFormat="1" ht="18" customHeight="1" x14ac:dyDescent="0.25">
      <c r="A55" s="38"/>
      <c r="B55" s="13" t="s">
        <v>69</v>
      </c>
      <c r="C55" s="8">
        <v>38</v>
      </c>
      <c r="D55" s="8">
        <v>156</v>
      </c>
      <c r="E55" s="8">
        <v>1170</v>
      </c>
      <c r="F55" s="8">
        <v>3546</v>
      </c>
      <c r="G55" s="8">
        <v>0</v>
      </c>
      <c r="H55" s="8">
        <v>0</v>
      </c>
      <c r="I55" s="8">
        <v>1208</v>
      </c>
      <c r="J55" s="8">
        <v>3702</v>
      </c>
      <c r="K55" s="8">
        <v>0</v>
      </c>
      <c r="L55" s="8">
        <v>0</v>
      </c>
      <c r="M55" s="8">
        <v>0</v>
      </c>
      <c r="N55" s="8">
        <v>0</v>
      </c>
      <c r="O55" s="8">
        <v>1208</v>
      </c>
      <c r="P55" s="8">
        <v>3702</v>
      </c>
      <c r="Q55" s="8">
        <v>0</v>
      </c>
      <c r="R55" s="8">
        <v>0</v>
      </c>
      <c r="S55" s="8">
        <v>110.39999999999999</v>
      </c>
      <c r="T55" s="8">
        <v>160.71397903569152</v>
      </c>
      <c r="U55" s="8">
        <v>378</v>
      </c>
      <c r="V55" s="8">
        <v>3653</v>
      </c>
      <c r="W55" s="8">
        <v>378</v>
      </c>
      <c r="X55" s="8">
        <v>3565</v>
      </c>
      <c r="Y55" s="8">
        <v>2</v>
      </c>
      <c r="Z55" s="8">
        <v>4</v>
      </c>
      <c r="AA55" s="8">
        <v>2</v>
      </c>
      <c r="AB55" s="8">
        <v>4</v>
      </c>
      <c r="AC55" s="8">
        <v>0</v>
      </c>
      <c r="AD55" s="8">
        <v>0</v>
      </c>
      <c r="AE55" s="8">
        <v>760</v>
      </c>
      <c r="AF55" s="8">
        <v>7226</v>
      </c>
      <c r="AG55" s="8">
        <v>2</v>
      </c>
      <c r="AH55" s="8">
        <v>1.56</v>
      </c>
      <c r="AI55" s="8">
        <v>0</v>
      </c>
      <c r="AJ55" s="8">
        <v>0</v>
      </c>
      <c r="AK55" s="8">
        <v>18.194658199999999</v>
      </c>
      <c r="AL55" s="8">
        <v>14</v>
      </c>
      <c r="AM55" s="8">
        <v>36</v>
      </c>
      <c r="AN55" s="8">
        <v>56</v>
      </c>
      <c r="AO55" s="8">
        <v>0</v>
      </c>
      <c r="AP55" s="8">
        <v>0</v>
      </c>
      <c r="AQ55" s="8">
        <v>41.737901474651288</v>
      </c>
      <c r="AR55" s="8">
        <v>44.516366817440002</v>
      </c>
      <c r="AS55" s="8">
        <v>0</v>
      </c>
      <c r="AT55" s="8">
        <v>0</v>
      </c>
      <c r="AU55" s="8">
        <v>95.932559674651287</v>
      </c>
      <c r="AV55" s="8">
        <v>114.51636681744</v>
      </c>
      <c r="AW55" s="8">
        <v>21.286329752072156</v>
      </c>
      <c r="AX55" s="8">
        <v>22.703347076894403</v>
      </c>
      <c r="AY55" s="9">
        <v>2063.9325596746512</v>
      </c>
      <c r="AZ55" s="9">
        <v>11042.516366817439</v>
      </c>
      <c r="BA55" s="8">
        <v>0</v>
      </c>
      <c r="BB55" s="8">
        <v>0</v>
      </c>
      <c r="BC55" s="8">
        <v>0</v>
      </c>
      <c r="BD55" s="8">
        <v>0</v>
      </c>
      <c r="BE55" s="8">
        <v>9.0570998333760002</v>
      </c>
      <c r="BF55" s="8">
        <v>23.83243834121766</v>
      </c>
      <c r="BG55" s="8">
        <v>26.269559470440001</v>
      </c>
      <c r="BH55" s="8">
        <v>68.071192199999999</v>
      </c>
      <c r="BI55" s="8">
        <v>4.9022457208247996</v>
      </c>
      <c r="BJ55" s="8">
        <v>14.444526539553001</v>
      </c>
      <c r="BK55" s="8">
        <v>40.228905024640802</v>
      </c>
      <c r="BL55" s="8">
        <v>106.34815708077066</v>
      </c>
      <c r="BM55" s="8">
        <v>2104.1614646992921</v>
      </c>
      <c r="BN55" s="8">
        <v>11148.86452389821</v>
      </c>
      <c r="BO55" s="8">
        <v>170</v>
      </c>
      <c r="BP55" s="8">
        <v>388</v>
      </c>
      <c r="BQ55" s="8">
        <v>51</v>
      </c>
      <c r="BR55" s="8">
        <v>116.39999999999999</v>
      </c>
    </row>
    <row r="56" spans="1:94" s="10" customFormat="1" ht="18" customHeight="1" x14ac:dyDescent="0.25">
      <c r="A56" s="37">
        <v>43</v>
      </c>
      <c r="B56" s="12" t="s">
        <v>92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8">
        <v>0</v>
      </c>
      <c r="J56" s="8">
        <v>0</v>
      </c>
      <c r="K56" s="7">
        <v>0</v>
      </c>
      <c r="L56" s="7">
        <v>0</v>
      </c>
      <c r="M56" s="7">
        <v>0</v>
      </c>
      <c r="N56" s="7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8">
        <v>0</v>
      </c>
      <c r="AF56" s="8">
        <v>0</v>
      </c>
      <c r="AG56" s="8">
        <v>0</v>
      </c>
      <c r="AH56" s="8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9">
        <v>0</v>
      </c>
      <c r="AZ56" s="9">
        <v>0</v>
      </c>
      <c r="BA56" s="9">
        <v>0</v>
      </c>
      <c r="BB56" s="9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8">
        <v>0</v>
      </c>
      <c r="BL56" s="8">
        <v>0</v>
      </c>
      <c r="BM56" s="8">
        <v>0</v>
      </c>
      <c r="BN56" s="8">
        <v>0</v>
      </c>
      <c r="BO56" s="7">
        <v>0</v>
      </c>
      <c r="BP56" s="7">
        <v>0</v>
      </c>
      <c r="BQ56" s="29">
        <v>0</v>
      </c>
      <c r="BR56" s="29">
        <v>0</v>
      </c>
    </row>
    <row r="57" spans="1:94" s="16" customFormat="1" ht="18" customHeight="1" x14ac:dyDescent="0.25">
      <c r="A57" s="38"/>
      <c r="B57" s="13" t="s">
        <v>43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9">
        <v>0</v>
      </c>
      <c r="AZ57" s="9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0</v>
      </c>
      <c r="BQ57" s="8">
        <v>0</v>
      </c>
      <c r="BR57" s="8">
        <v>0</v>
      </c>
    </row>
    <row r="58" spans="1:94" s="16" customFormat="1" ht="18" customHeight="1" x14ac:dyDescent="0.25">
      <c r="A58" s="38"/>
      <c r="B58" s="13" t="s">
        <v>44</v>
      </c>
      <c r="C58" s="8">
        <v>206738.83343829523</v>
      </c>
      <c r="D58" s="8">
        <v>298822.41828413674</v>
      </c>
      <c r="E58" s="8">
        <v>36986.171573336054</v>
      </c>
      <c r="F58" s="8">
        <v>89350.638023576073</v>
      </c>
      <c r="G58" s="8">
        <v>1782.9181518054174</v>
      </c>
      <c r="H58" s="8">
        <v>2950.8998158828049</v>
      </c>
      <c r="I58" s="8">
        <v>245507.9231634367</v>
      </c>
      <c r="J58" s="8">
        <v>391123.95612359559</v>
      </c>
      <c r="K58" s="8">
        <v>164.13584082080001</v>
      </c>
      <c r="L58" s="8">
        <v>9021.8294566244822</v>
      </c>
      <c r="M58" s="8">
        <v>2785.6279838783794</v>
      </c>
      <c r="N58" s="8">
        <v>2460.6066902543189</v>
      </c>
      <c r="O58" s="8">
        <v>248457.68698813586</v>
      </c>
      <c r="P58" s="8">
        <v>402606.39227047435</v>
      </c>
      <c r="Q58" s="8">
        <v>1106.8988296916457</v>
      </c>
      <c r="R58" s="8">
        <v>970.50688918970286</v>
      </c>
      <c r="S58" s="8">
        <v>170095.54418702546</v>
      </c>
      <c r="T58" s="8">
        <v>257289.49017881285</v>
      </c>
      <c r="U58" s="8">
        <v>9376.0003168987896</v>
      </c>
      <c r="V58" s="8">
        <v>49833.097113020638</v>
      </c>
      <c r="W58" s="8">
        <v>8213.3063649036776</v>
      </c>
      <c r="X58" s="8">
        <v>49316.569014713416</v>
      </c>
      <c r="Y58" s="8">
        <v>177.88296400000002</v>
      </c>
      <c r="Z58" s="8">
        <v>6674.6953000000003</v>
      </c>
      <c r="AA58" s="8">
        <v>176.186274688</v>
      </c>
      <c r="AB58" s="8">
        <v>503.91133739999998</v>
      </c>
      <c r="AC58" s="8">
        <v>0</v>
      </c>
      <c r="AD58" s="8">
        <v>0</v>
      </c>
      <c r="AE58" s="8">
        <v>17943.375920490467</v>
      </c>
      <c r="AF58" s="8">
        <v>106328.27276513407</v>
      </c>
      <c r="AG58" s="8">
        <v>72.034355960000013</v>
      </c>
      <c r="AH58" s="8">
        <v>2601.9611669999999</v>
      </c>
      <c r="AI58" s="8">
        <v>0</v>
      </c>
      <c r="AJ58" s="8">
        <v>0</v>
      </c>
      <c r="AK58" s="8">
        <v>2616.0246813425979</v>
      </c>
      <c r="AL58" s="8">
        <v>2465.5105356441104</v>
      </c>
      <c r="AM58" s="8">
        <v>2197.6</v>
      </c>
      <c r="AN58" s="8">
        <v>10966.75</v>
      </c>
      <c r="AO58" s="8">
        <v>0</v>
      </c>
      <c r="AP58" s="8">
        <v>0</v>
      </c>
      <c r="AQ58" s="8">
        <v>7882.4988898628062</v>
      </c>
      <c r="AR58" s="8">
        <v>8049.7615082325165</v>
      </c>
      <c r="AS58" s="8">
        <v>0</v>
      </c>
      <c r="AT58" s="8">
        <v>0</v>
      </c>
      <c r="AU58" s="8">
        <v>12696.123571205402</v>
      </c>
      <c r="AV58" s="8">
        <v>21482.022043876626</v>
      </c>
      <c r="AW58" s="8">
        <v>4009.4981040779589</v>
      </c>
      <c r="AX58" s="8">
        <v>4094.4050221216894</v>
      </c>
      <c r="AY58" s="9">
        <v>279097.18647983175</v>
      </c>
      <c r="AZ58" s="9">
        <v>530416.68707948504</v>
      </c>
      <c r="BA58" s="8">
        <v>0</v>
      </c>
      <c r="BB58" s="8">
        <v>0</v>
      </c>
      <c r="BC58" s="8">
        <v>289.36246955536205</v>
      </c>
      <c r="BD58" s="8">
        <v>779.89873935150013</v>
      </c>
      <c r="BE58" s="8">
        <v>3505.5320352474973</v>
      </c>
      <c r="BF58" s="8">
        <v>5139.8402367403323</v>
      </c>
      <c r="BG58" s="8">
        <v>8524.86455971752</v>
      </c>
      <c r="BH58" s="8">
        <v>10024.361523194928</v>
      </c>
      <c r="BI58" s="8">
        <v>3477.4493171785762</v>
      </c>
      <c r="BJ58" s="8">
        <v>6389.6177281004875</v>
      </c>
      <c r="BK58" s="8">
        <v>15797.208381698956</v>
      </c>
      <c r="BL58" s="8">
        <v>22333.718227387246</v>
      </c>
      <c r="BM58" s="8">
        <v>294894.39486153069</v>
      </c>
      <c r="BN58" s="8">
        <v>552750.40530687233</v>
      </c>
      <c r="BO58" s="8">
        <v>144993.37610584567</v>
      </c>
      <c r="BP58" s="8">
        <v>173194.87609812841</v>
      </c>
      <c r="BQ58" s="8">
        <v>43498.012831753702</v>
      </c>
      <c r="BR58" s="8">
        <v>51958.462829438518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60" spans="1:94" x14ac:dyDescent="0.25">
      <c r="C60" s="26">
        <v>206738.83343829523</v>
      </c>
      <c r="D60" s="26">
        <v>354132</v>
      </c>
      <c r="E60" s="26">
        <v>36986.171573336054</v>
      </c>
      <c r="F60" s="26">
        <v>61998</v>
      </c>
      <c r="G60" s="26">
        <v>6439</v>
      </c>
      <c r="H60" s="26">
        <v>10657</v>
      </c>
      <c r="I60" s="26">
        <v>250164.00501163129</v>
      </c>
      <c r="J60" s="26">
        <v>426787</v>
      </c>
      <c r="K60" s="26">
        <v>500</v>
      </c>
      <c r="L60" s="26">
        <v>15609</v>
      </c>
      <c r="M60" s="26">
        <v>8246</v>
      </c>
      <c r="N60" s="26">
        <v>18336</v>
      </c>
      <c r="O60" s="27">
        <v>258910.00501163129</v>
      </c>
      <c r="P60" s="27">
        <v>460732</v>
      </c>
      <c r="Q60" s="27">
        <v>1106.8988296916457</v>
      </c>
      <c r="R60" s="27">
        <v>32319</v>
      </c>
      <c r="S60" s="27">
        <v>170095.54418702546</v>
      </c>
      <c r="T60" s="27">
        <v>257289.49017881285</v>
      </c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7"/>
      <c r="AZ60" s="27"/>
      <c r="BA60" s="27"/>
      <c r="BB60" s="27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7"/>
      <c r="BN60" s="27"/>
    </row>
    <row r="61" spans="1:94" x14ac:dyDescent="0.25">
      <c r="C61" s="26">
        <f>C60-C58</f>
        <v>0</v>
      </c>
      <c r="D61" s="26">
        <f t="shared" ref="D61:T61" si="0">D60-D58</f>
        <v>55309.581715863256</v>
      </c>
      <c r="E61" s="26">
        <f t="shared" si="0"/>
        <v>0</v>
      </c>
      <c r="F61" s="26">
        <f t="shared" si="0"/>
        <v>-27352.638023576073</v>
      </c>
      <c r="G61" s="26">
        <f t="shared" si="0"/>
        <v>4656.0818481945826</v>
      </c>
      <c r="H61" s="26">
        <f t="shared" si="0"/>
        <v>7706.1001841171947</v>
      </c>
      <c r="I61" s="26">
        <f t="shared" si="0"/>
        <v>4656.0818481945898</v>
      </c>
      <c r="J61" s="26">
        <f t="shared" si="0"/>
        <v>35663.043876404408</v>
      </c>
      <c r="K61" s="26">
        <f t="shared" si="0"/>
        <v>335.86415917919999</v>
      </c>
      <c r="L61" s="26">
        <f t="shared" si="0"/>
        <v>6587.1705433755178</v>
      </c>
      <c r="M61" s="26">
        <f t="shared" si="0"/>
        <v>5460.3720161216206</v>
      </c>
      <c r="N61" s="26">
        <f t="shared" si="0"/>
        <v>15875.393309745681</v>
      </c>
      <c r="O61" s="26">
        <f t="shared" si="0"/>
        <v>10452.318023495434</v>
      </c>
      <c r="P61" s="26">
        <f t="shared" si="0"/>
        <v>58125.607729525655</v>
      </c>
      <c r="Q61" s="26">
        <f t="shared" si="0"/>
        <v>0</v>
      </c>
      <c r="R61" s="26">
        <f t="shared" si="0"/>
        <v>31348.493110810297</v>
      </c>
      <c r="S61" s="26">
        <f t="shared" si="0"/>
        <v>0</v>
      </c>
      <c r="T61" s="26">
        <f t="shared" si="0"/>
        <v>0</v>
      </c>
    </row>
    <row r="68" spans="3:67" x14ac:dyDescent="0.25"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7"/>
      <c r="AZ68" s="27"/>
      <c r="BA68" s="27"/>
      <c r="BB68" s="27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7"/>
      <c r="BN68" s="27"/>
      <c r="BO68" s="26"/>
    </row>
  </sheetData>
  <protectedRanges>
    <protectedRange sqref="B48:B49" name="Range7_2"/>
    <protectedRange sqref="B56" name="Range8_1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Q65"/>
  <sheetViews>
    <sheetView view="pageBreakPreview" zoomScale="70" zoomScaleNormal="85" zoomScaleSheetLayoutView="70" workbookViewId="0">
      <pane xSplit="2" ySplit="6" topLeftCell="C55" activePane="bottomRight" state="frozen"/>
      <selection activeCell="BA54" sqref="BA54"/>
      <selection pane="topRight" activeCell="BA54" sqref="BA54"/>
      <selection pane="bottomLeft" activeCell="BA54" sqref="BA54"/>
      <selection pane="bottomRight" activeCell="BA54" sqref="BA54"/>
    </sheetView>
  </sheetViews>
  <sheetFormatPr defaultRowHeight="16.5" x14ac:dyDescent="0.25"/>
  <cols>
    <col min="1" max="1" width="5.42578125" style="40" customWidth="1"/>
    <col min="2" max="2" width="38.140625" style="23" customWidth="1"/>
    <col min="3" max="3" width="10" style="24" customWidth="1"/>
    <col min="4" max="4" width="10.7109375" style="24" customWidth="1"/>
    <col min="5" max="5" width="9" style="24" customWidth="1"/>
    <col min="6" max="8" width="9.85546875" style="24" customWidth="1"/>
    <col min="9" max="9" width="11.28515625" style="24" customWidth="1"/>
    <col min="10" max="10" width="11.5703125" style="24" customWidth="1"/>
    <col min="11" max="11" width="9" style="24" customWidth="1"/>
    <col min="12" max="12" width="9.42578125" style="24" customWidth="1"/>
    <col min="13" max="13" width="9" style="24" customWidth="1"/>
    <col min="14" max="14" width="9.28515625" style="24" customWidth="1"/>
    <col min="15" max="15" width="12.7109375" style="25" customWidth="1"/>
    <col min="16" max="20" width="12.85546875" style="25" customWidth="1"/>
    <col min="21" max="21" width="11" style="25" customWidth="1"/>
    <col min="22" max="22" width="10.85546875" style="25" customWidth="1"/>
    <col min="23" max="23" width="10.5703125" style="25" customWidth="1"/>
    <col min="24" max="25" width="10.85546875" style="25" customWidth="1"/>
    <col min="26" max="26" width="10" style="25" customWidth="1"/>
    <col min="27" max="27" width="9.5703125" style="25" customWidth="1"/>
    <col min="28" max="28" width="9.28515625" style="25" customWidth="1"/>
    <col min="29" max="29" width="9" style="25" customWidth="1"/>
    <col min="30" max="30" width="9.7109375" style="25" customWidth="1"/>
    <col min="31" max="31" width="11.5703125" style="24" customWidth="1"/>
    <col min="32" max="34" width="13.28515625" style="24" customWidth="1"/>
    <col min="35" max="35" width="9" style="24" customWidth="1"/>
    <col min="36" max="36" width="7.7109375" style="24" customWidth="1"/>
    <col min="37" max="37" width="8.28515625" style="24" customWidth="1"/>
    <col min="38" max="38" width="7.7109375" style="24" customWidth="1"/>
    <col min="39" max="39" width="8.28515625" style="24" customWidth="1"/>
    <col min="40" max="40" width="7.7109375" style="24" customWidth="1"/>
    <col min="41" max="41" width="7.140625" style="24" customWidth="1"/>
    <col min="42" max="42" width="7.7109375" style="24" customWidth="1"/>
    <col min="43" max="43" width="7.140625" style="24" customWidth="1"/>
    <col min="44" max="44" width="7.5703125" style="24" customWidth="1"/>
    <col min="45" max="45" width="7.140625" style="24" customWidth="1"/>
    <col min="46" max="48" width="8.42578125" style="24" customWidth="1"/>
    <col min="49" max="49" width="10.7109375" style="24" customWidth="1"/>
    <col min="50" max="50" width="10" style="24" customWidth="1"/>
    <col min="51" max="51" width="14.140625" style="25" customWidth="1"/>
    <col min="52" max="52" width="13.85546875" style="25" customWidth="1"/>
    <col min="53" max="54" width="9.5703125" style="25" customWidth="1"/>
    <col min="55" max="62" width="8.7109375" style="24" customWidth="1"/>
    <col min="63" max="63" width="19.28515625" style="24" customWidth="1"/>
    <col min="64" max="64" width="17.7109375" style="24" customWidth="1"/>
    <col min="65" max="65" width="19" style="25" customWidth="1"/>
    <col min="66" max="66" width="20" style="25" customWidth="1"/>
    <col min="67" max="67" width="12.140625" style="24" customWidth="1"/>
    <col min="68" max="68" width="11.85546875" style="24" customWidth="1"/>
    <col min="69" max="69" width="13" style="24" customWidth="1"/>
    <col min="70" max="70" width="13.5703125" style="24" customWidth="1"/>
    <col min="71" max="16384" width="9.140625" style="24"/>
  </cols>
  <sheetData>
    <row r="1" spans="1:70" s="1" customFormat="1" ht="34.5" customHeight="1" x14ac:dyDescent="0.25">
      <c r="A1" s="28"/>
      <c r="B1" s="3"/>
      <c r="C1" s="189" t="s">
        <v>93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1"/>
      <c r="U1" s="189" t="s">
        <v>93</v>
      </c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 t="s">
        <v>94</v>
      </c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1"/>
      <c r="BA1" s="189" t="s">
        <v>95</v>
      </c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233" t="s">
        <v>96</v>
      </c>
      <c r="BN1" s="233"/>
      <c r="BO1" s="233"/>
      <c r="BP1" s="233"/>
      <c r="BQ1" s="233"/>
      <c r="BR1" s="233"/>
    </row>
    <row r="2" spans="1:70" s="2" customFormat="1" ht="18" customHeight="1" x14ac:dyDescent="0.25">
      <c r="A2" s="217" t="s">
        <v>83</v>
      </c>
      <c r="B2" s="217" t="s">
        <v>58</v>
      </c>
      <c r="C2" s="225" t="s">
        <v>57</v>
      </c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194" t="s">
        <v>70</v>
      </c>
      <c r="AZ2" s="195"/>
      <c r="BA2" s="203" t="s">
        <v>65</v>
      </c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5"/>
      <c r="BM2" s="202" t="s">
        <v>0</v>
      </c>
      <c r="BN2" s="202"/>
      <c r="BO2" s="192" t="s">
        <v>66</v>
      </c>
      <c r="BP2" s="192"/>
      <c r="BQ2" s="234" t="s">
        <v>88</v>
      </c>
      <c r="BR2" s="234"/>
    </row>
    <row r="3" spans="1:70" s="2" customFormat="1" ht="20.25" customHeight="1" x14ac:dyDescent="0.25">
      <c r="A3" s="217"/>
      <c r="B3" s="217"/>
      <c r="C3" s="218" t="s">
        <v>72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20"/>
      <c r="U3" s="218" t="s">
        <v>71</v>
      </c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20"/>
      <c r="AI3" s="230" t="s">
        <v>61</v>
      </c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  <c r="AU3" s="231"/>
      <c r="AV3" s="231"/>
      <c r="AW3" s="231"/>
      <c r="AX3" s="232"/>
      <c r="AY3" s="196"/>
      <c r="AZ3" s="197"/>
      <c r="BA3" s="198" t="s">
        <v>1</v>
      </c>
      <c r="BB3" s="199"/>
      <c r="BC3" s="198" t="s">
        <v>2</v>
      </c>
      <c r="BD3" s="199"/>
      <c r="BE3" s="198" t="s">
        <v>3</v>
      </c>
      <c r="BF3" s="199"/>
      <c r="BG3" s="198" t="s">
        <v>64</v>
      </c>
      <c r="BH3" s="199"/>
      <c r="BI3" s="198" t="s">
        <v>4</v>
      </c>
      <c r="BJ3" s="199"/>
      <c r="BK3" s="194" t="s">
        <v>56</v>
      </c>
      <c r="BL3" s="195"/>
      <c r="BM3" s="202"/>
      <c r="BN3" s="202"/>
      <c r="BO3" s="192"/>
      <c r="BP3" s="192"/>
      <c r="BQ3" s="234"/>
      <c r="BR3" s="234"/>
    </row>
    <row r="4" spans="1:70" s="2" customFormat="1" ht="68.25" customHeight="1" x14ac:dyDescent="0.25">
      <c r="A4" s="217"/>
      <c r="B4" s="217"/>
      <c r="C4" s="211" t="s">
        <v>45</v>
      </c>
      <c r="D4" s="224"/>
      <c r="E4" s="224"/>
      <c r="F4" s="224"/>
      <c r="G4" s="224"/>
      <c r="H4" s="212"/>
      <c r="I4" s="198" t="s">
        <v>55</v>
      </c>
      <c r="J4" s="199"/>
      <c r="K4" s="211" t="s">
        <v>48</v>
      </c>
      <c r="L4" s="212"/>
      <c r="M4" s="209" t="s">
        <v>49</v>
      </c>
      <c r="N4" s="210"/>
      <c r="O4" s="206" t="s">
        <v>5</v>
      </c>
      <c r="P4" s="206"/>
      <c r="Q4" s="213" t="s">
        <v>85</v>
      </c>
      <c r="R4" s="214"/>
      <c r="S4" s="213" t="s">
        <v>86</v>
      </c>
      <c r="T4" s="214"/>
      <c r="U4" s="211" t="s">
        <v>76</v>
      </c>
      <c r="V4" s="212"/>
      <c r="W4" s="211" t="s">
        <v>77</v>
      </c>
      <c r="X4" s="212"/>
      <c r="Y4" s="209" t="s">
        <v>63</v>
      </c>
      <c r="Z4" s="210"/>
      <c r="AA4" s="211" t="s">
        <v>62</v>
      </c>
      <c r="AB4" s="212"/>
      <c r="AC4" s="237" t="s">
        <v>78</v>
      </c>
      <c r="AD4" s="238"/>
      <c r="AE4" s="207" t="s">
        <v>60</v>
      </c>
      <c r="AF4" s="208"/>
      <c r="AG4" s="215" t="s">
        <v>87</v>
      </c>
      <c r="AH4" s="216"/>
      <c r="AI4" s="193" t="s">
        <v>50</v>
      </c>
      <c r="AJ4" s="193"/>
      <c r="AK4" s="193" t="s">
        <v>2</v>
      </c>
      <c r="AL4" s="193"/>
      <c r="AM4" s="193" t="s">
        <v>3</v>
      </c>
      <c r="AN4" s="193"/>
      <c r="AO4" s="193" t="s">
        <v>51</v>
      </c>
      <c r="AP4" s="193"/>
      <c r="AQ4" s="228" t="s">
        <v>52</v>
      </c>
      <c r="AR4" s="228"/>
      <c r="AS4" s="193" t="s">
        <v>53</v>
      </c>
      <c r="AT4" s="193"/>
      <c r="AU4" s="223" t="s">
        <v>84</v>
      </c>
      <c r="AV4" s="223"/>
      <c r="AW4" s="234" t="s">
        <v>89</v>
      </c>
      <c r="AX4" s="234"/>
      <c r="AY4" s="226"/>
      <c r="AZ4" s="227"/>
      <c r="BA4" s="200"/>
      <c r="BB4" s="201"/>
      <c r="BC4" s="200"/>
      <c r="BD4" s="201"/>
      <c r="BE4" s="200"/>
      <c r="BF4" s="201"/>
      <c r="BG4" s="200"/>
      <c r="BH4" s="201"/>
      <c r="BI4" s="200"/>
      <c r="BJ4" s="201"/>
      <c r="BK4" s="196"/>
      <c r="BL4" s="197"/>
      <c r="BM4" s="202"/>
      <c r="BN4" s="202"/>
      <c r="BO4" s="192"/>
      <c r="BP4" s="192"/>
      <c r="BQ4" s="234"/>
      <c r="BR4" s="234"/>
    </row>
    <row r="5" spans="1:70" s="2" customFormat="1" ht="36" customHeight="1" x14ac:dyDescent="0.25">
      <c r="A5" s="217"/>
      <c r="B5" s="217"/>
      <c r="C5" s="193" t="s">
        <v>46</v>
      </c>
      <c r="D5" s="193"/>
      <c r="E5" s="193" t="s">
        <v>47</v>
      </c>
      <c r="F5" s="193"/>
      <c r="G5" s="207" t="s">
        <v>79</v>
      </c>
      <c r="H5" s="208"/>
      <c r="I5" s="200"/>
      <c r="J5" s="201"/>
      <c r="K5" s="193" t="s">
        <v>6</v>
      </c>
      <c r="L5" s="193" t="s">
        <v>7</v>
      </c>
      <c r="M5" s="193" t="s">
        <v>6</v>
      </c>
      <c r="N5" s="193" t="s">
        <v>7</v>
      </c>
      <c r="O5" s="193" t="s">
        <v>6</v>
      </c>
      <c r="P5" s="193" t="s">
        <v>7</v>
      </c>
      <c r="Q5" s="193" t="s">
        <v>6</v>
      </c>
      <c r="R5" s="193" t="s">
        <v>7</v>
      </c>
      <c r="S5" s="193" t="s">
        <v>6</v>
      </c>
      <c r="T5" s="193" t="s">
        <v>7</v>
      </c>
      <c r="U5" s="193" t="s">
        <v>6</v>
      </c>
      <c r="V5" s="193" t="s">
        <v>7</v>
      </c>
      <c r="W5" s="193" t="s">
        <v>6</v>
      </c>
      <c r="X5" s="193" t="s">
        <v>7</v>
      </c>
      <c r="Y5" s="193" t="s">
        <v>6</v>
      </c>
      <c r="Z5" s="193" t="s">
        <v>7</v>
      </c>
      <c r="AA5" s="193" t="s">
        <v>6</v>
      </c>
      <c r="AB5" s="193" t="s">
        <v>7</v>
      </c>
      <c r="AC5" s="193" t="s">
        <v>6</v>
      </c>
      <c r="AD5" s="193" t="s">
        <v>7</v>
      </c>
      <c r="AE5" s="193" t="s">
        <v>6</v>
      </c>
      <c r="AF5" s="193" t="s">
        <v>7</v>
      </c>
      <c r="AG5" s="193" t="s">
        <v>6</v>
      </c>
      <c r="AH5" s="193" t="s">
        <v>7</v>
      </c>
      <c r="AI5" s="193" t="s">
        <v>6</v>
      </c>
      <c r="AJ5" s="193" t="s">
        <v>7</v>
      </c>
      <c r="AK5" s="193" t="s">
        <v>6</v>
      </c>
      <c r="AL5" s="193" t="s">
        <v>7</v>
      </c>
      <c r="AM5" s="193" t="s">
        <v>6</v>
      </c>
      <c r="AN5" s="193" t="s">
        <v>7</v>
      </c>
      <c r="AO5" s="193" t="s">
        <v>6</v>
      </c>
      <c r="AP5" s="193" t="s">
        <v>7</v>
      </c>
      <c r="AQ5" s="193" t="s">
        <v>6</v>
      </c>
      <c r="AR5" s="193" t="s">
        <v>7</v>
      </c>
      <c r="AS5" s="193" t="s">
        <v>6</v>
      </c>
      <c r="AT5" s="193" t="s">
        <v>7</v>
      </c>
      <c r="AU5" s="221" t="s">
        <v>6</v>
      </c>
      <c r="AV5" s="221" t="s">
        <v>7</v>
      </c>
      <c r="AW5" s="221" t="s">
        <v>6</v>
      </c>
      <c r="AX5" s="221" t="s">
        <v>7</v>
      </c>
      <c r="AY5" s="221" t="s">
        <v>6</v>
      </c>
      <c r="AZ5" s="221" t="s">
        <v>7</v>
      </c>
      <c r="BA5" s="193" t="s">
        <v>6</v>
      </c>
      <c r="BB5" s="193" t="s">
        <v>7</v>
      </c>
      <c r="BC5" s="193" t="s">
        <v>6</v>
      </c>
      <c r="BD5" s="193" t="s">
        <v>7</v>
      </c>
      <c r="BE5" s="193" t="s">
        <v>6</v>
      </c>
      <c r="BF5" s="193" t="s">
        <v>7</v>
      </c>
      <c r="BG5" s="193" t="s">
        <v>6</v>
      </c>
      <c r="BH5" s="193" t="s">
        <v>7</v>
      </c>
      <c r="BI5" s="193" t="s">
        <v>6</v>
      </c>
      <c r="BJ5" s="193" t="s">
        <v>7</v>
      </c>
      <c r="BK5" s="193" t="s">
        <v>6</v>
      </c>
      <c r="BL5" s="193" t="s">
        <v>7</v>
      </c>
      <c r="BM5" s="193" t="s">
        <v>6</v>
      </c>
      <c r="BN5" s="193" t="s">
        <v>7</v>
      </c>
      <c r="BO5" s="193" t="s">
        <v>6</v>
      </c>
      <c r="BP5" s="193" t="s">
        <v>7</v>
      </c>
      <c r="BQ5" s="235" t="s">
        <v>6</v>
      </c>
      <c r="BR5" s="235" t="s">
        <v>7</v>
      </c>
    </row>
    <row r="6" spans="1:70" s="2" customFormat="1" ht="28.5" customHeight="1" x14ac:dyDescent="0.25">
      <c r="A6" s="217"/>
      <c r="B6" s="217"/>
      <c r="C6" s="4" t="s">
        <v>6</v>
      </c>
      <c r="D6" s="5" t="s">
        <v>7</v>
      </c>
      <c r="E6" s="4" t="s">
        <v>6</v>
      </c>
      <c r="F6" s="5" t="s">
        <v>7</v>
      </c>
      <c r="G6" s="4" t="s">
        <v>6</v>
      </c>
      <c r="H6" s="5" t="s">
        <v>7</v>
      </c>
      <c r="I6" s="4" t="s">
        <v>6</v>
      </c>
      <c r="J6" s="5" t="s">
        <v>7</v>
      </c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222"/>
      <c r="AV6" s="222"/>
      <c r="AW6" s="222"/>
      <c r="AX6" s="222"/>
      <c r="AY6" s="222"/>
      <c r="AZ6" s="222"/>
      <c r="BA6" s="193"/>
      <c r="BB6" s="193"/>
      <c r="BC6" s="193"/>
      <c r="BD6" s="193"/>
      <c r="BE6" s="193"/>
      <c r="BF6" s="193"/>
      <c r="BG6" s="193"/>
      <c r="BH6" s="193"/>
      <c r="BI6" s="193"/>
      <c r="BJ6" s="193"/>
      <c r="BK6" s="193"/>
      <c r="BL6" s="193"/>
      <c r="BM6" s="193"/>
      <c r="BN6" s="193"/>
      <c r="BO6" s="193"/>
      <c r="BP6" s="193"/>
      <c r="BQ6" s="236"/>
      <c r="BR6" s="236"/>
    </row>
    <row r="7" spans="1:70" s="10" customFormat="1" ht="18" customHeight="1" x14ac:dyDescent="0.25">
      <c r="A7" s="36">
        <v>1</v>
      </c>
      <c r="B7" s="6" t="s">
        <v>8</v>
      </c>
      <c r="C7" s="7">
        <v>14800</v>
      </c>
      <c r="D7" s="7">
        <v>43200</v>
      </c>
      <c r="E7" s="7">
        <v>4645</v>
      </c>
      <c r="F7" s="7">
        <v>9300</v>
      </c>
      <c r="G7" s="7">
        <v>160</v>
      </c>
      <c r="H7" s="7">
        <v>500</v>
      </c>
      <c r="I7" s="8">
        <v>19605</v>
      </c>
      <c r="J7" s="8">
        <v>53000</v>
      </c>
      <c r="K7" s="7">
        <v>240</v>
      </c>
      <c r="L7" s="7">
        <v>2200</v>
      </c>
      <c r="M7" s="7">
        <v>326</v>
      </c>
      <c r="N7" s="7">
        <v>800</v>
      </c>
      <c r="O7" s="8">
        <v>20171</v>
      </c>
      <c r="P7" s="8">
        <v>56000</v>
      </c>
      <c r="Q7" s="7">
        <v>38</v>
      </c>
      <c r="R7" s="7">
        <v>54</v>
      </c>
      <c r="S7" s="7">
        <v>16150</v>
      </c>
      <c r="T7" s="7">
        <v>44806</v>
      </c>
      <c r="U7" s="7">
        <v>15275</v>
      </c>
      <c r="V7" s="7">
        <v>39140</v>
      </c>
      <c r="W7" s="7">
        <v>1200</v>
      </c>
      <c r="X7" s="7">
        <v>38000</v>
      </c>
      <c r="Y7" s="7">
        <v>60</v>
      </c>
      <c r="Z7" s="7">
        <v>270</v>
      </c>
      <c r="AA7" s="7">
        <v>50</v>
      </c>
      <c r="AB7" s="7">
        <v>90</v>
      </c>
      <c r="AC7" s="7">
        <v>130</v>
      </c>
      <c r="AD7" s="7">
        <v>18000</v>
      </c>
      <c r="AE7" s="8">
        <v>16715</v>
      </c>
      <c r="AF7" s="8">
        <v>95500</v>
      </c>
      <c r="AG7" s="7">
        <v>39</v>
      </c>
      <c r="AH7" s="7">
        <v>53</v>
      </c>
      <c r="AI7" s="7">
        <v>35</v>
      </c>
      <c r="AJ7" s="7">
        <v>2500</v>
      </c>
      <c r="AK7" s="7">
        <v>491</v>
      </c>
      <c r="AL7" s="7">
        <v>2843</v>
      </c>
      <c r="AM7" s="7">
        <v>1100</v>
      </c>
      <c r="AN7" s="7">
        <v>6500</v>
      </c>
      <c r="AO7" s="7">
        <v>60</v>
      </c>
      <c r="AP7" s="7">
        <v>60</v>
      </c>
      <c r="AQ7" s="7">
        <v>682</v>
      </c>
      <c r="AR7" s="7">
        <v>4357</v>
      </c>
      <c r="AS7" s="7">
        <v>1625</v>
      </c>
      <c r="AT7" s="7">
        <v>3740</v>
      </c>
      <c r="AU7" s="7">
        <v>3993</v>
      </c>
      <c r="AV7" s="7">
        <v>20000</v>
      </c>
      <c r="AW7" s="7">
        <v>52</v>
      </c>
      <c r="AX7" s="7">
        <v>52</v>
      </c>
      <c r="AY7" s="9">
        <v>40879</v>
      </c>
      <c r="AZ7" s="9">
        <v>171500</v>
      </c>
      <c r="BA7" s="9"/>
      <c r="BB7" s="9"/>
      <c r="BC7" s="7">
        <v>4</v>
      </c>
      <c r="BD7" s="7">
        <v>75</v>
      </c>
      <c r="BE7" s="7">
        <v>6</v>
      </c>
      <c r="BF7" s="7">
        <v>195</v>
      </c>
      <c r="BG7" s="7">
        <v>720</v>
      </c>
      <c r="BH7" s="7">
        <v>1335</v>
      </c>
      <c r="BI7" s="7">
        <v>3980</v>
      </c>
      <c r="BJ7" s="7">
        <v>8220</v>
      </c>
      <c r="BK7" s="8">
        <v>4710</v>
      </c>
      <c r="BL7" s="8">
        <v>9825</v>
      </c>
      <c r="BM7" s="8">
        <v>45589</v>
      </c>
      <c r="BN7" s="8">
        <v>181325</v>
      </c>
      <c r="BO7" s="7">
        <v>12900</v>
      </c>
      <c r="BP7" s="7">
        <v>37200</v>
      </c>
      <c r="BQ7" s="7">
        <v>1853</v>
      </c>
      <c r="BR7" s="7">
        <v>1853</v>
      </c>
    </row>
    <row r="8" spans="1:70" s="10" customFormat="1" ht="18" customHeight="1" x14ac:dyDescent="0.25">
      <c r="A8" s="37">
        <v>2</v>
      </c>
      <c r="B8" s="12" t="s">
        <v>9</v>
      </c>
      <c r="C8" s="7">
        <v>21420</v>
      </c>
      <c r="D8" s="7">
        <v>88300</v>
      </c>
      <c r="E8" s="7">
        <v>6940</v>
      </c>
      <c r="F8" s="7">
        <v>19250</v>
      </c>
      <c r="G8" s="7">
        <v>200</v>
      </c>
      <c r="H8" s="7">
        <v>550</v>
      </c>
      <c r="I8" s="8">
        <v>28560</v>
      </c>
      <c r="J8" s="8">
        <v>108100</v>
      </c>
      <c r="K8" s="7">
        <v>80</v>
      </c>
      <c r="L8" s="7">
        <v>900</v>
      </c>
      <c r="M8" s="7">
        <v>480</v>
      </c>
      <c r="N8" s="7">
        <v>2200</v>
      </c>
      <c r="O8" s="8">
        <v>29120</v>
      </c>
      <c r="P8" s="8">
        <v>111200</v>
      </c>
      <c r="Q8" s="7">
        <v>41</v>
      </c>
      <c r="R8" s="7">
        <v>144</v>
      </c>
      <c r="S8" s="7">
        <v>24252</v>
      </c>
      <c r="T8" s="7">
        <v>94494</v>
      </c>
      <c r="U8" s="7">
        <v>2948</v>
      </c>
      <c r="V8" s="7">
        <v>10930</v>
      </c>
      <c r="W8" s="7">
        <v>800</v>
      </c>
      <c r="X8" s="7">
        <v>9500</v>
      </c>
      <c r="Y8" s="7">
        <v>80</v>
      </c>
      <c r="Z8" s="7">
        <v>250</v>
      </c>
      <c r="AA8" s="7">
        <v>35</v>
      </c>
      <c r="AB8" s="7">
        <v>120</v>
      </c>
      <c r="AC8" s="7">
        <v>150</v>
      </c>
      <c r="AD8" s="7">
        <v>20000</v>
      </c>
      <c r="AE8" s="8">
        <v>4013</v>
      </c>
      <c r="AF8" s="8">
        <v>40800</v>
      </c>
      <c r="AG8" s="7">
        <v>19</v>
      </c>
      <c r="AH8" s="7">
        <v>51</v>
      </c>
      <c r="AI8" s="7">
        <v>21</v>
      </c>
      <c r="AJ8" s="7">
        <v>1075</v>
      </c>
      <c r="AK8" s="7">
        <v>600</v>
      </c>
      <c r="AL8" s="7">
        <v>2100</v>
      </c>
      <c r="AM8" s="7">
        <v>910</v>
      </c>
      <c r="AN8" s="7">
        <v>5000</v>
      </c>
      <c r="AO8" s="7">
        <v>60</v>
      </c>
      <c r="AP8" s="7">
        <v>68</v>
      </c>
      <c r="AQ8" s="7">
        <v>321</v>
      </c>
      <c r="AR8" s="7">
        <v>457</v>
      </c>
      <c r="AS8" s="7">
        <v>230</v>
      </c>
      <c r="AT8" s="7">
        <v>300</v>
      </c>
      <c r="AU8" s="7">
        <v>2142</v>
      </c>
      <c r="AV8" s="7">
        <v>9000</v>
      </c>
      <c r="AW8" s="7">
        <v>62</v>
      </c>
      <c r="AX8" s="7">
        <v>62</v>
      </c>
      <c r="AY8" s="9">
        <v>35275</v>
      </c>
      <c r="AZ8" s="9">
        <v>161000</v>
      </c>
      <c r="BA8" s="9"/>
      <c r="BB8" s="9"/>
      <c r="BC8" s="7">
        <v>6</v>
      </c>
      <c r="BD8" s="7">
        <v>95</v>
      </c>
      <c r="BE8" s="7">
        <v>11</v>
      </c>
      <c r="BF8" s="7">
        <v>410</v>
      </c>
      <c r="BG8" s="7">
        <v>557</v>
      </c>
      <c r="BH8" s="7">
        <v>1464</v>
      </c>
      <c r="BI8" s="7">
        <v>2486</v>
      </c>
      <c r="BJ8" s="7">
        <v>2561</v>
      </c>
      <c r="BK8" s="8">
        <v>3060</v>
      </c>
      <c r="BL8" s="8">
        <v>4530</v>
      </c>
      <c r="BM8" s="8">
        <v>38335</v>
      </c>
      <c r="BN8" s="8">
        <v>165530</v>
      </c>
      <c r="BO8" s="7">
        <v>11200</v>
      </c>
      <c r="BP8" s="7">
        <v>48350</v>
      </c>
      <c r="BQ8" s="7">
        <v>1710</v>
      </c>
      <c r="BR8" s="7">
        <v>1710</v>
      </c>
    </row>
    <row r="9" spans="1:70" s="10" customFormat="1" ht="18" customHeight="1" x14ac:dyDescent="0.25">
      <c r="A9" s="36">
        <v>3</v>
      </c>
      <c r="B9" s="12" t="s">
        <v>10</v>
      </c>
      <c r="C9" s="7">
        <v>0</v>
      </c>
      <c r="D9" s="7">
        <v>0</v>
      </c>
      <c r="E9" s="7">
        <v>160</v>
      </c>
      <c r="F9" s="7">
        <v>650</v>
      </c>
      <c r="G9" s="7">
        <v>0</v>
      </c>
      <c r="H9" s="7">
        <v>0</v>
      </c>
      <c r="I9" s="8">
        <v>160</v>
      </c>
      <c r="J9" s="8">
        <v>650</v>
      </c>
      <c r="K9" s="7">
        <v>40</v>
      </c>
      <c r="L9" s="7">
        <v>100</v>
      </c>
      <c r="M9" s="7">
        <v>120</v>
      </c>
      <c r="N9" s="7">
        <v>550</v>
      </c>
      <c r="O9" s="8">
        <v>320</v>
      </c>
      <c r="P9" s="8">
        <v>1300</v>
      </c>
      <c r="Q9" s="7">
        <v>11</v>
      </c>
      <c r="R9" s="7">
        <v>50</v>
      </c>
      <c r="S9" s="7">
        <v>271</v>
      </c>
      <c r="T9" s="7">
        <v>1106</v>
      </c>
      <c r="U9" s="7">
        <v>107</v>
      </c>
      <c r="V9" s="7">
        <v>380</v>
      </c>
      <c r="W9" s="7">
        <v>50</v>
      </c>
      <c r="X9" s="7">
        <v>600</v>
      </c>
      <c r="Y9" s="7">
        <v>10</v>
      </c>
      <c r="Z9" s="7">
        <v>15</v>
      </c>
      <c r="AA9" s="7">
        <v>3</v>
      </c>
      <c r="AB9" s="7">
        <v>5</v>
      </c>
      <c r="AC9" s="7">
        <v>10</v>
      </c>
      <c r="AD9" s="7">
        <v>500</v>
      </c>
      <c r="AE9" s="8">
        <v>180</v>
      </c>
      <c r="AF9" s="8">
        <v>1500</v>
      </c>
      <c r="AG9" s="7">
        <v>3</v>
      </c>
      <c r="AH9" s="7">
        <v>5</v>
      </c>
      <c r="AI9" s="7">
        <v>0</v>
      </c>
      <c r="AJ9" s="7">
        <v>0</v>
      </c>
      <c r="AK9" s="7">
        <v>30</v>
      </c>
      <c r="AL9" s="7">
        <v>90</v>
      </c>
      <c r="AM9" s="7">
        <v>30</v>
      </c>
      <c r="AN9" s="7">
        <v>300</v>
      </c>
      <c r="AO9" s="7">
        <v>4</v>
      </c>
      <c r="AP9" s="7">
        <v>4</v>
      </c>
      <c r="AQ9" s="7">
        <v>38</v>
      </c>
      <c r="AR9" s="7">
        <v>96</v>
      </c>
      <c r="AS9" s="7">
        <v>38</v>
      </c>
      <c r="AT9" s="7">
        <v>210</v>
      </c>
      <c r="AU9" s="7">
        <v>140</v>
      </c>
      <c r="AV9" s="7">
        <v>700</v>
      </c>
      <c r="AW9" s="7">
        <v>7</v>
      </c>
      <c r="AX9" s="7">
        <v>16</v>
      </c>
      <c r="AY9" s="9">
        <v>640</v>
      </c>
      <c r="AZ9" s="9">
        <v>3500</v>
      </c>
      <c r="BA9" s="9"/>
      <c r="BB9" s="9"/>
      <c r="BC9" s="7">
        <v>0</v>
      </c>
      <c r="BD9" s="7">
        <v>0</v>
      </c>
      <c r="BE9" s="7">
        <v>1</v>
      </c>
      <c r="BF9" s="7">
        <v>40</v>
      </c>
      <c r="BG9" s="7">
        <v>80</v>
      </c>
      <c r="BH9" s="7">
        <v>130</v>
      </c>
      <c r="BI9" s="7">
        <v>304</v>
      </c>
      <c r="BJ9" s="7">
        <v>538</v>
      </c>
      <c r="BK9" s="8">
        <v>385</v>
      </c>
      <c r="BL9" s="8">
        <v>708</v>
      </c>
      <c r="BM9" s="8">
        <v>1025</v>
      </c>
      <c r="BN9" s="8">
        <v>4208</v>
      </c>
      <c r="BO9" s="7">
        <v>40</v>
      </c>
      <c r="BP9" s="7">
        <v>150</v>
      </c>
      <c r="BQ9" s="7">
        <v>7</v>
      </c>
      <c r="BR9" s="7">
        <v>7</v>
      </c>
    </row>
    <row r="10" spans="1:70" s="10" customFormat="1" ht="18" customHeight="1" x14ac:dyDescent="0.25">
      <c r="A10" s="37">
        <v>4</v>
      </c>
      <c r="B10" s="12" t="s">
        <v>11</v>
      </c>
      <c r="C10" s="7">
        <v>0</v>
      </c>
      <c r="D10" s="7">
        <v>0</v>
      </c>
      <c r="E10" s="7">
        <v>40</v>
      </c>
      <c r="F10" s="7">
        <v>120</v>
      </c>
      <c r="G10" s="7">
        <v>0</v>
      </c>
      <c r="H10" s="7">
        <v>0</v>
      </c>
      <c r="I10" s="8">
        <v>40</v>
      </c>
      <c r="J10" s="8">
        <v>120</v>
      </c>
      <c r="K10" s="7">
        <v>20</v>
      </c>
      <c r="L10" s="7">
        <v>30</v>
      </c>
      <c r="M10" s="7">
        <v>25</v>
      </c>
      <c r="N10" s="7">
        <v>50</v>
      </c>
      <c r="O10" s="8">
        <v>85</v>
      </c>
      <c r="P10" s="8">
        <v>200</v>
      </c>
      <c r="Q10" s="7">
        <v>2</v>
      </c>
      <c r="R10" s="7">
        <v>3</v>
      </c>
      <c r="S10" s="7">
        <v>70</v>
      </c>
      <c r="T10" s="7">
        <v>170</v>
      </c>
      <c r="U10" s="7">
        <v>100</v>
      </c>
      <c r="V10" s="7">
        <v>145</v>
      </c>
      <c r="W10" s="7">
        <v>15</v>
      </c>
      <c r="X10" s="7">
        <v>50</v>
      </c>
      <c r="Y10" s="7">
        <v>5</v>
      </c>
      <c r="Z10" s="7">
        <v>5</v>
      </c>
      <c r="AA10" s="7">
        <v>0</v>
      </c>
      <c r="AB10" s="7">
        <v>0</v>
      </c>
      <c r="AC10" s="7">
        <v>0</v>
      </c>
      <c r="AD10" s="7">
        <v>0</v>
      </c>
      <c r="AE10" s="8">
        <v>120</v>
      </c>
      <c r="AF10" s="8">
        <v>200</v>
      </c>
      <c r="AG10" s="7">
        <v>2</v>
      </c>
      <c r="AH10" s="7">
        <v>2</v>
      </c>
      <c r="AI10" s="7">
        <v>0</v>
      </c>
      <c r="AJ10" s="7">
        <v>0</v>
      </c>
      <c r="AK10" s="7">
        <v>20</v>
      </c>
      <c r="AL10" s="7">
        <v>65</v>
      </c>
      <c r="AM10" s="7">
        <v>20</v>
      </c>
      <c r="AN10" s="7">
        <v>210</v>
      </c>
      <c r="AO10" s="7">
        <v>4</v>
      </c>
      <c r="AP10" s="7">
        <v>4</v>
      </c>
      <c r="AQ10" s="7">
        <v>16</v>
      </c>
      <c r="AR10" s="7">
        <v>41</v>
      </c>
      <c r="AS10" s="7">
        <v>30</v>
      </c>
      <c r="AT10" s="7">
        <v>180</v>
      </c>
      <c r="AU10" s="7">
        <v>90</v>
      </c>
      <c r="AV10" s="7">
        <v>500</v>
      </c>
      <c r="AW10" s="7">
        <v>3</v>
      </c>
      <c r="AX10" s="7">
        <v>7</v>
      </c>
      <c r="AY10" s="9">
        <v>295</v>
      </c>
      <c r="AZ10" s="9">
        <v>900</v>
      </c>
      <c r="BA10" s="9"/>
      <c r="BB10" s="9"/>
      <c r="BC10" s="7">
        <v>1</v>
      </c>
      <c r="BD10" s="7">
        <v>20</v>
      </c>
      <c r="BE10" s="7">
        <v>2</v>
      </c>
      <c r="BF10" s="7">
        <v>60</v>
      </c>
      <c r="BG10" s="7">
        <v>70</v>
      </c>
      <c r="BH10" s="7">
        <v>70</v>
      </c>
      <c r="BI10" s="7">
        <v>107</v>
      </c>
      <c r="BJ10" s="7">
        <v>110</v>
      </c>
      <c r="BK10" s="8">
        <v>180</v>
      </c>
      <c r="BL10" s="8">
        <v>260</v>
      </c>
      <c r="BM10" s="8">
        <v>475</v>
      </c>
      <c r="BN10" s="8">
        <v>1160</v>
      </c>
      <c r="BO10" s="7">
        <v>60</v>
      </c>
      <c r="BP10" s="7">
        <v>250</v>
      </c>
      <c r="BQ10" s="7">
        <v>6</v>
      </c>
      <c r="BR10" s="7">
        <v>6</v>
      </c>
    </row>
    <row r="11" spans="1:70" s="10" customFormat="1" ht="18" customHeight="1" x14ac:dyDescent="0.25">
      <c r="A11" s="36">
        <v>5</v>
      </c>
      <c r="B11" s="12" t="s">
        <v>12</v>
      </c>
      <c r="C11" s="7">
        <v>86</v>
      </c>
      <c r="D11" s="7">
        <v>100</v>
      </c>
      <c r="E11" s="7">
        <v>200</v>
      </c>
      <c r="F11" s="7">
        <v>680</v>
      </c>
      <c r="G11" s="7">
        <v>0</v>
      </c>
      <c r="H11" s="7">
        <v>0</v>
      </c>
      <c r="I11" s="8">
        <v>286</v>
      </c>
      <c r="J11" s="8">
        <v>780</v>
      </c>
      <c r="K11" s="7">
        <v>42</v>
      </c>
      <c r="L11" s="7">
        <v>100</v>
      </c>
      <c r="M11" s="7">
        <v>40</v>
      </c>
      <c r="N11" s="7">
        <v>120</v>
      </c>
      <c r="O11" s="8">
        <v>368</v>
      </c>
      <c r="P11" s="8">
        <v>1000</v>
      </c>
      <c r="Q11" s="7">
        <v>4</v>
      </c>
      <c r="R11" s="7">
        <v>6</v>
      </c>
      <c r="S11" s="7">
        <v>303</v>
      </c>
      <c r="T11" s="7">
        <v>852</v>
      </c>
      <c r="U11" s="7">
        <v>298</v>
      </c>
      <c r="V11" s="7">
        <v>2260</v>
      </c>
      <c r="W11" s="7">
        <v>100</v>
      </c>
      <c r="X11" s="7">
        <v>1100</v>
      </c>
      <c r="Y11" s="7">
        <v>35</v>
      </c>
      <c r="Z11" s="7">
        <v>80</v>
      </c>
      <c r="AA11" s="7">
        <v>5</v>
      </c>
      <c r="AB11" s="7">
        <v>10</v>
      </c>
      <c r="AC11" s="7">
        <v>2</v>
      </c>
      <c r="AD11" s="7">
        <v>50</v>
      </c>
      <c r="AE11" s="8">
        <v>440</v>
      </c>
      <c r="AF11" s="8">
        <v>3500</v>
      </c>
      <c r="AG11" s="7">
        <v>11</v>
      </c>
      <c r="AH11" s="7">
        <v>22</v>
      </c>
      <c r="AI11" s="7">
        <v>0</v>
      </c>
      <c r="AJ11" s="7">
        <v>0</v>
      </c>
      <c r="AK11" s="7">
        <v>55</v>
      </c>
      <c r="AL11" s="7">
        <v>130</v>
      </c>
      <c r="AM11" s="7">
        <v>90</v>
      </c>
      <c r="AN11" s="7">
        <v>750</v>
      </c>
      <c r="AO11" s="7">
        <v>4</v>
      </c>
      <c r="AP11" s="7">
        <v>4</v>
      </c>
      <c r="AQ11" s="7">
        <v>131</v>
      </c>
      <c r="AR11" s="7">
        <v>216</v>
      </c>
      <c r="AS11" s="7">
        <v>80</v>
      </c>
      <c r="AT11" s="7">
        <v>400</v>
      </c>
      <c r="AU11" s="7">
        <v>360</v>
      </c>
      <c r="AV11" s="7">
        <v>1500</v>
      </c>
      <c r="AW11" s="7">
        <v>23</v>
      </c>
      <c r="AX11" s="7">
        <v>34</v>
      </c>
      <c r="AY11" s="9">
        <v>1168</v>
      </c>
      <c r="AZ11" s="9">
        <v>6000</v>
      </c>
      <c r="BA11" s="9"/>
      <c r="BB11" s="9"/>
      <c r="BC11" s="7">
        <v>2</v>
      </c>
      <c r="BD11" s="7">
        <v>30</v>
      </c>
      <c r="BE11" s="7">
        <v>2</v>
      </c>
      <c r="BF11" s="7">
        <v>70</v>
      </c>
      <c r="BG11" s="7">
        <v>140</v>
      </c>
      <c r="BH11" s="7">
        <v>155</v>
      </c>
      <c r="BI11" s="7">
        <v>336</v>
      </c>
      <c r="BJ11" s="7">
        <v>765</v>
      </c>
      <c r="BK11" s="8">
        <v>480</v>
      </c>
      <c r="BL11" s="8">
        <v>1020</v>
      </c>
      <c r="BM11" s="8">
        <v>1648</v>
      </c>
      <c r="BN11" s="8">
        <v>7020</v>
      </c>
      <c r="BO11" s="7">
        <v>250</v>
      </c>
      <c r="BP11" s="7">
        <v>1120</v>
      </c>
      <c r="BQ11" s="7">
        <v>50</v>
      </c>
      <c r="BR11" s="7">
        <v>50</v>
      </c>
    </row>
    <row r="12" spans="1:70" s="10" customFormat="1" ht="18" customHeight="1" x14ac:dyDescent="0.25">
      <c r="A12" s="37">
        <v>6</v>
      </c>
      <c r="B12" s="12" t="s">
        <v>13</v>
      </c>
      <c r="C12" s="7">
        <v>204</v>
      </c>
      <c r="D12" s="7">
        <v>300</v>
      </c>
      <c r="E12" s="7">
        <v>100</v>
      </c>
      <c r="F12" s="7">
        <v>330</v>
      </c>
      <c r="G12" s="7">
        <v>0</v>
      </c>
      <c r="H12" s="7">
        <v>0</v>
      </c>
      <c r="I12" s="8">
        <v>304</v>
      </c>
      <c r="J12" s="8">
        <v>630</v>
      </c>
      <c r="K12" s="7">
        <v>14</v>
      </c>
      <c r="L12" s="7">
        <v>50</v>
      </c>
      <c r="M12" s="7">
        <v>5</v>
      </c>
      <c r="N12" s="7">
        <v>20</v>
      </c>
      <c r="O12" s="8">
        <v>323</v>
      </c>
      <c r="P12" s="8">
        <v>700</v>
      </c>
      <c r="Q12" s="7">
        <v>3</v>
      </c>
      <c r="R12" s="7">
        <v>3</v>
      </c>
      <c r="S12" s="7">
        <v>266</v>
      </c>
      <c r="T12" s="7">
        <v>597</v>
      </c>
      <c r="U12" s="7">
        <v>541</v>
      </c>
      <c r="V12" s="7">
        <v>2725</v>
      </c>
      <c r="W12" s="7">
        <v>200</v>
      </c>
      <c r="X12" s="7">
        <v>1500</v>
      </c>
      <c r="Y12" s="7">
        <v>25</v>
      </c>
      <c r="Z12" s="7">
        <v>40</v>
      </c>
      <c r="AA12" s="7">
        <v>14</v>
      </c>
      <c r="AB12" s="7">
        <v>35</v>
      </c>
      <c r="AC12" s="7">
        <v>0</v>
      </c>
      <c r="AD12" s="7">
        <v>0</v>
      </c>
      <c r="AE12" s="8">
        <v>780</v>
      </c>
      <c r="AF12" s="8">
        <v>4300</v>
      </c>
      <c r="AG12" s="7">
        <v>7</v>
      </c>
      <c r="AH12" s="7">
        <v>10</v>
      </c>
      <c r="AI12" s="7">
        <v>0</v>
      </c>
      <c r="AJ12" s="7">
        <v>0</v>
      </c>
      <c r="AK12" s="7">
        <v>16</v>
      </c>
      <c r="AL12" s="7">
        <v>62</v>
      </c>
      <c r="AM12" s="7">
        <v>60</v>
      </c>
      <c r="AN12" s="7">
        <v>600</v>
      </c>
      <c r="AO12" s="7">
        <v>10</v>
      </c>
      <c r="AP12" s="7">
        <v>10</v>
      </c>
      <c r="AQ12" s="7">
        <v>109</v>
      </c>
      <c r="AR12" s="7">
        <v>428</v>
      </c>
      <c r="AS12" s="7">
        <v>85</v>
      </c>
      <c r="AT12" s="7">
        <v>500</v>
      </c>
      <c r="AU12" s="7">
        <v>280</v>
      </c>
      <c r="AV12" s="7">
        <v>1600</v>
      </c>
      <c r="AW12" s="7">
        <v>17</v>
      </c>
      <c r="AX12" s="7">
        <v>65</v>
      </c>
      <c r="AY12" s="9">
        <v>1383</v>
      </c>
      <c r="AZ12" s="9">
        <v>6600</v>
      </c>
      <c r="BA12" s="9"/>
      <c r="BB12" s="9"/>
      <c r="BC12" s="7">
        <v>2</v>
      </c>
      <c r="BD12" s="7">
        <v>35</v>
      </c>
      <c r="BE12" s="7">
        <v>2</v>
      </c>
      <c r="BF12" s="7">
        <v>65</v>
      </c>
      <c r="BG12" s="7">
        <v>70</v>
      </c>
      <c r="BH12" s="7">
        <v>85</v>
      </c>
      <c r="BI12" s="7">
        <v>186</v>
      </c>
      <c r="BJ12" s="7">
        <v>335</v>
      </c>
      <c r="BK12" s="8">
        <v>260</v>
      </c>
      <c r="BL12" s="8">
        <v>520</v>
      </c>
      <c r="BM12" s="8">
        <v>1643</v>
      </c>
      <c r="BN12" s="8">
        <v>7120</v>
      </c>
      <c r="BO12" s="7">
        <v>200</v>
      </c>
      <c r="BP12" s="7">
        <v>1080</v>
      </c>
      <c r="BQ12" s="7">
        <v>38</v>
      </c>
      <c r="BR12" s="7">
        <v>38</v>
      </c>
    </row>
    <row r="13" spans="1:70" s="10" customFormat="1" ht="18" customHeight="1" x14ac:dyDescent="0.25">
      <c r="A13" s="36">
        <v>7</v>
      </c>
      <c r="B13" s="12" t="s">
        <v>15</v>
      </c>
      <c r="C13" s="7">
        <v>50</v>
      </c>
      <c r="D13" s="7">
        <v>100</v>
      </c>
      <c r="E13" s="7">
        <v>36</v>
      </c>
      <c r="F13" s="7">
        <v>90</v>
      </c>
      <c r="G13" s="7">
        <v>0</v>
      </c>
      <c r="H13" s="7">
        <v>0</v>
      </c>
      <c r="I13" s="8">
        <v>86</v>
      </c>
      <c r="J13" s="8">
        <v>190</v>
      </c>
      <c r="K13" s="7">
        <v>4</v>
      </c>
      <c r="L13" s="7">
        <v>10</v>
      </c>
      <c r="M13" s="7">
        <v>20</v>
      </c>
      <c r="N13" s="7">
        <v>100</v>
      </c>
      <c r="O13" s="8">
        <v>110</v>
      </c>
      <c r="P13" s="8">
        <v>300</v>
      </c>
      <c r="Q13" s="7">
        <v>3</v>
      </c>
      <c r="R13" s="7">
        <v>7</v>
      </c>
      <c r="S13" s="7">
        <v>91</v>
      </c>
      <c r="T13" s="7">
        <v>257</v>
      </c>
      <c r="U13" s="7">
        <v>365</v>
      </c>
      <c r="V13" s="7">
        <v>3170</v>
      </c>
      <c r="W13" s="7">
        <v>140</v>
      </c>
      <c r="X13" s="7">
        <v>2300</v>
      </c>
      <c r="Y13" s="7">
        <v>10</v>
      </c>
      <c r="Z13" s="7">
        <v>20</v>
      </c>
      <c r="AA13" s="7">
        <v>5</v>
      </c>
      <c r="AB13" s="7">
        <v>10</v>
      </c>
      <c r="AC13" s="7">
        <v>12</v>
      </c>
      <c r="AD13" s="7">
        <v>500</v>
      </c>
      <c r="AE13" s="8">
        <v>532</v>
      </c>
      <c r="AF13" s="8">
        <v>6000</v>
      </c>
      <c r="AG13" s="7">
        <v>4</v>
      </c>
      <c r="AH13" s="7">
        <v>5</v>
      </c>
      <c r="AI13" s="7">
        <v>0</v>
      </c>
      <c r="AJ13" s="7">
        <v>0</v>
      </c>
      <c r="AK13" s="7">
        <v>60</v>
      </c>
      <c r="AL13" s="7">
        <v>300</v>
      </c>
      <c r="AM13" s="7">
        <v>95</v>
      </c>
      <c r="AN13" s="7">
        <v>1000</v>
      </c>
      <c r="AO13" s="7">
        <v>5</v>
      </c>
      <c r="AP13" s="7">
        <v>5</v>
      </c>
      <c r="AQ13" s="7">
        <v>133</v>
      </c>
      <c r="AR13" s="7">
        <v>395</v>
      </c>
      <c r="AS13" s="7">
        <v>120</v>
      </c>
      <c r="AT13" s="7">
        <v>800</v>
      </c>
      <c r="AU13" s="7">
        <v>413</v>
      </c>
      <c r="AV13" s="7">
        <v>2500</v>
      </c>
      <c r="AW13" s="7">
        <v>14</v>
      </c>
      <c r="AX13" s="7">
        <v>14</v>
      </c>
      <c r="AY13" s="9">
        <v>1055</v>
      </c>
      <c r="AZ13" s="9">
        <v>8800</v>
      </c>
      <c r="BA13" s="9"/>
      <c r="BB13" s="9"/>
      <c r="BC13" s="7">
        <v>2</v>
      </c>
      <c r="BD13" s="7">
        <v>30</v>
      </c>
      <c r="BE13" s="7">
        <v>4</v>
      </c>
      <c r="BF13" s="7">
        <v>120</v>
      </c>
      <c r="BG13" s="7">
        <v>100</v>
      </c>
      <c r="BH13" s="7">
        <v>100</v>
      </c>
      <c r="BI13" s="7">
        <v>174</v>
      </c>
      <c r="BJ13" s="7">
        <v>456</v>
      </c>
      <c r="BK13" s="8">
        <v>280</v>
      </c>
      <c r="BL13" s="8">
        <v>706</v>
      </c>
      <c r="BM13" s="8">
        <v>1335</v>
      </c>
      <c r="BN13" s="8">
        <v>9506</v>
      </c>
      <c r="BO13" s="7">
        <v>45</v>
      </c>
      <c r="BP13" s="7">
        <v>180</v>
      </c>
      <c r="BQ13" s="7">
        <v>9</v>
      </c>
      <c r="BR13" s="7">
        <v>9</v>
      </c>
    </row>
    <row r="14" spans="1:70" s="10" customFormat="1" ht="18" customHeight="1" x14ac:dyDescent="0.25">
      <c r="A14" s="37">
        <v>8</v>
      </c>
      <c r="B14" s="12" t="s">
        <v>16</v>
      </c>
      <c r="C14" s="7">
        <v>10</v>
      </c>
      <c r="D14" s="7">
        <v>10</v>
      </c>
      <c r="E14" s="7">
        <v>16</v>
      </c>
      <c r="F14" s="7">
        <v>30</v>
      </c>
      <c r="G14" s="7">
        <v>0</v>
      </c>
      <c r="H14" s="7">
        <v>0</v>
      </c>
      <c r="I14" s="8">
        <v>26</v>
      </c>
      <c r="J14" s="8">
        <v>40</v>
      </c>
      <c r="K14" s="7">
        <v>4</v>
      </c>
      <c r="L14" s="7">
        <v>10</v>
      </c>
      <c r="M14" s="7">
        <v>30</v>
      </c>
      <c r="N14" s="7">
        <v>50</v>
      </c>
      <c r="O14" s="8">
        <v>60</v>
      </c>
      <c r="P14" s="8">
        <v>100</v>
      </c>
      <c r="Q14" s="7">
        <v>2</v>
      </c>
      <c r="R14" s="7">
        <v>3</v>
      </c>
      <c r="S14" s="7">
        <v>50</v>
      </c>
      <c r="T14" s="7">
        <v>85</v>
      </c>
      <c r="U14" s="7">
        <v>88</v>
      </c>
      <c r="V14" s="7">
        <v>270</v>
      </c>
      <c r="W14" s="7">
        <v>40</v>
      </c>
      <c r="X14" s="7">
        <v>300</v>
      </c>
      <c r="Y14" s="7">
        <v>10</v>
      </c>
      <c r="Z14" s="7">
        <v>20</v>
      </c>
      <c r="AA14" s="7">
        <v>5</v>
      </c>
      <c r="AB14" s="7">
        <v>10</v>
      </c>
      <c r="AC14" s="7">
        <v>0</v>
      </c>
      <c r="AD14" s="7">
        <v>0</v>
      </c>
      <c r="AE14" s="8">
        <v>143</v>
      </c>
      <c r="AF14" s="8">
        <v>600</v>
      </c>
      <c r="AG14" s="7">
        <v>2</v>
      </c>
      <c r="AH14" s="7">
        <v>4</v>
      </c>
      <c r="AI14" s="7">
        <v>0</v>
      </c>
      <c r="AJ14" s="7">
        <v>0</v>
      </c>
      <c r="AK14" s="7">
        <v>5</v>
      </c>
      <c r="AL14" s="7">
        <v>5</v>
      </c>
      <c r="AM14" s="7">
        <v>8</v>
      </c>
      <c r="AN14" s="7">
        <v>75</v>
      </c>
      <c r="AO14" s="7">
        <v>0</v>
      </c>
      <c r="AP14" s="7">
        <v>0</v>
      </c>
      <c r="AQ14" s="7">
        <v>5</v>
      </c>
      <c r="AR14" s="7">
        <v>5</v>
      </c>
      <c r="AS14" s="7">
        <v>4</v>
      </c>
      <c r="AT14" s="7">
        <v>15</v>
      </c>
      <c r="AU14" s="7">
        <v>22</v>
      </c>
      <c r="AV14" s="7">
        <v>100</v>
      </c>
      <c r="AW14" s="7">
        <v>2</v>
      </c>
      <c r="AX14" s="7">
        <v>2</v>
      </c>
      <c r="AY14" s="9">
        <v>225</v>
      </c>
      <c r="AZ14" s="9">
        <v>800</v>
      </c>
      <c r="BA14" s="9"/>
      <c r="BB14" s="9"/>
      <c r="BC14" s="7">
        <v>1</v>
      </c>
      <c r="BD14" s="7">
        <v>15</v>
      </c>
      <c r="BE14" s="7">
        <v>1</v>
      </c>
      <c r="BF14" s="7">
        <v>30</v>
      </c>
      <c r="BG14" s="7">
        <v>20</v>
      </c>
      <c r="BH14" s="7">
        <v>40</v>
      </c>
      <c r="BI14" s="7">
        <v>138</v>
      </c>
      <c r="BJ14" s="7">
        <v>275</v>
      </c>
      <c r="BK14" s="8">
        <v>160</v>
      </c>
      <c r="BL14" s="8">
        <v>360</v>
      </c>
      <c r="BM14" s="8">
        <v>385</v>
      </c>
      <c r="BN14" s="8">
        <v>1160</v>
      </c>
      <c r="BO14" s="7">
        <v>35</v>
      </c>
      <c r="BP14" s="7">
        <v>130</v>
      </c>
      <c r="BQ14" s="7">
        <v>7</v>
      </c>
      <c r="BR14" s="7">
        <v>7</v>
      </c>
    </row>
    <row r="15" spans="1:70" s="10" customFormat="1" ht="18" customHeight="1" x14ac:dyDescent="0.25">
      <c r="A15" s="36">
        <v>9</v>
      </c>
      <c r="B15" s="12" t="s">
        <v>17</v>
      </c>
      <c r="C15" s="7">
        <v>168</v>
      </c>
      <c r="D15" s="7">
        <v>750</v>
      </c>
      <c r="E15" s="7">
        <v>4</v>
      </c>
      <c r="F15" s="7">
        <v>10</v>
      </c>
      <c r="G15" s="7">
        <v>0</v>
      </c>
      <c r="H15" s="7">
        <v>0</v>
      </c>
      <c r="I15" s="8">
        <v>172</v>
      </c>
      <c r="J15" s="8">
        <v>760</v>
      </c>
      <c r="K15" s="7">
        <v>4</v>
      </c>
      <c r="L15" s="7">
        <v>10</v>
      </c>
      <c r="M15" s="7">
        <v>0</v>
      </c>
      <c r="N15" s="7">
        <v>0</v>
      </c>
      <c r="O15" s="8">
        <v>176</v>
      </c>
      <c r="P15" s="8">
        <v>770</v>
      </c>
      <c r="Q15" s="7">
        <v>0</v>
      </c>
      <c r="R15" s="7">
        <v>0</v>
      </c>
      <c r="S15" s="7">
        <v>145</v>
      </c>
      <c r="T15" s="7">
        <v>656</v>
      </c>
      <c r="U15" s="7">
        <v>80</v>
      </c>
      <c r="V15" s="7">
        <v>280</v>
      </c>
      <c r="W15" s="7">
        <v>10</v>
      </c>
      <c r="X15" s="7">
        <v>100</v>
      </c>
      <c r="Y15" s="7">
        <v>10</v>
      </c>
      <c r="Z15" s="7">
        <v>20</v>
      </c>
      <c r="AA15" s="7">
        <v>0</v>
      </c>
      <c r="AB15" s="7">
        <v>0</v>
      </c>
      <c r="AC15" s="7">
        <v>0</v>
      </c>
      <c r="AD15" s="7">
        <v>0</v>
      </c>
      <c r="AE15" s="8">
        <v>100</v>
      </c>
      <c r="AF15" s="8">
        <v>400</v>
      </c>
      <c r="AG15" s="7">
        <v>2</v>
      </c>
      <c r="AH15" s="7">
        <v>4</v>
      </c>
      <c r="AI15" s="7">
        <v>0</v>
      </c>
      <c r="AJ15" s="7">
        <v>0</v>
      </c>
      <c r="AK15" s="7">
        <v>32</v>
      </c>
      <c r="AL15" s="7">
        <v>65</v>
      </c>
      <c r="AM15" s="7">
        <v>10</v>
      </c>
      <c r="AN15" s="7">
        <v>230</v>
      </c>
      <c r="AO15" s="7">
        <v>0</v>
      </c>
      <c r="AP15" s="7">
        <v>0</v>
      </c>
      <c r="AQ15" s="7">
        <v>8</v>
      </c>
      <c r="AR15" s="7">
        <v>15</v>
      </c>
      <c r="AS15" s="7">
        <v>10</v>
      </c>
      <c r="AT15" s="7">
        <v>20</v>
      </c>
      <c r="AU15" s="7">
        <v>60</v>
      </c>
      <c r="AV15" s="7">
        <v>330</v>
      </c>
      <c r="AW15" s="7">
        <v>2</v>
      </c>
      <c r="AX15" s="7">
        <v>2</v>
      </c>
      <c r="AY15" s="9">
        <v>336</v>
      </c>
      <c r="AZ15" s="9">
        <v>1500</v>
      </c>
      <c r="BA15" s="9"/>
      <c r="BB15" s="9"/>
      <c r="BC15" s="7">
        <v>0</v>
      </c>
      <c r="BD15" s="7">
        <v>0</v>
      </c>
      <c r="BE15" s="7">
        <v>1</v>
      </c>
      <c r="BF15" s="7">
        <v>30</v>
      </c>
      <c r="BG15" s="7">
        <v>40</v>
      </c>
      <c r="BH15" s="7">
        <v>40</v>
      </c>
      <c r="BI15" s="7">
        <v>39</v>
      </c>
      <c r="BJ15" s="7">
        <v>160</v>
      </c>
      <c r="BK15" s="8">
        <v>80</v>
      </c>
      <c r="BL15" s="8">
        <v>230</v>
      </c>
      <c r="BM15" s="8">
        <v>416</v>
      </c>
      <c r="BN15" s="8">
        <v>1730</v>
      </c>
      <c r="BO15" s="7">
        <v>60</v>
      </c>
      <c r="BP15" s="7">
        <v>300</v>
      </c>
      <c r="BQ15" s="7">
        <v>12</v>
      </c>
      <c r="BR15" s="7">
        <v>12</v>
      </c>
    </row>
    <row r="16" spans="1:70" s="10" customFormat="1" ht="18" customHeight="1" x14ac:dyDescent="0.25">
      <c r="A16" s="37">
        <v>10</v>
      </c>
      <c r="B16" s="12" t="s">
        <v>18</v>
      </c>
      <c r="C16" s="7">
        <v>1296</v>
      </c>
      <c r="D16" s="7">
        <v>5940</v>
      </c>
      <c r="E16" s="7">
        <v>1040</v>
      </c>
      <c r="F16" s="7">
        <v>2990</v>
      </c>
      <c r="G16" s="7">
        <v>100</v>
      </c>
      <c r="H16" s="7">
        <v>200</v>
      </c>
      <c r="I16" s="8">
        <v>2436</v>
      </c>
      <c r="J16" s="8">
        <v>9130</v>
      </c>
      <c r="K16" s="7">
        <v>138</v>
      </c>
      <c r="L16" s="7">
        <v>520</v>
      </c>
      <c r="M16" s="7">
        <v>180</v>
      </c>
      <c r="N16" s="7">
        <v>650</v>
      </c>
      <c r="O16" s="8">
        <v>2754</v>
      </c>
      <c r="P16" s="8">
        <v>10300</v>
      </c>
      <c r="Q16" s="7">
        <v>13</v>
      </c>
      <c r="R16" s="7">
        <v>38</v>
      </c>
      <c r="S16" s="7">
        <v>2266</v>
      </c>
      <c r="T16" s="7">
        <v>8760</v>
      </c>
      <c r="U16" s="7">
        <v>2693</v>
      </c>
      <c r="V16" s="7">
        <v>23230</v>
      </c>
      <c r="W16" s="7">
        <v>400</v>
      </c>
      <c r="X16" s="7">
        <v>15000</v>
      </c>
      <c r="Y16" s="7">
        <v>10</v>
      </c>
      <c r="Z16" s="7">
        <v>20</v>
      </c>
      <c r="AA16" s="7">
        <v>30</v>
      </c>
      <c r="AB16" s="7">
        <v>50</v>
      </c>
      <c r="AC16" s="7">
        <v>100</v>
      </c>
      <c r="AD16" s="7">
        <v>10000</v>
      </c>
      <c r="AE16" s="8">
        <v>3233</v>
      </c>
      <c r="AF16" s="8">
        <v>48300</v>
      </c>
      <c r="AG16" s="7">
        <v>10</v>
      </c>
      <c r="AH16" s="7">
        <v>10</v>
      </c>
      <c r="AI16" s="7">
        <v>15</v>
      </c>
      <c r="AJ16" s="7">
        <v>1800</v>
      </c>
      <c r="AK16" s="7">
        <v>215</v>
      </c>
      <c r="AL16" s="7">
        <v>1020</v>
      </c>
      <c r="AM16" s="7">
        <v>312</v>
      </c>
      <c r="AN16" s="7">
        <v>1800</v>
      </c>
      <c r="AO16" s="7">
        <v>10</v>
      </c>
      <c r="AP16" s="7">
        <v>20</v>
      </c>
      <c r="AQ16" s="7">
        <v>868</v>
      </c>
      <c r="AR16" s="7">
        <v>3260</v>
      </c>
      <c r="AS16" s="7">
        <v>100</v>
      </c>
      <c r="AT16" s="7">
        <v>1300</v>
      </c>
      <c r="AU16" s="7">
        <v>1520</v>
      </c>
      <c r="AV16" s="7">
        <v>9200</v>
      </c>
      <c r="AW16" s="7">
        <v>46</v>
      </c>
      <c r="AX16" s="7">
        <v>46</v>
      </c>
      <c r="AY16" s="9">
        <v>7507</v>
      </c>
      <c r="AZ16" s="9">
        <v>67800</v>
      </c>
      <c r="BA16" s="9"/>
      <c r="BB16" s="9"/>
      <c r="BC16" s="7">
        <v>3</v>
      </c>
      <c r="BD16" s="7">
        <v>50</v>
      </c>
      <c r="BE16" s="7">
        <v>6</v>
      </c>
      <c r="BF16" s="7">
        <v>205</v>
      </c>
      <c r="BG16" s="7">
        <v>260</v>
      </c>
      <c r="BH16" s="7">
        <v>350</v>
      </c>
      <c r="BI16" s="7">
        <v>1121</v>
      </c>
      <c r="BJ16" s="7">
        <v>3037</v>
      </c>
      <c r="BK16" s="8">
        <v>1390</v>
      </c>
      <c r="BL16" s="8">
        <v>3642</v>
      </c>
      <c r="BM16" s="8">
        <v>8897</v>
      </c>
      <c r="BN16" s="8">
        <v>71442</v>
      </c>
      <c r="BO16" s="7">
        <v>1920</v>
      </c>
      <c r="BP16" s="7">
        <v>9325</v>
      </c>
      <c r="BQ16" s="7">
        <v>234</v>
      </c>
      <c r="BR16" s="7">
        <v>234</v>
      </c>
    </row>
    <row r="17" spans="1:95" s="10" customFormat="1" ht="18" customHeight="1" x14ac:dyDescent="0.25">
      <c r="A17" s="36">
        <v>11</v>
      </c>
      <c r="B17" s="12" t="s">
        <v>19</v>
      </c>
      <c r="C17" s="7">
        <v>0</v>
      </c>
      <c r="D17" s="7">
        <v>0</v>
      </c>
      <c r="E17" s="7">
        <v>66</v>
      </c>
      <c r="F17" s="7">
        <v>200</v>
      </c>
      <c r="G17" s="7">
        <v>0</v>
      </c>
      <c r="H17" s="7">
        <v>0</v>
      </c>
      <c r="I17" s="8">
        <v>66</v>
      </c>
      <c r="J17" s="8">
        <v>200</v>
      </c>
      <c r="K17" s="7">
        <v>10</v>
      </c>
      <c r="L17" s="7">
        <v>50</v>
      </c>
      <c r="M17" s="7">
        <v>22</v>
      </c>
      <c r="N17" s="7">
        <v>50</v>
      </c>
      <c r="O17" s="8">
        <v>98</v>
      </c>
      <c r="P17" s="8">
        <v>300</v>
      </c>
      <c r="Q17" s="7">
        <v>2</v>
      </c>
      <c r="R17" s="7">
        <v>3</v>
      </c>
      <c r="S17" s="7">
        <v>82</v>
      </c>
      <c r="T17" s="7">
        <v>255</v>
      </c>
      <c r="U17" s="7">
        <v>448</v>
      </c>
      <c r="V17" s="7">
        <v>4185</v>
      </c>
      <c r="W17" s="7">
        <v>65</v>
      </c>
      <c r="X17" s="7">
        <v>500</v>
      </c>
      <c r="Y17" s="7">
        <v>5</v>
      </c>
      <c r="Z17" s="7">
        <v>10</v>
      </c>
      <c r="AA17" s="7">
        <v>2</v>
      </c>
      <c r="AB17" s="7">
        <v>5</v>
      </c>
      <c r="AC17" s="7">
        <v>0</v>
      </c>
      <c r="AD17" s="7">
        <v>0</v>
      </c>
      <c r="AE17" s="8">
        <v>520</v>
      </c>
      <c r="AF17" s="8">
        <v>4700</v>
      </c>
      <c r="AG17" s="7">
        <v>3</v>
      </c>
      <c r="AH17" s="7">
        <v>3</v>
      </c>
      <c r="AI17" s="7">
        <v>0</v>
      </c>
      <c r="AJ17" s="7">
        <v>0</v>
      </c>
      <c r="AK17" s="7">
        <v>40</v>
      </c>
      <c r="AL17" s="7">
        <v>105</v>
      </c>
      <c r="AM17" s="7">
        <v>80</v>
      </c>
      <c r="AN17" s="7">
        <v>1800</v>
      </c>
      <c r="AO17" s="7">
        <v>20</v>
      </c>
      <c r="AP17" s="7">
        <v>20</v>
      </c>
      <c r="AQ17" s="7">
        <v>185</v>
      </c>
      <c r="AR17" s="7">
        <v>235</v>
      </c>
      <c r="AS17" s="7">
        <v>100</v>
      </c>
      <c r="AT17" s="7">
        <v>340</v>
      </c>
      <c r="AU17" s="7">
        <v>425</v>
      </c>
      <c r="AV17" s="7">
        <v>2500</v>
      </c>
      <c r="AW17" s="7">
        <v>10</v>
      </c>
      <c r="AX17" s="7">
        <v>13</v>
      </c>
      <c r="AY17" s="9">
        <v>1043</v>
      </c>
      <c r="AZ17" s="9">
        <v>7500</v>
      </c>
      <c r="BA17" s="9"/>
      <c r="BB17" s="9"/>
      <c r="BC17" s="7">
        <v>0</v>
      </c>
      <c r="BD17" s="7">
        <v>0</v>
      </c>
      <c r="BE17" s="7">
        <v>1</v>
      </c>
      <c r="BF17" s="7">
        <v>30</v>
      </c>
      <c r="BG17" s="7">
        <v>70</v>
      </c>
      <c r="BH17" s="7">
        <v>80</v>
      </c>
      <c r="BI17" s="7">
        <v>209</v>
      </c>
      <c r="BJ17" s="7">
        <v>785</v>
      </c>
      <c r="BK17" s="8">
        <v>280</v>
      </c>
      <c r="BL17" s="8">
        <v>895</v>
      </c>
      <c r="BM17" s="8">
        <v>1323</v>
      </c>
      <c r="BN17" s="8">
        <v>8395</v>
      </c>
      <c r="BO17" s="7">
        <v>25</v>
      </c>
      <c r="BP17" s="7">
        <v>100</v>
      </c>
      <c r="BQ17" s="7">
        <v>5</v>
      </c>
      <c r="BR17" s="7">
        <v>5</v>
      </c>
    </row>
    <row r="18" spans="1:95" s="10" customFormat="1" ht="18" customHeight="1" x14ac:dyDescent="0.25">
      <c r="A18" s="37">
        <v>12</v>
      </c>
      <c r="B18" s="12" t="s">
        <v>20</v>
      </c>
      <c r="C18" s="7">
        <v>840</v>
      </c>
      <c r="D18" s="7">
        <v>2700</v>
      </c>
      <c r="E18" s="7">
        <v>170</v>
      </c>
      <c r="F18" s="7">
        <v>700</v>
      </c>
      <c r="G18" s="7">
        <v>0</v>
      </c>
      <c r="H18" s="7">
        <v>0</v>
      </c>
      <c r="I18" s="8">
        <v>1010</v>
      </c>
      <c r="J18" s="8">
        <v>3400</v>
      </c>
      <c r="K18" s="7">
        <v>22</v>
      </c>
      <c r="L18" s="7">
        <v>50</v>
      </c>
      <c r="M18" s="7">
        <v>98</v>
      </c>
      <c r="N18" s="7">
        <v>350</v>
      </c>
      <c r="O18" s="8">
        <v>1130</v>
      </c>
      <c r="P18" s="8">
        <v>3800</v>
      </c>
      <c r="Q18" s="7">
        <v>8</v>
      </c>
      <c r="R18" s="7">
        <v>20</v>
      </c>
      <c r="S18" s="7">
        <v>930</v>
      </c>
      <c r="T18" s="7">
        <v>3232</v>
      </c>
      <c r="U18" s="7">
        <v>1197</v>
      </c>
      <c r="V18" s="7">
        <v>6775</v>
      </c>
      <c r="W18" s="7">
        <v>100</v>
      </c>
      <c r="X18" s="7">
        <v>700</v>
      </c>
      <c r="Y18" s="7">
        <v>10</v>
      </c>
      <c r="Z18" s="7">
        <v>20</v>
      </c>
      <c r="AA18" s="7">
        <v>2</v>
      </c>
      <c r="AB18" s="7">
        <v>5</v>
      </c>
      <c r="AC18" s="7">
        <v>20</v>
      </c>
      <c r="AD18" s="7">
        <v>3000</v>
      </c>
      <c r="AE18" s="8">
        <v>1329</v>
      </c>
      <c r="AF18" s="8">
        <v>10500</v>
      </c>
      <c r="AG18" s="7">
        <v>6</v>
      </c>
      <c r="AH18" s="7">
        <v>6</v>
      </c>
      <c r="AI18" s="7">
        <v>0</v>
      </c>
      <c r="AJ18" s="7">
        <v>0</v>
      </c>
      <c r="AK18" s="7">
        <v>80</v>
      </c>
      <c r="AL18" s="7">
        <v>400</v>
      </c>
      <c r="AM18" s="7">
        <v>102</v>
      </c>
      <c r="AN18" s="7">
        <v>800</v>
      </c>
      <c r="AO18" s="7">
        <v>30</v>
      </c>
      <c r="AP18" s="7">
        <v>30</v>
      </c>
      <c r="AQ18" s="7">
        <v>15</v>
      </c>
      <c r="AR18" s="7">
        <v>30</v>
      </c>
      <c r="AS18" s="7">
        <v>53</v>
      </c>
      <c r="AT18" s="7">
        <v>240</v>
      </c>
      <c r="AU18" s="7">
        <v>280</v>
      </c>
      <c r="AV18" s="7">
        <v>1500</v>
      </c>
      <c r="AW18" s="7">
        <v>2</v>
      </c>
      <c r="AX18" s="7">
        <v>2</v>
      </c>
      <c r="AY18" s="9">
        <v>2739</v>
      </c>
      <c r="AZ18" s="9">
        <v>15800</v>
      </c>
      <c r="BA18" s="9"/>
      <c r="BB18" s="9"/>
      <c r="BC18" s="7">
        <v>0</v>
      </c>
      <c r="BD18" s="7">
        <v>0</v>
      </c>
      <c r="BE18" s="7">
        <v>3</v>
      </c>
      <c r="BF18" s="7">
        <v>90</v>
      </c>
      <c r="BG18" s="7">
        <v>220</v>
      </c>
      <c r="BH18" s="7">
        <v>235</v>
      </c>
      <c r="BI18" s="7">
        <v>527</v>
      </c>
      <c r="BJ18" s="7">
        <v>1559</v>
      </c>
      <c r="BK18" s="8">
        <v>750</v>
      </c>
      <c r="BL18" s="8">
        <v>1884</v>
      </c>
      <c r="BM18" s="8">
        <v>3489</v>
      </c>
      <c r="BN18" s="8">
        <v>17684</v>
      </c>
      <c r="BO18" s="7">
        <v>825</v>
      </c>
      <c r="BP18" s="7">
        <v>3500</v>
      </c>
      <c r="BQ18" s="7">
        <v>126</v>
      </c>
      <c r="BR18" s="7">
        <v>126</v>
      </c>
    </row>
    <row r="19" spans="1:95" s="16" customFormat="1" ht="18" customHeight="1" x14ac:dyDescent="0.25">
      <c r="A19" s="38"/>
      <c r="B19" s="13" t="s">
        <v>67</v>
      </c>
      <c r="C19" s="8">
        <v>38874</v>
      </c>
      <c r="D19" s="8">
        <v>141400</v>
      </c>
      <c r="E19" s="8">
        <v>13417</v>
      </c>
      <c r="F19" s="8">
        <v>34350</v>
      </c>
      <c r="G19" s="8">
        <v>460</v>
      </c>
      <c r="H19" s="8">
        <v>1250</v>
      </c>
      <c r="I19" s="8">
        <v>52751</v>
      </c>
      <c r="J19" s="8">
        <v>177000</v>
      </c>
      <c r="K19" s="8">
        <v>618</v>
      </c>
      <c r="L19" s="8">
        <v>4030</v>
      </c>
      <c r="M19" s="8">
        <v>1346</v>
      </c>
      <c r="N19" s="8">
        <v>4940</v>
      </c>
      <c r="O19" s="8">
        <v>54715</v>
      </c>
      <c r="P19" s="8">
        <v>185970</v>
      </c>
      <c r="Q19" s="8">
        <v>127</v>
      </c>
      <c r="R19" s="8">
        <v>331</v>
      </c>
      <c r="S19" s="8">
        <v>44876</v>
      </c>
      <c r="T19" s="8">
        <v>155270</v>
      </c>
      <c r="U19" s="8">
        <v>24140</v>
      </c>
      <c r="V19" s="8">
        <v>93490</v>
      </c>
      <c r="W19" s="8">
        <v>3120</v>
      </c>
      <c r="X19" s="8">
        <v>69650</v>
      </c>
      <c r="Y19" s="8">
        <v>270</v>
      </c>
      <c r="Z19" s="8">
        <v>770</v>
      </c>
      <c r="AA19" s="8">
        <v>151</v>
      </c>
      <c r="AB19" s="8">
        <v>340</v>
      </c>
      <c r="AC19" s="8">
        <v>424</v>
      </c>
      <c r="AD19" s="8">
        <v>52050</v>
      </c>
      <c r="AE19" s="8">
        <v>28105</v>
      </c>
      <c r="AF19" s="8">
        <v>216300</v>
      </c>
      <c r="AG19" s="8">
        <v>108</v>
      </c>
      <c r="AH19" s="8">
        <v>175</v>
      </c>
      <c r="AI19" s="8">
        <v>71</v>
      </c>
      <c r="AJ19" s="8">
        <v>5375</v>
      </c>
      <c r="AK19" s="8">
        <v>1644</v>
      </c>
      <c r="AL19" s="8">
        <v>7185</v>
      </c>
      <c r="AM19" s="8">
        <v>2817</v>
      </c>
      <c r="AN19" s="8">
        <v>19065</v>
      </c>
      <c r="AO19" s="8">
        <v>207</v>
      </c>
      <c r="AP19" s="8">
        <v>225</v>
      </c>
      <c r="AQ19" s="8">
        <v>2511</v>
      </c>
      <c r="AR19" s="8">
        <v>9535</v>
      </c>
      <c r="AS19" s="8">
        <v>2475</v>
      </c>
      <c r="AT19" s="8">
        <v>8045</v>
      </c>
      <c r="AU19" s="8">
        <v>9725</v>
      </c>
      <c r="AV19" s="8">
        <v>49430</v>
      </c>
      <c r="AW19" s="8">
        <v>240</v>
      </c>
      <c r="AX19" s="8">
        <v>315</v>
      </c>
      <c r="AY19" s="9">
        <v>92545</v>
      </c>
      <c r="AZ19" s="9">
        <v>451700</v>
      </c>
      <c r="BA19" s="8">
        <v>0</v>
      </c>
      <c r="BB19" s="8">
        <v>0</v>
      </c>
      <c r="BC19" s="8">
        <v>21</v>
      </c>
      <c r="BD19" s="8">
        <v>350</v>
      </c>
      <c r="BE19" s="8">
        <v>40</v>
      </c>
      <c r="BF19" s="8">
        <v>1345</v>
      </c>
      <c r="BG19" s="8">
        <v>2347</v>
      </c>
      <c r="BH19" s="8">
        <v>4084</v>
      </c>
      <c r="BI19" s="8">
        <v>9607</v>
      </c>
      <c r="BJ19" s="8">
        <v>18801</v>
      </c>
      <c r="BK19" s="8">
        <v>12015</v>
      </c>
      <c r="BL19" s="8">
        <v>24580</v>
      </c>
      <c r="BM19" s="8">
        <v>104560</v>
      </c>
      <c r="BN19" s="8">
        <v>476280</v>
      </c>
      <c r="BO19" s="8">
        <v>27560</v>
      </c>
      <c r="BP19" s="8">
        <v>101685</v>
      </c>
      <c r="BQ19" s="8">
        <v>4057</v>
      </c>
      <c r="BR19" s="8">
        <v>4057</v>
      </c>
      <c r="BS19" s="14"/>
      <c r="BT19" s="14"/>
      <c r="BU19" s="14"/>
      <c r="BV19" s="1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5" s="10" customFormat="1" ht="18" customHeight="1" x14ac:dyDescent="0.25">
      <c r="A20" s="37">
        <v>13</v>
      </c>
      <c r="B20" s="12" t="s">
        <v>21</v>
      </c>
      <c r="C20" s="7"/>
      <c r="D20" s="7"/>
      <c r="E20" s="7"/>
      <c r="F20" s="7"/>
      <c r="G20" s="7"/>
      <c r="H20" s="7"/>
      <c r="I20" s="8">
        <v>0</v>
      </c>
      <c r="J20" s="8">
        <v>0</v>
      </c>
      <c r="K20" s="7"/>
      <c r="L20" s="7"/>
      <c r="M20" s="7"/>
      <c r="N20" s="7"/>
      <c r="O20" s="8">
        <v>0</v>
      </c>
      <c r="P20" s="8">
        <v>0</v>
      </c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8">
        <v>0</v>
      </c>
      <c r="AF20" s="8">
        <v>0</v>
      </c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>
        <v>0</v>
      </c>
      <c r="AV20" s="7">
        <v>0</v>
      </c>
      <c r="AW20" s="7"/>
      <c r="AX20" s="7"/>
      <c r="AY20" s="9">
        <v>0</v>
      </c>
      <c r="AZ20" s="9">
        <v>0</v>
      </c>
      <c r="BA20" s="9"/>
      <c r="BB20" s="9"/>
      <c r="BC20" s="7"/>
      <c r="BD20" s="7"/>
      <c r="BE20" s="7"/>
      <c r="BF20" s="7"/>
      <c r="BG20" s="7"/>
      <c r="BH20" s="7"/>
      <c r="BI20" s="7"/>
      <c r="BJ20" s="7"/>
      <c r="BK20" s="8">
        <v>0</v>
      </c>
      <c r="BL20" s="8">
        <v>0</v>
      </c>
      <c r="BM20" s="8">
        <v>0</v>
      </c>
      <c r="BN20" s="8">
        <v>0</v>
      </c>
      <c r="BO20" s="7"/>
      <c r="BP20" s="7"/>
      <c r="BQ20" s="7"/>
      <c r="BR20" s="7"/>
      <c r="BV20" s="17"/>
      <c r="BX20" s="17"/>
    </row>
    <row r="21" spans="1:95" s="10" customFormat="1" ht="18" customHeight="1" x14ac:dyDescent="0.25">
      <c r="A21" s="37">
        <v>14</v>
      </c>
      <c r="B21" s="12" t="s">
        <v>22</v>
      </c>
      <c r="C21" s="7"/>
      <c r="D21" s="7"/>
      <c r="E21" s="7"/>
      <c r="F21" s="7"/>
      <c r="G21" s="7"/>
      <c r="H21" s="7"/>
      <c r="I21" s="8">
        <v>0</v>
      </c>
      <c r="J21" s="8">
        <v>0</v>
      </c>
      <c r="K21" s="7"/>
      <c r="L21" s="7"/>
      <c r="M21" s="7"/>
      <c r="N21" s="7"/>
      <c r="O21" s="8">
        <v>0</v>
      </c>
      <c r="P21" s="8">
        <v>0</v>
      </c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8">
        <v>0</v>
      </c>
      <c r="AF21" s="8">
        <v>0</v>
      </c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>
        <v>0</v>
      </c>
      <c r="AV21" s="7">
        <v>0</v>
      </c>
      <c r="AW21" s="7"/>
      <c r="AX21" s="7"/>
      <c r="AY21" s="9">
        <v>0</v>
      </c>
      <c r="AZ21" s="9">
        <v>0</v>
      </c>
      <c r="BA21" s="9"/>
      <c r="BB21" s="9"/>
      <c r="BC21" s="7"/>
      <c r="BD21" s="7"/>
      <c r="BE21" s="7"/>
      <c r="BF21" s="7"/>
      <c r="BG21" s="7"/>
      <c r="BH21" s="7"/>
      <c r="BI21" s="7"/>
      <c r="BJ21" s="7"/>
      <c r="BK21" s="8">
        <v>0</v>
      </c>
      <c r="BL21" s="8">
        <v>0</v>
      </c>
      <c r="BM21" s="8">
        <v>0</v>
      </c>
      <c r="BN21" s="8">
        <v>0</v>
      </c>
      <c r="BO21" s="7"/>
      <c r="BP21" s="7"/>
      <c r="BQ21" s="7"/>
      <c r="BR21" s="7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</row>
    <row r="22" spans="1:95" s="10" customFormat="1" ht="18" customHeight="1" x14ac:dyDescent="0.25">
      <c r="A22" s="37">
        <v>15</v>
      </c>
      <c r="B22" s="12" t="s">
        <v>23</v>
      </c>
      <c r="C22" s="7"/>
      <c r="D22" s="7"/>
      <c r="E22" s="7"/>
      <c r="F22" s="7"/>
      <c r="G22" s="7"/>
      <c r="H22" s="7"/>
      <c r="I22" s="8">
        <v>0</v>
      </c>
      <c r="J22" s="8">
        <v>0</v>
      </c>
      <c r="K22" s="7"/>
      <c r="L22" s="7"/>
      <c r="M22" s="7"/>
      <c r="N22" s="7"/>
      <c r="O22" s="8">
        <v>0</v>
      </c>
      <c r="P22" s="8">
        <v>0</v>
      </c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8">
        <v>0</v>
      </c>
      <c r="AF22" s="8">
        <v>0</v>
      </c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>
        <v>0</v>
      </c>
      <c r="AV22" s="7">
        <v>0</v>
      </c>
      <c r="AW22" s="7"/>
      <c r="AX22" s="7"/>
      <c r="AY22" s="9">
        <v>0</v>
      </c>
      <c r="AZ22" s="9">
        <v>0</v>
      </c>
      <c r="BA22" s="9"/>
      <c r="BB22" s="9"/>
      <c r="BC22" s="7"/>
      <c r="BD22" s="7"/>
      <c r="BE22" s="7"/>
      <c r="BF22" s="7"/>
      <c r="BG22" s="7"/>
      <c r="BH22" s="7"/>
      <c r="BI22" s="7"/>
      <c r="BJ22" s="7"/>
      <c r="BK22" s="8">
        <v>0</v>
      </c>
      <c r="BL22" s="8">
        <v>0</v>
      </c>
      <c r="BM22" s="8">
        <v>0</v>
      </c>
      <c r="BN22" s="8">
        <v>0</v>
      </c>
      <c r="BO22" s="7"/>
      <c r="BP22" s="7"/>
      <c r="BQ22" s="7"/>
      <c r="BR22" s="7"/>
    </row>
    <row r="23" spans="1:95" s="10" customFormat="1" ht="18" customHeight="1" x14ac:dyDescent="0.25">
      <c r="A23" s="37">
        <v>16</v>
      </c>
      <c r="B23" s="12" t="s">
        <v>24</v>
      </c>
      <c r="C23" s="7"/>
      <c r="D23" s="7"/>
      <c r="E23" s="7"/>
      <c r="F23" s="7"/>
      <c r="G23" s="7"/>
      <c r="H23" s="7"/>
      <c r="I23" s="8">
        <v>0</v>
      </c>
      <c r="J23" s="8">
        <v>0</v>
      </c>
      <c r="K23" s="7"/>
      <c r="L23" s="7"/>
      <c r="M23" s="7"/>
      <c r="N23" s="7"/>
      <c r="O23" s="8">
        <v>0</v>
      </c>
      <c r="P23" s="8">
        <v>0</v>
      </c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8">
        <v>0</v>
      </c>
      <c r="AF23" s="8">
        <v>0</v>
      </c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>
        <v>0</v>
      </c>
      <c r="AV23" s="7">
        <v>0</v>
      </c>
      <c r="AW23" s="7"/>
      <c r="AX23" s="7"/>
      <c r="AY23" s="9">
        <v>0</v>
      </c>
      <c r="AZ23" s="9">
        <v>0</v>
      </c>
      <c r="BA23" s="9"/>
      <c r="BB23" s="9"/>
      <c r="BC23" s="7"/>
      <c r="BD23" s="7"/>
      <c r="BE23" s="7"/>
      <c r="BF23" s="7"/>
      <c r="BG23" s="7"/>
      <c r="BH23" s="7"/>
      <c r="BI23" s="7"/>
      <c r="BJ23" s="7"/>
      <c r="BK23" s="8">
        <v>0</v>
      </c>
      <c r="BL23" s="8">
        <v>0</v>
      </c>
      <c r="BM23" s="8">
        <v>0</v>
      </c>
      <c r="BN23" s="8">
        <v>0</v>
      </c>
      <c r="BO23" s="7"/>
      <c r="BP23" s="7"/>
      <c r="BQ23" s="7"/>
      <c r="BR23" s="7"/>
    </row>
    <row r="24" spans="1:95" s="19" customFormat="1" ht="18" customHeight="1" x14ac:dyDescent="0.25">
      <c r="A24" s="37">
        <v>17</v>
      </c>
      <c r="B24" s="6" t="s">
        <v>97</v>
      </c>
      <c r="C24" s="7">
        <v>0</v>
      </c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8">
        <v>0</v>
      </c>
      <c r="J24" s="8">
        <v>0</v>
      </c>
      <c r="K24" s="7">
        <v>6</v>
      </c>
      <c r="L24" s="7">
        <v>10</v>
      </c>
      <c r="M24" s="7">
        <v>4</v>
      </c>
      <c r="N24" s="7">
        <v>10</v>
      </c>
      <c r="O24" s="8">
        <v>10</v>
      </c>
      <c r="P24" s="8">
        <v>20</v>
      </c>
      <c r="Q24" s="7">
        <v>2</v>
      </c>
      <c r="R24" s="7">
        <v>3</v>
      </c>
      <c r="S24" s="7">
        <v>9</v>
      </c>
      <c r="T24" s="7">
        <v>17</v>
      </c>
      <c r="U24" s="7">
        <v>232</v>
      </c>
      <c r="V24" s="7">
        <v>1790</v>
      </c>
      <c r="W24" s="7">
        <v>60</v>
      </c>
      <c r="X24" s="7">
        <v>600</v>
      </c>
      <c r="Y24" s="7">
        <v>10</v>
      </c>
      <c r="Z24" s="7">
        <v>10</v>
      </c>
      <c r="AA24" s="7">
        <v>0</v>
      </c>
      <c r="AB24" s="7">
        <v>0</v>
      </c>
      <c r="AC24" s="7">
        <v>4</v>
      </c>
      <c r="AD24" s="7">
        <v>300</v>
      </c>
      <c r="AE24" s="8">
        <v>306</v>
      </c>
      <c r="AF24" s="8">
        <v>2700</v>
      </c>
      <c r="AG24" s="7">
        <v>3</v>
      </c>
      <c r="AH24" s="7">
        <v>3</v>
      </c>
      <c r="AI24" s="7">
        <v>0</v>
      </c>
      <c r="AJ24" s="7">
        <v>0</v>
      </c>
      <c r="AK24" s="7">
        <v>5</v>
      </c>
      <c r="AL24" s="7">
        <v>5</v>
      </c>
      <c r="AM24" s="7">
        <v>10</v>
      </c>
      <c r="AN24" s="7">
        <v>60</v>
      </c>
      <c r="AO24" s="7">
        <v>0</v>
      </c>
      <c r="AP24" s="7">
        <v>0</v>
      </c>
      <c r="AQ24" s="7">
        <v>5</v>
      </c>
      <c r="AR24" s="7">
        <v>10</v>
      </c>
      <c r="AS24" s="7">
        <v>2</v>
      </c>
      <c r="AT24" s="7">
        <v>5</v>
      </c>
      <c r="AU24" s="7">
        <v>22</v>
      </c>
      <c r="AV24" s="7">
        <v>80</v>
      </c>
      <c r="AW24" s="7">
        <v>2</v>
      </c>
      <c r="AX24" s="7">
        <v>3</v>
      </c>
      <c r="AY24" s="9">
        <v>338</v>
      </c>
      <c r="AZ24" s="9">
        <v>2800</v>
      </c>
      <c r="BA24" s="9"/>
      <c r="BB24" s="9"/>
      <c r="BC24" s="7">
        <v>0</v>
      </c>
      <c r="BD24" s="7">
        <v>0</v>
      </c>
      <c r="BE24" s="7">
        <v>0</v>
      </c>
      <c r="BF24" s="7">
        <v>0</v>
      </c>
      <c r="BG24" s="7">
        <v>30</v>
      </c>
      <c r="BH24" s="7">
        <v>40</v>
      </c>
      <c r="BI24" s="7">
        <v>95</v>
      </c>
      <c r="BJ24" s="7">
        <v>252</v>
      </c>
      <c r="BK24" s="8">
        <v>125</v>
      </c>
      <c r="BL24" s="8">
        <v>292</v>
      </c>
      <c r="BM24" s="8">
        <v>463</v>
      </c>
      <c r="BN24" s="8">
        <v>3092</v>
      </c>
      <c r="BO24" s="7">
        <v>25</v>
      </c>
      <c r="BP24" s="7">
        <v>30</v>
      </c>
      <c r="BQ24" s="7">
        <v>3</v>
      </c>
      <c r="BR24" s="7">
        <v>3</v>
      </c>
    </row>
    <row r="25" spans="1:95" s="19" customFormat="1" ht="18" customHeight="1" x14ac:dyDescent="0.25">
      <c r="A25" s="37">
        <v>18</v>
      </c>
      <c r="B25" s="6" t="s">
        <v>25</v>
      </c>
      <c r="C25" s="7"/>
      <c r="D25" s="7"/>
      <c r="E25" s="7"/>
      <c r="F25" s="7"/>
      <c r="G25" s="7"/>
      <c r="H25" s="7"/>
      <c r="I25" s="8">
        <v>0</v>
      </c>
      <c r="J25" s="8">
        <v>0</v>
      </c>
      <c r="K25" s="7"/>
      <c r="L25" s="7"/>
      <c r="M25" s="7"/>
      <c r="N25" s="7"/>
      <c r="O25" s="8">
        <v>0</v>
      </c>
      <c r="P25" s="8">
        <v>0</v>
      </c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8">
        <v>0</v>
      </c>
      <c r="AF25" s="8">
        <v>0</v>
      </c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>
        <v>0</v>
      </c>
      <c r="AV25" s="7">
        <v>0</v>
      </c>
      <c r="AW25" s="7"/>
      <c r="AX25" s="7"/>
      <c r="AY25" s="9">
        <v>0</v>
      </c>
      <c r="AZ25" s="9">
        <v>0</v>
      </c>
      <c r="BA25" s="9"/>
      <c r="BB25" s="9"/>
      <c r="BC25" s="7"/>
      <c r="BD25" s="7"/>
      <c r="BE25" s="7"/>
      <c r="BF25" s="7"/>
      <c r="BG25" s="7"/>
      <c r="BH25" s="7"/>
      <c r="BI25" s="7"/>
      <c r="BJ25" s="7"/>
      <c r="BK25" s="8">
        <v>0</v>
      </c>
      <c r="BL25" s="8">
        <v>0</v>
      </c>
      <c r="BM25" s="8">
        <v>0</v>
      </c>
      <c r="BN25" s="8">
        <v>0</v>
      </c>
      <c r="BO25" s="7"/>
      <c r="BP25" s="7"/>
      <c r="BQ25" s="7"/>
      <c r="BR25" s="7"/>
    </row>
    <row r="26" spans="1:95" s="19" customFormat="1" ht="18" customHeight="1" x14ac:dyDescent="0.25">
      <c r="A26" s="37">
        <v>19</v>
      </c>
      <c r="B26" s="6" t="s">
        <v>26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8">
        <v>0</v>
      </c>
      <c r="J26" s="8">
        <v>0</v>
      </c>
      <c r="K26" s="7">
        <v>4</v>
      </c>
      <c r="L26" s="7">
        <v>10</v>
      </c>
      <c r="M26" s="7">
        <v>0</v>
      </c>
      <c r="N26" s="7">
        <v>0</v>
      </c>
      <c r="O26" s="8">
        <v>4</v>
      </c>
      <c r="P26" s="8">
        <v>10</v>
      </c>
      <c r="Q26" s="7">
        <v>0</v>
      </c>
      <c r="R26" s="7">
        <v>0</v>
      </c>
      <c r="S26" s="7">
        <v>0</v>
      </c>
      <c r="T26" s="7">
        <v>0</v>
      </c>
      <c r="U26" s="7">
        <v>29</v>
      </c>
      <c r="V26" s="7">
        <v>85</v>
      </c>
      <c r="W26" s="7">
        <v>5</v>
      </c>
      <c r="X26" s="7">
        <v>10</v>
      </c>
      <c r="Y26" s="7">
        <v>2</v>
      </c>
      <c r="Z26" s="7">
        <v>5</v>
      </c>
      <c r="AA26" s="7">
        <v>0</v>
      </c>
      <c r="AB26" s="7">
        <v>0</v>
      </c>
      <c r="AC26" s="7">
        <v>0</v>
      </c>
      <c r="AD26" s="7">
        <v>0</v>
      </c>
      <c r="AE26" s="8">
        <v>36</v>
      </c>
      <c r="AF26" s="8">
        <v>100</v>
      </c>
      <c r="AG26" s="7">
        <v>1</v>
      </c>
      <c r="AH26" s="7">
        <v>1</v>
      </c>
      <c r="AI26" s="7">
        <v>0</v>
      </c>
      <c r="AJ26" s="7">
        <v>0</v>
      </c>
      <c r="AK26" s="7">
        <v>5</v>
      </c>
      <c r="AL26" s="7">
        <v>5</v>
      </c>
      <c r="AM26" s="7">
        <v>25</v>
      </c>
      <c r="AN26" s="7">
        <v>320</v>
      </c>
      <c r="AO26" s="7">
        <v>0</v>
      </c>
      <c r="AP26" s="7">
        <v>0</v>
      </c>
      <c r="AQ26" s="7">
        <v>10</v>
      </c>
      <c r="AR26" s="7">
        <v>25</v>
      </c>
      <c r="AS26" s="7">
        <v>20</v>
      </c>
      <c r="AT26" s="7">
        <v>40</v>
      </c>
      <c r="AU26" s="7">
        <v>60</v>
      </c>
      <c r="AV26" s="7">
        <v>390</v>
      </c>
      <c r="AW26" s="7">
        <v>1</v>
      </c>
      <c r="AX26" s="7">
        <v>1</v>
      </c>
      <c r="AY26" s="9">
        <v>100</v>
      </c>
      <c r="AZ26" s="9">
        <v>500</v>
      </c>
      <c r="BA26" s="9"/>
      <c r="BB26" s="9"/>
      <c r="BC26" s="7">
        <v>0</v>
      </c>
      <c r="BD26" s="7">
        <v>0</v>
      </c>
      <c r="BE26" s="7">
        <v>0</v>
      </c>
      <c r="BF26" s="7">
        <v>0</v>
      </c>
      <c r="BG26" s="7">
        <v>40</v>
      </c>
      <c r="BH26" s="7">
        <v>80</v>
      </c>
      <c r="BI26" s="7">
        <v>65</v>
      </c>
      <c r="BJ26" s="7">
        <v>115</v>
      </c>
      <c r="BK26" s="8">
        <v>105</v>
      </c>
      <c r="BL26" s="8">
        <v>195</v>
      </c>
      <c r="BM26" s="8">
        <v>205</v>
      </c>
      <c r="BN26" s="8">
        <v>695</v>
      </c>
      <c r="BO26" s="7">
        <v>15</v>
      </c>
      <c r="BP26" s="7">
        <v>35</v>
      </c>
      <c r="BQ26" s="7">
        <v>3</v>
      </c>
      <c r="BR26" s="7">
        <v>3</v>
      </c>
    </row>
    <row r="27" spans="1:95" s="19" customFormat="1" ht="18" customHeight="1" x14ac:dyDescent="0.25">
      <c r="A27" s="37">
        <v>20</v>
      </c>
      <c r="B27" s="6" t="s">
        <v>27</v>
      </c>
      <c r="C27" s="7"/>
      <c r="D27" s="7"/>
      <c r="E27" s="7"/>
      <c r="F27" s="7"/>
      <c r="G27" s="7"/>
      <c r="H27" s="7"/>
      <c r="I27" s="8">
        <v>0</v>
      </c>
      <c r="J27" s="8">
        <v>0</v>
      </c>
      <c r="K27" s="7"/>
      <c r="L27" s="7"/>
      <c r="M27" s="7"/>
      <c r="N27" s="7"/>
      <c r="O27" s="8">
        <v>0</v>
      </c>
      <c r="P27" s="8">
        <v>0</v>
      </c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8">
        <v>0</v>
      </c>
      <c r="AF27" s="8">
        <v>0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>
        <v>0</v>
      </c>
      <c r="AV27" s="7">
        <v>0</v>
      </c>
      <c r="AW27" s="7"/>
      <c r="AX27" s="7"/>
      <c r="AY27" s="9">
        <v>0</v>
      </c>
      <c r="AZ27" s="9">
        <v>0</v>
      </c>
      <c r="BA27" s="9"/>
      <c r="BB27" s="9"/>
      <c r="BC27" s="7"/>
      <c r="BD27" s="7"/>
      <c r="BE27" s="7"/>
      <c r="BF27" s="7"/>
      <c r="BG27" s="7"/>
      <c r="BH27" s="7"/>
      <c r="BI27" s="7"/>
      <c r="BJ27" s="7"/>
      <c r="BK27" s="8">
        <v>0</v>
      </c>
      <c r="BL27" s="8">
        <v>0</v>
      </c>
      <c r="BM27" s="8">
        <v>0</v>
      </c>
      <c r="BN27" s="8">
        <v>0</v>
      </c>
      <c r="BO27" s="7"/>
      <c r="BP27" s="7"/>
      <c r="BQ27" s="7"/>
      <c r="BR27" s="7"/>
    </row>
    <row r="28" spans="1:95" s="19" customFormat="1" ht="18" customHeight="1" x14ac:dyDescent="0.25">
      <c r="A28" s="37">
        <v>21</v>
      </c>
      <c r="B28" s="6" t="s">
        <v>102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8">
        <v>0</v>
      </c>
      <c r="J28" s="8">
        <v>0</v>
      </c>
      <c r="K28" s="7">
        <v>6</v>
      </c>
      <c r="L28" s="7">
        <v>10</v>
      </c>
      <c r="M28" s="7">
        <v>0</v>
      </c>
      <c r="N28" s="7">
        <v>0</v>
      </c>
      <c r="O28" s="8">
        <v>6</v>
      </c>
      <c r="P28" s="8">
        <v>10</v>
      </c>
      <c r="Q28" s="7">
        <v>0</v>
      </c>
      <c r="R28" s="7">
        <v>0</v>
      </c>
      <c r="S28" s="7">
        <v>0</v>
      </c>
      <c r="T28" s="7">
        <v>0</v>
      </c>
      <c r="U28" s="7">
        <v>10</v>
      </c>
      <c r="V28" s="7">
        <v>45</v>
      </c>
      <c r="W28" s="7">
        <v>5</v>
      </c>
      <c r="X28" s="7">
        <v>50</v>
      </c>
      <c r="Y28" s="7">
        <v>5</v>
      </c>
      <c r="Z28" s="7">
        <v>5</v>
      </c>
      <c r="AA28" s="7">
        <v>0</v>
      </c>
      <c r="AB28" s="7">
        <v>0</v>
      </c>
      <c r="AC28" s="7">
        <v>0</v>
      </c>
      <c r="AD28" s="7">
        <v>0</v>
      </c>
      <c r="AE28" s="8">
        <v>20</v>
      </c>
      <c r="AF28" s="8">
        <v>100</v>
      </c>
      <c r="AG28" s="7">
        <v>1</v>
      </c>
      <c r="AH28" s="7">
        <v>1</v>
      </c>
      <c r="AI28" s="7">
        <v>0</v>
      </c>
      <c r="AJ28" s="7">
        <v>0</v>
      </c>
      <c r="AK28" s="7">
        <v>5</v>
      </c>
      <c r="AL28" s="7">
        <v>5</v>
      </c>
      <c r="AM28" s="7">
        <v>5</v>
      </c>
      <c r="AN28" s="7">
        <v>60</v>
      </c>
      <c r="AO28" s="7">
        <v>0</v>
      </c>
      <c r="AP28" s="7">
        <v>0</v>
      </c>
      <c r="AQ28" s="7">
        <v>4</v>
      </c>
      <c r="AR28" s="7">
        <v>10</v>
      </c>
      <c r="AS28" s="7">
        <v>2</v>
      </c>
      <c r="AT28" s="7">
        <v>15</v>
      </c>
      <c r="AU28" s="7">
        <v>16</v>
      </c>
      <c r="AV28" s="7">
        <v>90</v>
      </c>
      <c r="AW28" s="7">
        <v>1</v>
      </c>
      <c r="AX28" s="7">
        <v>1</v>
      </c>
      <c r="AY28" s="9">
        <v>42</v>
      </c>
      <c r="AZ28" s="9">
        <v>200</v>
      </c>
      <c r="BA28" s="9"/>
      <c r="BB28" s="9"/>
      <c r="BC28" s="7">
        <v>0</v>
      </c>
      <c r="BD28" s="7">
        <v>0</v>
      </c>
      <c r="BE28" s="7">
        <v>0</v>
      </c>
      <c r="BF28" s="7">
        <v>0</v>
      </c>
      <c r="BG28" s="7">
        <v>30</v>
      </c>
      <c r="BH28" s="7">
        <v>60</v>
      </c>
      <c r="BI28" s="7">
        <v>20</v>
      </c>
      <c r="BJ28" s="7">
        <v>40</v>
      </c>
      <c r="BK28" s="8">
        <v>50</v>
      </c>
      <c r="BL28" s="8">
        <v>100</v>
      </c>
      <c r="BM28" s="8">
        <v>92</v>
      </c>
      <c r="BN28" s="8">
        <v>300</v>
      </c>
      <c r="BO28" s="7">
        <v>20</v>
      </c>
      <c r="BP28" s="7">
        <v>50</v>
      </c>
      <c r="BQ28" s="7">
        <v>4</v>
      </c>
      <c r="BR28" s="7">
        <v>4</v>
      </c>
    </row>
    <row r="29" spans="1:95" s="19" customFormat="1" ht="18" customHeight="1" x14ac:dyDescent="0.25">
      <c r="A29" s="37">
        <v>22</v>
      </c>
      <c r="B29" s="6" t="s">
        <v>28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8">
        <v>0</v>
      </c>
      <c r="J29" s="8">
        <v>0</v>
      </c>
      <c r="K29" s="7">
        <v>0</v>
      </c>
      <c r="L29" s="7">
        <v>0</v>
      </c>
      <c r="M29" s="7">
        <v>0</v>
      </c>
      <c r="N29" s="7">
        <v>0</v>
      </c>
      <c r="O29" s="8">
        <v>0</v>
      </c>
      <c r="P29" s="8">
        <v>0</v>
      </c>
      <c r="Q29" s="7">
        <v>0</v>
      </c>
      <c r="R29" s="7">
        <v>0</v>
      </c>
      <c r="S29" s="7">
        <v>0</v>
      </c>
      <c r="T29" s="7">
        <v>0</v>
      </c>
      <c r="U29" s="7">
        <v>165</v>
      </c>
      <c r="V29" s="7">
        <v>590</v>
      </c>
      <c r="W29" s="7">
        <v>10</v>
      </c>
      <c r="X29" s="7">
        <v>100</v>
      </c>
      <c r="Y29" s="7">
        <v>5</v>
      </c>
      <c r="Z29" s="7">
        <v>10</v>
      </c>
      <c r="AA29" s="7">
        <v>0</v>
      </c>
      <c r="AB29" s="7">
        <v>0</v>
      </c>
      <c r="AC29" s="7">
        <v>0</v>
      </c>
      <c r="AD29" s="7">
        <v>0</v>
      </c>
      <c r="AE29" s="8">
        <v>180</v>
      </c>
      <c r="AF29" s="8">
        <v>700</v>
      </c>
      <c r="AG29" s="7">
        <v>1</v>
      </c>
      <c r="AH29" s="7">
        <v>2</v>
      </c>
      <c r="AI29" s="7">
        <v>0</v>
      </c>
      <c r="AJ29" s="7">
        <v>0</v>
      </c>
      <c r="AK29" s="7">
        <v>2</v>
      </c>
      <c r="AL29" s="7">
        <v>5</v>
      </c>
      <c r="AM29" s="7">
        <v>80</v>
      </c>
      <c r="AN29" s="7">
        <v>580</v>
      </c>
      <c r="AO29" s="7">
        <v>0</v>
      </c>
      <c r="AP29" s="7">
        <v>0</v>
      </c>
      <c r="AQ29" s="7">
        <v>8</v>
      </c>
      <c r="AR29" s="7">
        <v>15</v>
      </c>
      <c r="AS29" s="7">
        <v>50</v>
      </c>
      <c r="AT29" s="7">
        <v>200</v>
      </c>
      <c r="AU29" s="7">
        <v>140</v>
      </c>
      <c r="AV29" s="7">
        <v>800</v>
      </c>
      <c r="AW29" s="7">
        <v>1</v>
      </c>
      <c r="AX29" s="7">
        <v>1</v>
      </c>
      <c r="AY29" s="9">
        <v>320</v>
      </c>
      <c r="AZ29" s="9">
        <v>1500</v>
      </c>
      <c r="BA29" s="9"/>
      <c r="BB29" s="9"/>
      <c r="BC29" s="7">
        <v>0</v>
      </c>
      <c r="BD29" s="7">
        <v>0</v>
      </c>
      <c r="BE29" s="7">
        <v>1</v>
      </c>
      <c r="BF29" s="7">
        <v>30</v>
      </c>
      <c r="BG29" s="7">
        <v>100</v>
      </c>
      <c r="BH29" s="7">
        <v>100</v>
      </c>
      <c r="BI29" s="7">
        <v>109</v>
      </c>
      <c r="BJ29" s="7">
        <v>170</v>
      </c>
      <c r="BK29" s="8">
        <v>210</v>
      </c>
      <c r="BL29" s="8">
        <v>300</v>
      </c>
      <c r="BM29" s="8">
        <v>530</v>
      </c>
      <c r="BN29" s="8">
        <v>1800</v>
      </c>
      <c r="BO29" s="7">
        <v>10</v>
      </c>
      <c r="BP29" s="7">
        <v>20</v>
      </c>
      <c r="BQ29" s="7">
        <v>2</v>
      </c>
      <c r="BR29" s="7">
        <v>2</v>
      </c>
    </row>
    <row r="30" spans="1:95" s="19" customFormat="1" ht="18" customHeight="1" x14ac:dyDescent="0.25">
      <c r="A30" s="37">
        <v>23</v>
      </c>
      <c r="B30" s="6" t="s">
        <v>98</v>
      </c>
      <c r="C30" s="7"/>
      <c r="D30" s="7"/>
      <c r="E30" s="7"/>
      <c r="F30" s="7"/>
      <c r="G30" s="7"/>
      <c r="H30" s="7"/>
      <c r="I30" s="8">
        <v>0</v>
      </c>
      <c r="J30" s="8">
        <v>0</v>
      </c>
      <c r="K30" s="7"/>
      <c r="L30" s="7"/>
      <c r="M30" s="7"/>
      <c r="N30" s="7"/>
      <c r="O30" s="8">
        <v>0</v>
      </c>
      <c r="P30" s="8">
        <v>0</v>
      </c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8">
        <v>0</v>
      </c>
      <c r="AF30" s="8">
        <v>0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>
        <v>0</v>
      </c>
      <c r="AV30" s="7">
        <v>0</v>
      </c>
      <c r="AW30" s="7"/>
      <c r="AX30" s="7"/>
      <c r="AY30" s="9">
        <v>0</v>
      </c>
      <c r="AZ30" s="9">
        <v>0</v>
      </c>
      <c r="BA30" s="9"/>
      <c r="BB30" s="9"/>
      <c r="BC30" s="7"/>
      <c r="BD30" s="7"/>
      <c r="BE30" s="7"/>
      <c r="BF30" s="7"/>
      <c r="BG30" s="7"/>
      <c r="BH30" s="7"/>
      <c r="BI30" s="7"/>
      <c r="BJ30" s="7"/>
      <c r="BK30" s="8">
        <v>0</v>
      </c>
      <c r="BL30" s="8">
        <v>0</v>
      </c>
      <c r="BM30" s="8">
        <v>0</v>
      </c>
      <c r="BN30" s="8">
        <v>0</v>
      </c>
      <c r="BO30" s="7"/>
      <c r="BP30" s="7"/>
      <c r="BQ30" s="7"/>
      <c r="BR30" s="7"/>
    </row>
    <row r="31" spans="1:95" s="19" customFormat="1" ht="18" customHeight="1" x14ac:dyDescent="0.25">
      <c r="A31" s="37">
        <v>24</v>
      </c>
      <c r="B31" s="6" t="s">
        <v>29</v>
      </c>
      <c r="C31" s="7"/>
      <c r="D31" s="7"/>
      <c r="E31" s="7"/>
      <c r="F31" s="7"/>
      <c r="G31" s="7"/>
      <c r="H31" s="7"/>
      <c r="I31" s="8">
        <v>0</v>
      </c>
      <c r="J31" s="8">
        <v>0</v>
      </c>
      <c r="K31" s="7"/>
      <c r="L31" s="7"/>
      <c r="M31" s="7"/>
      <c r="N31" s="7"/>
      <c r="O31" s="8">
        <v>0</v>
      </c>
      <c r="P31" s="8">
        <v>0</v>
      </c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8">
        <v>0</v>
      </c>
      <c r="AF31" s="8">
        <v>0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>
        <v>0</v>
      </c>
      <c r="AV31" s="7">
        <v>0</v>
      </c>
      <c r="AW31" s="7"/>
      <c r="AX31" s="7"/>
      <c r="AY31" s="9">
        <v>0</v>
      </c>
      <c r="AZ31" s="9">
        <v>0</v>
      </c>
      <c r="BA31" s="9"/>
      <c r="BB31" s="9"/>
      <c r="BC31" s="7"/>
      <c r="BD31" s="7"/>
      <c r="BE31" s="7"/>
      <c r="BF31" s="7"/>
      <c r="BG31" s="7"/>
      <c r="BH31" s="7"/>
      <c r="BI31" s="7"/>
      <c r="BJ31" s="7"/>
      <c r="BK31" s="8">
        <v>0</v>
      </c>
      <c r="BL31" s="8">
        <v>0</v>
      </c>
      <c r="BM31" s="8">
        <v>0</v>
      </c>
      <c r="BN31" s="8">
        <v>0</v>
      </c>
      <c r="BO31" s="7"/>
      <c r="BP31" s="7"/>
      <c r="BQ31" s="7"/>
      <c r="BR31" s="7"/>
    </row>
    <row r="32" spans="1:95" s="16" customFormat="1" ht="18" customHeight="1" x14ac:dyDescent="0.25">
      <c r="A32" s="38"/>
      <c r="B32" s="13" t="s">
        <v>30</v>
      </c>
      <c r="C32" s="8">
        <v>0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16</v>
      </c>
      <c r="L32" s="8">
        <v>30</v>
      </c>
      <c r="M32" s="8">
        <v>4</v>
      </c>
      <c r="N32" s="8">
        <v>10</v>
      </c>
      <c r="O32" s="8">
        <v>20</v>
      </c>
      <c r="P32" s="8">
        <v>40</v>
      </c>
      <c r="Q32" s="8">
        <v>2</v>
      </c>
      <c r="R32" s="8">
        <v>3</v>
      </c>
      <c r="S32" s="8">
        <v>9</v>
      </c>
      <c r="T32" s="8">
        <v>17</v>
      </c>
      <c r="U32" s="8">
        <v>436</v>
      </c>
      <c r="V32" s="8">
        <v>2510</v>
      </c>
      <c r="W32" s="8">
        <v>80</v>
      </c>
      <c r="X32" s="8">
        <v>760</v>
      </c>
      <c r="Y32" s="8">
        <v>22</v>
      </c>
      <c r="Z32" s="8">
        <v>30</v>
      </c>
      <c r="AA32" s="8">
        <v>0</v>
      </c>
      <c r="AB32" s="8">
        <v>0</v>
      </c>
      <c r="AC32" s="8">
        <v>4</v>
      </c>
      <c r="AD32" s="8">
        <v>300</v>
      </c>
      <c r="AE32" s="8">
        <v>542</v>
      </c>
      <c r="AF32" s="8">
        <v>3600</v>
      </c>
      <c r="AG32" s="8">
        <v>6</v>
      </c>
      <c r="AH32" s="8">
        <v>7</v>
      </c>
      <c r="AI32" s="8">
        <v>0</v>
      </c>
      <c r="AJ32" s="8">
        <v>0</v>
      </c>
      <c r="AK32" s="8">
        <v>17</v>
      </c>
      <c r="AL32" s="8">
        <v>20</v>
      </c>
      <c r="AM32" s="8">
        <v>120</v>
      </c>
      <c r="AN32" s="8">
        <v>1020</v>
      </c>
      <c r="AO32" s="8">
        <v>0</v>
      </c>
      <c r="AP32" s="8">
        <v>0</v>
      </c>
      <c r="AQ32" s="8">
        <v>27</v>
      </c>
      <c r="AR32" s="8">
        <v>60</v>
      </c>
      <c r="AS32" s="8">
        <v>74</v>
      </c>
      <c r="AT32" s="8">
        <v>260</v>
      </c>
      <c r="AU32" s="8">
        <v>238</v>
      </c>
      <c r="AV32" s="8">
        <v>1360</v>
      </c>
      <c r="AW32" s="8">
        <v>5</v>
      </c>
      <c r="AX32" s="8">
        <v>6</v>
      </c>
      <c r="AY32" s="9">
        <v>800</v>
      </c>
      <c r="AZ32" s="9">
        <v>5000</v>
      </c>
      <c r="BA32" s="8">
        <v>0</v>
      </c>
      <c r="BB32" s="8">
        <v>0</v>
      </c>
      <c r="BC32" s="8">
        <v>0</v>
      </c>
      <c r="BD32" s="8">
        <v>0</v>
      </c>
      <c r="BE32" s="8">
        <v>1</v>
      </c>
      <c r="BF32" s="8">
        <v>30</v>
      </c>
      <c r="BG32" s="8">
        <v>200</v>
      </c>
      <c r="BH32" s="8">
        <v>280</v>
      </c>
      <c r="BI32" s="8">
        <v>289</v>
      </c>
      <c r="BJ32" s="8">
        <v>577</v>
      </c>
      <c r="BK32" s="8">
        <v>490</v>
      </c>
      <c r="BL32" s="8">
        <v>887</v>
      </c>
      <c r="BM32" s="8">
        <v>1290</v>
      </c>
      <c r="BN32" s="8">
        <v>5887</v>
      </c>
      <c r="BO32" s="8">
        <v>70</v>
      </c>
      <c r="BP32" s="8">
        <v>135</v>
      </c>
      <c r="BQ32" s="8">
        <v>12</v>
      </c>
      <c r="BR32" s="8">
        <v>12</v>
      </c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</row>
    <row r="33" spans="1:95" s="22" customFormat="1" ht="18" customHeight="1" x14ac:dyDescent="0.25">
      <c r="A33" s="39">
        <v>25</v>
      </c>
      <c r="B33" s="20" t="s">
        <v>81</v>
      </c>
      <c r="C33" s="7">
        <v>228</v>
      </c>
      <c r="D33" s="7">
        <v>700</v>
      </c>
      <c r="E33" s="7">
        <v>246</v>
      </c>
      <c r="F33" s="7">
        <v>1220</v>
      </c>
      <c r="G33" s="7">
        <v>62</v>
      </c>
      <c r="H33" s="7">
        <v>100</v>
      </c>
      <c r="I33" s="8">
        <v>536</v>
      </c>
      <c r="J33" s="8">
        <v>2020</v>
      </c>
      <c r="K33" s="7">
        <v>20</v>
      </c>
      <c r="L33" s="7">
        <v>80</v>
      </c>
      <c r="M33" s="7">
        <v>200</v>
      </c>
      <c r="N33" s="7">
        <v>400</v>
      </c>
      <c r="O33" s="8">
        <v>756</v>
      </c>
      <c r="P33" s="8">
        <v>2500</v>
      </c>
      <c r="Q33" s="7">
        <v>20</v>
      </c>
      <c r="R33" s="7">
        <v>60</v>
      </c>
      <c r="S33" s="7">
        <v>605</v>
      </c>
      <c r="T33" s="7">
        <v>2000</v>
      </c>
      <c r="U33" s="7">
        <v>495</v>
      </c>
      <c r="V33" s="7">
        <v>1685</v>
      </c>
      <c r="W33" s="7">
        <v>40</v>
      </c>
      <c r="X33" s="7">
        <v>600</v>
      </c>
      <c r="Y33" s="7">
        <v>5</v>
      </c>
      <c r="Z33" s="7">
        <v>15</v>
      </c>
      <c r="AA33" s="7">
        <v>0</v>
      </c>
      <c r="AB33" s="7">
        <v>0</v>
      </c>
      <c r="AC33" s="7">
        <v>0</v>
      </c>
      <c r="AD33" s="7">
        <v>0</v>
      </c>
      <c r="AE33" s="8">
        <v>540</v>
      </c>
      <c r="AF33" s="8">
        <v>2300</v>
      </c>
      <c r="AG33" s="7">
        <v>1</v>
      </c>
      <c r="AH33" s="7">
        <v>3</v>
      </c>
      <c r="AI33" s="7">
        <v>1</v>
      </c>
      <c r="AJ33" s="7">
        <v>100</v>
      </c>
      <c r="AK33" s="7">
        <v>20</v>
      </c>
      <c r="AL33" s="7">
        <v>60</v>
      </c>
      <c r="AM33" s="7">
        <v>40</v>
      </c>
      <c r="AN33" s="7">
        <v>400</v>
      </c>
      <c r="AO33" s="7">
        <v>0</v>
      </c>
      <c r="AP33" s="7">
        <v>0</v>
      </c>
      <c r="AQ33" s="7">
        <v>112</v>
      </c>
      <c r="AR33" s="7">
        <v>420</v>
      </c>
      <c r="AS33" s="7">
        <v>5</v>
      </c>
      <c r="AT33" s="7">
        <v>20</v>
      </c>
      <c r="AU33" s="7">
        <v>178</v>
      </c>
      <c r="AV33" s="7">
        <v>1000</v>
      </c>
      <c r="AW33" s="7">
        <v>12</v>
      </c>
      <c r="AX33" s="7">
        <v>12</v>
      </c>
      <c r="AY33" s="9">
        <v>1474</v>
      </c>
      <c r="AZ33" s="9">
        <v>5800</v>
      </c>
      <c r="BA33" s="7"/>
      <c r="BB33" s="7"/>
      <c r="BC33" s="7">
        <v>0</v>
      </c>
      <c r="BD33" s="7">
        <v>0</v>
      </c>
      <c r="BE33" s="7">
        <v>2</v>
      </c>
      <c r="BF33" s="7">
        <v>60</v>
      </c>
      <c r="BG33" s="7">
        <v>90</v>
      </c>
      <c r="BH33" s="7">
        <v>180</v>
      </c>
      <c r="BI33" s="7">
        <v>158</v>
      </c>
      <c r="BJ33" s="7">
        <v>342</v>
      </c>
      <c r="BK33" s="8">
        <v>250</v>
      </c>
      <c r="BL33" s="8">
        <v>582</v>
      </c>
      <c r="BM33" s="8">
        <v>1724</v>
      </c>
      <c r="BN33" s="8">
        <v>6382</v>
      </c>
      <c r="BO33" s="7">
        <v>620</v>
      </c>
      <c r="BP33" s="7">
        <v>1320</v>
      </c>
      <c r="BQ33" s="7">
        <v>62</v>
      </c>
      <c r="BR33" s="7">
        <v>62</v>
      </c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</row>
    <row r="34" spans="1:95" s="10" customFormat="1" ht="18" customHeight="1" x14ac:dyDescent="0.25">
      <c r="A34" s="37">
        <v>26</v>
      </c>
      <c r="B34" s="12" t="s">
        <v>31</v>
      </c>
      <c r="C34" s="7">
        <v>6820</v>
      </c>
      <c r="D34" s="7">
        <v>30000</v>
      </c>
      <c r="E34" s="7">
        <v>2000</v>
      </c>
      <c r="F34" s="7">
        <v>9000</v>
      </c>
      <c r="G34" s="7">
        <v>50</v>
      </c>
      <c r="H34" s="7">
        <v>100</v>
      </c>
      <c r="I34" s="8">
        <v>8870</v>
      </c>
      <c r="J34" s="8">
        <v>39100</v>
      </c>
      <c r="K34" s="7">
        <v>540</v>
      </c>
      <c r="L34" s="7">
        <v>5500</v>
      </c>
      <c r="M34" s="7">
        <v>525</v>
      </c>
      <c r="N34" s="7">
        <v>900</v>
      </c>
      <c r="O34" s="8">
        <v>9935</v>
      </c>
      <c r="P34" s="8">
        <v>45500</v>
      </c>
      <c r="Q34" s="7">
        <v>59</v>
      </c>
      <c r="R34" s="7">
        <v>142</v>
      </c>
      <c r="S34" s="7">
        <v>7956</v>
      </c>
      <c r="T34" s="7">
        <v>36406</v>
      </c>
      <c r="U34" s="7">
        <v>1485</v>
      </c>
      <c r="V34" s="7">
        <v>16940</v>
      </c>
      <c r="W34" s="7">
        <v>810</v>
      </c>
      <c r="X34" s="7">
        <v>22000</v>
      </c>
      <c r="Y34" s="7">
        <v>58</v>
      </c>
      <c r="Z34" s="7">
        <v>260</v>
      </c>
      <c r="AA34" s="7">
        <v>0</v>
      </c>
      <c r="AB34" s="7">
        <v>0</v>
      </c>
      <c r="AC34" s="7">
        <v>30</v>
      </c>
      <c r="AD34" s="7">
        <v>3500</v>
      </c>
      <c r="AE34" s="8">
        <v>2383</v>
      </c>
      <c r="AF34" s="8">
        <v>42700</v>
      </c>
      <c r="AG34" s="7">
        <v>23</v>
      </c>
      <c r="AH34" s="7">
        <v>57</v>
      </c>
      <c r="AI34" s="7">
        <v>0</v>
      </c>
      <c r="AJ34" s="7">
        <v>0</v>
      </c>
      <c r="AK34" s="7">
        <v>20</v>
      </c>
      <c r="AL34" s="7">
        <v>100</v>
      </c>
      <c r="AM34" s="7">
        <v>150</v>
      </c>
      <c r="AN34" s="7">
        <v>3000</v>
      </c>
      <c r="AO34" s="7">
        <v>35</v>
      </c>
      <c r="AP34" s="7">
        <v>45</v>
      </c>
      <c r="AQ34" s="7">
        <v>435</v>
      </c>
      <c r="AR34" s="7">
        <v>1355</v>
      </c>
      <c r="AS34" s="7">
        <v>300</v>
      </c>
      <c r="AT34" s="7">
        <v>1000</v>
      </c>
      <c r="AU34" s="7">
        <v>940</v>
      </c>
      <c r="AV34" s="7">
        <v>5500</v>
      </c>
      <c r="AW34" s="7">
        <v>89</v>
      </c>
      <c r="AX34" s="7">
        <v>271</v>
      </c>
      <c r="AY34" s="9">
        <v>13258</v>
      </c>
      <c r="AZ34" s="9">
        <v>93700</v>
      </c>
      <c r="BA34" s="9"/>
      <c r="BB34" s="9"/>
      <c r="BC34" s="7">
        <v>0</v>
      </c>
      <c r="BD34" s="7">
        <v>0</v>
      </c>
      <c r="BE34" s="7">
        <v>16</v>
      </c>
      <c r="BF34" s="7">
        <v>560</v>
      </c>
      <c r="BG34" s="7">
        <v>545</v>
      </c>
      <c r="BH34" s="7">
        <v>4500</v>
      </c>
      <c r="BI34" s="7">
        <v>1324</v>
      </c>
      <c r="BJ34" s="7">
        <v>5255</v>
      </c>
      <c r="BK34" s="8">
        <v>1885</v>
      </c>
      <c r="BL34" s="8">
        <v>10315</v>
      </c>
      <c r="BM34" s="8">
        <v>15143</v>
      </c>
      <c r="BN34" s="8">
        <v>104015</v>
      </c>
      <c r="BO34" s="7">
        <v>4835</v>
      </c>
      <c r="BP34" s="7">
        <v>19490</v>
      </c>
      <c r="BQ34" s="7">
        <v>735</v>
      </c>
      <c r="BR34" s="7">
        <v>735</v>
      </c>
    </row>
    <row r="35" spans="1:95" s="10" customFormat="1" ht="18" customHeight="1" x14ac:dyDescent="0.25">
      <c r="A35" s="39">
        <v>27</v>
      </c>
      <c r="B35" s="12" t="s">
        <v>14</v>
      </c>
      <c r="C35" s="7">
        <v>62</v>
      </c>
      <c r="D35" s="7">
        <v>200</v>
      </c>
      <c r="E35" s="7">
        <v>66</v>
      </c>
      <c r="F35" s="7">
        <v>240</v>
      </c>
      <c r="G35" s="7">
        <v>0</v>
      </c>
      <c r="H35" s="7">
        <v>0</v>
      </c>
      <c r="I35" s="8">
        <v>128</v>
      </c>
      <c r="J35" s="8">
        <v>440</v>
      </c>
      <c r="K35" s="7">
        <v>4</v>
      </c>
      <c r="L35" s="7">
        <v>10</v>
      </c>
      <c r="M35" s="7">
        <v>10</v>
      </c>
      <c r="N35" s="7">
        <v>50</v>
      </c>
      <c r="O35" s="8">
        <v>142</v>
      </c>
      <c r="P35" s="8">
        <v>500</v>
      </c>
      <c r="Q35" s="7">
        <v>1</v>
      </c>
      <c r="R35" s="7">
        <v>8</v>
      </c>
      <c r="S35" s="7">
        <v>114</v>
      </c>
      <c r="T35" s="7">
        <v>400</v>
      </c>
      <c r="U35" s="7">
        <v>217</v>
      </c>
      <c r="V35" s="7">
        <v>990</v>
      </c>
      <c r="W35" s="7">
        <v>15</v>
      </c>
      <c r="X35" s="7">
        <v>300</v>
      </c>
      <c r="Y35" s="7">
        <v>5</v>
      </c>
      <c r="Z35" s="7">
        <v>10</v>
      </c>
      <c r="AA35" s="7">
        <v>0</v>
      </c>
      <c r="AB35" s="7">
        <v>0</v>
      </c>
      <c r="AC35" s="7">
        <v>15</v>
      </c>
      <c r="AD35" s="7">
        <v>200</v>
      </c>
      <c r="AE35" s="8">
        <v>252</v>
      </c>
      <c r="AF35" s="8">
        <v>1500</v>
      </c>
      <c r="AG35" s="7">
        <v>1</v>
      </c>
      <c r="AH35" s="7">
        <v>2</v>
      </c>
      <c r="AI35" s="7">
        <v>0</v>
      </c>
      <c r="AJ35" s="7">
        <v>0</v>
      </c>
      <c r="AK35" s="7">
        <v>20</v>
      </c>
      <c r="AL35" s="7">
        <v>80</v>
      </c>
      <c r="AM35" s="7">
        <v>40</v>
      </c>
      <c r="AN35" s="7">
        <v>400</v>
      </c>
      <c r="AO35" s="7">
        <v>0</v>
      </c>
      <c r="AP35" s="7">
        <v>0</v>
      </c>
      <c r="AQ35" s="7">
        <v>10</v>
      </c>
      <c r="AR35" s="7">
        <v>10</v>
      </c>
      <c r="AS35" s="7">
        <v>10</v>
      </c>
      <c r="AT35" s="7">
        <v>10</v>
      </c>
      <c r="AU35" s="7">
        <v>80</v>
      </c>
      <c r="AV35" s="7">
        <v>500</v>
      </c>
      <c r="AW35" s="7">
        <v>1</v>
      </c>
      <c r="AX35" s="7">
        <v>1</v>
      </c>
      <c r="AY35" s="9">
        <v>474</v>
      </c>
      <c r="AZ35" s="9">
        <v>2500</v>
      </c>
      <c r="BA35" s="9"/>
      <c r="BB35" s="9"/>
      <c r="BC35" s="7">
        <v>0</v>
      </c>
      <c r="BD35" s="7">
        <v>0</v>
      </c>
      <c r="BE35" s="7">
        <v>1</v>
      </c>
      <c r="BF35" s="7">
        <v>30</v>
      </c>
      <c r="BG35" s="7">
        <v>80</v>
      </c>
      <c r="BH35" s="7">
        <v>120</v>
      </c>
      <c r="BI35" s="7">
        <v>119</v>
      </c>
      <c r="BJ35" s="7">
        <v>330</v>
      </c>
      <c r="BK35" s="8">
        <v>200</v>
      </c>
      <c r="BL35" s="8">
        <v>480</v>
      </c>
      <c r="BM35" s="8">
        <v>674</v>
      </c>
      <c r="BN35" s="8">
        <v>2980</v>
      </c>
      <c r="BO35" s="7">
        <v>20</v>
      </c>
      <c r="BP35" s="7">
        <v>90</v>
      </c>
      <c r="BQ35" s="7">
        <v>3</v>
      </c>
      <c r="BR35" s="7">
        <v>3</v>
      </c>
    </row>
    <row r="36" spans="1:95" s="10" customFormat="1" ht="18" customHeight="1" x14ac:dyDescent="0.25">
      <c r="A36" s="37">
        <v>28</v>
      </c>
      <c r="B36" s="6" t="s">
        <v>54</v>
      </c>
      <c r="C36" s="7">
        <v>0</v>
      </c>
      <c r="D36" s="7">
        <v>0</v>
      </c>
      <c r="E36" s="7">
        <v>198</v>
      </c>
      <c r="F36" s="7">
        <v>500</v>
      </c>
      <c r="G36" s="7">
        <v>0</v>
      </c>
      <c r="H36" s="7">
        <v>0</v>
      </c>
      <c r="I36" s="8">
        <v>198</v>
      </c>
      <c r="J36" s="8">
        <v>500</v>
      </c>
      <c r="K36" s="7">
        <v>15</v>
      </c>
      <c r="L36" s="7">
        <v>100</v>
      </c>
      <c r="M36" s="7">
        <v>120</v>
      </c>
      <c r="N36" s="7">
        <v>900</v>
      </c>
      <c r="O36" s="8">
        <v>333</v>
      </c>
      <c r="P36" s="8">
        <v>1500</v>
      </c>
      <c r="Q36" s="7">
        <v>12</v>
      </c>
      <c r="R36" s="7">
        <v>72</v>
      </c>
      <c r="S36" s="7">
        <v>274</v>
      </c>
      <c r="T36" s="7">
        <v>1275</v>
      </c>
      <c r="U36" s="7">
        <v>20</v>
      </c>
      <c r="V36" s="7">
        <v>80</v>
      </c>
      <c r="W36" s="7">
        <v>50</v>
      </c>
      <c r="X36" s="7">
        <v>400</v>
      </c>
      <c r="Y36" s="7">
        <v>10</v>
      </c>
      <c r="Z36" s="7">
        <v>20</v>
      </c>
      <c r="AA36" s="7">
        <v>0</v>
      </c>
      <c r="AB36" s="7">
        <v>0</v>
      </c>
      <c r="AC36" s="7">
        <v>0</v>
      </c>
      <c r="AD36" s="7">
        <v>0</v>
      </c>
      <c r="AE36" s="8">
        <v>80</v>
      </c>
      <c r="AF36" s="8">
        <v>500</v>
      </c>
      <c r="AG36" s="7">
        <v>3</v>
      </c>
      <c r="AH36" s="7">
        <v>5</v>
      </c>
      <c r="AI36" s="7">
        <v>0</v>
      </c>
      <c r="AJ36" s="7">
        <v>0</v>
      </c>
      <c r="AK36" s="7">
        <v>5</v>
      </c>
      <c r="AL36" s="7">
        <v>30</v>
      </c>
      <c r="AM36" s="7">
        <v>30</v>
      </c>
      <c r="AN36" s="7">
        <v>500</v>
      </c>
      <c r="AO36" s="7">
        <v>20</v>
      </c>
      <c r="AP36" s="7">
        <v>40</v>
      </c>
      <c r="AQ36" s="7">
        <v>1345</v>
      </c>
      <c r="AR36" s="7">
        <v>4620</v>
      </c>
      <c r="AS36" s="7">
        <v>30</v>
      </c>
      <c r="AT36" s="7">
        <v>110</v>
      </c>
      <c r="AU36" s="7">
        <v>1430</v>
      </c>
      <c r="AV36" s="7">
        <v>5300</v>
      </c>
      <c r="AW36" s="7">
        <v>269</v>
      </c>
      <c r="AX36" s="7">
        <v>924</v>
      </c>
      <c r="AY36" s="9">
        <v>1843</v>
      </c>
      <c r="AZ36" s="9">
        <v>7300</v>
      </c>
      <c r="BA36" s="9"/>
      <c r="BB36" s="9"/>
      <c r="BC36" s="7">
        <v>0</v>
      </c>
      <c r="BD36" s="7">
        <v>0</v>
      </c>
      <c r="BE36" s="7">
        <v>1</v>
      </c>
      <c r="BF36" s="7">
        <v>30</v>
      </c>
      <c r="BG36" s="7">
        <v>45</v>
      </c>
      <c r="BH36" s="7">
        <v>160</v>
      </c>
      <c r="BI36" s="7">
        <v>164</v>
      </c>
      <c r="BJ36" s="7">
        <v>290</v>
      </c>
      <c r="BK36" s="8">
        <v>210</v>
      </c>
      <c r="BL36" s="8">
        <v>480</v>
      </c>
      <c r="BM36" s="8">
        <v>2053</v>
      </c>
      <c r="BN36" s="8">
        <v>7780</v>
      </c>
      <c r="BO36" s="7">
        <v>800</v>
      </c>
      <c r="BP36" s="7">
        <v>3210</v>
      </c>
      <c r="BQ36" s="7">
        <v>360</v>
      </c>
      <c r="BR36" s="7">
        <v>360</v>
      </c>
    </row>
    <row r="37" spans="1:95" s="10" customFormat="1" ht="18" customHeight="1" x14ac:dyDescent="0.25">
      <c r="A37" s="39">
        <v>29</v>
      </c>
      <c r="B37" s="12" t="s">
        <v>32</v>
      </c>
      <c r="C37" s="7">
        <v>608</v>
      </c>
      <c r="D37" s="7">
        <v>2000</v>
      </c>
      <c r="E37" s="7">
        <v>1330</v>
      </c>
      <c r="F37" s="7">
        <v>10500</v>
      </c>
      <c r="G37" s="7">
        <v>40</v>
      </c>
      <c r="H37" s="7">
        <v>100</v>
      </c>
      <c r="I37" s="8">
        <v>1978</v>
      </c>
      <c r="J37" s="8">
        <v>12600</v>
      </c>
      <c r="K37" s="7">
        <v>400</v>
      </c>
      <c r="L37" s="7">
        <v>3000</v>
      </c>
      <c r="M37" s="7">
        <v>200</v>
      </c>
      <c r="N37" s="7">
        <v>500</v>
      </c>
      <c r="O37" s="8">
        <v>2578</v>
      </c>
      <c r="P37" s="8">
        <v>16100</v>
      </c>
      <c r="Q37" s="7">
        <v>22</v>
      </c>
      <c r="R37" s="7">
        <v>73</v>
      </c>
      <c r="S37" s="7">
        <v>2069</v>
      </c>
      <c r="T37" s="7">
        <v>12622</v>
      </c>
      <c r="U37" s="7">
        <v>3975</v>
      </c>
      <c r="V37" s="7">
        <v>37120</v>
      </c>
      <c r="W37" s="7">
        <v>800</v>
      </c>
      <c r="X37" s="7">
        <v>21000</v>
      </c>
      <c r="Y37" s="7">
        <v>60</v>
      </c>
      <c r="Z37" s="7">
        <v>280</v>
      </c>
      <c r="AA37" s="7">
        <v>0</v>
      </c>
      <c r="AB37" s="7">
        <v>0</v>
      </c>
      <c r="AC37" s="7">
        <v>105</v>
      </c>
      <c r="AD37" s="7">
        <v>40000</v>
      </c>
      <c r="AE37" s="8">
        <v>4940</v>
      </c>
      <c r="AF37" s="8">
        <v>98400</v>
      </c>
      <c r="AG37" s="7">
        <v>23</v>
      </c>
      <c r="AH37" s="7">
        <v>58</v>
      </c>
      <c r="AI37" s="7">
        <v>0</v>
      </c>
      <c r="AJ37" s="7">
        <v>0</v>
      </c>
      <c r="AK37" s="7">
        <v>60</v>
      </c>
      <c r="AL37" s="7">
        <v>150</v>
      </c>
      <c r="AM37" s="7">
        <v>100</v>
      </c>
      <c r="AN37" s="7">
        <v>1400</v>
      </c>
      <c r="AO37" s="7">
        <v>40</v>
      </c>
      <c r="AP37" s="7">
        <v>40</v>
      </c>
      <c r="AQ37" s="7">
        <v>90</v>
      </c>
      <c r="AR37" s="7">
        <v>210</v>
      </c>
      <c r="AS37" s="7">
        <v>90</v>
      </c>
      <c r="AT37" s="7">
        <v>200</v>
      </c>
      <c r="AU37" s="7">
        <v>380</v>
      </c>
      <c r="AV37" s="7">
        <v>2000</v>
      </c>
      <c r="AW37" s="7">
        <v>31</v>
      </c>
      <c r="AX37" s="7">
        <v>63</v>
      </c>
      <c r="AY37" s="9">
        <v>7898</v>
      </c>
      <c r="AZ37" s="9">
        <v>116500</v>
      </c>
      <c r="BA37" s="9"/>
      <c r="BB37" s="9"/>
      <c r="BC37" s="7">
        <v>0</v>
      </c>
      <c r="BD37" s="7">
        <v>0</v>
      </c>
      <c r="BE37" s="7">
        <v>15</v>
      </c>
      <c r="BF37" s="7">
        <v>520</v>
      </c>
      <c r="BG37" s="7">
        <v>260</v>
      </c>
      <c r="BH37" s="7">
        <v>4000</v>
      </c>
      <c r="BI37" s="7">
        <v>970</v>
      </c>
      <c r="BJ37" s="7">
        <v>5280</v>
      </c>
      <c r="BK37" s="8">
        <v>1245</v>
      </c>
      <c r="BL37" s="8">
        <v>9800</v>
      </c>
      <c r="BM37" s="8">
        <v>9143</v>
      </c>
      <c r="BN37" s="8">
        <v>126300</v>
      </c>
      <c r="BO37" s="7">
        <v>2020</v>
      </c>
      <c r="BP37" s="7">
        <v>9235</v>
      </c>
      <c r="BQ37" s="7">
        <v>368</v>
      </c>
      <c r="BR37" s="7">
        <v>368</v>
      </c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</row>
    <row r="38" spans="1:95" s="10" customFormat="1" ht="18" customHeight="1" x14ac:dyDescent="0.25">
      <c r="A38" s="37">
        <v>30</v>
      </c>
      <c r="B38" s="12" t="s">
        <v>33</v>
      </c>
      <c r="C38" s="7">
        <v>0</v>
      </c>
      <c r="D38" s="7">
        <v>0</v>
      </c>
      <c r="E38" s="7">
        <v>380</v>
      </c>
      <c r="F38" s="7">
        <v>3520</v>
      </c>
      <c r="G38" s="7">
        <v>0</v>
      </c>
      <c r="H38" s="7">
        <v>0</v>
      </c>
      <c r="I38" s="8">
        <v>380</v>
      </c>
      <c r="J38" s="8">
        <v>3520</v>
      </c>
      <c r="K38" s="7">
        <v>80</v>
      </c>
      <c r="L38" s="7">
        <v>180</v>
      </c>
      <c r="M38" s="7">
        <v>40</v>
      </c>
      <c r="N38" s="7">
        <v>100</v>
      </c>
      <c r="O38" s="8">
        <v>500</v>
      </c>
      <c r="P38" s="8">
        <v>3800</v>
      </c>
      <c r="Q38" s="7">
        <v>4</v>
      </c>
      <c r="R38" s="7">
        <v>7</v>
      </c>
      <c r="S38" s="7">
        <v>413</v>
      </c>
      <c r="T38" s="7">
        <v>3231</v>
      </c>
      <c r="U38" s="7">
        <v>2002</v>
      </c>
      <c r="V38" s="7">
        <v>7550</v>
      </c>
      <c r="W38" s="7">
        <v>115</v>
      </c>
      <c r="X38" s="7">
        <v>4000</v>
      </c>
      <c r="Y38" s="7">
        <v>50</v>
      </c>
      <c r="Z38" s="7">
        <v>250</v>
      </c>
      <c r="AA38" s="7">
        <v>0</v>
      </c>
      <c r="AB38" s="7">
        <v>0</v>
      </c>
      <c r="AC38" s="7">
        <v>45</v>
      </c>
      <c r="AD38" s="7">
        <v>1000</v>
      </c>
      <c r="AE38" s="8">
        <v>2212</v>
      </c>
      <c r="AF38" s="8">
        <v>12800</v>
      </c>
      <c r="AG38" s="7">
        <v>16</v>
      </c>
      <c r="AH38" s="7">
        <v>75</v>
      </c>
      <c r="AI38" s="7">
        <v>0</v>
      </c>
      <c r="AJ38" s="7">
        <v>0</v>
      </c>
      <c r="AK38" s="7">
        <v>20</v>
      </c>
      <c r="AL38" s="7">
        <v>40</v>
      </c>
      <c r="AM38" s="7">
        <v>20</v>
      </c>
      <c r="AN38" s="7">
        <v>300</v>
      </c>
      <c r="AO38" s="7">
        <v>0</v>
      </c>
      <c r="AP38" s="7">
        <v>0</v>
      </c>
      <c r="AQ38" s="7">
        <v>10</v>
      </c>
      <c r="AR38" s="7">
        <v>20</v>
      </c>
      <c r="AS38" s="7">
        <v>20</v>
      </c>
      <c r="AT38" s="7">
        <v>40</v>
      </c>
      <c r="AU38" s="7">
        <v>70</v>
      </c>
      <c r="AV38" s="7">
        <v>400</v>
      </c>
      <c r="AW38" s="7">
        <v>4</v>
      </c>
      <c r="AX38" s="7">
        <v>4</v>
      </c>
      <c r="AY38" s="9">
        <v>2782</v>
      </c>
      <c r="AZ38" s="9">
        <v>17000</v>
      </c>
      <c r="BA38" s="9"/>
      <c r="BB38" s="9"/>
      <c r="BC38" s="7">
        <v>0</v>
      </c>
      <c r="BD38" s="7">
        <v>0</v>
      </c>
      <c r="BE38" s="7">
        <v>5</v>
      </c>
      <c r="BF38" s="7">
        <v>150</v>
      </c>
      <c r="BG38" s="7">
        <v>127</v>
      </c>
      <c r="BH38" s="7">
        <v>660</v>
      </c>
      <c r="BI38" s="7">
        <v>428</v>
      </c>
      <c r="BJ38" s="7">
        <v>980</v>
      </c>
      <c r="BK38" s="8">
        <v>560</v>
      </c>
      <c r="BL38" s="8">
        <v>1790</v>
      </c>
      <c r="BM38" s="8">
        <v>3342</v>
      </c>
      <c r="BN38" s="8">
        <v>18790</v>
      </c>
      <c r="BO38" s="7">
        <v>70</v>
      </c>
      <c r="BP38" s="7">
        <v>400</v>
      </c>
      <c r="BQ38" s="7">
        <v>13</v>
      </c>
      <c r="BR38" s="7">
        <v>13</v>
      </c>
    </row>
    <row r="39" spans="1:95" s="10" customFormat="1" ht="18" customHeight="1" x14ac:dyDescent="0.25">
      <c r="A39" s="39">
        <v>31</v>
      </c>
      <c r="B39" s="12" t="s">
        <v>34</v>
      </c>
      <c r="C39" s="7">
        <v>436</v>
      </c>
      <c r="D39" s="7">
        <v>1500</v>
      </c>
      <c r="E39" s="7">
        <v>550</v>
      </c>
      <c r="F39" s="7">
        <v>4900</v>
      </c>
      <c r="G39" s="7">
        <v>44</v>
      </c>
      <c r="H39" s="7">
        <v>100</v>
      </c>
      <c r="I39" s="8">
        <v>1030</v>
      </c>
      <c r="J39" s="8">
        <v>6500</v>
      </c>
      <c r="K39" s="7">
        <v>60</v>
      </c>
      <c r="L39" s="7">
        <v>400</v>
      </c>
      <c r="M39" s="7">
        <v>610</v>
      </c>
      <c r="N39" s="7">
        <v>5000</v>
      </c>
      <c r="O39" s="8">
        <v>1700</v>
      </c>
      <c r="P39" s="8">
        <v>11900</v>
      </c>
      <c r="Q39" s="7">
        <v>32</v>
      </c>
      <c r="R39" s="7">
        <v>250</v>
      </c>
      <c r="S39" s="7">
        <v>1395</v>
      </c>
      <c r="T39" s="7">
        <v>10116</v>
      </c>
      <c r="U39" s="7">
        <v>653</v>
      </c>
      <c r="V39" s="7">
        <v>4280</v>
      </c>
      <c r="W39" s="7">
        <v>150</v>
      </c>
      <c r="X39" s="7">
        <v>3200</v>
      </c>
      <c r="Y39" s="7">
        <v>10</v>
      </c>
      <c r="Z39" s="7">
        <v>20</v>
      </c>
      <c r="AA39" s="7">
        <v>0</v>
      </c>
      <c r="AB39" s="7">
        <v>0</v>
      </c>
      <c r="AC39" s="7">
        <v>15</v>
      </c>
      <c r="AD39" s="7">
        <v>3000</v>
      </c>
      <c r="AE39" s="8">
        <v>828</v>
      </c>
      <c r="AF39" s="8">
        <v>10500</v>
      </c>
      <c r="AG39" s="7">
        <v>4</v>
      </c>
      <c r="AH39" s="7">
        <v>7</v>
      </c>
      <c r="AI39" s="7">
        <v>0</v>
      </c>
      <c r="AJ39" s="7">
        <v>0</v>
      </c>
      <c r="AK39" s="7">
        <v>0</v>
      </c>
      <c r="AL39" s="7">
        <v>0</v>
      </c>
      <c r="AM39" s="7">
        <v>10</v>
      </c>
      <c r="AN39" s="7">
        <v>80</v>
      </c>
      <c r="AO39" s="7">
        <v>0</v>
      </c>
      <c r="AP39" s="7">
        <v>0</v>
      </c>
      <c r="AQ39" s="7">
        <v>5</v>
      </c>
      <c r="AR39" s="7">
        <v>10</v>
      </c>
      <c r="AS39" s="7">
        <v>5</v>
      </c>
      <c r="AT39" s="7">
        <v>10</v>
      </c>
      <c r="AU39" s="7">
        <v>20</v>
      </c>
      <c r="AV39" s="7">
        <v>100</v>
      </c>
      <c r="AW39" s="7">
        <v>2</v>
      </c>
      <c r="AX39" s="7">
        <v>2</v>
      </c>
      <c r="AY39" s="9">
        <v>2548</v>
      </c>
      <c r="AZ39" s="9">
        <v>22500</v>
      </c>
      <c r="BA39" s="9"/>
      <c r="BB39" s="9"/>
      <c r="BC39" s="7">
        <v>0</v>
      </c>
      <c r="BD39" s="7">
        <v>0</v>
      </c>
      <c r="BE39" s="7">
        <v>2</v>
      </c>
      <c r="BF39" s="7">
        <v>60</v>
      </c>
      <c r="BG39" s="7">
        <v>170</v>
      </c>
      <c r="BH39" s="7">
        <v>1100</v>
      </c>
      <c r="BI39" s="7">
        <v>358</v>
      </c>
      <c r="BJ39" s="7">
        <v>1273</v>
      </c>
      <c r="BK39" s="8">
        <v>530</v>
      </c>
      <c r="BL39" s="8">
        <v>2433</v>
      </c>
      <c r="BM39" s="8">
        <v>3078</v>
      </c>
      <c r="BN39" s="8">
        <v>24933</v>
      </c>
      <c r="BO39" s="7">
        <v>100</v>
      </c>
      <c r="BP39" s="7">
        <v>400</v>
      </c>
      <c r="BQ39" s="7">
        <v>16</v>
      </c>
      <c r="BR39" s="7">
        <v>16</v>
      </c>
    </row>
    <row r="40" spans="1:95" s="10" customFormat="1" ht="18" customHeight="1" x14ac:dyDescent="0.25">
      <c r="A40" s="37">
        <v>32</v>
      </c>
      <c r="B40" s="12" t="s">
        <v>35</v>
      </c>
      <c r="C40" s="7">
        <v>120</v>
      </c>
      <c r="D40" s="7">
        <v>300</v>
      </c>
      <c r="E40" s="7">
        <v>100</v>
      </c>
      <c r="F40" s="7">
        <v>250</v>
      </c>
      <c r="G40" s="7">
        <v>20</v>
      </c>
      <c r="H40" s="7">
        <v>50</v>
      </c>
      <c r="I40" s="8">
        <v>240</v>
      </c>
      <c r="J40" s="8">
        <v>600</v>
      </c>
      <c r="K40" s="7">
        <v>25</v>
      </c>
      <c r="L40" s="7">
        <v>200</v>
      </c>
      <c r="M40" s="7">
        <v>80</v>
      </c>
      <c r="N40" s="7">
        <v>400</v>
      </c>
      <c r="O40" s="8">
        <v>345</v>
      </c>
      <c r="P40" s="8">
        <v>1200</v>
      </c>
      <c r="Q40" s="7">
        <v>9</v>
      </c>
      <c r="R40" s="7">
        <v>40</v>
      </c>
      <c r="S40" s="7">
        <v>261</v>
      </c>
      <c r="T40" s="7">
        <v>960</v>
      </c>
      <c r="U40" s="7">
        <v>1475</v>
      </c>
      <c r="V40" s="7">
        <v>8950</v>
      </c>
      <c r="W40" s="7">
        <v>100</v>
      </c>
      <c r="X40" s="7">
        <v>1000</v>
      </c>
      <c r="Y40" s="7">
        <v>30</v>
      </c>
      <c r="Z40" s="7">
        <v>50</v>
      </c>
      <c r="AA40" s="7">
        <v>0</v>
      </c>
      <c r="AB40" s="7">
        <v>0</v>
      </c>
      <c r="AC40" s="7">
        <v>15</v>
      </c>
      <c r="AD40" s="7">
        <v>4000</v>
      </c>
      <c r="AE40" s="8">
        <v>1620</v>
      </c>
      <c r="AF40" s="8">
        <v>14000</v>
      </c>
      <c r="AG40" s="7">
        <v>8</v>
      </c>
      <c r="AH40" s="7">
        <v>12</v>
      </c>
      <c r="AI40" s="7">
        <v>0</v>
      </c>
      <c r="AJ40" s="7">
        <v>0</v>
      </c>
      <c r="AK40" s="7">
        <v>4</v>
      </c>
      <c r="AL40" s="7">
        <v>15</v>
      </c>
      <c r="AM40" s="7">
        <v>135</v>
      </c>
      <c r="AN40" s="7">
        <v>1800</v>
      </c>
      <c r="AO40" s="7">
        <v>5</v>
      </c>
      <c r="AP40" s="7">
        <v>10</v>
      </c>
      <c r="AQ40" s="7">
        <v>424</v>
      </c>
      <c r="AR40" s="7">
        <v>955</v>
      </c>
      <c r="AS40" s="7">
        <v>112</v>
      </c>
      <c r="AT40" s="7">
        <v>1020</v>
      </c>
      <c r="AU40" s="7">
        <v>680</v>
      </c>
      <c r="AV40" s="7">
        <v>3800</v>
      </c>
      <c r="AW40" s="7">
        <v>49</v>
      </c>
      <c r="AX40" s="7">
        <v>55</v>
      </c>
      <c r="AY40" s="9">
        <v>2645</v>
      </c>
      <c r="AZ40" s="9">
        <v>19000</v>
      </c>
      <c r="BA40" s="9"/>
      <c r="BB40" s="9"/>
      <c r="BC40" s="7">
        <v>0</v>
      </c>
      <c r="BD40" s="7">
        <v>0</v>
      </c>
      <c r="BE40" s="7">
        <v>4</v>
      </c>
      <c r="BF40" s="7">
        <v>135</v>
      </c>
      <c r="BG40" s="7">
        <v>180</v>
      </c>
      <c r="BH40" s="7">
        <v>1450</v>
      </c>
      <c r="BI40" s="7">
        <v>696</v>
      </c>
      <c r="BJ40" s="7">
        <v>1635</v>
      </c>
      <c r="BK40" s="8">
        <v>880</v>
      </c>
      <c r="BL40" s="8">
        <v>3220</v>
      </c>
      <c r="BM40" s="8">
        <v>3525</v>
      </c>
      <c r="BN40" s="8">
        <v>22220</v>
      </c>
      <c r="BO40" s="7">
        <v>700</v>
      </c>
      <c r="BP40" s="7">
        <v>4835</v>
      </c>
      <c r="BQ40" s="7">
        <v>70</v>
      </c>
      <c r="BR40" s="7">
        <v>70</v>
      </c>
    </row>
    <row r="41" spans="1:95" s="10" customFormat="1" ht="18" customHeight="1" x14ac:dyDescent="0.25">
      <c r="A41" s="39">
        <v>33</v>
      </c>
      <c r="B41" s="12" t="s">
        <v>36</v>
      </c>
      <c r="C41" s="7">
        <v>1120</v>
      </c>
      <c r="D41" s="7">
        <v>5500</v>
      </c>
      <c r="E41" s="7">
        <v>550</v>
      </c>
      <c r="F41" s="7">
        <v>4540</v>
      </c>
      <c r="G41" s="7">
        <v>82</v>
      </c>
      <c r="H41" s="7">
        <v>200</v>
      </c>
      <c r="I41" s="8">
        <v>1752</v>
      </c>
      <c r="J41" s="8">
        <v>10240</v>
      </c>
      <c r="K41" s="7">
        <v>26</v>
      </c>
      <c r="L41" s="7">
        <v>60</v>
      </c>
      <c r="M41" s="7">
        <v>180</v>
      </c>
      <c r="N41" s="7">
        <v>1000</v>
      </c>
      <c r="O41" s="8">
        <v>1958</v>
      </c>
      <c r="P41" s="8">
        <v>11300</v>
      </c>
      <c r="Q41" s="7">
        <v>9</v>
      </c>
      <c r="R41" s="7">
        <v>50</v>
      </c>
      <c r="S41" s="7">
        <v>1608</v>
      </c>
      <c r="T41" s="7">
        <v>9608</v>
      </c>
      <c r="U41" s="7">
        <v>1918</v>
      </c>
      <c r="V41" s="7">
        <v>9100</v>
      </c>
      <c r="W41" s="7">
        <v>200</v>
      </c>
      <c r="X41" s="7">
        <v>3500</v>
      </c>
      <c r="Y41" s="7">
        <v>0</v>
      </c>
      <c r="Z41" s="7">
        <v>0</v>
      </c>
      <c r="AA41" s="7">
        <v>0</v>
      </c>
      <c r="AB41" s="7">
        <v>0</v>
      </c>
      <c r="AC41" s="7">
        <v>2</v>
      </c>
      <c r="AD41" s="7">
        <v>100</v>
      </c>
      <c r="AE41" s="8">
        <v>2120</v>
      </c>
      <c r="AF41" s="8">
        <v>12700</v>
      </c>
      <c r="AG41" s="7">
        <v>0</v>
      </c>
      <c r="AH41" s="7">
        <v>0</v>
      </c>
      <c r="AI41" s="7">
        <v>0</v>
      </c>
      <c r="AJ41" s="7">
        <v>0</v>
      </c>
      <c r="AK41" s="7">
        <v>30</v>
      </c>
      <c r="AL41" s="7">
        <v>120</v>
      </c>
      <c r="AM41" s="7">
        <v>80</v>
      </c>
      <c r="AN41" s="7">
        <v>760</v>
      </c>
      <c r="AO41" s="7">
        <v>0</v>
      </c>
      <c r="AP41" s="7">
        <v>0</v>
      </c>
      <c r="AQ41" s="7">
        <v>10</v>
      </c>
      <c r="AR41" s="7">
        <v>20</v>
      </c>
      <c r="AS41" s="7">
        <v>20</v>
      </c>
      <c r="AT41" s="7">
        <v>100</v>
      </c>
      <c r="AU41" s="7">
        <v>140</v>
      </c>
      <c r="AV41" s="7">
        <v>1000</v>
      </c>
      <c r="AW41" s="7">
        <v>4</v>
      </c>
      <c r="AX41" s="7">
        <v>4</v>
      </c>
      <c r="AY41" s="9">
        <v>4218</v>
      </c>
      <c r="AZ41" s="9">
        <v>25000</v>
      </c>
      <c r="BA41" s="9"/>
      <c r="BB41" s="9"/>
      <c r="BC41" s="7">
        <v>0</v>
      </c>
      <c r="BD41" s="7">
        <v>0</v>
      </c>
      <c r="BE41" s="7">
        <v>0</v>
      </c>
      <c r="BF41" s="7">
        <v>0</v>
      </c>
      <c r="BG41" s="7">
        <v>155</v>
      </c>
      <c r="BH41" s="7">
        <v>740</v>
      </c>
      <c r="BI41" s="7">
        <v>340</v>
      </c>
      <c r="BJ41" s="7">
        <v>1271</v>
      </c>
      <c r="BK41" s="8">
        <v>495</v>
      </c>
      <c r="BL41" s="8">
        <v>2011</v>
      </c>
      <c r="BM41" s="8">
        <v>4713</v>
      </c>
      <c r="BN41" s="8">
        <v>27011</v>
      </c>
      <c r="BO41" s="7">
        <v>915</v>
      </c>
      <c r="BP41" s="7">
        <v>6000</v>
      </c>
      <c r="BQ41" s="7">
        <v>139</v>
      </c>
      <c r="BR41" s="7">
        <v>900</v>
      </c>
    </row>
    <row r="42" spans="1:95" s="19" customFormat="1" ht="18" customHeight="1" x14ac:dyDescent="0.25">
      <c r="A42" s="37">
        <v>34</v>
      </c>
      <c r="B42" s="6" t="s">
        <v>82</v>
      </c>
      <c r="C42" s="7">
        <v>112</v>
      </c>
      <c r="D42" s="7">
        <v>300</v>
      </c>
      <c r="E42" s="7">
        <v>30</v>
      </c>
      <c r="F42" s="7">
        <v>90</v>
      </c>
      <c r="G42" s="7">
        <v>0</v>
      </c>
      <c r="H42" s="7">
        <v>0</v>
      </c>
      <c r="I42" s="8">
        <v>142</v>
      </c>
      <c r="J42" s="8">
        <v>390</v>
      </c>
      <c r="K42" s="7">
        <v>12</v>
      </c>
      <c r="L42" s="7">
        <v>50</v>
      </c>
      <c r="M42" s="7">
        <v>8</v>
      </c>
      <c r="N42" s="7">
        <v>20</v>
      </c>
      <c r="O42" s="8">
        <v>162</v>
      </c>
      <c r="P42" s="8">
        <v>460</v>
      </c>
      <c r="Q42" s="7">
        <v>2</v>
      </c>
      <c r="R42" s="7">
        <v>3</v>
      </c>
      <c r="S42" s="7">
        <v>138</v>
      </c>
      <c r="T42" s="7">
        <v>391</v>
      </c>
      <c r="U42" s="7">
        <v>138</v>
      </c>
      <c r="V42" s="7">
        <v>890</v>
      </c>
      <c r="W42" s="7">
        <v>50</v>
      </c>
      <c r="X42" s="7">
        <v>600</v>
      </c>
      <c r="Y42" s="7">
        <v>10</v>
      </c>
      <c r="Z42" s="7">
        <v>10</v>
      </c>
      <c r="AA42" s="7">
        <v>0</v>
      </c>
      <c r="AB42" s="7">
        <v>0</v>
      </c>
      <c r="AC42" s="7">
        <v>0</v>
      </c>
      <c r="AD42" s="7">
        <v>0</v>
      </c>
      <c r="AE42" s="8">
        <v>198</v>
      </c>
      <c r="AF42" s="8">
        <v>1500</v>
      </c>
      <c r="AG42" s="7">
        <v>2</v>
      </c>
      <c r="AH42" s="7">
        <v>2</v>
      </c>
      <c r="AI42" s="7">
        <v>0</v>
      </c>
      <c r="AJ42" s="7">
        <v>0</v>
      </c>
      <c r="AK42" s="7">
        <v>10</v>
      </c>
      <c r="AL42" s="7">
        <v>40</v>
      </c>
      <c r="AM42" s="7">
        <v>35</v>
      </c>
      <c r="AN42" s="7">
        <v>250</v>
      </c>
      <c r="AO42" s="7">
        <v>10</v>
      </c>
      <c r="AP42" s="7">
        <v>10</v>
      </c>
      <c r="AQ42" s="7">
        <v>63</v>
      </c>
      <c r="AR42" s="7">
        <v>220</v>
      </c>
      <c r="AS42" s="7">
        <v>10</v>
      </c>
      <c r="AT42" s="7">
        <v>20</v>
      </c>
      <c r="AU42" s="7">
        <v>128</v>
      </c>
      <c r="AV42" s="7">
        <v>540</v>
      </c>
      <c r="AW42" s="7">
        <v>10</v>
      </c>
      <c r="AX42" s="7">
        <v>33</v>
      </c>
      <c r="AY42" s="9">
        <v>488</v>
      </c>
      <c r="AZ42" s="9">
        <v>2500</v>
      </c>
      <c r="BA42" s="9"/>
      <c r="BB42" s="9"/>
      <c r="BC42" s="7">
        <v>0</v>
      </c>
      <c r="BD42" s="7">
        <v>0</v>
      </c>
      <c r="BE42" s="7">
        <v>0</v>
      </c>
      <c r="BF42" s="7">
        <v>0</v>
      </c>
      <c r="BG42" s="7">
        <v>100</v>
      </c>
      <c r="BH42" s="7">
        <v>200</v>
      </c>
      <c r="BI42" s="7">
        <v>180</v>
      </c>
      <c r="BJ42" s="7">
        <v>515</v>
      </c>
      <c r="BK42" s="8">
        <v>280</v>
      </c>
      <c r="BL42" s="8">
        <v>715</v>
      </c>
      <c r="BM42" s="8">
        <v>768</v>
      </c>
      <c r="BN42" s="8">
        <v>3215</v>
      </c>
      <c r="BO42" s="7">
        <v>95</v>
      </c>
      <c r="BP42" s="7">
        <v>320</v>
      </c>
      <c r="BQ42" s="7">
        <v>19</v>
      </c>
      <c r="BR42" s="7">
        <v>19</v>
      </c>
    </row>
    <row r="43" spans="1:95" s="16" customFormat="1" ht="18" customHeight="1" x14ac:dyDescent="0.25">
      <c r="A43" s="38" t="s">
        <v>37</v>
      </c>
      <c r="B43" s="13" t="s">
        <v>38</v>
      </c>
      <c r="C43" s="8">
        <v>9506</v>
      </c>
      <c r="D43" s="8">
        <v>40500</v>
      </c>
      <c r="E43" s="8">
        <v>5450</v>
      </c>
      <c r="F43" s="8">
        <v>34760</v>
      </c>
      <c r="G43" s="8">
        <v>298</v>
      </c>
      <c r="H43" s="8">
        <v>650</v>
      </c>
      <c r="I43" s="8">
        <v>15254</v>
      </c>
      <c r="J43" s="8">
        <v>75910</v>
      </c>
      <c r="K43" s="8">
        <v>1182</v>
      </c>
      <c r="L43" s="8">
        <v>9580</v>
      </c>
      <c r="M43" s="8">
        <v>1973</v>
      </c>
      <c r="N43" s="8">
        <v>9270</v>
      </c>
      <c r="O43" s="8">
        <v>18409</v>
      </c>
      <c r="P43" s="8">
        <v>94760</v>
      </c>
      <c r="Q43" s="8">
        <v>170</v>
      </c>
      <c r="R43" s="8">
        <v>705</v>
      </c>
      <c r="S43" s="8">
        <v>14833</v>
      </c>
      <c r="T43" s="8">
        <v>77009</v>
      </c>
      <c r="U43" s="8">
        <v>12378</v>
      </c>
      <c r="V43" s="8">
        <v>87585</v>
      </c>
      <c r="W43" s="8">
        <v>2330</v>
      </c>
      <c r="X43" s="8">
        <v>56600</v>
      </c>
      <c r="Y43" s="8">
        <v>238</v>
      </c>
      <c r="Z43" s="8">
        <v>915</v>
      </c>
      <c r="AA43" s="8">
        <v>0</v>
      </c>
      <c r="AB43" s="8">
        <v>0</v>
      </c>
      <c r="AC43" s="8">
        <v>227</v>
      </c>
      <c r="AD43" s="8">
        <v>51800</v>
      </c>
      <c r="AE43" s="8">
        <v>15173</v>
      </c>
      <c r="AF43" s="8">
        <v>196900</v>
      </c>
      <c r="AG43" s="8">
        <v>81</v>
      </c>
      <c r="AH43" s="8">
        <v>221</v>
      </c>
      <c r="AI43" s="8">
        <v>1</v>
      </c>
      <c r="AJ43" s="8">
        <v>100</v>
      </c>
      <c r="AK43" s="8">
        <v>189</v>
      </c>
      <c r="AL43" s="8">
        <v>635</v>
      </c>
      <c r="AM43" s="8">
        <v>640</v>
      </c>
      <c r="AN43" s="8">
        <v>8890</v>
      </c>
      <c r="AO43" s="8">
        <v>110</v>
      </c>
      <c r="AP43" s="8">
        <v>145</v>
      </c>
      <c r="AQ43" s="8">
        <v>2504</v>
      </c>
      <c r="AR43" s="8">
        <v>7840</v>
      </c>
      <c r="AS43" s="8">
        <v>602</v>
      </c>
      <c r="AT43" s="8">
        <v>2530</v>
      </c>
      <c r="AU43" s="8">
        <v>4046</v>
      </c>
      <c r="AV43" s="8">
        <v>20140</v>
      </c>
      <c r="AW43" s="8">
        <v>471</v>
      </c>
      <c r="AX43" s="8">
        <v>1369</v>
      </c>
      <c r="AY43" s="9">
        <v>37628</v>
      </c>
      <c r="AZ43" s="9">
        <v>311800</v>
      </c>
      <c r="BA43" s="8">
        <v>0</v>
      </c>
      <c r="BB43" s="8">
        <v>0</v>
      </c>
      <c r="BC43" s="8">
        <v>0</v>
      </c>
      <c r="BD43" s="8">
        <v>0</v>
      </c>
      <c r="BE43" s="8">
        <v>46</v>
      </c>
      <c r="BF43" s="8">
        <v>1545</v>
      </c>
      <c r="BG43" s="8">
        <v>1752</v>
      </c>
      <c r="BH43" s="8">
        <v>13110</v>
      </c>
      <c r="BI43" s="8">
        <v>4737</v>
      </c>
      <c r="BJ43" s="8">
        <v>17171</v>
      </c>
      <c r="BK43" s="8">
        <v>6535</v>
      </c>
      <c r="BL43" s="8">
        <v>31826</v>
      </c>
      <c r="BM43" s="8">
        <v>44163</v>
      </c>
      <c r="BN43" s="8">
        <v>343626</v>
      </c>
      <c r="BO43" s="8">
        <v>10175</v>
      </c>
      <c r="BP43" s="8">
        <v>45300</v>
      </c>
      <c r="BQ43" s="8">
        <v>1785</v>
      </c>
      <c r="BR43" s="8">
        <v>2546</v>
      </c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</row>
    <row r="44" spans="1:95" s="16" customFormat="1" ht="18" customHeight="1" x14ac:dyDescent="0.25">
      <c r="A44" s="38"/>
      <c r="B44" s="13" t="s">
        <v>39</v>
      </c>
      <c r="C44" s="8">
        <v>48380</v>
      </c>
      <c r="D44" s="8">
        <v>181900</v>
      </c>
      <c r="E44" s="8">
        <v>18867</v>
      </c>
      <c r="F44" s="8">
        <v>69110</v>
      </c>
      <c r="G44" s="8">
        <v>758</v>
      </c>
      <c r="H44" s="8">
        <v>1900</v>
      </c>
      <c r="I44" s="8">
        <v>68005</v>
      </c>
      <c r="J44" s="8">
        <v>252910</v>
      </c>
      <c r="K44" s="8">
        <v>1816</v>
      </c>
      <c r="L44" s="8">
        <v>13640</v>
      </c>
      <c r="M44" s="8">
        <v>3323</v>
      </c>
      <c r="N44" s="8">
        <v>14220</v>
      </c>
      <c r="O44" s="8">
        <v>73144</v>
      </c>
      <c r="P44" s="8">
        <v>280770</v>
      </c>
      <c r="Q44" s="8">
        <v>299</v>
      </c>
      <c r="R44" s="8">
        <v>1039</v>
      </c>
      <c r="S44" s="8">
        <v>59718</v>
      </c>
      <c r="T44" s="8">
        <v>232296</v>
      </c>
      <c r="U44" s="8">
        <v>36954</v>
      </c>
      <c r="V44" s="8">
        <v>183585</v>
      </c>
      <c r="W44" s="8">
        <v>5530</v>
      </c>
      <c r="X44" s="8">
        <v>127010</v>
      </c>
      <c r="Y44" s="8">
        <v>530</v>
      </c>
      <c r="Z44" s="8">
        <v>1715</v>
      </c>
      <c r="AA44" s="8">
        <v>151</v>
      </c>
      <c r="AB44" s="8">
        <v>340</v>
      </c>
      <c r="AC44" s="8">
        <v>655</v>
      </c>
      <c r="AD44" s="8">
        <v>104150</v>
      </c>
      <c r="AE44" s="8">
        <v>43820</v>
      </c>
      <c r="AF44" s="8">
        <v>416800</v>
      </c>
      <c r="AG44" s="8">
        <v>195</v>
      </c>
      <c r="AH44" s="8">
        <v>403</v>
      </c>
      <c r="AI44" s="8">
        <v>72</v>
      </c>
      <c r="AJ44" s="8">
        <v>5475</v>
      </c>
      <c r="AK44" s="8">
        <v>1850</v>
      </c>
      <c r="AL44" s="8">
        <v>7840</v>
      </c>
      <c r="AM44" s="8">
        <v>3577</v>
      </c>
      <c r="AN44" s="8">
        <v>28975</v>
      </c>
      <c r="AO44" s="8">
        <v>317</v>
      </c>
      <c r="AP44" s="8">
        <v>370</v>
      </c>
      <c r="AQ44" s="8">
        <v>5042</v>
      </c>
      <c r="AR44" s="8">
        <v>17435</v>
      </c>
      <c r="AS44" s="8">
        <v>3151</v>
      </c>
      <c r="AT44" s="8">
        <v>10835</v>
      </c>
      <c r="AU44" s="8">
        <v>14009</v>
      </c>
      <c r="AV44" s="8">
        <v>70930</v>
      </c>
      <c r="AW44" s="8">
        <v>716</v>
      </c>
      <c r="AX44" s="8">
        <v>1690</v>
      </c>
      <c r="AY44" s="8">
        <v>130973</v>
      </c>
      <c r="AZ44" s="8">
        <v>768500</v>
      </c>
      <c r="BA44" s="8">
        <v>0</v>
      </c>
      <c r="BB44" s="8">
        <v>0</v>
      </c>
      <c r="BC44" s="8">
        <v>21</v>
      </c>
      <c r="BD44" s="8">
        <v>350</v>
      </c>
      <c r="BE44" s="8">
        <v>87</v>
      </c>
      <c r="BF44" s="8">
        <v>2920</v>
      </c>
      <c r="BG44" s="8">
        <v>4299</v>
      </c>
      <c r="BH44" s="8">
        <v>17474</v>
      </c>
      <c r="BI44" s="8">
        <v>14633</v>
      </c>
      <c r="BJ44" s="8">
        <v>36549</v>
      </c>
      <c r="BK44" s="8">
        <v>19040</v>
      </c>
      <c r="BL44" s="8">
        <v>57293</v>
      </c>
      <c r="BM44" s="8">
        <v>150013</v>
      </c>
      <c r="BN44" s="8">
        <v>825793</v>
      </c>
      <c r="BO44" s="8">
        <v>37805</v>
      </c>
      <c r="BP44" s="8">
        <v>147120</v>
      </c>
      <c r="BQ44" s="8">
        <v>5854</v>
      </c>
      <c r="BR44" s="8">
        <v>6615</v>
      </c>
    </row>
    <row r="45" spans="1:95" s="10" customFormat="1" ht="18" customHeight="1" x14ac:dyDescent="0.25">
      <c r="A45" s="37">
        <v>35</v>
      </c>
      <c r="B45" s="12" t="s">
        <v>90</v>
      </c>
      <c r="C45" s="7">
        <v>22810</v>
      </c>
      <c r="D45" s="7">
        <v>54500</v>
      </c>
      <c r="E45" s="7">
        <v>4210</v>
      </c>
      <c r="F45" s="7">
        <v>7370</v>
      </c>
      <c r="G45" s="7">
        <v>315</v>
      </c>
      <c r="H45" s="7">
        <v>450</v>
      </c>
      <c r="I45" s="8">
        <v>27335</v>
      </c>
      <c r="J45" s="8">
        <v>62320</v>
      </c>
      <c r="K45" s="7">
        <v>325</v>
      </c>
      <c r="L45" s="7">
        <v>2420</v>
      </c>
      <c r="M45" s="7">
        <v>340</v>
      </c>
      <c r="N45" s="7">
        <v>560</v>
      </c>
      <c r="O45" s="8">
        <v>28000</v>
      </c>
      <c r="P45" s="8">
        <v>65300</v>
      </c>
      <c r="Q45" s="7">
        <v>78</v>
      </c>
      <c r="R45" s="7">
        <v>112</v>
      </c>
      <c r="S45" s="7">
        <v>23829</v>
      </c>
      <c r="T45" s="7">
        <v>57491</v>
      </c>
      <c r="U45" s="7">
        <v>3420</v>
      </c>
      <c r="V45" s="7">
        <v>11210</v>
      </c>
      <c r="W45" s="7">
        <v>150</v>
      </c>
      <c r="X45" s="7">
        <v>2600</v>
      </c>
      <c r="Y45" s="7">
        <v>40</v>
      </c>
      <c r="Z45" s="7">
        <v>130</v>
      </c>
      <c r="AA45" s="7">
        <v>30</v>
      </c>
      <c r="AB45" s="7">
        <v>60</v>
      </c>
      <c r="AC45" s="7">
        <v>0</v>
      </c>
      <c r="AD45" s="7">
        <v>0</v>
      </c>
      <c r="AE45" s="8">
        <v>3640</v>
      </c>
      <c r="AF45" s="8">
        <v>14000</v>
      </c>
      <c r="AG45" s="7">
        <v>25</v>
      </c>
      <c r="AH45" s="7">
        <v>39</v>
      </c>
      <c r="AI45" s="7">
        <v>0</v>
      </c>
      <c r="AJ45" s="7">
        <v>0</v>
      </c>
      <c r="AK45" s="7">
        <v>250</v>
      </c>
      <c r="AL45" s="7">
        <v>400</v>
      </c>
      <c r="AM45" s="7">
        <v>350</v>
      </c>
      <c r="AN45" s="7">
        <v>3300</v>
      </c>
      <c r="AO45" s="7">
        <v>75</v>
      </c>
      <c r="AP45" s="7">
        <v>75</v>
      </c>
      <c r="AQ45" s="7">
        <v>331</v>
      </c>
      <c r="AR45" s="7">
        <v>675</v>
      </c>
      <c r="AS45" s="7">
        <v>14</v>
      </c>
      <c r="AT45" s="7">
        <v>50</v>
      </c>
      <c r="AU45" s="7">
        <v>1020</v>
      </c>
      <c r="AV45" s="7">
        <v>4500</v>
      </c>
      <c r="AW45" s="7">
        <v>34</v>
      </c>
      <c r="AX45" s="7">
        <v>68</v>
      </c>
      <c r="AY45" s="9">
        <v>32660</v>
      </c>
      <c r="AZ45" s="9">
        <v>83800</v>
      </c>
      <c r="BA45" s="9"/>
      <c r="BB45" s="9"/>
      <c r="BC45" s="7">
        <v>3</v>
      </c>
      <c r="BD45" s="7">
        <v>50</v>
      </c>
      <c r="BE45" s="7">
        <v>6</v>
      </c>
      <c r="BF45" s="7">
        <v>220</v>
      </c>
      <c r="BG45" s="7">
        <v>159</v>
      </c>
      <c r="BH45" s="7">
        <v>195</v>
      </c>
      <c r="BI45" s="7">
        <v>2242</v>
      </c>
      <c r="BJ45" s="7">
        <v>2171</v>
      </c>
      <c r="BK45" s="8">
        <v>2410</v>
      </c>
      <c r="BL45" s="8">
        <v>2636</v>
      </c>
      <c r="BM45" s="8">
        <v>35070</v>
      </c>
      <c r="BN45" s="8">
        <v>86436</v>
      </c>
      <c r="BO45" s="7">
        <v>10200</v>
      </c>
      <c r="BP45" s="7">
        <v>29100</v>
      </c>
      <c r="BQ45" s="7">
        <v>1551</v>
      </c>
      <c r="BR45" s="7">
        <v>4378</v>
      </c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</row>
    <row r="46" spans="1:95" s="10" customFormat="1" ht="18" customHeight="1" x14ac:dyDescent="0.25">
      <c r="A46" s="37">
        <v>36</v>
      </c>
      <c r="B46" s="11" t="s">
        <v>91</v>
      </c>
      <c r="C46" s="7"/>
      <c r="D46" s="7"/>
      <c r="E46" s="7"/>
      <c r="F46" s="7"/>
      <c r="G46" s="7"/>
      <c r="H46" s="7"/>
      <c r="I46" s="8">
        <v>0</v>
      </c>
      <c r="J46" s="8">
        <v>0</v>
      </c>
      <c r="K46" s="7"/>
      <c r="L46" s="7"/>
      <c r="M46" s="7"/>
      <c r="N46" s="7"/>
      <c r="O46" s="8">
        <v>0</v>
      </c>
      <c r="P46" s="8">
        <v>0</v>
      </c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8">
        <v>0</v>
      </c>
      <c r="AF46" s="8">
        <v>0</v>
      </c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>
        <v>0</v>
      </c>
      <c r="AV46" s="7">
        <v>0</v>
      </c>
      <c r="AW46" s="7"/>
      <c r="AX46" s="7"/>
      <c r="AY46" s="9">
        <v>0</v>
      </c>
      <c r="AZ46" s="9">
        <v>0</v>
      </c>
      <c r="BA46" s="9"/>
      <c r="BB46" s="9"/>
      <c r="BC46" s="7"/>
      <c r="BD46" s="7"/>
      <c r="BE46" s="7"/>
      <c r="BF46" s="7"/>
      <c r="BG46" s="7"/>
      <c r="BH46" s="7"/>
      <c r="BI46" s="7"/>
      <c r="BJ46" s="7"/>
      <c r="BK46" s="8">
        <v>0</v>
      </c>
      <c r="BL46" s="8">
        <v>0</v>
      </c>
      <c r="BM46" s="8">
        <v>0</v>
      </c>
      <c r="BN46" s="8">
        <v>0</v>
      </c>
      <c r="BO46" s="7"/>
      <c r="BP46" s="7"/>
      <c r="BQ46" s="7"/>
      <c r="BR46" s="7"/>
    </row>
    <row r="47" spans="1:95" s="16" customFormat="1" ht="18" customHeight="1" x14ac:dyDescent="0.25">
      <c r="A47" s="38"/>
      <c r="B47" s="13" t="s">
        <v>40</v>
      </c>
      <c r="C47" s="8">
        <v>22810</v>
      </c>
      <c r="D47" s="8">
        <v>54500</v>
      </c>
      <c r="E47" s="8">
        <v>4210</v>
      </c>
      <c r="F47" s="8">
        <v>7370</v>
      </c>
      <c r="G47" s="8">
        <v>315</v>
      </c>
      <c r="H47" s="8">
        <v>450</v>
      </c>
      <c r="I47" s="8">
        <v>27335</v>
      </c>
      <c r="J47" s="8">
        <v>62320</v>
      </c>
      <c r="K47" s="8">
        <v>325</v>
      </c>
      <c r="L47" s="8">
        <v>2420</v>
      </c>
      <c r="M47" s="8">
        <v>340</v>
      </c>
      <c r="N47" s="8">
        <v>560</v>
      </c>
      <c r="O47" s="8">
        <v>28000</v>
      </c>
      <c r="P47" s="8">
        <v>65300</v>
      </c>
      <c r="Q47" s="8">
        <v>78</v>
      </c>
      <c r="R47" s="8">
        <v>112</v>
      </c>
      <c r="S47" s="8">
        <v>23829</v>
      </c>
      <c r="T47" s="8">
        <v>57491</v>
      </c>
      <c r="U47" s="8">
        <v>3420</v>
      </c>
      <c r="V47" s="8">
        <v>11210</v>
      </c>
      <c r="W47" s="8">
        <v>150</v>
      </c>
      <c r="X47" s="8">
        <v>2600</v>
      </c>
      <c r="Y47" s="8">
        <v>40</v>
      </c>
      <c r="Z47" s="8">
        <v>130</v>
      </c>
      <c r="AA47" s="8">
        <v>30</v>
      </c>
      <c r="AB47" s="8">
        <v>60</v>
      </c>
      <c r="AC47" s="8">
        <v>0</v>
      </c>
      <c r="AD47" s="8">
        <v>0</v>
      </c>
      <c r="AE47" s="8">
        <v>3640</v>
      </c>
      <c r="AF47" s="8">
        <v>14000</v>
      </c>
      <c r="AG47" s="8">
        <v>25</v>
      </c>
      <c r="AH47" s="8">
        <v>39</v>
      </c>
      <c r="AI47" s="8">
        <v>0</v>
      </c>
      <c r="AJ47" s="8">
        <v>0</v>
      </c>
      <c r="AK47" s="8">
        <v>250</v>
      </c>
      <c r="AL47" s="8">
        <v>400</v>
      </c>
      <c r="AM47" s="8">
        <v>350</v>
      </c>
      <c r="AN47" s="8">
        <v>3300</v>
      </c>
      <c r="AO47" s="8">
        <v>75</v>
      </c>
      <c r="AP47" s="8">
        <v>75</v>
      </c>
      <c r="AQ47" s="8">
        <v>331</v>
      </c>
      <c r="AR47" s="8">
        <v>675</v>
      </c>
      <c r="AS47" s="8">
        <v>14</v>
      </c>
      <c r="AT47" s="8">
        <v>50</v>
      </c>
      <c r="AU47" s="8">
        <v>1020</v>
      </c>
      <c r="AV47" s="8">
        <v>4500</v>
      </c>
      <c r="AW47" s="8">
        <v>34</v>
      </c>
      <c r="AX47" s="8">
        <v>68</v>
      </c>
      <c r="AY47" s="9">
        <v>32660</v>
      </c>
      <c r="AZ47" s="9">
        <v>83800</v>
      </c>
      <c r="BA47" s="8">
        <v>0</v>
      </c>
      <c r="BB47" s="8">
        <v>0</v>
      </c>
      <c r="BC47" s="8">
        <v>3</v>
      </c>
      <c r="BD47" s="8">
        <v>50</v>
      </c>
      <c r="BE47" s="8">
        <v>6</v>
      </c>
      <c r="BF47" s="8">
        <v>220</v>
      </c>
      <c r="BG47" s="8">
        <v>159</v>
      </c>
      <c r="BH47" s="8">
        <v>195</v>
      </c>
      <c r="BI47" s="8">
        <v>2242</v>
      </c>
      <c r="BJ47" s="8">
        <v>2171</v>
      </c>
      <c r="BK47" s="8">
        <v>2410</v>
      </c>
      <c r="BL47" s="8">
        <v>2636</v>
      </c>
      <c r="BM47" s="8">
        <v>35070</v>
      </c>
      <c r="BN47" s="8">
        <v>86436</v>
      </c>
      <c r="BO47" s="8">
        <v>10200</v>
      </c>
      <c r="BP47" s="8">
        <v>29100</v>
      </c>
      <c r="BQ47" s="8">
        <v>1551</v>
      </c>
      <c r="BR47" s="8">
        <v>4378</v>
      </c>
    </row>
    <row r="48" spans="1:95" s="10" customFormat="1" ht="18" customHeight="1" x14ac:dyDescent="0.25">
      <c r="A48" s="37">
        <v>37</v>
      </c>
      <c r="B48" s="12" t="s">
        <v>80</v>
      </c>
      <c r="C48" s="7">
        <v>95220</v>
      </c>
      <c r="D48" s="7">
        <v>92800</v>
      </c>
      <c r="E48" s="7">
        <v>10</v>
      </c>
      <c r="F48" s="7">
        <v>10</v>
      </c>
      <c r="G48" s="7">
        <v>337</v>
      </c>
      <c r="H48" s="7">
        <v>530</v>
      </c>
      <c r="I48" s="8">
        <v>95567</v>
      </c>
      <c r="J48" s="8">
        <v>93340</v>
      </c>
      <c r="K48" s="7">
        <v>54</v>
      </c>
      <c r="L48" s="7">
        <v>190</v>
      </c>
      <c r="M48" s="7">
        <v>54</v>
      </c>
      <c r="N48" s="7">
        <v>100</v>
      </c>
      <c r="O48" s="8">
        <v>95675</v>
      </c>
      <c r="P48" s="8">
        <v>93630</v>
      </c>
      <c r="Q48" s="7">
        <v>0</v>
      </c>
      <c r="R48" s="7">
        <v>0</v>
      </c>
      <c r="S48" s="7">
        <v>74685</v>
      </c>
      <c r="T48" s="7">
        <v>73093</v>
      </c>
      <c r="U48" s="7">
        <v>448</v>
      </c>
      <c r="V48" s="7">
        <v>3300</v>
      </c>
      <c r="W48" s="7">
        <v>80</v>
      </c>
      <c r="X48" s="7">
        <v>1500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8">
        <v>528</v>
      </c>
      <c r="AF48" s="8">
        <v>4800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188</v>
      </c>
      <c r="AN48" s="7">
        <v>2050</v>
      </c>
      <c r="AO48" s="7">
        <v>0</v>
      </c>
      <c r="AP48" s="7">
        <v>0</v>
      </c>
      <c r="AQ48" s="7">
        <v>208</v>
      </c>
      <c r="AR48" s="7">
        <v>220</v>
      </c>
      <c r="AS48" s="7">
        <v>0</v>
      </c>
      <c r="AT48" s="7">
        <v>0</v>
      </c>
      <c r="AU48" s="7">
        <v>396</v>
      </c>
      <c r="AV48" s="7">
        <v>2270</v>
      </c>
      <c r="AW48" s="7">
        <v>6</v>
      </c>
      <c r="AX48" s="7">
        <v>6</v>
      </c>
      <c r="AY48" s="9">
        <v>96599</v>
      </c>
      <c r="AZ48" s="9">
        <v>100700</v>
      </c>
      <c r="BA48" s="9"/>
      <c r="BB48" s="9"/>
      <c r="BC48" s="7">
        <v>0</v>
      </c>
      <c r="BD48" s="7">
        <v>0</v>
      </c>
      <c r="BE48" s="7">
        <v>0</v>
      </c>
      <c r="BF48" s="7">
        <v>0</v>
      </c>
      <c r="BG48" s="7">
        <v>15</v>
      </c>
      <c r="BH48" s="7">
        <v>50</v>
      </c>
      <c r="BI48" s="7">
        <v>1245</v>
      </c>
      <c r="BJ48" s="7">
        <v>2210</v>
      </c>
      <c r="BK48" s="8">
        <v>1260</v>
      </c>
      <c r="BL48" s="8">
        <v>2260</v>
      </c>
      <c r="BM48" s="8">
        <v>97859</v>
      </c>
      <c r="BN48" s="8">
        <v>102960</v>
      </c>
      <c r="BO48" s="7">
        <v>21410</v>
      </c>
      <c r="BP48" s="7">
        <v>21900</v>
      </c>
      <c r="BQ48" s="7">
        <v>140</v>
      </c>
      <c r="BR48" s="7">
        <v>140</v>
      </c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</row>
    <row r="49" spans="1:94" s="10" customFormat="1" ht="18" customHeight="1" x14ac:dyDescent="0.25">
      <c r="A49" s="37">
        <v>38</v>
      </c>
      <c r="B49" s="12" t="s">
        <v>41</v>
      </c>
      <c r="C49" s="7">
        <v>0</v>
      </c>
      <c r="D49" s="7">
        <v>0</v>
      </c>
      <c r="E49" s="7">
        <v>80</v>
      </c>
      <c r="F49" s="7">
        <v>60</v>
      </c>
      <c r="G49" s="7">
        <v>0</v>
      </c>
      <c r="H49" s="7">
        <v>0</v>
      </c>
      <c r="I49" s="8">
        <v>80</v>
      </c>
      <c r="J49" s="8">
        <v>60</v>
      </c>
      <c r="K49" s="7">
        <v>22</v>
      </c>
      <c r="L49" s="7">
        <v>40</v>
      </c>
      <c r="M49" s="7">
        <v>50</v>
      </c>
      <c r="N49" s="7">
        <v>50</v>
      </c>
      <c r="O49" s="8">
        <v>152</v>
      </c>
      <c r="P49" s="8">
        <v>150</v>
      </c>
      <c r="Q49" s="7">
        <v>0</v>
      </c>
      <c r="R49" s="7">
        <v>0</v>
      </c>
      <c r="S49" s="7">
        <v>117</v>
      </c>
      <c r="T49" s="7">
        <v>115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7">
        <v>0</v>
      </c>
      <c r="AE49" s="8">
        <v>0</v>
      </c>
      <c r="AF49" s="8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5</v>
      </c>
      <c r="AN49" s="7">
        <v>45</v>
      </c>
      <c r="AO49" s="7">
        <v>0</v>
      </c>
      <c r="AP49" s="7">
        <v>0</v>
      </c>
      <c r="AQ49" s="7">
        <v>5</v>
      </c>
      <c r="AR49" s="7">
        <v>5</v>
      </c>
      <c r="AS49" s="7">
        <v>0</v>
      </c>
      <c r="AT49" s="7">
        <v>0</v>
      </c>
      <c r="AU49" s="7">
        <v>10</v>
      </c>
      <c r="AV49" s="7">
        <v>50</v>
      </c>
      <c r="AW49" s="7">
        <v>1</v>
      </c>
      <c r="AX49" s="7">
        <v>1</v>
      </c>
      <c r="AY49" s="9">
        <v>162</v>
      </c>
      <c r="AZ49" s="9">
        <v>200</v>
      </c>
      <c r="BA49" s="9"/>
      <c r="BB49" s="9"/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8">
        <v>0</v>
      </c>
      <c r="BL49" s="8">
        <v>0</v>
      </c>
      <c r="BM49" s="8">
        <v>162</v>
      </c>
      <c r="BN49" s="8">
        <v>200</v>
      </c>
      <c r="BO49" s="7">
        <v>65</v>
      </c>
      <c r="BP49" s="7">
        <v>100</v>
      </c>
      <c r="BQ49" s="7">
        <v>8</v>
      </c>
      <c r="BR49" s="7">
        <v>8</v>
      </c>
    </row>
    <row r="50" spans="1:94" s="16" customFormat="1" ht="18" customHeight="1" x14ac:dyDescent="0.25">
      <c r="A50" s="38"/>
      <c r="B50" s="13" t="s">
        <v>42</v>
      </c>
      <c r="C50" s="8">
        <v>95220</v>
      </c>
      <c r="D50" s="8">
        <v>92800</v>
      </c>
      <c r="E50" s="8">
        <v>90</v>
      </c>
      <c r="F50" s="8">
        <v>70</v>
      </c>
      <c r="G50" s="8">
        <v>337</v>
      </c>
      <c r="H50" s="8">
        <v>530</v>
      </c>
      <c r="I50" s="8">
        <v>95647</v>
      </c>
      <c r="J50" s="8">
        <v>93400</v>
      </c>
      <c r="K50" s="8">
        <v>76</v>
      </c>
      <c r="L50" s="8">
        <v>230</v>
      </c>
      <c r="M50" s="8">
        <v>104</v>
      </c>
      <c r="N50" s="8">
        <v>150</v>
      </c>
      <c r="O50" s="8">
        <v>95827</v>
      </c>
      <c r="P50" s="8">
        <v>93780</v>
      </c>
      <c r="Q50" s="8">
        <v>0</v>
      </c>
      <c r="R50" s="8">
        <v>0</v>
      </c>
      <c r="S50" s="8">
        <v>74802</v>
      </c>
      <c r="T50" s="8">
        <v>73208</v>
      </c>
      <c r="U50" s="8">
        <v>448</v>
      </c>
      <c r="V50" s="8">
        <v>3300</v>
      </c>
      <c r="W50" s="8">
        <v>80</v>
      </c>
      <c r="X50" s="8">
        <v>1500</v>
      </c>
      <c r="Y50" s="8">
        <v>0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528</v>
      </c>
      <c r="AF50" s="8">
        <v>4800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193</v>
      </c>
      <c r="AN50" s="8">
        <v>2095</v>
      </c>
      <c r="AO50" s="8">
        <v>0</v>
      </c>
      <c r="AP50" s="8">
        <v>0</v>
      </c>
      <c r="AQ50" s="8">
        <v>213</v>
      </c>
      <c r="AR50" s="8">
        <v>225</v>
      </c>
      <c r="AS50" s="8">
        <v>0</v>
      </c>
      <c r="AT50" s="8">
        <v>0</v>
      </c>
      <c r="AU50" s="8">
        <v>406</v>
      </c>
      <c r="AV50" s="8">
        <v>2320</v>
      </c>
      <c r="AW50" s="8">
        <v>7</v>
      </c>
      <c r="AX50" s="8">
        <v>7</v>
      </c>
      <c r="AY50" s="9">
        <v>96761</v>
      </c>
      <c r="AZ50" s="9">
        <v>100900</v>
      </c>
      <c r="BA50" s="8">
        <v>0</v>
      </c>
      <c r="BB50" s="8">
        <v>0</v>
      </c>
      <c r="BC50" s="8">
        <v>0</v>
      </c>
      <c r="BD50" s="8">
        <v>0</v>
      </c>
      <c r="BE50" s="8">
        <v>0</v>
      </c>
      <c r="BF50" s="8">
        <v>0</v>
      </c>
      <c r="BG50" s="8">
        <v>15</v>
      </c>
      <c r="BH50" s="8">
        <v>50</v>
      </c>
      <c r="BI50" s="8">
        <v>1245</v>
      </c>
      <c r="BJ50" s="8">
        <v>2210</v>
      </c>
      <c r="BK50" s="8">
        <v>1260</v>
      </c>
      <c r="BL50" s="8">
        <v>2260</v>
      </c>
      <c r="BM50" s="8">
        <v>98021</v>
      </c>
      <c r="BN50" s="8">
        <v>103160</v>
      </c>
      <c r="BO50" s="8">
        <v>21475</v>
      </c>
      <c r="BP50" s="8">
        <v>22000</v>
      </c>
      <c r="BQ50" s="8">
        <v>148</v>
      </c>
      <c r="BR50" s="8">
        <v>148</v>
      </c>
    </row>
    <row r="51" spans="1:94" s="22" customFormat="1" ht="18" customHeight="1" x14ac:dyDescent="0.25">
      <c r="A51" s="39">
        <v>39</v>
      </c>
      <c r="B51" s="20" t="s">
        <v>68</v>
      </c>
      <c r="C51" s="7">
        <v>0</v>
      </c>
      <c r="D51" s="7">
        <v>0</v>
      </c>
      <c r="E51" s="7">
        <v>500</v>
      </c>
      <c r="F51" s="7">
        <v>3100</v>
      </c>
      <c r="G51" s="7">
        <v>40</v>
      </c>
      <c r="H51" s="7">
        <v>100</v>
      </c>
      <c r="I51" s="8">
        <v>540</v>
      </c>
      <c r="J51" s="8">
        <v>3200</v>
      </c>
      <c r="K51" s="7">
        <v>400</v>
      </c>
      <c r="L51" s="7">
        <v>2000</v>
      </c>
      <c r="M51" s="7">
        <v>500</v>
      </c>
      <c r="N51" s="7">
        <v>4000</v>
      </c>
      <c r="O51" s="8">
        <v>1440</v>
      </c>
      <c r="P51" s="8">
        <v>9200</v>
      </c>
      <c r="Q51" s="7">
        <v>52</v>
      </c>
      <c r="R51" s="7">
        <v>400</v>
      </c>
      <c r="S51" s="7">
        <v>1219</v>
      </c>
      <c r="T51" s="7">
        <v>7975</v>
      </c>
      <c r="U51" s="7">
        <v>1625</v>
      </c>
      <c r="V51" s="7">
        <v>10480</v>
      </c>
      <c r="W51" s="7">
        <v>160</v>
      </c>
      <c r="X51" s="7">
        <v>1900</v>
      </c>
      <c r="Y51" s="7">
        <v>10</v>
      </c>
      <c r="Z51" s="7">
        <v>20</v>
      </c>
      <c r="AA51" s="7">
        <v>0</v>
      </c>
      <c r="AB51" s="7">
        <v>0</v>
      </c>
      <c r="AC51" s="7">
        <v>5</v>
      </c>
      <c r="AD51" s="7">
        <v>400</v>
      </c>
      <c r="AE51" s="8">
        <v>1800</v>
      </c>
      <c r="AF51" s="8">
        <v>12800</v>
      </c>
      <c r="AG51" s="7">
        <v>5</v>
      </c>
      <c r="AH51" s="7">
        <v>6</v>
      </c>
      <c r="AI51" s="7">
        <v>0</v>
      </c>
      <c r="AJ51" s="7">
        <v>0</v>
      </c>
      <c r="AK51" s="7">
        <v>0</v>
      </c>
      <c r="AL51" s="7">
        <v>0</v>
      </c>
      <c r="AM51" s="7">
        <v>60</v>
      </c>
      <c r="AN51" s="7">
        <v>400</v>
      </c>
      <c r="AO51" s="7">
        <v>0</v>
      </c>
      <c r="AP51" s="7">
        <v>0</v>
      </c>
      <c r="AQ51" s="7">
        <v>648</v>
      </c>
      <c r="AR51" s="7">
        <v>2900</v>
      </c>
      <c r="AS51" s="7">
        <v>90</v>
      </c>
      <c r="AT51" s="7">
        <v>900</v>
      </c>
      <c r="AU51" s="7">
        <v>798</v>
      </c>
      <c r="AV51" s="7">
        <v>4200</v>
      </c>
      <c r="AW51" s="7">
        <v>66</v>
      </c>
      <c r="AX51" s="7">
        <v>290</v>
      </c>
      <c r="AY51" s="9">
        <v>4038</v>
      </c>
      <c r="AZ51" s="9">
        <v>26200</v>
      </c>
      <c r="BA51" s="7"/>
      <c r="BB51" s="7"/>
      <c r="BC51" s="7">
        <v>0</v>
      </c>
      <c r="BD51" s="7">
        <v>0</v>
      </c>
      <c r="BE51" s="7">
        <v>0</v>
      </c>
      <c r="BF51" s="7">
        <v>0</v>
      </c>
      <c r="BG51" s="7">
        <v>160</v>
      </c>
      <c r="BH51" s="7">
        <v>400</v>
      </c>
      <c r="BI51" s="7">
        <v>465</v>
      </c>
      <c r="BJ51" s="7">
        <v>1460</v>
      </c>
      <c r="BK51" s="8">
        <v>625</v>
      </c>
      <c r="BL51" s="8">
        <v>1860</v>
      </c>
      <c r="BM51" s="8">
        <v>4663</v>
      </c>
      <c r="BN51" s="8">
        <v>28060</v>
      </c>
      <c r="BO51" s="7">
        <v>200</v>
      </c>
      <c r="BP51" s="7">
        <v>1020</v>
      </c>
      <c r="BQ51" s="7">
        <v>47</v>
      </c>
      <c r="BR51" s="7">
        <v>47</v>
      </c>
    </row>
    <row r="52" spans="1:94" s="16" customFormat="1" ht="18" customHeight="1" x14ac:dyDescent="0.25">
      <c r="A52" s="39">
        <v>40</v>
      </c>
      <c r="B52" s="20" t="s">
        <v>73</v>
      </c>
      <c r="C52" s="7">
        <v>0</v>
      </c>
      <c r="D52" s="7">
        <v>0</v>
      </c>
      <c r="E52" s="7">
        <v>140</v>
      </c>
      <c r="F52" s="7">
        <v>650</v>
      </c>
      <c r="G52" s="7">
        <v>20</v>
      </c>
      <c r="H52" s="7">
        <v>50</v>
      </c>
      <c r="I52" s="8">
        <v>160</v>
      </c>
      <c r="J52" s="8">
        <v>700</v>
      </c>
      <c r="K52" s="7">
        <v>9</v>
      </c>
      <c r="L52" s="7">
        <v>50</v>
      </c>
      <c r="M52" s="7">
        <v>10</v>
      </c>
      <c r="N52" s="7">
        <v>50</v>
      </c>
      <c r="O52" s="8">
        <v>179</v>
      </c>
      <c r="P52" s="8">
        <v>800</v>
      </c>
      <c r="Q52" s="7">
        <v>2</v>
      </c>
      <c r="R52" s="7">
        <v>4</v>
      </c>
      <c r="S52" s="7">
        <v>144</v>
      </c>
      <c r="T52" s="7">
        <v>640</v>
      </c>
      <c r="U52" s="7">
        <v>98</v>
      </c>
      <c r="V52" s="7">
        <v>340</v>
      </c>
      <c r="W52" s="7">
        <v>15</v>
      </c>
      <c r="X52" s="7">
        <v>150</v>
      </c>
      <c r="Y52" s="7">
        <v>5</v>
      </c>
      <c r="Z52" s="7">
        <v>10</v>
      </c>
      <c r="AA52" s="7">
        <v>0</v>
      </c>
      <c r="AB52" s="7">
        <v>0</v>
      </c>
      <c r="AC52" s="7">
        <v>2</v>
      </c>
      <c r="AD52" s="7">
        <v>100</v>
      </c>
      <c r="AE52" s="8">
        <v>120</v>
      </c>
      <c r="AF52" s="8">
        <v>600</v>
      </c>
      <c r="AG52" s="7">
        <v>2</v>
      </c>
      <c r="AH52" s="7">
        <v>2</v>
      </c>
      <c r="AI52" s="7">
        <v>0</v>
      </c>
      <c r="AJ52" s="7">
        <v>0</v>
      </c>
      <c r="AK52" s="7">
        <v>0</v>
      </c>
      <c r="AL52" s="7">
        <v>0</v>
      </c>
      <c r="AM52" s="7">
        <v>20</v>
      </c>
      <c r="AN52" s="7">
        <v>130</v>
      </c>
      <c r="AO52" s="7">
        <v>0</v>
      </c>
      <c r="AP52" s="7">
        <v>0</v>
      </c>
      <c r="AQ52" s="7">
        <v>540</v>
      </c>
      <c r="AR52" s="7">
        <v>1870</v>
      </c>
      <c r="AS52" s="7">
        <v>60</v>
      </c>
      <c r="AT52" s="7">
        <v>100</v>
      </c>
      <c r="AU52" s="7">
        <v>620</v>
      </c>
      <c r="AV52" s="7">
        <v>2100</v>
      </c>
      <c r="AW52" s="7">
        <v>108</v>
      </c>
      <c r="AX52" s="7">
        <v>374</v>
      </c>
      <c r="AY52" s="9">
        <v>919</v>
      </c>
      <c r="AZ52" s="9">
        <v>3500</v>
      </c>
      <c r="BA52" s="8"/>
      <c r="BB52" s="8"/>
      <c r="BC52" s="7">
        <v>0</v>
      </c>
      <c r="BD52" s="7">
        <v>0</v>
      </c>
      <c r="BE52" s="7">
        <v>0</v>
      </c>
      <c r="BF52" s="7">
        <v>0</v>
      </c>
      <c r="BG52" s="7">
        <v>50</v>
      </c>
      <c r="BH52" s="7">
        <v>120</v>
      </c>
      <c r="BI52" s="7">
        <v>170</v>
      </c>
      <c r="BJ52" s="7">
        <v>340</v>
      </c>
      <c r="BK52" s="8">
        <v>220</v>
      </c>
      <c r="BL52" s="8">
        <v>460</v>
      </c>
      <c r="BM52" s="8">
        <v>1139</v>
      </c>
      <c r="BN52" s="8">
        <v>3960</v>
      </c>
      <c r="BO52" s="7">
        <v>212</v>
      </c>
      <c r="BP52" s="7">
        <v>645</v>
      </c>
      <c r="BQ52" s="7">
        <v>65</v>
      </c>
      <c r="BR52" s="7">
        <v>65</v>
      </c>
    </row>
    <row r="53" spans="1:94" s="16" customFormat="1" ht="18" customHeight="1" x14ac:dyDescent="0.25">
      <c r="A53" s="39">
        <v>41</v>
      </c>
      <c r="B53" s="20" t="s">
        <v>74</v>
      </c>
      <c r="C53" s="7">
        <v>0</v>
      </c>
      <c r="D53" s="7">
        <v>0</v>
      </c>
      <c r="E53" s="7">
        <v>128</v>
      </c>
      <c r="F53" s="7">
        <v>410</v>
      </c>
      <c r="G53" s="7">
        <v>41</v>
      </c>
      <c r="H53" s="7">
        <v>50</v>
      </c>
      <c r="I53" s="8">
        <v>169</v>
      </c>
      <c r="J53" s="8">
        <v>460</v>
      </c>
      <c r="K53" s="7">
        <v>36</v>
      </c>
      <c r="L53" s="7">
        <v>240</v>
      </c>
      <c r="M53" s="7">
        <v>42</v>
      </c>
      <c r="N53" s="7">
        <v>100</v>
      </c>
      <c r="O53" s="8">
        <v>247</v>
      </c>
      <c r="P53" s="8">
        <v>800</v>
      </c>
      <c r="Q53" s="7">
        <v>3</v>
      </c>
      <c r="R53" s="7">
        <v>5</v>
      </c>
      <c r="S53" s="7">
        <v>203</v>
      </c>
      <c r="T53" s="7">
        <v>680</v>
      </c>
      <c r="U53" s="7">
        <v>15</v>
      </c>
      <c r="V53" s="7">
        <v>80</v>
      </c>
      <c r="W53" s="7">
        <v>10</v>
      </c>
      <c r="X53" s="7">
        <v>10</v>
      </c>
      <c r="Y53" s="7">
        <v>5</v>
      </c>
      <c r="Z53" s="7">
        <v>10</v>
      </c>
      <c r="AA53" s="7">
        <v>0</v>
      </c>
      <c r="AB53" s="7">
        <v>0</v>
      </c>
      <c r="AC53" s="7">
        <v>0</v>
      </c>
      <c r="AD53" s="7">
        <v>0</v>
      </c>
      <c r="AE53" s="8">
        <v>30</v>
      </c>
      <c r="AF53" s="8">
        <v>100</v>
      </c>
      <c r="AG53" s="7">
        <v>1</v>
      </c>
      <c r="AH53" s="7">
        <v>2</v>
      </c>
      <c r="AI53" s="7">
        <v>0</v>
      </c>
      <c r="AJ53" s="7">
        <v>0</v>
      </c>
      <c r="AK53" s="7">
        <v>0</v>
      </c>
      <c r="AL53" s="7">
        <v>0</v>
      </c>
      <c r="AM53" s="7">
        <v>10</v>
      </c>
      <c r="AN53" s="7">
        <v>200</v>
      </c>
      <c r="AO53" s="7">
        <v>0</v>
      </c>
      <c r="AP53" s="7">
        <v>0</v>
      </c>
      <c r="AQ53" s="7">
        <v>623</v>
      </c>
      <c r="AR53" s="7">
        <v>1700</v>
      </c>
      <c r="AS53" s="7">
        <v>80</v>
      </c>
      <c r="AT53" s="7">
        <v>400</v>
      </c>
      <c r="AU53" s="7">
        <v>713</v>
      </c>
      <c r="AV53" s="7">
        <v>2300</v>
      </c>
      <c r="AW53" s="7">
        <v>63</v>
      </c>
      <c r="AX53" s="7">
        <v>63</v>
      </c>
      <c r="AY53" s="9">
        <v>990</v>
      </c>
      <c r="AZ53" s="9">
        <v>3200</v>
      </c>
      <c r="BA53" s="8"/>
      <c r="BB53" s="8"/>
      <c r="BC53" s="7">
        <v>0</v>
      </c>
      <c r="BD53" s="7">
        <v>0</v>
      </c>
      <c r="BE53" s="7">
        <v>0</v>
      </c>
      <c r="BF53" s="7">
        <v>0</v>
      </c>
      <c r="BG53" s="7">
        <v>40</v>
      </c>
      <c r="BH53" s="7">
        <v>70</v>
      </c>
      <c r="BI53" s="7">
        <v>180</v>
      </c>
      <c r="BJ53" s="7">
        <v>320</v>
      </c>
      <c r="BK53" s="8">
        <v>220</v>
      </c>
      <c r="BL53" s="8">
        <v>390</v>
      </c>
      <c r="BM53" s="8">
        <v>1210</v>
      </c>
      <c r="BN53" s="8">
        <v>3590</v>
      </c>
      <c r="BO53" s="7">
        <v>55</v>
      </c>
      <c r="BP53" s="7">
        <v>120</v>
      </c>
      <c r="BQ53" s="7">
        <v>14</v>
      </c>
      <c r="BR53" s="7">
        <v>30</v>
      </c>
    </row>
    <row r="54" spans="1:94" s="16" customFormat="1" ht="18" customHeight="1" x14ac:dyDescent="0.25">
      <c r="A54" s="39">
        <v>42</v>
      </c>
      <c r="B54" s="20" t="s">
        <v>75</v>
      </c>
      <c r="C54" s="7">
        <v>0</v>
      </c>
      <c r="D54" s="7">
        <v>0</v>
      </c>
      <c r="E54" s="7">
        <v>130</v>
      </c>
      <c r="F54" s="7">
        <v>680</v>
      </c>
      <c r="G54" s="7">
        <v>0</v>
      </c>
      <c r="H54" s="7">
        <v>0</v>
      </c>
      <c r="I54" s="8">
        <v>130</v>
      </c>
      <c r="J54" s="8">
        <v>680</v>
      </c>
      <c r="K54" s="7">
        <v>8</v>
      </c>
      <c r="L54" s="7">
        <v>20</v>
      </c>
      <c r="M54" s="7">
        <v>60</v>
      </c>
      <c r="N54" s="7">
        <v>100</v>
      </c>
      <c r="O54" s="8">
        <v>198</v>
      </c>
      <c r="P54" s="8">
        <v>800</v>
      </c>
      <c r="Q54" s="7">
        <v>3</v>
      </c>
      <c r="R54" s="7">
        <v>5</v>
      </c>
      <c r="S54" s="7">
        <v>163</v>
      </c>
      <c r="T54" s="7">
        <v>680</v>
      </c>
      <c r="U54" s="7">
        <v>58</v>
      </c>
      <c r="V54" s="7">
        <v>455</v>
      </c>
      <c r="W54" s="7">
        <v>10</v>
      </c>
      <c r="X54" s="7">
        <v>100</v>
      </c>
      <c r="Y54" s="7">
        <v>10</v>
      </c>
      <c r="Z54" s="7">
        <v>20</v>
      </c>
      <c r="AA54" s="7">
        <v>0</v>
      </c>
      <c r="AB54" s="7">
        <v>0</v>
      </c>
      <c r="AC54" s="7">
        <v>2</v>
      </c>
      <c r="AD54" s="7">
        <v>25</v>
      </c>
      <c r="AE54" s="8">
        <v>80</v>
      </c>
      <c r="AF54" s="8">
        <v>600</v>
      </c>
      <c r="AG54" s="7">
        <v>3</v>
      </c>
      <c r="AH54" s="7">
        <v>5</v>
      </c>
      <c r="AI54" s="7">
        <v>0</v>
      </c>
      <c r="AJ54" s="7">
        <v>0</v>
      </c>
      <c r="AK54" s="7">
        <v>0</v>
      </c>
      <c r="AL54" s="7">
        <v>0</v>
      </c>
      <c r="AM54" s="7">
        <v>10</v>
      </c>
      <c r="AN54" s="7">
        <v>50</v>
      </c>
      <c r="AO54" s="7">
        <v>0</v>
      </c>
      <c r="AP54" s="7">
        <v>0</v>
      </c>
      <c r="AQ54" s="7">
        <v>889</v>
      </c>
      <c r="AR54" s="7">
        <v>2350</v>
      </c>
      <c r="AS54" s="7">
        <v>50</v>
      </c>
      <c r="AT54" s="7">
        <v>200</v>
      </c>
      <c r="AU54" s="7">
        <v>949</v>
      </c>
      <c r="AV54" s="7">
        <v>2600</v>
      </c>
      <c r="AW54" s="7">
        <v>134</v>
      </c>
      <c r="AX54" s="7">
        <v>353</v>
      </c>
      <c r="AY54" s="9">
        <v>1227</v>
      </c>
      <c r="AZ54" s="9">
        <v>4000</v>
      </c>
      <c r="BA54" s="8"/>
      <c r="BB54" s="8"/>
      <c r="BC54" s="7">
        <v>0</v>
      </c>
      <c r="BD54" s="7">
        <v>0</v>
      </c>
      <c r="BE54" s="7">
        <v>0</v>
      </c>
      <c r="BF54" s="7">
        <v>0</v>
      </c>
      <c r="BG54" s="7">
        <v>60</v>
      </c>
      <c r="BH54" s="7">
        <v>80</v>
      </c>
      <c r="BI54" s="7">
        <v>120</v>
      </c>
      <c r="BJ54" s="7">
        <v>150</v>
      </c>
      <c r="BK54" s="8">
        <v>180</v>
      </c>
      <c r="BL54" s="8">
        <v>230</v>
      </c>
      <c r="BM54" s="8">
        <v>1407</v>
      </c>
      <c r="BN54" s="8">
        <v>4230</v>
      </c>
      <c r="BO54" s="7">
        <v>30</v>
      </c>
      <c r="BP54" s="7">
        <v>100</v>
      </c>
      <c r="BQ54" s="7">
        <v>8</v>
      </c>
      <c r="BR54" s="7">
        <v>25</v>
      </c>
    </row>
    <row r="55" spans="1:94" s="16" customFormat="1" ht="18" customHeight="1" x14ac:dyDescent="0.25">
      <c r="A55" s="38"/>
      <c r="B55" s="13" t="s">
        <v>69</v>
      </c>
      <c r="C55" s="8">
        <v>0</v>
      </c>
      <c r="D55" s="8">
        <v>0</v>
      </c>
      <c r="E55" s="8">
        <v>898</v>
      </c>
      <c r="F55" s="8">
        <v>4840</v>
      </c>
      <c r="G55" s="8">
        <v>101</v>
      </c>
      <c r="H55" s="8">
        <v>200</v>
      </c>
      <c r="I55" s="8">
        <v>999</v>
      </c>
      <c r="J55" s="8">
        <v>5040</v>
      </c>
      <c r="K55" s="8">
        <v>453</v>
      </c>
      <c r="L55" s="8">
        <v>2310</v>
      </c>
      <c r="M55" s="8">
        <v>612</v>
      </c>
      <c r="N55" s="8">
        <v>4250</v>
      </c>
      <c r="O55" s="8">
        <v>2064</v>
      </c>
      <c r="P55" s="8">
        <v>11600</v>
      </c>
      <c r="Q55" s="8">
        <v>60</v>
      </c>
      <c r="R55" s="8">
        <v>414</v>
      </c>
      <c r="S55" s="8">
        <v>1729</v>
      </c>
      <c r="T55" s="8">
        <v>9975</v>
      </c>
      <c r="U55" s="8">
        <v>1796</v>
      </c>
      <c r="V55" s="8">
        <v>11355</v>
      </c>
      <c r="W55" s="8">
        <v>195</v>
      </c>
      <c r="X55" s="8">
        <v>2160</v>
      </c>
      <c r="Y55" s="8">
        <v>30</v>
      </c>
      <c r="Z55" s="8">
        <v>60</v>
      </c>
      <c r="AA55" s="8">
        <v>0</v>
      </c>
      <c r="AB55" s="8">
        <v>0</v>
      </c>
      <c r="AC55" s="8">
        <v>9</v>
      </c>
      <c r="AD55" s="8">
        <v>525</v>
      </c>
      <c r="AE55" s="8">
        <v>2030</v>
      </c>
      <c r="AF55" s="8">
        <v>14100</v>
      </c>
      <c r="AG55" s="8">
        <v>11</v>
      </c>
      <c r="AH55" s="8">
        <v>15</v>
      </c>
      <c r="AI55" s="8">
        <v>0</v>
      </c>
      <c r="AJ55" s="8">
        <v>0</v>
      </c>
      <c r="AK55" s="8">
        <v>0</v>
      </c>
      <c r="AL55" s="8">
        <v>0</v>
      </c>
      <c r="AM55" s="8">
        <v>100</v>
      </c>
      <c r="AN55" s="8">
        <v>780</v>
      </c>
      <c r="AO55" s="8">
        <v>0</v>
      </c>
      <c r="AP55" s="8">
        <v>0</v>
      </c>
      <c r="AQ55" s="8">
        <v>2700</v>
      </c>
      <c r="AR55" s="8">
        <v>8820</v>
      </c>
      <c r="AS55" s="8">
        <v>280</v>
      </c>
      <c r="AT55" s="8">
        <v>1600</v>
      </c>
      <c r="AU55" s="8">
        <v>3080</v>
      </c>
      <c r="AV55" s="8">
        <v>11200</v>
      </c>
      <c r="AW55" s="8">
        <v>371</v>
      </c>
      <c r="AX55" s="8">
        <v>1080</v>
      </c>
      <c r="AY55" s="9">
        <v>7174</v>
      </c>
      <c r="AZ55" s="9">
        <v>36900</v>
      </c>
      <c r="BA55" s="8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310</v>
      </c>
      <c r="BH55" s="8">
        <v>670</v>
      </c>
      <c r="BI55" s="8">
        <v>935</v>
      </c>
      <c r="BJ55" s="8">
        <v>2270</v>
      </c>
      <c r="BK55" s="8">
        <v>1245</v>
      </c>
      <c r="BL55" s="8">
        <v>2940</v>
      </c>
      <c r="BM55" s="8">
        <v>8419</v>
      </c>
      <c r="BN55" s="8">
        <v>39840</v>
      </c>
      <c r="BO55" s="8">
        <v>497</v>
      </c>
      <c r="BP55" s="8">
        <v>1885</v>
      </c>
      <c r="BQ55" s="8">
        <v>134</v>
      </c>
      <c r="BR55" s="8">
        <v>167</v>
      </c>
    </row>
    <row r="56" spans="1:94" s="10" customFormat="1" ht="18" customHeight="1" x14ac:dyDescent="0.25">
      <c r="A56" s="37">
        <v>43</v>
      </c>
      <c r="B56" s="20" t="s">
        <v>103</v>
      </c>
      <c r="C56" s="7">
        <v>0</v>
      </c>
      <c r="D56" s="7">
        <v>0</v>
      </c>
      <c r="E56" s="7">
        <v>170</v>
      </c>
      <c r="F56" s="7">
        <v>780</v>
      </c>
      <c r="G56" s="7">
        <v>0</v>
      </c>
      <c r="H56" s="7">
        <v>0</v>
      </c>
      <c r="I56" s="8">
        <v>170</v>
      </c>
      <c r="J56" s="8">
        <v>780</v>
      </c>
      <c r="K56" s="7">
        <v>18</v>
      </c>
      <c r="L56" s="7">
        <v>50</v>
      </c>
      <c r="M56" s="7">
        <v>6</v>
      </c>
      <c r="N56" s="7">
        <v>20</v>
      </c>
      <c r="O56" s="8">
        <v>194</v>
      </c>
      <c r="P56" s="8">
        <v>850</v>
      </c>
      <c r="Q56" s="7">
        <v>2</v>
      </c>
      <c r="R56" s="7">
        <v>2</v>
      </c>
      <c r="S56" s="7">
        <v>160</v>
      </c>
      <c r="T56" s="7">
        <v>723</v>
      </c>
      <c r="U56" s="7">
        <v>25</v>
      </c>
      <c r="V56" s="7">
        <v>75</v>
      </c>
      <c r="W56" s="7">
        <v>10</v>
      </c>
      <c r="X56" s="7">
        <v>20</v>
      </c>
      <c r="Y56" s="7">
        <v>5</v>
      </c>
      <c r="Z56" s="7">
        <v>5</v>
      </c>
      <c r="AA56" s="7">
        <v>0</v>
      </c>
      <c r="AB56" s="7">
        <v>0</v>
      </c>
      <c r="AC56" s="7">
        <v>0</v>
      </c>
      <c r="AD56" s="7">
        <v>0</v>
      </c>
      <c r="AE56" s="8">
        <v>40</v>
      </c>
      <c r="AF56" s="8">
        <v>100</v>
      </c>
      <c r="AG56" s="7">
        <v>2</v>
      </c>
      <c r="AH56" s="7">
        <v>2</v>
      </c>
      <c r="AI56" s="7">
        <v>0</v>
      </c>
      <c r="AJ56" s="7">
        <v>0</v>
      </c>
      <c r="AK56" s="7">
        <v>0</v>
      </c>
      <c r="AL56" s="7">
        <v>0</v>
      </c>
      <c r="AM56" s="7">
        <v>10</v>
      </c>
      <c r="AN56" s="7">
        <v>50</v>
      </c>
      <c r="AO56" s="7">
        <v>0</v>
      </c>
      <c r="AP56" s="7">
        <v>0</v>
      </c>
      <c r="AQ56" s="7">
        <v>200</v>
      </c>
      <c r="AR56" s="7">
        <v>270</v>
      </c>
      <c r="AS56" s="7">
        <v>10</v>
      </c>
      <c r="AT56" s="7">
        <v>30</v>
      </c>
      <c r="AU56" s="7">
        <v>220</v>
      </c>
      <c r="AV56" s="7">
        <v>350</v>
      </c>
      <c r="AW56" s="7">
        <v>30</v>
      </c>
      <c r="AX56" s="7">
        <v>41</v>
      </c>
      <c r="AY56" s="9">
        <v>454</v>
      </c>
      <c r="AZ56" s="9">
        <v>1300</v>
      </c>
      <c r="BA56" s="9"/>
      <c r="BB56" s="9"/>
      <c r="BC56" s="7">
        <v>0</v>
      </c>
      <c r="BD56" s="7">
        <v>0</v>
      </c>
      <c r="BE56" s="7">
        <v>0</v>
      </c>
      <c r="BF56" s="7">
        <v>0</v>
      </c>
      <c r="BG56" s="7">
        <v>40</v>
      </c>
      <c r="BH56" s="7">
        <v>40</v>
      </c>
      <c r="BI56" s="7">
        <v>100</v>
      </c>
      <c r="BJ56" s="7">
        <v>160</v>
      </c>
      <c r="BK56" s="8">
        <v>140</v>
      </c>
      <c r="BL56" s="8">
        <v>200</v>
      </c>
      <c r="BM56" s="8">
        <v>594</v>
      </c>
      <c r="BN56" s="8">
        <v>1500</v>
      </c>
      <c r="BO56" s="7">
        <v>125</v>
      </c>
      <c r="BP56" s="7">
        <v>325</v>
      </c>
      <c r="BQ56" s="7">
        <v>32</v>
      </c>
      <c r="BR56" s="7">
        <v>32</v>
      </c>
    </row>
    <row r="57" spans="1:94" s="16" customFormat="1" ht="18" customHeight="1" x14ac:dyDescent="0.25">
      <c r="A57" s="38"/>
      <c r="B57" s="13" t="s">
        <v>43</v>
      </c>
      <c r="C57" s="8">
        <v>0</v>
      </c>
      <c r="D57" s="8">
        <v>0</v>
      </c>
      <c r="E57" s="8">
        <v>170</v>
      </c>
      <c r="F57" s="8">
        <v>780</v>
      </c>
      <c r="G57" s="8">
        <v>0</v>
      </c>
      <c r="H57" s="8">
        <v>0</v>
      </c>
      <c r="I57" s="8">
        <v>170</v>
      </c>
      <c r="J57" s="8">
        <v>780</v>
      </c>
      <c r="K57" s="8">
        <v>18</v>
      </c>
      <c r="L57" s="8">
        <v>50</v>
      </c>
      <c r="M57" s="8">
        <v>6</v>
      </c>
      <c r="N57" s="8">
        <v>20</v>
      </c>
      <c r="O57" s="8">
        <v>194</v>
      </c>
      <c r="P57" s="8">
        <v>850</v>
      </c>
      <c r="Q57" s="8">
        <v>2</v>
      </c>
      <c r="R57" s="8">
        <v>2</v>
      </c>
      <c r="S57" s="8">
        <v>160</v>
      </c>
      <c r="T57" s="8">
        <v>723</v>
      </c>
      <c r="U57" s="8">
        <v>25</v>
      </c>
      <c r="V57" s="8">
        <v>75</v>
      </c>
      <c r="W57" s="8">
        <v>10</v>
      </c>
      <c r="X57" s="8">
        <v>20</v>
      </c>
      <c r="Y57" s="8">
        <v>5</v>
      </c>
      <c r="Z57" s="8">
        <v>5</v>
      </c>
      <c r="AA57" s="8">
        <v>0</v>
      </c>
      <c r="AB57" s="8">
        <v>0</v>
      </c>
      <c r="AC57" s="8">
        <v>0</v>
      </c>
      <c r="AD57" s="8">
        <v>0</v>
      </c>
      <c r="AE57" s="8">
        <v>40</v>
      </c>
      <c r="AF57" s="8">
        <v>100</v>
      </c>
      <c r="AG57" s="8">
        <v>2</v>
      </c>
      <c r="AH57" s="8">
        <v>2</v>
      </c>
      <c r="AI57" s="8">
        <v>0</v>
      </c>
      <c r="AJ57" s="8">
        <v>0</v>
      </c>
      <c r="AK57" s="8">
        <v>0</v>
      </c>
      <c r="AL57" s="8">
        <v>0</v>
      </c>
      <c r="AM57" s="8">
        <v>10</v>
      </c>
      <c r="AN57" s="8">
        <v>50</v>
      </c>
      <c r="AO57" s="8">
        <v>0</v>
      </c>
      <c r="AP57" s="8">
        <v>0</v>
      </c>
      <c r="AQ57" s="8">
        <v>200</v>
      </c>
      <c r="AR57" s="8">
        <v>270</v>
      </c>
      <c r="AS57" s="8">
        <v>10</v>
      </c>
      <c r="AT57" s="8">
        <v>30</v>
      </c>
      <c r="AU57" s="8">
        <v>220</v>
      </c>
      <c r="AV57" s="8">
        <v>350</v>
      </c>
      <c r="AW57" s="8">
        <v>30</v>
      </c>
      <c r="AX57" s="8">
        <v>41</v>
      </c>
      <c r="AY57" s="9">
        <v>454</v>
      </c>
      <c r="AZ57" s="9">
        <v>1300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40</v>
      </c>
      <c r="BH57" s="8">
        <v>40</v>
      </c>
      <c r="BI57" s="8">
        <v>100</v>
      </c>
      <c r="BJ57" s="8">
        <v>160</v>
      </c>
      <c r="BK57" s="8">
        <v>140</v>
      </c>
      <c r="BL57" s="8">
        <v>200</v>
      </c>
      <c r="BM57" s="8">
        <v>594</v>
      </c>
      <c r="BN57" s="8">
        <v>1500</v>
      </c>
      <c r="BO57" s="8">
        <v>125</v>
      </c>
      <c r="BP57" s="8">
        <v>325</v>
      </c>
      <c r="BQ57" s="8">
        <v>32</v>
      </c>
      <c r="BR57" s="8">
        <v>32</v>
      </c>
    </row>
    <row r="58" spans="1:94" s="16" customFormat="1" ht="18" customHeight="1" x14ac:dyDescent="0.25">
      <c r="A58" s="38"/>
      <c r="B58" s="13" t="s">
        <v>44</v>
      </c>
      <c r="C58" s="8">
        <v>166410</v>
      </c>
      <c r="D58" s="8">
        <v>329200</v>
      </c>
      <c r="E58" s="8">
        <v>24235</v>
      </c>
      <c r="F58" s="8">
        <v>82170</v>
      </c>
      <c r="G58" s="8">
        <v>1511</v>
      </c>
      <c r="H58" s="8">
        <v>3080</v>
      </c>
      <c r="I58" s="8">
        <v>192156</v>
      </c>
      <c r="J58" s="8">
        <v>414450</v>
      </c>
      <c r="K58" s="8">
        <v>2688</v>
      </c>
      <c r="L58" s="8">
        <v>18650</v>
      </c>
      <c r="M58" s="8">
        <v>4385</v>
      </c>
      <c r="N58" s="8">
        <v>19200</v>
      </c>
      <c r="O58" s="8">
        <v>199229</v>
      </c>
      <c r="P58" s="8">
        <v>452300</v>
      </c>
      <c r="Q58" s="8">
        <v>439</v>
      </c>
      <c r="R58" s="8">
        <v>1567</v>
      </c>
      <c r="S58" s="8">
        <v>160238</v>
      </c>
      <c r="T58" s="8">
        <v>373693</v>
      </c>
      <c r="U58" s="8">
        <v>42643</v>
      </c>
      <c r="V58" s="8">
        <v>209525</v>
      </c>
      <c r="W58" s="8">
        <v>5965</v>
      </c>
      <c r="X58" s="8">
        <v>133290</v>
      </c>
      <c r="Y58" s="8">
        <v>605</v>
      </c>
      <c r="Z58" s="8">
        <v>1910</v>
      </c>
      <c r="AA58" s="8">
        <v>181</v>
      </c>
      <c r="AB58" s="8">
        <v>400</v>
      </c>
      <c r="AC58" s="8">
        <v>664</v>
      </c>
      <c r="AD58" s="8">
        <v>104675</v>
      </c>
      <c r="AE58" s="8">
        <v>50058</v>
      </c>
      <c r="AF58" s="8">
        <v>449800</v>
      </c>
      <c r="AG58" s="8">
        <v>233</v>
      </c>
      <c r="AH58" s="8">
        <v>459</v>
      </c>
      <c r="AI58" s="8">
        <v>72</v>
      </c>
      <c r="AJ58" s="8">
        <v>5475</v>
      </c>
      <c r="AK58" s="8">
        <v>2100</v>
      </c>
      <c r="AL58" s="8">
        <v>8240</v>
      </c>
      <c r="AM58" s="8">
        <v>4230</v>
      </c>
      <c r="AN58" s="8">
        <v>35200</v>
      </c>
      <c r="AO58" s="8">
        <v>392</v>
      </c>
      <c r="AP58" s="8">
        <v>445</v>
      </c>
      <c r="AQ58" s="8">
        <v>8486</v>
      </c>
      <c r="AR58" s="8">
        <v>27425</v>
      </c>
      <c r="AS58" s="8">
        <v>3455</v>
      </c>
      <c r="AT58" s="8">
        <v>12515</v>
      </c>
      <c r="AU58" s="8">
        <v>18735</v>
      </c>
      <c r="AV58" s="8">
        <v>89300</v>
      </c>
      <c r="AW58" s="8">
        <v>1158</v>
      </c>
      <c r="AX58" s="8">
        <v>2886</v>
      </c>
      <c r="AY58" s="9">
        <v>268022</v>
      </c>
      <c r="AZ58" s="9">
        <v>991400</v>
      </c>
      <c r="BA58" s="8">
        <v>0</v>
      </c>
      <c r="BB58" s="8">
        <v>0</v>
      </c>
      <c r="BC58" s="8">
        <v>24</v>
      </c>
      <c r="BD58" s="8">
        <v>400</v>
      </c>
      <c r="BE58" s="8">
        <v>93</v>
      </c>
      <c r="BF58" s="8">
        <v>3140</v>
      </c>
      <c r="BG58" s="8">
        <v>4823</v>
      </c>
      <c r="BH58" s="8">
        <v>18429</v>
      </c>
      <c r="BI58" s="8">
        <v>19155</v>
      </c>
      <c r="BJ58" s="8">
        <v>43360</v>
      </c>
      <c r="BK58" s="8">
        <v>24095</v>
      </c>
      <c r="BL58" s="8">
        <v>65329</v>
      </c>
      <c r="BM58" s="8">
        <v>292117</v>
      </c>
      <c r="BN58" s="8">
        <v>1056729</v>
      </c>
      <c r="BO58" s="8">
        <v>70102</v>
      </c>
      <c r="BP58" s="8">
        <v>200430</v>
      </c>
      <c r="BQ58" s="8">
        <v>7719</v>
      </c>
      <c r="BR58" s="8">
        <v>11340</v>
      </c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</row>
    <row r="65" spans="3:67" x14ac:dyDescent="0.25"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7"/>
      <c r="AZ65" s="27"/>
      <c r="BA65" s="27"/>
      <c r="BB65" s="27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7"/>
      <c r="BN65" s="27"/>
      <c r="BO65" s="26"/>
    </row>
  </sheetData>
  <protectedRanges>
    <protectedRange sqref="B48:B49" name="Range7_2"/>
  </protectedRanges>
  <mergeCells count="107">
    <mergeCell ref="BR5:BR6"/>
    <mergeCell ref="BL5:BL6"/>
    <mergeCell ref="BM5:BM6"/>
    <mergeCell ref="BN5:BN6"/>
    <mergeCell ref="BO5:BO6"/>
    <mergeCell ref="BP5:BP6"/>
    <mergeCell ref="BQ5:BQ6"/>
    <mergeCell ref="BF5:BF6"/>
    <mergeCell ref="BG5:BG6"/>
    <mergeCell ref="BH5:BH6"/>
    <mergeCell ref="BI5:BI6"/>
    <mergeCell ref="BJ5:BJ6"/>
    <mergeCell ref="BK5:BK6"/>
    <mergeCell ref="AZ5:AZ6"/>
    <mergeCell ref="BA5:BA6"/>
    <mergeCell ref="BB5:BB6"/>
    <mergeCell ref="BC5:BC6"/>
    <mergeCell ref="BD5:BD6"/>
    <mergeCell ref="BE5:BE6"/>
    <mergeCell ref="AT5:AT6"/>
    <mergeCell ref="AU5:AU6"/>
    <mergeCell ref="AV5:AV6"/>
    <mergeCell ref="AW5:AW6"/>
    <mergeCell ref="AX5:AX6"/>
    <mergeCell ref="AY5:AY6"/>
    <mergeCell ref="AP5:AP6"/>
    <mergeCell ref="AQ5:AQ6"/>
    <mergeCell ref="AR5:AR6"/>
    <mergeCell ref="AS5:AS6"/>
    <mergeCell ref="AH5:AH6"/>
    <mergeCell ref="AI5:AI6"/>
    <mergeCell ref="AJ5:AJ6"/>
    <mergeCell ref="AK5:AK6"/>
    <mergeCell ref="AL5:AL6"/>
    <mergeCell ref="AM5:AM6"/>
    <mergeCell ref="N5:N6"/>
    <mergeCell ref="O5:O6"/>
    <mergeCell ref="AI4:AJ4"/>
    <mergeCell ref="AK4:AL4"/>
    <mergeCell ref="AM4:AN4"/>
    <mergeCell ref="AO4:AP4"/>
    <mergeCell ref="AQ4:AR4"/>
    <mergeCell ref="AS4:AT4"/>
    <mergeCell ref="W4:X4"/>
    <mergeCell ref="Y4:Z4"/>
    <mergeCell ref="AB5:AB6"/>
    <mergeCell ref="AC5:AC6"/>
    <mergeCell ref="AD5:AD6"/>
    <mergeCell ref="AE5:AE6"/>
    <mergeCell ref="AF5:AF6"/>
    <mergeCell ref="AG5:AG6"/>
    <mergeCell ref="V5:V6"/>
    <mergeCell ref="W5:W6"/>
    <mergeCell ref="X5:X6"/>
    <mergeCell ref="Y5:Y6"/>
    <mergeCell ref="Z5:Z6"/>
    <mergeCell ref="AA5:AA6"/>
    <mergeCell ref="AN5:AN6"/>
    <mergeCell ref="AO5:AO6"/>
    <mergeCell ref="BI3:BJ4"/>
    <mergeCell ref="BK3:BL4"/>
    <mergeCell ref="C4:H4"/>
    <mergeCell ref="I4:J5"/>
    <mergeCell ref="K4:L4"/>
    <mergeCell ref="M4:N4"/>
    <mergeCell ref="O4:P4"/>
    <mergeCell ref="Q4:R4"/>
    <mergeCell ref="S4:T4"/>
    <mergeCell ref="U4:V4"/>
    <mergeCell ref="P5:P6"/>
    <mergeCell ref="Q5:Q6"/>
    <mergeCell ref="R5:R6"/>
    <mergeCell ref="S5:S6"/>
    <mergeCell ref="T5:T6"/>
    <mergeCell ref="U5:U6"/>
    <mergeCell ref="AU4:AV4"/>
    <mergeCell ref="AW4:AX4"/>
    <mergeCell ref="C5:D5"/>
    <mergeCell ref="E5:F5"/>
    <mergeCell ref="G5:H5"/>
    <mergeCell ref="K5:K6"/>
    <mergeCell ref="L5:L6"/>
    <mergeCell ref="M5:M6"/>
    <mergeCell ref="C1:T1"/>
    <mergeCell ref="U1:AH1"/>
    <mergeCell ref="AI1:AZ1"/>
    <mergeCell ref="BA1:BL1"/>
    <mergeCell ref="BM1:BR1"/>
    <mergeCell ref="A2:A6"/>
    <mergeCell ref="B2:B6"/>
    <mergeCell ref="C2:AX2"/>
    <mergeCell ref="AY2:AZ4"/>
    <mergeCell ref="BA2:BL2"/>
    <mergeCell ref="BM2:BN4"/>
    <mergeCell ref="BO2:BP4"/>
    <mergeCell ref="BQ2:BR4"/>
    <mergeCell ref="C3:T3"/>
    <mergeCell ref="U3:AH3"/>
    <mergeCell ref="AI3:AX3"/>
    <mergeCell ref="BA3:BB4"/>
    <mergeCell ref="BC3:BD4"/>
    <mergeCell ref="BE3:BF4"/>
    <mergeCell ref="BG3:BH4"/>
    <mergeCell ref="AA4:AB4"/>
    <mergeCell ref="AC4:AD4"/>
    <mergeCell ref="AE4:AF4"/>
    <mergeCell ref="AG4:AH4"/>
  </mergeCells>
  <pageMargins left="0.43307086614173229" right="0.31496062992125984" top="0.39370078740157483" bottom="0.23622047244094491" header="0.31496062992125984" footer="0.31496062992125984"/>
  <pageSetup paperSize="9" scale="45" orientation="landscape" r:id="rId1"/>
  <headerFooter>
    <oddFooter>&amp;LACP Target -2023-24</oddFooter>
  </headerFooter>
  <colBreaks count="3" manualBreakCount="3">
    <brk id="20" max="63" man="1"/>
    <brk id="34" max="63" man="1"/>
    <brk id="52" max="6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70</vt:i4>
      </vt:variant>
    </vt:vector>
  </HeadingPairs>
  <TitlesOfParts>
    <vt:vector size="105" baseType="lpstr">
      <vt:lpstr>BANK WISE</vt:lpstr>
      <vt:lpstr>DISTRICT WISE</vt:lpstr>
      <vt:lpstr>Ajmer</vt:lpstr>
      <vt:lpstr>Alwar</vt:lpstr>
      <vt:lpstr>Banswara</vt:lpstr>
      <vt:lpstr>Baran</vt:lpstr>
      <vt:lpstr>Barmer</vt:lpstr>
      <vt:lpstr>Bharatpur</vt:lpstr>
      <vt:lpstr>Bhilwara</vt:lpstr>
      <vt:lpstr>Bikaner</vt:lpstr>
      <vt:lpstr>Bundi</vt:lpstr>
      <vt:lpstr>Chittorgarh</vt:lpstr>
      <vt:lpstr>Churu</vt:lpstr>
      <vt:lpstr>Dausa</vt:lpstr>
      <vt:lpstr>Dholpur</vt:lpstr>
      <vt:lpstr>Dungarpur</vt:lpstr>
      <vt:lpstr>Hanumangarh</vt:lpstr>
      <vt:lpstr>Jaipur</vt:lpstr>
      <vt:lpstr>Jaisalmer</vt:lpstr>
      <vt:lpstr>Jalore</vt:lpstr>
      <vt:lpstr>Jhalawar</vt:lpstr>
      <vt:lpstr>Jhunjhunu</vt:lpstr>
      <vt:lpstr>Jodhpur</vt:lpstr>
      <vt:lpstr>Karauli</vt:lpstr>
      <vt:lpstr>Kota</vt:lpstr>
      <vt:lpstr>Nagaur</vt:lpstr>
      <vt:lpstr>Pali</vt:lpstr>
      <vt:lpstr>Pratapgarh</vt:lpstr>
      <vt:lpstr>Rajsamand</vt:lpstr>
      <vt:lpstr>Sawai Madhopur</vt:lpstr>
      <vt:lpstr>Sikar</vt:lpstr>
      <vt:lpstr>Sirohi</vt:lpstr>
      <vt:lpstr>Sri Ganganagar</vt:lpstr>
      <vt:lpstr>Tonk</vt:lpstr>
      <vt:lpstr>Udaipur</vt:lpstr>
      <vt:lpstr>Ajmer!Print_Area</vt:lpstr>
      <vt:lpstr>Alwar!Print_Area</vt:lpstr>
      <vt:lpstr>'BANK WISE'!Print_Area</vt:lpstr>
      <vt:lpstr>Banswara!Print_Area</vt:lpstr>
      <vt:lpstr>Baran!Print_Area</vt:lpstr>
      <vt:lpstr>Barmer!Print_Area</vt:lpstr>
      <vt:lpstr>Bharatpur!Print_Area</vt:lpstr>
      <vt:lpstr>Bhilwara!Print_Area</vt:lpstr>
      <vt:lpstr>Bikaner!Print_Area</vt:lpstr>
      <vt:lpstr>Bundi!Print_Area</vt:lpstr>
      <vt:lpstr>Chittorgarh!Print_Area</vt:lpstr>
      <vt:lpstr>Churu!Print_Area</vt:lpstr>
      <vt:lpstr>Dausa!Print_Area</vt:lpstr>
      <vt:lpstr>Dholpur!Print_Area</vt:lpstr>
      <vt:lpstr>'DISTRICT WISE'!Print_Area</vt:lpstr>
      <vt:lpstr>Dungarpur!Print_Area</vt:lpstr>
      <vt:lpstr>Hanumangarh!Print_Area</vt:lpstr>
      <vt:lpstr>Jaipur!Print_Area</vt:lpstr>
      <vt:lpstr>Jaisalmer!Print_Area</vt:lpstr>
      <vt:lpstr>Jalore!Print_Area</vt:lpstr>
      <vt:lpstr>Jhalawar!Print_Area</vt:lpstr>
      <vt:lpstr>Jhunjhunu!Print_Area</vt:lpstr>
      <vt:lpstr>Jodhpur!Print_Area</vt:lpstr>
      <vt:lpstr>Karauli!Print_Area</vt:lpstr>
      <vt:lpstr>Kota!Print_Area</vt:lpstr>
      <vt:lpstr>Nagaur!Print_Area</vt:lpstr>
      <vt:lpstr>Pali!Print_Area</vt:lpstr>
      <vt:lpstr>Pratapgarh!Print_Area</vt:lpstr>
      <vt:lpstr>Rajsamand!Print_Area</vt:lpstr>
      <vt:lpstr>'Sawai Madhopur'!Print_Area</vt:lpstr>
      <vt:lpstr>Sikar!Print_Area</vt:lpstr>
      <vt:lpstr>Sirohi!Print_Area</vt:lpstr>
      <vt:lpstr>'Sri Ganganagar'!Print_Area</vt:lpstr>
      <vt:lpstr>Tonk!Print_Area</vt:lpstr>
      <vt:lpstr>Udaipur!Print_Area</vt:lpstr>
      <vt:lpstr>Ajmer!Print_Titles</vt:lpstr>
      <vt:lpstr>Alwar!Print_Titles</vt:lpstr>
      <vt:lpstr>'BANK WISE'!Print_Titles</vt:lpstr>
      <vt:lpstr>Banswara!Print_Titles</vt:lpstr>
      <vt:lpstr>Baran!Print_Titles</vt:lpstr>
      <vt:lpstr>Barmer!Print_Titles</vt:lpstr>
      <vt:lpstr>Bharatpur!Print_Titles</vt:lpstr>
      <vt:lpstr>Bhilwara!Print_Titles</vt:lpstr>
      <vt:lpstr>Bikaner!Print_Titles</vt:lpstr>
      <vt:lpstr>Bundi!Print_Titles</vt:lpstr>
      <vt:lpstr>Chittorgarh!Print_Titles</vt:lpstr>
      <vt:lpstr>Churu!Print_Titles</vt:lpstr>
      <vt:lpstr>Dausa!Print_Titles</vt:lpstr>
      <vt:lpstr>Dholpur!Print_Titles</vt:lpstr>
      <vt:lpstr>'DISTRICT WISE'!Print_Titles</vt:lpstr>
      <vt:lpstr>Dungarpur!Print_Titles</vt:lpstr>
      <vt:lpstr>Hanumangarh!Print_Titles</vt:lpstr>
      <vt:lpstr>Jaipur!Print_Titles</vt:lpstr>
      <vt:lpstr>Jaisalmer!Print_Titles</vt:lpstr>
      <vt:lpstr>Jalore!Print_Titles</vt:lpstr>
      <vt:lpstr>Jhalawar!Print_Titles</vt:lpstr>
      <vt:lpstr>Jhunjhunu!Print_Titles</vt:lpstr>
      <vt:lpstr>Jodhpur!Print_Titles</vt:lpstr>
      <vt:lpstr>Karauli!Print_Titles</vt:lpstr>
      <vt:lpstr>Kota!Print_Titles</vt:lpstr>
      <vt:lpstr>Nagaur!Print_Titles</vt:lpstr>
      <vt:lpstr>Pali!Print_Titles</vt:lpstr>
      <vt:lpstr>Pratapgarh!Print_Titles</vt:lpstr>
      <vt:lpstr>Rajsamand!Print_Titles</vt:lpstr>
      <vt:lpstr>'Sawai Madhopur'!Print_Titles</vt:lpstr>
      <vt:lpstr>Sikar!Print_Titles</vt:lpstr>
      <vt:lpstr>Sirohi!Print_Titles</vt:lpstr>
      <vt:lpstr>'Sri Ganganagar'!Print_Titles</vt:lpstr>
      <vt:lpstr>Tonk!Print_Titles</vt:lpstr>
      <vt:lpstr>Udaipur!Print_Titles</vt:lpstr>
    </vt:vector>
  </TitlesOfParts>
  <Company>Wipro Limited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Valued Customer</dc:creator>
  <cp:lastModifiedBy>Administrator</cp:lastModifiedBy>
  <cp:lastPrinted>2023-06-14T05:14:18Z</cp:lastPrinted>
  <dcterms:created xsi:type="dcterms:W3CDTF">2015-03-09T05:28:21Z</dcterms:created>
  <dcterms:modified xsi:type="dcterms:W3CDTF">2023-06-14T05:17:18Z</dcterms:modified>
</cp:coreProperties>
</file>