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K:\Shashank\FY 2026-27\170th\"/>
    </mc:Choice>
  </mc:AlternateContent>
  <xr:revisionPtr revIDLastSave="0" documentId="13_ncr:1_{83DC5FC6-0065-4B6D-A9F2-5316B0990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kwise" sheetId="1" r:id="rId1"/>
    <sheet name="DistrictWise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D10" i="2"/>
  <c r="E10" i="2"/>
  <c r="F10" i="2"/>
  <c r="G10" i="2"/>
  <c r="H10" i="2"/>
  <c r="I10" i="2"/>
  <c r="J10" i="2"/>
  <c r="C11" i="2"/>
  <c r="D11" i="2"/>
  <c r="E11" i="2"/>
  <c r="F11" i="2"/>
  <c r="G11" i="2"/>
  <c r="H11" i="2"/>
  <c r="I11" i="2"/>
  <c r="J11" i="2"/>
  <c r="C12" i="2"/>
  <c r="D12" i="2"/>
  <c r="E12" i="2"/>
  <c r="F12" i="2"/>
  <c r="G12" i="2"/>
  <c r="H12" i="2"/>
  <c r="I12" i="2"/>
  <c r="J12" i="2"/>
  <c r="C13" i="2"/>
  <c r="D13" i="2"/>
  <c r="E13" i="2"/>
  <c r="F13" i="2"/>
  <c r="G13" i="2"/>
  <c r="H13" i="2"/>
  <c r="I13" i="2"/>
  <c r="J13" i="2"/>
  <c r="C14" i="2"/>
  <c r="D14" i="2"/>
  <c r="E14" i="2"/>
  <c r="F14" i="2"/>
  <c r="G14" i="2"/>
  <c r="H14" i="2"/>
  <c r="I14" i="2"/>
  <c r="J14" i="2"/>
  <c r="C15" i="2"/>
  <c r="D15" i="2"/>
  <c r="E15" i="2"/>
  <c r="F15" i="2"/>
  <c r="G15" i="2"/>
  <c r="H15" i="2"/>
  <c r="I15" i="2"/>
  <c r="J15" i="2"/>
  <c r="C16" i="2"/>
  <c r="D16" i="2"/>
  <c r="E16" i="2"/>
  <c r="F16" i="2"/>
  <c r="G16" i="2"/>
  <c r="H16" i="2"/>
  <c r="I16" i="2"/>
  <c r="J16" i="2"/>
  <c r="C17" i="2"/>
  <c r="D17" i="2"/>
  <c r="E17" i="2"/>
  <c r="F17" i="2"/>
  <c r="G17" i="2"/>
  <c r="H17" i="2"/>
  <c r="I17" i="2"/>
  <c r="J17" i="2"/>
  <c r="C18" i="2"/>
  <c r="D18" i="2"/>
  <c r="E18" i="2"/>
  <c r="F18" i="2"/>
  <c r="G18" i="2"/>
  <c r="H18" i="2"/>
  <c r="I18" i="2"/>
  <c r="J18" i="2"/>
  <c r="C19" i="2"/>
  <c r="D19" i="2"/>
  <c r="E19" i="2"/>
  <c r="F19" i="2"/>
  <c r="G19" i="2"/>
  <c r="H19" i="2"/>
  <c r="I19" i="2"/>
  <c r="J19" i="2"/>
  <c r="C20" i="2"/>
  <c r="D20" i="2"/>
  <c r="E20" i="2"/>
  <c r="F20" i="2"/>
  <c r="G20" i="2"/>
  <c r="H20" i="2"/>
  <c r="I20" i="2"/>
  <c r="J20" i="2"/>
  <c r="C21" i="2"/>
  <c r="D21" i="2"/>
  <c r="E21" i="2"/>
  <c r="F21" i="2"/>
  <c r="G21" i="2"/>
  <c r="H21" i="2"/>
  <c r="I21" i="2"/>
  <c r="J21" i="2"/>
  <c r="C22" i="2"/>
  <c r="D22" i="2"/>
  <c r="E22" i="2"/>
  <c r="F22" i="2"/>
  <c r="G22" i="2"/>
  <c r="H22" i="2"/>
  <c r="I22" i="2"/>
  <c r="J22" i="2"/>
  <c r="C23" i="2"/>
  <c r="D23" i="2"/>
  <c r="E23" i="2"/>
  <c r="F23" i="2"/>
  <c r="G23" i="2"/>
  <c r="H23" i="2"/>
  <c r="I23" i="2"/>
  <c r="J23" i="2"/>
  <c r="C24" i="2"/>
  <c r="D24" i="2"/>
  <c r="E24" i="2"/>
  <c r="F24" i="2"/>
  <c r="G24" i="2"/>
  <c r="H24" i="2"/>
  <c r="I24" i="2"/>
  <c r="J24" i="2"/>
  <c r="C25" i="2"/>
  <c r="D25" i="2"/>
  <c r="E25" i="2"/>
  <c r="F25" i="2"/>
  <c r="G25" i="2"/>
  <c r="H25" i="2"/>
  <c r="I25" i="2"/>
  <c r="J25" i="2"/>
  <c r="C26" i="2"/>
  <c r="D26" i="2"/>
  <c r="E26" i="2"/>
  <c r="F26" i="2"/>
  <c r="G26" i="2"/>
  <c r="H26" i="2"/>
  <c r="I26" i="2"/>
  <c r="J26" i="2"/>
  <c r="C27" i="2"/>
  <c r="D27" i="2"/>
  <c r="E27" i="2"/>
  <c r="F27" i="2"/>
  <c r="G27" i="2"/>
  <c r="H27" i="2"/>
  <c r="I27" i="2"/>
  <c r="J27" i="2"/>
  <c r="C28" i="2"/>
  <c r="D28" i="2"/>
  <c r="E28" i="2"/>
  <c r="F28" i="2"/>
  <c r="G28" i="2"/>
  <c r="H28" i="2"/>
  <c r="I28" i="2"/>
  <c r="J28" i="2"/>
  <c r="C29" i="2"/>
  <c r="D29" i="2"/>
  <c r="E29" i="2"/>
  <c r="F29" i="2"/>
  <c r="G29" i="2"/>
  <c r="H29" i="2"/>
  <c r="I29" i="2"/>
  <c r="J29" i="2"/>
  <c r="C30" i="2"/>
  <c r="D30" i="2"/>
  <c r="E30" i="2"/>
  <c r="F30" i="2"/>
  <c r="G30" i="2"/>
  <c r="H30" i="2"/>
  <c r="I30" i="2"/>
  <c r="J30" i="2"/>
  <c r="C31" i="2"/>
  <c r="D31" i="2"/>
  <c r="E31" i="2"/>
  <c r="F31" i="2"/>
  <c r="G31" i="2"/>
  <c r="H31" i="2"/>
  <c r="I31" i="2"/>
  <c r="J31" i="2"/>
  <c r="C32" i="2"/>
  <c r="D32" i="2"/>
  <c r="E32" i="2"/>
  <c r="F32" i="2"/>
  <c r="G32" i="2"/>
  <c r="H32" i="2"/>
  <c r="I32" i="2"/>
  <c r="J32" i="2"/>
  <c r="C33" i="2"/>
  <c r="D33" i="2"/>
  <c r="E33" i="2"/>
  <c r="F33" i="2"/>
  <c r="G33" i="2"/>
  <c r="H33" i="2"/>
  <c r="I33" i="2"/>
  <c r="J33" i="2"/>
  <c r="C34" i="2"/>
  <c r="D34" i="2"/>
  <c r="E34" i="2"/>
  <c r="F34" i="2"/>
  <c r="G34" i="2"/>
  <c r="H34" i="2"/>
  <c r="I34" i="2"/>
  <c r="J34" i="2"/>
  <c r="C35" i="2"/>
  <c r="D35" i="2"/>
  <c r="E35" i="2"/>
  <c r="F35" i="2"/>
  <c r="G35" i="2"/>
  <c r="H35" i="2"/>
  <c r="I35" i="2"/>
  <c r="J35" i="2"/>
  <c r="C36" i="2"/>
  <c r="D36" i="2"/>
  <c r="E36" i="2"/>
  <c r="F36" i="2"/>
  <c r="G36" i="2"/>
  <c r="H36" i="2"/>
  <c r="I36" i="2"/>
  <c r="J36" i="2"/>
  <c r="C37" i="2"/>
  <c r="D37" i="2"/>
  <c r="E37" i="2"/>
  <c r="F37" i="2"/>
  <c r="G37" i="2"/>
  <c r="H37" i="2"/>
  <c r="I37" i="2"/>
  <c r="J37" i="2"/>
  <c r="C38" i="2"/>
  <c r="D38" i="2"/>
  <c r="E38" i="2"/>
  <c r="F38" i="2"/>
  <c r="G38" i="2"/>
  <c r="H38" i="2"/>
  <c r="I38" i="2"/>
  <c r="J38" i="2"/>
  <c r="C39" i="2"/>
  <c r="D39" i="2"/>
  <c r="E39" i="2"/>
  <c r="F39" i="2"/>
  <c r="G39" i="2"/>
  <c r="H39" i="2"/>
  <c r="I39" i="2"/>
  <c r="J39" i="2"/>
  <c r="C40" i="2"/>
  <c r="D40" i="2"/>
  <c r="E40" i="2"/>
  <c r="F40" i="2"/>
  <c r="G40" i="2"/>
  <c r="H40" i="2"/>
  <c r="I40" i="2"/>
  <c r="J40" i="2"/>
  <c r="C41" i="2"/>
  <c r="D41" i="2"/>
  <c r="E41" i="2"/>
  <c r="F41" i="2"/>
  <c r="G41" i="2"/>
  <c r="H41" i="2"/>
  <c r="I41" i="2"/>
  <c r="J41" i="2"/>
  <c r="C42" i="2"/>
  <c r="D42" i="2"/>
  <c r="E42" i="2"/>
  <c r="F42" i="2"/>
  <c r="G42" i="2"/>
  <c r="H42" i="2"/>
  <c r="I42" i="2"/>
  <c r="J42" i="2"/>
  <c r="C43" i="2"/>
  <c r="D43" i="2"/>
  <c r="E43" i="2"/>
  <c r="F43" i="2"/>
  <c r="G43" i="2"/>
  <c r="H43" i="2"/>
  <c r="I43" i="2"/>
  <c r="J43" i="2"/>
  <c r="C44" i="2"/>
  <c r="D44" i="2"/>
  <c r="E44" i="2"/>
  <c r="F44" i="2"/>
  <c r="G44" i="2"/>
  <c r="H44" i="2"/>
  <c r="I44" i="2"/>
  <c r="J44" i="2"/>
  <c r="C45" i="2"/>
  <c r="D45" i="2"/>
  <c r="E45" i="2"/>
  <c r="F45" i="2"/>
  <c r="G45" i="2"/>
  <c r="H45" i="2"/>
  <c r="I45" i="2"/>
  <c r="J45" i="2"/>
  <c r="C46" i="2"/>
  <c r="D46" i="2"/>
  <c r="E46" i="2"/>
  <c r="F46" i="2"/>
  <c r="G46" i="2"/>
  <c r="H46" i="2"/>
  <c r="I46" i="2"/>
  <c r="J46" i="2"/>
  <c r="C47" i="2"/>
  <c r="D47" i="2"/>
  <c r="E47" i="2"/>
  <c r="F47" i="2"/>
  <c r="G47" i="2"/>
  <c r="H47" i="2"/>
  <c r="I47" i="2"/>
  <c r="J47" i="2"/>
  <c r="C48" i="2"/>
  <c r="D48" i="2"/>
  <c r="E48" i="2"/>
  <c r="F48" i="2"/>
  <c r="G48" i="2"/>
  <c r="H48" i="2"/>
  <c r="I48" i="2"/>
  <c r="J48" i="2"/>
  <c r="C49" i="2"/>
  <c r="D49" i="2"/>
  <c r="E49" i="2"/>
  <c r="F49" i="2"/>
  <c r="G49" i="2"/>
  <c r="H49" i="2"/>
  <c r="I49" i="2"/>
  <c r="J49" i="2"/>
  <c r="J9" i="2"/>
  <c r="I9" i="2"/>
  <c r="H9" i="2"/>
  <c r="G9" i="2"/>
  <c r="F9" i="2"/>
  <c r="E9" i="2"/>
  <c r="D9" i="2"/>
  <c r="C9" i="2"/>
  <c r="C50" i="2" s="1"/>
  <c r="J68" i="1"/>
  <c r="I68" i="1"/>
  <c r="H68" i="1"/>
  <c r="G68" i="1"/>
  <c r="F68" i="1"/>
  <c r="E68" i="1"/>
  <c r="D68" i="1"/>
  <c r="C68" i="1"/>
  <c r="J57" i="1"/>
  <c r="I57" i="1"/>
  <c r="H57" i="1"/>
  <c r="G57" i="1"/>
  <c r="F57" i="1"/>
  <c r="E57" i="1"/>
  <c r="D57" i="1"/>
  <c r="C57" i="1"/>
  <c r="J53" i="1"/>
  <c r="I53" i="1"/>
  <c r="H53" i="1"/>
  <c r="G53" i="1"/>
  <c r="F53" i="1"/>
  <c r="E53" i="1"/>
  <c r="D53" i="1"/>
  <c r="C53" i="1"/>
  <c r="J49" i="1"/>
  <c r="I49" i="1"/>
  <c r="H49" i="1"/>
  <c r="G49" i="1"/>
  <c r="F49" i="1"/>
  <c r="E49" i="1"/>
  <c r="D49" i="1"/>
  <c r="C49" i="1"/>
  <c r="J22" i="1"/>
  <c r="J50" i="1" s="1"/>
  <c r="J69" i="1" s="1"/>
  <c r="I22" i="1"/>
  <c r="H22" i="1"/>
  <c r="G22" i="1"/>
  <c r="G50" i="1" s="1"/>
  <c r="F22" i="1"/>
  <c r="E22" i="1"/>
  <c r="E50" i="1" s="1"/>
  <c r="D22" i="1"/>
  <c r="C22" i="1"/>
  <c r="I50" i="1" l="1"/>
  <c r="I69" i="1" s="1"/>
  <c r="F50" i="1"/>
  <c r="F69" i="1" s="1"/>
  <c r="E50" i="2"/>
  <c r="D50" i="2"/>
  <c r="G69" i="1"/>
  <c r="E69" i="1"/>
  <c r="D50" i="1"/>
  <c r="D69" i="1" s="1"/>
  <c r="H50" i="1"/>
  <c r="H69" i="1" s="1"/>
  <c r="C50" i="1"/>
  <c r="C69" i="1" s="1"/>
  <c r="F50" i="2" l="1"/>
  <c r="G50" i="2" l="1"/>
  <c r="H50" i="2" l="1"/>
  <c r="I50" i="2" l="1"/>
  <c r="J50" i="2"/>
</calcChain>
</file>

<file path=xl/sharedStrings.xml><?xml version="1.0" encoding="utf-8"?>
<sst xmlns="http://schemas.openxmlformats.org/spreadsheetml/2006/main" count="147" uniqueCount="117">
  <si>
    <t xml:space="preserve">  STATE LEVEL BANKERS' COMMITTEE RAJASTHAN</t>
  </si>
  <si>
    <t>BANKWISE CUMMULATIVE CREDIT LINKAGE POSITION UNDER SHG</t>
  </si>
  <si>
    <t>Amt in Rs. Lacs</t>
  </si>
  <si>
    <t>Sr. No.</t>
  </si>
  <si>
    <t>Banks</t>
  </si>
  <si>
    <t>Cumulative disbursment during the FY upto reporting quarter</t>
  </si>
  <si>
    <t>Outstanding as on reporting Quarter</t>
  </si>
  <si>
    <t>Total SHG</t>
  </si>
  <si>
    <t>Out of which Women</t>
  </si>
  <si>
    <t>A/C</t>
  </si>
  <si>
    <t>AMT</t>
  </si>
  <si>
    <t>NATIONALIZED BANKS</t>
  </si>
  <si>
    <t>STATE BANK OF INDIA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</si>
  <si>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</si>
  <si>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</si>
  <si>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</si>
  <si>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</si>
  <si>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</si>
  <si>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</si>
  <si>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</si>
  <si>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AND SIND BANK</t>
  </si>
  <si>
    <t>PUNJAB NATIONAL BANK</t>
  </si>
  <si>
    <t>UCO BANK</t>
  </si>
  <si>
    <t>UNION BANK OF INDIA</t>
  </si>
  <si>
    <t>Sub Total</t>
  </si>
  <si>
    <t>PRIVATE SECTOR BANKS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</si>
  <si>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</si>
  <si>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</si>
  <si>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</si>
  <si>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</si>
  <si>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</si>
  <si>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</si>
  <si>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</si>
  <si>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</si>
  <si>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</si>
  <si>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</si>
  <si>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</si>
  <si>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</si>
  <si>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</si>
  <si>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</si>
  <si>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</si>
  <si>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</si>
  <si>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</si>
  <si>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</si>
  <si>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</si>
  <si>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</si>
  <si>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</si>
  <si>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THE NAINITAL BANK LTD</t>
  </si>
  <si>
    <t>MUFG BANK</t>
  </si>
  <si>
    <t>STANDARD CHARTERED BANK LTD</t>
  </si>
  <si>
    <t>HSBC BANK</t>
  </si>
  <si>
    <t>Sub Total of Private Sector Banks</t>
  </si>
  <si>
    <t>Total COM. Banks.</t>
  </si>
  <si>
    <t>REGIONAL RURAL BANKS</t>
  </si>
  <si>
    <t>Sub Total of RRBs</t>
  </si>
  <si>
    <t xml:space="preserve">COOPERATIVE SECTOR BANKS </t>
  </si>
  <si>
    <t>RAJASTHAN STATE COOPERATIVE BANK</t>
  </si>
  <si>
    <t>RAJASTHAN STATE LAND DEVELOPMENT BANK</t>
  </si>
  <si>
    <t xml:space="preserve">Sub Total of Co-op Sector Bank </t>
  </si>
  <si>
    <t xml:space="preserve">SMALL FINANCE BANK </t>
  </si>
  <si>
    <t>AU SMALL FIN.BANK</t>
  </si>
  <si>
    <t>EQUITAS SMALL FIN. BANK</t>
  </si>
  <si>
    <t>UJJIVAN SMALL FIN. BANK</t>
  </si>
  <si>
    <t>JANA SMALL FIN. BANK</t>
  </si>
  <si>
    <t>CAPITAL SMALL FIN. BANK</t>
  </si>
  <si>
    <t>UTKARSH SMALL FIN. BANK</t>
  </si>
  <si>
    <t>UNITY SMALL FINANCE BANK</t>
  </si>
  <si>
    <t>ESAF SMALL FIN. BANK</t>
  </si>
  <si>
    <t>SURYODAY SMALL FIN. BANK</t>
  </si>
  <si>
    <t xml:space="preserve">Sub Total of Small Finance Bank  </t>
  </si>
  <si>
    <t>Grand Total</t>
  </si>
  <si>
    <t>District Name</t>
  </si>
  <si>
    <t>AJMER</t>
  </si>
  <si>
    <t>ALWAR</t>
  </si>
  <si>
    <t>Balotra</t>
  </si>
  <si>
    <t>BANSWARA</t>
  </si>
  <si>
    <t>BARAN</t>
  </si>
  <si>
    <t>BARMER</t>
  </si>
  <si>
    <t>Beawar</t>
  </si>
  <si>
    <t>BHARATPUR</t>
  </si>
  <si>
    <t>BHILWARA</t>
  </si>
  <si>
    <t>BIKANER</t>
  </si>
  <si>
    <t>BUNDI</t>
  </si>
  <si>
    <t>CHITTORGARH</t>
  </si>
  <si>
    <t>CHURU</t>
  </si>
  <si>
    <t>DAUSA</t>
  </si>
  <si>
    <t>Deeg</t>
  </si>
  <si>
    <t>DHOLPUR</t>
  </si>
  <si>
    <t>Didwana Kuchaman</t>
  </si>
  <si>
    <t>DUNGARPUR</t>
  </si>
  <si>
    <t>GANGANAGAR</t>
  </si>
  <si>
    <t>HANUMANGARH</t>
  </si>
  <si>
    <t>JAIPUR</t>
  </si>
  <si>
    <t>JAISALMER</t>
  </si>
  <si>
    <t>JALORE</t>
  </si>
  <si>
    <t>JHALAWAR</t>
  </si>
  <si>
    <t>JHUNJHUNU</t>
  </si>
  <si>
    <t>JODHPUR</t>
  </si>
  <si>
    <t>KARAULI</t>
  </si>
  <si>
    <t>Khairthal-Tijara</t>
  </si>
  <si>
    <t>KOTA</t>
  </si>
  <si>
    <t>Kotputli-Behror</t>
  </si>
  <si>
    <t>NAGAUR</t>
  </si>
  <si>
    <t>PALI</t>
  </si>
  <si>
    <t>Phalodi</t>
  </si>
  <si>
    <t>PRATAPGARH</t>
  </si>
  <si>
    <t>RAJSAMAND</t>
  </si>
  <si>
    <t>Salumbar</t>
  </si>
  <si>
    <t>SAWAI MADHOPUR</t>
  </si>
  <si>
    <t>SIKAR</t>
  </si>
  <si>
    <t>SIROHI</t>
  </si>
  <si>
    <t>TONK</t>
  </si>
  <si>
    <t>UDAIPUR</t>
  </si>
  <si>
    <t>Annexure- 22</t>
  </si>
  <si>
    <t>(CONVENOR- BANK OF BARODA)   FY :   2026- 2027</t>
  </si>
  <si>
    <t>As On   30.06.2026</t>
  </si>
  <si>
    <t>RAJASTHAN GRAMIN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</si>
</sst>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32323"/>
      <name val="Calibri"/>
      <family val="2"/>
      <scheme val="minor"/>
    </font>
    <font>
      <b/>
      <sz val="11"/>
      <color rgb="FF23232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232323"/>
      <name val="Arial"/>
      <family val="2"/>
    </font>
    <font>
      <sz val="12"/>
      <color rgb="FF232323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left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left"/>
    </xf>
    <xf numFmtId="1" fontId="1" fillId="2" borderId="6" xfId="0" applyNumberFormat="1" applyFont="1" applyFill="1" applyBorder="1"/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8" fillId="0" borderId="6" xfId="0" applyFont="1" applyBorder="1"/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/>
    <xf numFmtId="0" fontId="9" fillId="0" borderId="6" xfId="0" applyFont="1" applyBorder="1"/>
    <xf numFmtId="0" fontId="9" fillId="0" borderId="6" xfId="0" applyFont="1" applyBorder="1" applyAlignment="1">
      <alignment horizontal="left"/>
    </xf>
    <xf numFmtId="1" fontId="9" fillId="0" borderId="6" xfId="0" applyNumberFormat="1" applyFont="1" applyBorder="1"/>
    <xf numFmtId="0" fontId="9" fillId="0" borderId="6" xfId="0" applyFont="1" applyBorder="1" applyAlignment="1">
      <alignment horizontal="left"/>
    </xf>
    <xf numFmtId="0" fontId="9" fillId="0" borderId="6" xfId="0" applyFont="1" applyBorder="1"/>
    <xf numFmtId="1" fontId="9" fillId="0" borderId="6" xfId="0" applyNumberFormat="1" applyFont="1" applyBorder="1"/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Shashank\FY%202026-27\170th\BANKWISE%20CUMMULATIVE%20CREDIT%20LINKAGE%20POSITION%20UNDER%20SHG_2026_JuneAmountIn_Lakhs.xls" TargetMode="External"/><Relationship Id="rId1" Type="http://schemas.openxmlformats.org/officeDocument/2006/relationships/externalLinkPath" Target="BANKWISE%20CUMMULATIVE%20CREDIT%20LINKAGE%20POSITION%20UNDER%20SHG_2026_JuneAmountIn_Lakh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BANKWISE CUMMULATIVE CREDIT LIN"/>
    </sheetNames>
    <sheetDataSet>
      <sheetData sheetId="0">
        <row r="4">
          <cell r="A4" t="str">
            <v>AJMER</v>
          </cell>
          <cell r="B4">
            <v>6395</v>
          </cell>
          <cell r="C4">
            <v>6019.1399999999994</v>
          </cell>
          <cell r="D4">
            <v>6261</v>
          </cell>
          <cell r="E4">
            <v>5407.1100000000006</v>
          </cell>
          <cell r="F4">
            <v>2191</v>
          </cell>
          <cell r="G4">
            <v>4869.75</v>
          </cell>
          <cell r="H4">
            <v>2191</v>
          </cell>
          <cell r="I4">
            <v>4869.75</v>
          </cell>
        </row>
        <row r="5">
          <cell r="A5" t="str">
            <v>ALWAR</v>
          </cell>
          <cell r="B5">
            <v>5322</v>
          </cell>
          <cell r="C5">
            <v>8196.59</v>
          </cell>
          <cell r="D5">
            <v>5169</v>
          </cell>
          <cell r="E5">
            <v>7588.46</v>
          </cell>
          <cell r="F5">
            <v>4272</v>
          </cell>
          <cell r="G5">
            <v>9059.75</v>
          </cell>
          <cell r="H5">
            <v>4249</v>
          </cell>
          <cell r="I5">
            <v>9052.2800000000007</v>
          </cell>
        </row>
        <row r="6">
          <cell r="A6" t="str">
            <v>Balotra</v>
          </cell>
          <cell r="B6">
            <v>61</v>
          </cell>
          <cell r="C6">
            <v>141.56</v>
          </cell>
          <cell r="D6">
            <v>61</v>
          </cell>
          <cell r="E6">
            <v>141.56</v>
          </cell>
          <cell r="F6">
            <v>290</v>
          </cell>
          <cell r="G6">
            <v>390.33</v>
          </cell>
          <cell r="H6">
            <v>290</v>
          </cell>
          <cell r="I6">
            <v>390.33</v>
          </cell>
        </row>
        <row r="7">
          <cell r="A7" t="str">
            <v>BANSWARA</v>
          </cell>
          <cell r="B7">
            <v>4623</v>
          </cell>
          <cell r="C7">
            <v>9238.31</v>
          </cell>
          <cell r="D7">
            <v>4615</v>
          </cell>
          <cell r="E7">
            <v>9225.0299999999988</v>
          </cell>
          <cell r="F7">
            <v>4731</v>
          </cell>
          <cell r="G7">
            <v>7962.73</v>
          </cell>
          <cell r="H7">
            <v>4729</v>
          </cell>
          <cell r="I7">
            <v>7959.8099999999995</v>
          </cell>
        </row>
        <row r="8">
          <cell r="A8" t="str">
            <v>BARAN</v>
          </cell>
          <cell r="B8">
            <v>3290</v>
          </cell>
          <cell r="C8">
            <v>4676.8900000000003</v>
          </cell>
          <cell r="D8">
            <v>3179</v>
          </cell>
          <cell r="E8">
            <v>4419.8100000000004</v>
          </cell>
          <cell r="F8">
            <v>3372</v>
          </cell>
          <cell r="G8">
            <v>4727.17</v>
          </cell>
          <cell r="H8">
            <v>3239</v>
          </cell>
          <cell r="I8">
            <v>4605.5600000000004</v>
          </cell>
        </row>
        <row r="9">
          <cell r="A9" t="str">
            <v>BARMER</v>
          </cell>
          <cell r="B9">
            <v>3620</v>
          </cell>
          <cell r="C9">
            <v>4401.29</v>
          </cell>
          <cell r="D9">
            <v>3620</v>
          </cell>
          <cell r="E9">
            <v>2491.91</v>
          </cell>
          <cell r="F9">
            <v>1307</v>
          </cell>
          <cell r="G9">
            <v>2095.17</v>
          </cell>
          <cell r="H9">
            <v>1307</v>
          </cell>
          <cell r="I9">
            <v>2095.17</v>
          </cell>
        </row>
        <row r="10">
          <cell r="A10" t="str">
            <v>Beawar</v>
          </cell>
          <cell r="B10">
            <v>503</v>
          </cell>
          <cell r="C10">
            <v>1672.2199999999998</v>
          </cell>
          <cell r="D10">
            <v>503</v>
          </cell>
          <cell r="E10">
            <v>1672.2199999999998</v>
          </cell>
          <cell r="F10">
            <v>2308</v>
          </cell>
          <cell r="G10">
            <v>4684.09</v>
          </cell>
          <cell r="H10">
            <v>2308</v>
          </cell>
          <cell r="I10">
            <v>4684.09</v>
          </cell>
        </row>
        <row r="11">
          <cell r="A11" t="str">
            <v>BHARATPUR</v>
          </cell>
          <cell r="B11">
            <v>3067</v>
          </cell>
          <cell r="C11">
            <v>3512.04</v>
          </cell>
          <cell r="D11">
            <v>3067</v>
          </cell>
          <cell r="E11">
            <v>3002.58</v>
          </cell>
          <cell r="F11">
            <v>1669</v>
          </cell>
          <cell r="G11">
            <v>2186.41</v>
          </cell>
          <cell r="H11">
            <v>1666</v>
          </cell>
          <cell r="I11">
            <v>2181.41</v>
          </cell>
        </row>
        <row r="12">
          <cell r="A12" t="str">
            <v>BHILWARA</v>
          </cell>
          <cell r="B12">
            <v>7577</v>
          </cell>
          <cell r="C12">
            <v>6180.03</v>
          </cell>
          <cell r="D12">
            <v>7452</v>
          </cell>
          <cell r="E12">
            <v>5932.41</v>
          </cell>
          <cell r="F12">
            <v>4392</v>
          </cell>
          <cell r="G12">
            <v>7511.27</v>
          </cell>
          <cell r="H12">
            <v>4378</v>
          </cell>
          <cell r="I12">
            <v>7501.65</v>
          </cell>
        </row>
        <row r="13">
          <cell r="A13" t="str">
            <v>BIKANER</v>
          </cell>
          <cell r="B13">
            <v>3170</v>
          </cell>
          <cell r="C13">
            <v>3892.57</v>
          </cell>
          <cell r="D13">
            <v>2857</v>
          </cell>
          <cell r="E13">
            <v>3480.71</v>
          </cell>
          <cell r="F13">
            <v>1566</v>
          </cell>
          <cell r="G13">
            <v>2419.3599999999997</v>
          </cell>
          <cell r="H13">
            <v>1461</v>
          </cell>
          <cell r="I13">
            <v>2275.2199999999998</v>
          </cell>
        </row>
        <row r="14">
          <cell r="A14" t="str">
            <v>BUNDI</v>
          </cell>
          <cell r="B14">
            <v>5430</v>
          </cell>
          <cell r="C14">
            <v>5077.05</v>
          </cell>
          <cell r="D14">
            <v>5420</v>
          </cell>
          <cell r="E14">
            <v>5062.3500000000004</v>
          </cell>
          <cell r="F14">
            <v>3609</v>
          </cell>
          <cell r="G14">
            <v>5353.2</v>
          </cell>
          <cell r="H14">
            <v>3583</v>
          </cell>
          <cell r="I14">
            <v>5347.45</v>
          </cell>
        </row>
        <row r="15">
          <cell r="A15" t="str">
            <v>CHITTORGARH</v>
          </cell>
          <cell r="B15">
            <v>3989</v>
          </cell>
          <cell r="C15">
            <v>3404.1499999999996</v>
          </cell>
          <cell r="D15">
            <v>3802</v>
          </cell>
          <cell r="E15">
            <v>3190.6</v>
          </cell>
          <cell r="F15">
            <v>3149</v>
          </cell>
          <cell r="G15">
            <v>4411.2199999999993</v>
          </cell>
          <cell r="H15">
            <v>3132</v>
          </cell>
          <cell r="I15">
            <v>4397.5599999999995</v>
          </cell>
        </row>
        <row r="16">
          <cell r="A16" t="str">
            <v>CHURU</v>
          </cell>
          <cell r="B16">
            <v>2916</v>
          </cell>
          <cell r="C16">
            <v>3320.7699999999995</v>
          </cell>
          <cell r="D16">
            <v>2641</v>
          </cell>
          <cell r="E16">
            <v>3019.7699999999995</v>
          </cell>
          <cell r="F16">
            <v>3750</v>
          </cell>
          <cell r="G16">
            <v>7009.99</v>
          </cell>
          <cell r="H16">
            <v>3741</v>
          </cell>
          <cell r="I16">
            <v>6991.07</v>
          </cell>
        </row>
        <row r="17">
          <cell r="A17" t="str">
            <v>DAUSA</v>
          </cell>
          <cell r="B17">
            <v>2764</v>
          </cell>
          <cell r="C17">
            <v>4193.84</v>
          </cell>
          <cell r="D17">
            <v>2586</v>
          </cell>
          <cell r="E17">
            <v>4152.33</v>
          </cell>
          <cell r="F17">
            <v>3391</v>
          </cell>
          <cell r="G17">
            <v>6468.369999999999</v>
          </cell>
          <cell r="H17">
            <v>3376</v>
          </cell>
          <cell r="I17">
            <v>6446.5599999999986</v>
          </cell>
        </row>
        <row r="18">
          <cell r="A18" t="str">
            <v>Deeg</v>
          </cell>
          <cell r="B18">
            <v>863</v>
          </cell>
          <cell r="C18">
            <v>1860.8000000000002</v>
          </cell>
          <cell r="D18">
            <v>863</v>
          </cell>
          <cell r="E18">
            <v>1860.8000000000002</v>
          </cell>
          <cell r="F18">
            <v>395</v>
          </cell>
          <cell r="G18">
            <v>498.04000000000008</v>
          </cell>
          <cell r="H18">
            <v>394</v>
          </cell>
          <cell r="I18">
            <v>497.94000000000005</v>
          </cell>
        </row>
        <row r="19">
          <cell r="A19" t="str">
            <v>DHOLPUR</v>
          </cell>
          <cell r="B19">
            <v>740</v>
          </cell>
          <cell r="C19">
            <v>1701.24</v>
          </cell>
          <cell r="D19">
            <v>739</v>
          </cell>
          <cell r="E19">
            <v>1700.24</v>
          </cell>
          <cell r="F19">
            <v>1554</v>
          </cell>
          <cell r="G19">
            <v>2920.36</v>
          </cell>
          <cell r="H19">
            <v>1550</v>
          </cell>
          <cell r="I19">
            <v>2915.71</v>
          </cell>
        </row>
        <row r="20">
          <cell r="A20" t="str">
            <v>Didwana Kuchaman</v>
          </cell>
          <cell r="B20">
            <v>334</v>
          </cell>
          <cell r="C20">
            <v>1023.5300000000001</v>
          </cell>
          <cell r="D20">
            <v>333</v>
          </cell>
          <cell r="E20">
            <v>1019.2300000000001</v>
          </cell>
          <cell r="F20">
            <v>1723</v>
          </cell>
          <cell r="G20">
            <v>3517.1</v>
          </cell>
          <cell r="H20">
            <v>1718</v>
          </cell>
          <cell r="I20">
            <v>3511.31</v>
          </cell>
        </row>
        <row r="21">
          <cell r="A21" t="str">
            <v>DUNGARPUR</v>
          </cell>
          <cell r="B21">
            <v>2961</v>
          </cell>
          <cell r="C21">
            <v>4501.26</v>
          </cell>
          <cell r="D21">
            <v>2776</v>
          </cell>
          <cell r="E21">
            <v>4342.2700000000004</v>
          </cell>
          <cell r="F21">
            <v>4043</v>
          </cell>
          <cell r="G21">
            <v>7974.82</v>
          </cell>
          <cell r="H21">
            <v>4041</v>
          </cell>
          <cell r="I21">
            <v>7973.38</v>
          </cell>
        </row>
        <row r="22">
          <cell r="A22" t="str">
            <v>GANGANAGAR</v>
          </cell>
          <cell r="B22">
            <v>5653</v>
          </cell>
          <cell r="C22">
            <v>6495.13</v>
          </cell>
          <cell r="D22">
            <v>5638</v>
          </cell>
          <cell r="E22">
            <v>6312.1900000000005</v>
          </cell>
          <cell r="F22">
            <v>2049</v>
          </cell>
          <cell r="G22">
            <v>3343.2299999999996</v>
          </cell>
          <cell r="H22">
            <v>2043</v>
          </cell>
          <cell r="I22">
            <v>3337.5599999999995</v>
          </cell>
        </row>
        <row r="23">
          <cell r="A23" t="str">
            <v>HANUMANGARH</v>
          </cell>
          <cell r="B23">
            <v>5244</v>
          </cell>
          <cell r="C23">
            <v>4822.5199999999995</v>
          </cell>
          <cell r="D23">
            <v>5109</v>
          </cell>
          <cell r="E23">
            <v>4551.7699999999995</v>
          </cell>
          <cell r="F23">
            <v>1698</v>
          </cell>
          <cell r="G23">
            <v>2797.21</v>
          </cell>
          <cell r="H23">
            <v>1693</v>
          </cell>
          <cell r="I23">
            <v>2790.57</v>
          </cell>
        </row>
        <row r="24">
          <cell r="A24" t="str">
            <v>JAIPUR</v>
          </cell>
          <cell r="B24">
            <v>8716</v>
          </cell>
          <cell r="C24">
            <v>12124.54</v>
          </cell>
          <cell r="D24">
            <v>8711</v>
          </cell>
          <cell r="E24">
            <v>12102.899999999998</v>
          </cell>
          <cell r="F24">
            <v>6917</v>
          </cell>
          <cell r="G24">
            <v>15041.09</v>
          </cell>
          <cell r="H24">
            <v>6895</v>
          </cell>
          <cell r="I24">
            <v>14815.859999999999</v>
          </cell>
        </row>
        <row r="25">
          <cell r="A25" t="str">
            <v>JAISALMER</v>
          </cell>
          <cell r="B25">
            <v>982</v>
          </cell>
          <cell r="C25">
            <v>897.5</v>
          </cell>
          <cell r="D25">
            <v>945</v>
          </cell>
          <cell r="E25">
            <v>794.4</v>
          </cell>
          <cell r="F25">
            <v>721</v>
          </cell>
          <cell r="G25">
            <v>710.47</v>
          </cell>
          <cell r="H25">
            <v>664</v>
          </cell>
          <cell r="I25">
            <v>656.48</v>
          </cell>
        </row>
        <row r="26">
          <cell r="A26" t="str">
            <v>JALORE</v>
          </cell>
          <cell r="B26">
            <v>1441</v>
          </cell>
          <cell r="C26">
            <v>1033</v>
          </cell>
          <cell r="D26">
            <v>1440</v>
          </cell>
          <cell r="E26">
            <v>264.02999999999997</v>
          </cell>
          <cell r="F26">
            <v>451</v>
          </cell>
          <cell r="G26">
            <v>652.94999999999993</v>
          </cell>
          <cell r="H26">
            <v>440</v>
          </cell>
          <cell r="I26">
            <v>644.58000000000004</v>
          </cell>
        </row>
        <row r="27">
          <cell r="A27" t="str">
            <v>JHALAWAR</v>
          </cell>
          <cell r="B27">
            <v>3062</v>
          </cell>
          <cell r="C27">
            <v>4050.0099999999998</v>
          </cell>
          <cell r="D27">
            <v>2624</v>
          </cell>
          <cell r="E27">
            <v>3678.84</v>
          </cell>
          <cell r="F27">
            <v>3013</v>
          </cell>
          <cell r="G27">
            <v>7142.9</v>
          </cell>
          <cell r="H27">
            <v>2817</v>
          </cell>
          <cell r="I27">
            <v>4857.33</v>
          </cell>
        </row>
        <row r="28">
          <cell r="A28" t="str">
            <v>JHUNJHUNU</v>
          </cell>
          <cell r="B28">
            <v>6733</v>
          </cell>
          <cell r="C28">
            <v>7076.84</v>
          </cell>
          <cell r="D28">
            <v>2139</v>
          </cell>
          <cell r="E28">
            <v>6708.97</v>
          </cell>
          <cell r="F28">
            <v>4680</v>
          </cell>
          <cell r="G28">
            <v>8212.4399999999987</v>
          </cell>
          <cell r="H28">
            <v>4675</v>
          </cell>
          <cell r="I28">
            <v>8192.8999999999978</v>
          </cell>
        </row>
        <row r="29">
          <cell r="A29" t="str">
            <v>JODHPUR</v>
          </cell>
          <cell r="B29">
            <v>2943</v>
          </cell>
          <cell r="C29">
            <v>3107.87</v>
          </cell>
          <cell r="D29">
            <v>2863</v>
          </cell>
          <cell r="E29">
            <v>3002.6</v>
          </cell>
          <cell r="F29">
            <v>2254</v>
          </cell>
          <cell r="G29">
            <v>4649.58</v>
          </cell>
          <cell r="H29">
            <v>2234</v>
          </cell>
          <cell r="I29">
            <v>4628.6900000000005</v>
          </cell>
        </row>
        <row r="30">
          <cell r="A30" t="str">
            <v>KARAULI</v>
          </cell>
          <cell r="B30">
            <v>1147</v>
          </cell>
          <cell r="C30">
            <v>3100.47</v>
          </cell>
          <cell r="D30">
            <v>1147</v>
          </cell>
          <cell r="E30">
            <v>3100.47</v>
          </cell>
          <cell r="F30">
            <v>1507</v>
          </cell>
          <cell r="G30">
            <v>2989.7200000000003</v>
          </cell>
          <cell r="H30">
            <v>1507</v>
          </cell>
          <cell r="I30">
            <v>2989.7200000000003</v>
          </cell>
        </row>
        <row r="31">
          <cell r="A31" t="str">
            <v>Khairthal-Tijara</v>
          </cell>
          <cell r="B31">
            <v>493</v>
          </cell>
          <cell r="C31">
            <v>1679.83</v>
          </cell>
          <cell r="D31">
            <v>493</v>
          </cell>
          <cell r="E31">
            <v>1679.83</v>
          </cell>
          <cell r="F31">
            <v>1570</v>
          </cell>
          <cell r="G31">
            <v>3500.66</v>
          </cell>
          <cell r="H31">
            <v>1570</v>
          </cell>
          <cell r="I31">
            <v>3500.66</v>
          </cell>
        </row>
        <row r="32">
          <cell r="A32" t="str">
            <v>KOTA</v>
          </cell>
          <cell r="B32">
            <v>4877</v>
          </cell>
          <cell r="C32">
            <v>4117.6399999999994</v>
          </cell>
          <cell r="D32">
            <v>4832</v>
          </cell>
          <cell r="E32">
            <v>4049.05</v>
          </cell>
          <cell r="F32">
            <v>4162</v>
          </cell>
          <cell r="G32">
            <v>9580.68</v>
          </cell>
          <cell r="H32">
            <v>4067</v>
          </cell>
          <cell r="I32">
            <v>8910.48</v>
          </cell>
        </row>
        <row r="33">
          <cell r="A33" t="str">
            <v>Kotputli-Behror</v>
          </cell>
          <cell r="B33">
            <v>643</v>
          </cell>
          <cell r="C33">
            <v>2107.5</v>
          </cell>
          <cell r="D33">
            <v>642</v>
          </cell>
          <cell r="E33">
            <v>2102.73</v>
          </cell>
          <cell r="F33">
            <v>2175</v>
          </cell>
          <cell r="G33">
            <v>5182.4799999999996</v>
          </cell>
          <cell r="H33">
            <v>2174</v>
          </cell>
          <cell r="I33">
            <v>5179.51</v>
          </cell>
        </row>
        <row r="34">
          <cell r="A34" t="str">
            <v>NAGAUR</v>
          </cell>
          <cell r="B34">
            <v>3657</v>
          </cell>
          <cell r="C34">
            <v>2842.69</v>
          </cell>
          <cell r="D34">
            <v>3591</v>
          </cell>
          <cell r="E34">
            <v>1106.7600000000002</v>
          </cell>
          <cell r="F34">
            <v>2722</v>
          </cell>
          <cell r="G34">
            <v>3059.2200000000003</v>
          </cell>
          <cell r="H34">
            <v>2692</v>
          </cell>
          <cell r="I34">
            <v>3012.92</v>
          </cell>
        </row>
        <row r="35">
          <cell r="A35" t="str">
            <v>PALI</v>
          </cell>
          <cell r="B35">
            <v>3276</v>
          </cell>
          <cell r="C35">
            <v>3501.19</v>
          </cell>
          <cell r="D35">
            <v>3131</v>
          </cell>
          <cell r="E35">
            <v>3398.77</v>
          </cell>
          <cell r="F35">
            <v>2071</v>
          </cell>
          <cell r="G35">
            <v>4051.3100000000004</v>
          </cell>
          <cell r="H35">
            <v>2067</v>
          </cell>
          <cell r="I35">
            <v>4048.15</v>
          </cell>
        </row>
        <row r="36">
          <cell r="A36" t="str">
            <v>Phalodi</v>
          </cell>
          <cell r="B36">
            <v>117</v>
          </cell>
          <cell r="C36">
            <v>284.83</v>
          </cell>
          <cell r="D36">
            <v>117</v>
          </cell>
          <cell r="E36">
            <v>284.83</v>
          </cell>
          <cell r="F36">
            <v>416</v>
          </cell>
          <cell r="G36">
            <v>806.91</v>
          </cell>
          <cell r="H36">
            <v>416</v>
          </cell>
          <cell r="I36">
            <v>806.91</v>
          </cell>
        </row>
        <row r="37">
          <cell r="A37" t="str">
            <v>PRATAPGARH</v>
          </cell>
          <cell r="B37">
            <v>1000</v>
          </cell>
          <cell r="C37">
            <v>1668.81</v>
          </cell>
          <cell r="D37">
            <v>1000</v>
          </cell>
          <cell r="E37">
            <v>1668.81</v>
          </cell>
          <cell r="F37">
            <v>1751</v>
          </cell>
          <cell r="G37">
            <v>2504.59</v>
          </cell>
          <cell r="H37">
            <v>1751</v>
          </cell>
          <cell r="I37">
            <v>2504.58</v>
          </cell>
        </row>
        <row r="38">
          <cell r="A38" t="str">
            <v>RAJSAMAND</v>
          </cell>
          <cell r="B38">
            <v>1177</v>
          </cell>
          <cell r="C38">
            <v>4153.6400000000003</v>
          </cell>
          <cell r="D38">
            <v>1170</v>
          </cell>
          <cell r="E38">
            <v>4150.1399999999994</v>
          </cell>
          <cell r="F38">
            <v>3405</v>
          </cell>
          <cell r="G38">
            <v>8587.74</v>
          </cell>
          <cell r="H38">
            <v>3396</v>
          </cell>
          <cell r="I38">
            <v>8582.83</v>
          </cell>
        </row>
        <row r="39">
          <cell r="A39" t="str">
            <v>Salumbar</v>
          </cell>
          <cell r="B39">
            <v>1451</v>
          </cell>
          <cell r="C39">
            <v>4915.4599999999991</v>
          </cell>
          <cell r="D39">
            <v>1451</v>
          </cell>
          <cell r="E39">
            <v>4915.4599999999991</v>
          </cell>
          <cell r="F39">
            <v>977</v>
          </cell>
          <cell r="G39">
            <v>1824.4800000000002</v>
          </cell>
          <cell r="H39">
            <v>977</v>
          </cell>
          <cell r="I39">
            <v>1824.4800000000002</v>
          </cell>
        </row>
        <row r="40">
          <cell r="A40" t="str">
            <v>SAWAI MADHOPUR</v>
          </cell>
          <cell r="B40">
            <v>2777</v>
          </cell>
          <cell r="C40">
            <v>1586.3600000000001</v>
          </cell>
          <cell r="D40">
            <v>2701</v>
          </cell>
          <cell r="E40">
            <v>1505.87</v>
          </cell>
          <cell r="F40">
            <v>859</v>
          </cell>
          <cell r="G40">
            <v>1106.3899999999999</v>
          </cell>
          <cell r="H40">
            <v>833</v>
          </cell>
          <cell r="I40">
            <v>1096.48</v>
          </cell>
        </row>
        <row r="41">
          <cell r="A41" t="str">
            <v>SIKAR</v>
          </cell>
          <cell r="B41">
            <v>8208</v>
          </cell>
          <cell r="C41">
            <v>8796.76</v>
          </cell>
          <cell r="D41">
            <v>8202</v>
          </cell>
          <cell r="E41">
            <v>8788.34</v>
          </cell>
          <cell r="F41">
            <v>4568</v>
          </cell>
          <cell r="G41">
            <v>8061.7400000000007</v>
          </cell>
          <cell r="H41">
            <v>4566</v>
          </cell>
          <cell r="I41">
            <v>8014.7400000000007</v>
          </cell>
        </row>
        <row r="42">
          <cell r="A42" t="str">
            <v>SIROHI</v>
          </cell>
          <cell r="B42">
            <v>1835</v>
          </cell>
          <cell r="C42">
            <v>1101.19</v>
          </cell>
          <cell r="D42">
            <v>1681</v>
          </cell>
          <cell r="E42">
            <v>961.38</v>
          </cell>
          <cell r="F42">
            <v>624</v>
          </cell>
          <cell r="G42">
            <v>865.74999999999989</v>
          </cell>
          <cell r="H42">
            <v>573</v>
          </cell>
          <cell r="I42">
            <v>812.07999999999993</v>
          </cell>
        </row>
        <row r="43">
          <cell r="A43" t="str">
            <v>TONK</v>
          </cell>
          <cell r="B43">
            <v>758</v>
          </cell>
          <cell r="C43">
            <v>1459.9699999999998</v>
          </cell>
          <cell r="D43">
            <v>576</v>
          </cell>
          <cell r="E43">
            <v>1158.53</v>
          </cell>
          <cell r="F43">
            <v>2240</v>
          </cell>
          <cell r="G43">
            <v>3891.62</v>
          </cell>
          <cell r="H43">
            <v>2188</v>
          </cell>
          <cell r="I43">
            <v>3826.16</v>
          </cell>
        </row>
        <row r="44">
          <cell r="A44" t="str">
            <v>UDAIPUR</v>
          </cell>
          <cell r="B44">
            <v>14845</v>
          </cell>
          <cell r="C44">
            <v>18351.82</v>
          </cell>
          <cell r="D44">
            <v>14171</v>
          </cell>
          <cell r="E44">
            <v>17016.099999999999</v>
          </cell>
          <cell r="F44">
            <v>14139</v>
          </cell>
          <cell r="G44">
            <v>29015.39</v>
          </cell>
          <cell r="H44">
            <v>13944</v>
          </cell>
          <cell r="I44">
            <v>28846.239999999998</v>
          </cell>
        </row>
        <row r="45">
          <cell r="A45" t="str">
            <v>(blank)</v>
          </cell>
          <cell r="B45">
            <v>138660</v>
          </cell>
          <cell r="C45">
            <v>172288.85</v>
          </cell>
          <cell r="D45">
            <v>130318</v>
          </cell>
          <cell r="E45">
            <v>161012.16</v>
          </cell>
          <cell r="F45">
            <v>112681</v>
          </cell>
          <cell r="G45">
            <v>211637.68</v>
          </cell>
          <cell r="H45">
            <v>111535</v>
          </cell>
          <cell r="I45">
            <v>207576.16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topLeftCell="B67" zoomScaleNormal="100" workbookViewId="0">
      <selection activeCell="B78" sqref="B78"/>
    </sheetView>
  </sheetViews>
  <sheetFormatPr defaultRowHeight="12.75" customHeight="1" x14ac:dyDescent="0.25"/>
  <cols>
    <col min="1" max="1" width="6.42578125" customWidth="1"/>
    <col min="2" max="2" width="54.5703125" style="6" customWidth="1"/>
    <col min="3" max="3" width="12.140625" customWidth="1"/>
    <col min="4" max="4" width="12.140625" style="7" customWidth="1"/>
    <col min="5" max="5" width="12.140625" customWidth="1"/>
    <col min="6" max="6" width="12.140625" style="7" customWidth="1"/>
    <col min="7" max="7" width="12.140625" customWidth="1"/>
    <col min="8" max="8" width="12.140625" style="7" customWidth="1"/>
    <col min="9" max="9" width="12.140625" customWidth="1"/>
    <col min="10" max="10" width="12.140625" style="7" customWidth="1"/>
  </cols>
  <sheetData>
    <row r="1" spans="1:10" ht="12.7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2.75" customHeight="1" x14ac:dyDescent="0.25">
      <c r="A2" s="37" t="s">
        <v>114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2.75" customHeight="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2.75" customHeight="1" x14ac:dyDescent="0.25">
      <c r="A4" s="37" t="s">
        <v>115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2.75" customHeight="1" x14ac:dyDescent="0.25">
      <c r="A5" s="18"/>
      <c r="B5" s="19"/>
      <c r="C5" s="18"/>
      <c r="D5" s="20"/>
      <c r="E5" s="18"/>
      <c r="F5" s="20"/>
      <c r="G5" s="39" t="s">
        <v>2</v>
      </c>
      <c r="H5" s="39"/>
      <c r="I5" s="21" t="s">
        <v>113</v>
      </c>
      <c r="J5" s="20"/>
    </row>
    <row r="6" spans="1:10" s="4" customFormat="1" ht="29.25" customHeight="1" x14ac:dyDescent="0.25">
      <c r="A6" s="33" t="s">
        <v>3</v>
      </c>
      <c r="B6" s="38" t="s">
        <v>4</v>
      </c>
      <c r="C6" s="33" t="s">
        <v>5</v>
      </c>
      <c r="D6" s="33"/>
      <c r="E6" s="33"/>
      <c r="F6" s="33"/>
      <c r="G6" s="33" t="s">
        <v>6</v>
      </c>
      <c r="H6" s="33"/>
      <c r="I6" s="33"/>
      <c r="J6" s="33"/>
    </row>
    <row r="7" spans="1:10" s="4" customFormat="1" ht="27.75" customHeight="1" x14ac:dyDescent="0.25">
      <c r="A7" s="33"/>
      <c r="B7" s="38"/>
      <c r="C7" s="33" t="s">
        <v>7</v>
      </c>
      <c r="D7" s="33"/>
      <c r="E7" s="33" t="s">
        <v>8</v>
      </c>
      <c r="F7" s="33"/>
      <c r="G7" s="33" t="s">
        <v>7</v>
      </c>
      <c r="H7" s="33"/>
      <c r="I7" s="33" t="s">
        <v>8</v>
      </c>
      <c r="J7" s="33"/>
    </row>
    <row r="8" spans="1:10" s="4" customFormat="1" ht="12.75" customHeight="1" x14ac:dyDescent="0.25">
      <c r="A8" s="33"/>
      <c r="B8" s="38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2" t="s">
        <v>9</v>
      </c>
      <c r="J8" s="23" t="s">
        <v>10</v>
      </c>
    </row>
    <row r="9" spans="1:10" s="5" customFormat="1" ht="12.75" customHeight="1" x14ac:dyDescent="0.25">
      <c r="A9" s="34" t="s">
        <v>11</v>
      </c>
      <c r="B9" s="35"/>
      <c r="C9" s="35"/>
      <c r="D9" s="35"/>
      <c r="E9" s="35"/>
      <c r="F9" s="35"/>
      <c r="G9" s="35"/>
      <c r="H9" s="35"/>
      <c r="I9" s="35"/>
      <c r="J9" s="36"/>
    </row>
    <row r="10" spans="1:10" ht="15.75" x14ac:dyDescent="0.25">
      <c r="A10" s="24">
        <v>1</v>
      </c>
      <c r="B10" s="25" t="s">
        <v>12</v>
      </c>
      <c r="C10" s="24">
        <v>20480</v>
      </c>
      <c r="D10" s="26">
        <v>51929</v>
      </c>
      <c r="E10" s="24">
        <v>20480</v>
      </c>
      <c r="F10" s="26">
        <v>51929</v>
      </c>
      <c r="G10" s="24">
        <v>496</v>
      </c>
      <c r="H10" s="26">
        <v>2085.38</v>
      </c>
      <c r="I10" s="24">
        <v>496</v>
      </c>
      <c r="J10" s="26">
        <v>2085.38</v>
      </c>
    </row>
    <row r="11" spans="1:10" ht="15.75" x14ac:dyDescent="0.25">
      <c r="A11" s="24">
        <v>2</v>
      </c>
      <c r="B11" s="25" t="s">
        <v>13</v>
      </c>
      <c r="C11" s="24">
        <v>637</v>
      </c>
      <c r="D11" s="26">
        <v>1107</v>
      </c>
      <c r="E11" s="24">
        <v>637</v>
      </c>
      <c r="F11" s="26">
        <v>1107</v>
      </c>
      <c r="G11" s="24">
        <v>18342</v>
      </c>
      <c r="H11" s="26">
        <v>54706</v>
      </c>
      <c r="I11" s="24">
        <v>18342</v>
      </c>
      <c r="J11" s="26">
        <v>54706</v>
      </c>
    </row>
    <row r="12" spans="1:10" ht="15.75" x14ac:dyDescent="0.25">
      <c r="A12" s="24">
        <v>3</v>
      </c>
      <c r="B12" s="25" t="s">
        <v>14</v>
      </c>
      <c r="C12" s="24">
        <v>1946</v>
      </c>
      <c r="D12" s="26">
        <v>5372.09</v>
      </c>
      <c r="E12" s="24">
        <v>1930</v>
      </c>
      <c r="F12" s="26">
        <v>5352.3300000000008</v>
      </c>
      <c r="G12" s="24">
        <v>5488</v>
      </c>
      <c r="H12" s="26">
        <v>12642.71</v>
      </c>
      <c r="I12" s="24">
        <v>5425</v>
      </c>
      <c r="J12" s="26">
        <v>12322.859999999999</v>
      </c>
    </row>
    <row r="13" spans="1:10" ht="15.75" x14ac:dyDescent="0.25">
      <c r="A13" s="24">
        <v>4</v>
      </c>
      <c r="B13" s="25" t="s">
        <v>15</v>
      </c>
      <c r="C13" s="24">
        <v>13</v>
      </c>
      <c r="D13" s="26">
        <v>30.5</v>
      </c>
      <c r="E13" s="24">
        <v>13</v>
      </c>
      <c r="F13" s="26">
        <v>30.5</v>
      </c>
      <c r="G13" s="24">
        <v>301</v>
      </c>
      <c r="H13" s="26">
        <v>467.90000000000003</v>
      </c>
      <c r="I13" s="24">
        <v>301</v>
      </c>
      <c r="J13" s="26">
        <v>467.89000000000004</v>
      </c>
    </row>
    <row r="14" spans="1:10" ht="15.75" x14ac:dyDescent="0.25">
      <c r="A14" s="24">
        <v>5</v>
      </c>
      <c r="B14" s="25" t="s">
        <v>16</v>
      </c>
      <c r="C14" s="24">
        <v>2</v>
      </c>
      <c r="D14" s="26">
        <v>15</v>
      </c>
      <c r="E14" s="24">
        <v>2</v>
      </c>
      <c r="F14" s="26">
        <v>15</v>
      </c>
      <c r="G14" s="24">
        <v>1134</v>
      </c>
      <c r="H14" s="26">
        <v>2443.25</v>
      </c>
      <c r="I14" s="24">
        <v>1134</v>
      </c>
      <c r="J14" s="26">
        <v>2443.25</v>
      </c>
    </row>
    <row r="15" spans="1:10" ht="15.75" x14ac:dyDescent="0.25">
      <c r="A15" s="24">
        <v>6</v>
      </c>
      <c r="B15" s="25" t="s">
        <v>17</v>
      </c>
      <c r="C15" s="24">
        <v>189</v>
      </c>
      <c r="D15" s="26">
        <v>309.5</v>
      </c>
      <c r="E15" s="24">
        <v>123</v>
      </c>
      <c r="F15" s="26">
        <v>200</v>
      </c>
      <c r="G15" s="24">
        <v>1214</v>
      </c>
      <c r="H15" s="26">
        <v>1620.7799999999997</v>
      </c>
      <c r="I15" s="24">
        <v>905</v>
      </c>
      <c r="J15" s="26">
        <v>739.07</v>
      </c>
    </row>
    <row r="16" spans="1:10" ht="15.75" x14ac:dyDescent="0.25">
      <c r="A16" s="24">
        <v>7</v>
      </c>
      <c r="B16" s="25" t="s">
        <v>18</v>
      </c>
      <c r="C16" s="24">
        <v>3950</v>
      </c>
      <c r="D16" s="26">
        <v>14663.419999999998</v>
      </c>
      <c r="E16" s="24">
        <v>3950</v>
      </c>
      <c r="F16" s="26">
        <v>14663.419999999998</v>
      </c>
      <c r="G16" s="24">
        <v>3950</v>
      </c>
      <c r="H16" s="26">
        <v>11091.460000000001</v>
      </c>
      <c r="I16" s="24">
        <v>3950</v>
      </c>
      <c r="J16" s="26">
        <v>11091.460000000001</v>
      </c>
    </row>
    <row r="17" spans="1:10" ht="15.75" x14ac:dyDescent="0.25">
      <c r="A17" s="24">
        <v>8</v>
      </c>
      <c r="B17" s="25" t="s">
        <v>19</v>
      </c>
      <c r="C17" s="24">
        <v>16</v>
      </c>
      <c r="D17" s="26">
        <v>26.5</v>
      </c>
      <c r="E17" s="24">
        <v>16</v>
      </c>
      <c r="F17" s="26">
        <v>26.5</v>
      </c>
      <c r="G17" s="24">
        <v>49</v>
      </c>
      <c r="H17" s="26">
        <v>51.5</v>
      </c>
      <c r="I17" s="24">
        <v>49</v>
      </c>
      <c r="J17" s="26">
        <v>51.5</v>
      </c>
    </row>
    <row r="18" spans="1:10" ht="15.75" x14ac:dyDescent="0.25">
      <c r="A18" s="24">
        <v>9</v>
      </c>
      <c r="B18" s="25" t="s">
        <v>20</v>
      </c>
      <c r="C18" s="24">
        <v>0</v>
      </c>
      <c r="D18" s="26">
        <v>0</v>
      </c>
      <c r="E18" s="24">
        <v>0</v>
      </c>
      <c r="F18" s="26">
        <v>0</v>
      </c>
      <c r="G18" s="24">
        <v>6</v>
      </c>
      <c r="H18" s="26">
        <v>24.26</v>
      </c>
      <c r="I18" s="24">
        <v>6</v>
      </c>
      <c r="J18" s="26">
        <v>24.26</v>
      </c>
    </row>
    <row r="19" spans="1:10" ht="15.75" x14ac:dyDescent="0.25">
      <c r="A19" s="24">
        <v>10</v>
      </c>
      <c r="B19" s="25" t="s">
        <v>21</v>
      </c>
      <c r="C19" s="24">
        <v>7337</v>
      </c>
      <c r="D19" s="26">
        <v>5843.61</v>
      </c>
      <c r="E19" s="24">
        <v>7337</v>
      </c>
      <c r="F19" s="26">
        <v>5843.61</v>
      </c>
      <c r="G19" s="24">
        <v>7766</v>
      </c>
      <c r="H19" s="26">
        <v>16219.73</v>
      </c>
      <c r="I19" s="24">
        <v>7766</v>
      </c>
      <c r="J19" s="26">
        <v>16219.73</v>
      </c>
    </row>
    <row r="20" spans="1:10" ht="15.75" x14ac:dyDescent="0.25">
      <c r="A20" s="24">
        <v>11</v>
      </c>
      <c r="B20" s="25" t="s">
        <v>22</v>
      </c>
      <c r="C20" s="24">
        <v>7</v>
      </c>
      <c r="D20" s="26">
        <v>42</v>
      </c>
      <c r="E20" s="24">
        <v>7</v>
      </c>
      <c r="F20" s="26">
        <v>42</v>
      </c>
      <c r="G20" s="24">
        <v>2608</v>
      </c>
      <c r="H20" s="26">
        <v>3846</v>
      </c>
      <c r="I20" s="24">
        <v>2608</v>
      </c>
      <c r="J20" s="26">
        <v>3846</v>
      </c>
    </row>
    <row r="21" spans="1:10" ht="15.75" x14ac:dyDescent="0.25">
      <c r="A21" s="24">
        <v>12</v>
      </c>
      <c r="B21" s="25" t="s">
        <v>23</v>
      </c>
      <c r="C21" s="24">
        <v>27</v>
      </c>
      <c r="D21" s="26">
        <v>51.45</v>
      </c>
      <c r="E21" s="24">
        <v>27</v>
      </c>
      <c r="F21" s="26">
        <v>51.45</v>
      </c>
      <c r="G21" s="24">
        <v>915</v>
      </c>
      <c r="H21" s="26">
        <v>1281.8100000000004</v>
      </c>
      <c r="I21" s="24">
        <v>915</v>
      </c>
      <c r="J21" s="26">
        <v>1281.8100000000004</v>
      </c>
    </row>
    <row r="22" spans="1:10" ht="15.75" x14ac:dyDescent="0.25">
      <c r="A22" s="27"/>
      <c r="B22" s="28" t="s">
        <v>24</v>
      </c>
      <c r="C22" s="27">
        <f t="shared" ref="C22:J22" si="0">SUM(C10:C21)</f>
        <v>34604</v>
      </c>
      <c r="D22" s="29">
        <f t="shared" si="0"/>
        <v>79390.069999999992</v>
      </c>
      <c r="E22" s="27">
        <f t="shared" si="0"/>
        <v>34522</v>
      </c>
      <c r="F22" s="29">
        <f t="shared" si="0"/>
        <v>79260.81</v>
      </c>
      <c r="G22" s="27">
        <f t="shared" si="0"/>
        <v>42269</v>
      </c>
      <c r="H22" s="29">
        <f t="shared" si="0"/>
        <v>106480.77999999998</v>
      </c>
      <c r="I22" s="27">
        <f t="shared" si="0"/>
        <v>41897</v>
      </c>
      <c r="J22" s="29">
        <f t="shared" si="0"/>
        <v>105279.20999999999</v>
      </c>
    </row>
    <row r="23" spans="1:10" ht="15.75" x14ac:dyDescent="0.25">
      <c r="A23" s="27"/>
      <c r="B23" s="30" t="s">
        <v>25</v>
      </c>
      <c r="C23" s="31"/>
      <c r="D23" s="32"/>
      <c r="E23" s="31"/>
      <c r="F23" s="32"/>
      <c r="G23" s="31"/>
      <c r="H23" s="32"/>
      <c r="I23" s="31"/>
      <c r="J23" s="32"/>
    </row>
    <row r="24" spans="1:10" ht="15.75" x14ac:dyDescent="0.25">
      <c r="A24" s="24">
        <v>13</v>
      </c>
      <c r="B24" s="25" t="s">
        <v>26</v>
      </c>
      <c r="C24" s="24">
        <v>0</v>
      </c>
      <c r="D24" s="26">
        <v>0</v>
      </c>
      <c r="E24" s="24">
        <v>0</v>
      </c>
      <c r="F24" s="26">
        <v>0</v>
      </c>
      <c r="G24" s="24">
        <v>0</v>
      </c>
      <c r="H24" s="26">
        <v>0</v>
      </c>
      <c r="I24" s="24">
        <v>0</v>
      </c>
      <c r="J24" s="26">
        <v>0</v>
      </c>
    </row>
    <row r="25" spans="1:10" ht="15.75" x14ac:dyDescent="0.25">
      <c r="A25" s="24">
        <v>14</v>
      </c>
      <c r="B25" s="25" t="s">
        <v>27</v>
      </c>
      <c r="C25" s="24">
        <v>0</v>
      </c>
      <c r="D25" s="26">
        <v>0</v>
      </c>
      <c r="E25" s="24">
        <v>0</v>
      </c>
      <c r="F25" s="26">
        <v>0</v>
      </c>
      <c r="G25" s="24">
        <v>0</v>
      </c>
      <c r="H25" s="26">
        <v>0</v>
      </c>
      <c r="I25" s="24">
        <v>0</v>
      </c>
      <c r="J25" s="26">
        <v>0</v>
      </c>
    </row>
    <row r="26" spans="1:10" ht="15.75" x14ac:dyDescent="0.25">
      <c r="A26" s="24">
        <v>15</v>
      </c>
      <c r="B26" s="25" t="s">
        <v>28</v>
      </c>
      <c r="C26" s="24">
        <v>0</v>
      </c>
      <c r="D26" s="26">
        <v>0</v>
      </c>
      <c r="E26" s="24">
        <v>0</v>
      </c>
      <c r="F26" s="26">
        <v>0</v>
      </c>
      <c r="G26" s="24">
        <v>0</v>
      </c>
      <c r="H26" s="26">
        <v>0</v>
      </c>
      <c r="I26" s="24">
        <v>0</v>
      </c>
      <c r="J26" s="26">
        <v>0</v>
      </c>
    </row>
    <row r="27" spans="1:10" ht="15.75" x14ac:dyDescent="0.25">
      <c r="A27" s="24">
        <v>16</v>
      </c>
      <c r="B27" s="25" t="s">
        <v>29</v>
      </c>
      <c r="C27" s="24">
        <v>0</v>
      </c>
      <c r="D27" s="26">
        <v>0</v>
      </c>
      <c r="E27" s="24">
        <v>0</v>
      </c>
      <c r="F27" s="26">
        <v>0</v>
      </c>
      <c r="G27" s="24">
        <v>0</v>
      </c>
      <c r="H27" s="26">
        <v>0</v>
      </c>
      <c r="I27" s="24">
        <v>0</v>
      </c>
      <c r="J27" s="26">
        <v>0</v>
      </c>
    </row>
    <row r="28" spans="1:10" ht="15.75" x14ac:dyDescent="0.25">
      <c r="A28" s="24">
        <v>17</v>
      </c>
      <c r="B28" s="25" t="s">
        <v>30</v>
      </c>
      <c r="C28" s="24">
        <v>0</v>
      </c>
      <c r="D28" s="26">
        <v>0</v>
      </c>
      <c r="E28" s="24">
        <v>0</v>
      </c>
      <c r="F28" s="26">
        <v>0</v>
      </c>
      <c r="G28" s="24">
        <v>0</v>
      </c>
      <c r="H28" s="26">
        <v>0</v>
      </c>
      <c r="I28" s="24">
        <v>0</v>
      </c>
      <c r="J28" s="26">
        <v>0</v>
      </c>
    </row>
    <row r="29" spans="1:10" ht="15.75" x14ac:dyDescent="0.25">
      <c r="A29" s="24">
        <v>18</v>
      </c>
      <c r="B29" s="25" t="s">
        <v>31</v>
      </c>
      <c r="C29" s="24">
        <v>0</v>
      </c>
      <c r="D29" s="26">
        <v>0</v>
      </c>
      <c r="E29" s="24">
        <v>0</v>
      </c>
      <c r="F29" s="26">
        <v>0</v>
      </c>
      <c r="G29" s="24">
        <v>0</v>
      </c>
      <c r="H29" s="26">
        <v>0</v>
      </c>
      <c r="I29" s="24">
        <v>0</v>
      </c>
      <c r="J29" s="26">
        <v>0</v>
      </c>
    </row>
    <row r="30" spans="1:10" ht="15.75" x14ac:dyDescent="0.25">
      <c r="A30" s="24">
        <v>19</v>
      </c>
      <c r="B30" s="25" t="s">
        <v>32</v>
      </c>
      <c r="C30" s="24">
        <v>0</v>
      </c>
      <c r="D30" s="26">
        <v>0</v>
      </c>
      <c r="E30" s="24">
        <v>0</v>
      </c>
      <c r="F30" s="26">
        <v>0</v>
      </c>
      <c r="G30" s="24">
        <v>0</v>
      </c>
      <c r="H30" s="26">
        <v>0</v>
      </c>
      <c r="I30" s="24">
        <v>0</v>
      </c>
      <c r="J30" s="26">
        <v>0</v>
      </c>
    </row>
    <row r="31" spans="1:10" ht="15.75" x14ac:dyDescent="0.25">
      <c r="A31" s="24">
        <v>20</v>
      </c>
      <c r="B31" s="25" t="s">
        <v>33</v>
      </c>
      <c r="C31" s="24">
        <v>2523</v>
      </c>
      <c r="D31" s="26">
        <v>8940.01</v>
      </c>
      <c r="E31" s="24">
        <v>2492</v>
      </c>
      <c r="F31" s="26">
        <v>8828.0800000000017</v>
      </c>
      <c r="G31" s="24">
        <v>25013</v>
      </c>
      <c r="H31" s="26">
        <v>51037.169999999984</v>
      </c>
      <c r="I31" s="24">
        <v>25012</v>
      </c>
      <c r="J31" s="26">
        <v>51031.309999999983</v>
      </c>
    </row>
    <row r="32" spans="1:10" ht="15.75" x14ac:dyDescent="0.25">
      <c r="A32" s="24">
        <v>21</v>
      </c>
      <c r="B32" s="25" t="s">
        <v>34</v>
      </c>
      <c r="C32" s="24">
        <v>2792</v>
      </c>
      <c r="D32" s="26">
        <v>12615.200000000004</v>
      </c>
      <c r="E32" s="24">
        <v>2792</v>
      </c>
      <c r="F32" s="26">
        <v>12615.200000000004</v>
      </c>
      <c r="G32" s="24">
        <v>17441</v>
      </c>
      <c r="H32" s="26">
        <v>47435.590000000004</v>
      </c>
      <c r="I32" s="24">
        <v>17441</v>
      </c>
      <c r="J32" s="26">
        <v>47435.590000000004</v>
      </c>
    </row>
    <row r="33" spans="1:10" ht="15.75" x14ac:dyDescent="0.25">
      <c r="A33" s="24">
        <v>22</v>
      </c>
      <c r="B33" s="25" t="s">
        <v>35</v>
      </c>
      <c r="C33" s="24">
        <v>6</v>
      </c>
      <c r="D33" s="26">
        <v>28.25</v>
      </c>
      <c r="E33" s="24">
        <v>6</v>
      </c>
      <c r="F33" s="26">
        <v>28.25</v>
      </c>
      <c r="G33" s="24">
        <v>196</v>
      </c>
      <c r="H33" s="26">
        <v>231.6</v>
      </c>
      <c r="I33" s="24">
        <v>196</v>
      </c>
      <c r="J33" s="26">
        <v>231.6</v>
      </c>
    </row>
    <row r="34" spans="1:10" ht="15.75" x14ac:dyDescent="0.25">
      <c r="A34" s="24">
        <v>23</v>
      </c>
      <c r="B34" s="25" t="s">
        <v>36</v>
      </c>
      <c r="C34" s="24">
        <v>0</v>
      </c>
      <c r="D34" s="26">
        <v>0</v>
      </c>
      <c r="E34" s="24">
        <v>0</v>
      </c>
      <c r="F34" s="26">
        <v>0</v>
      </c>
      <c r="G34" s="24">
        <v>0</v>
      </c>
      <c r="H34" s="26">
        <v>0</v>
      </c>
      <c r="I34" s="24">
        <v>0</v>
      </c>
      <c r="J34" s="26">
        <v>0</v>
      </c>
    </row>
    <row r="35" spans="1:10" ht="15.75" x14ac:dyDescent="0.25">
      <c r="A35" s="24">
        <v>24</v>
      </c>
      <c r="B35" s="25" t="s">
        <v>37</v>
      </c>
      <c r="C35" s="24">
        <v>0</v>
      </c>
      <c r="D35" s="26">
        <v>0</v>
      </c>
      <c r="E35" s="24">
        <v>0</v>
      </c>
      <c r="F35" s="26">
        <v>0</v>
      </c>
      <c r="G35" s="24">
        <v>0</v>
      </c>
      <c r="H35" s="26">
        <v>0</v>
      </c>
      <c r="I35" s="24">
        <v>0</v>
      </c>
      <c r="J35" s="26">
        <v>0</v>
      </c>
    </row>
    <row r="36" spans="1:10" ht="15.75" x14ac:dyDescent="0.25">
      <c r="A36" s="24">
        <v>25</v>
      </c>
      <c r="B36" s="25" t="s">
        <v>38</v>
      </c>
      <c r="C36" s="24">
        <v>0</v>
      </c>
      <c r="D36" s="26">
        <v>0</v>
      </c>
      <c r="E36" s="24">
        <v>0</v>
      </c>
      <c r="F36" s="26">
        <v>0</v>
      </c>
      <c r="G36" s="24">
        <v>0</v>
      </c>
      <c r="H36" s="26">
        <v>0</v>
      </c>
      <c r="I36" s="24">
        <v>0</v>
      </c>
      <c r="J36" s="26">
        <v>0</v>
      </c>
    </row>
    <row r="37" spans="1:10" ht="15.75" x14ac:dyDescent="0.25">
      <c r="A37" s="24">
        <v>26</v>
      </c>
      <c r="B37" s="25" t="s">
        <v>39</v>
      </c>
      <c r="C37" s="24">
        <v>0</v>
      </c>
      <c r="D37" s="26">
        <v>0</v>
      </c>
      <c r="E37" s="24">
        <v>0</v>
      </c>
      <c r="F37" s="26">
        <v>0</v>
      </c>
      <c r="G37" s="24">
        <v>0</v>
      </c>
      <c r="H37" s="26">
        <v>0</v>
      </c>
      <c r="I37" s="24">
        <v>0</v>
      </c>
      <c r="J37" s="26">
        <v>0</v>
      </c>
    </row>
    <row r="38" spans="1:10" ht="15.75" x14ac:dyDescent="0.25">
      <c r="A38" s="24">
        <v>27</v>
      </c>
      <c r="B38" s="25" t="s">
        <v>40</v>
      </c>
      <c r="C38" s="24">
        <v>0</v>
      </c>
      <c r="D38" s="26">
        <v>0</v>
      </c>
      <c r="E38" s="24">
        <v>0</v>
      </c>
      <c r="F38" s="26">
        <v>0</v>
      </c>
      <c r="G38" s="24">
        <v>0</v>
      </c>
      <c r="H38" s="26">
        <v>0</v>
      </c>
      <c r="I38" s="24">
        <v>0</v>
      </c>
      <c r="J38" s="26">
        <v>0</v>
      </c>
    </row>
    <row r="39" spans="1:10" ht="15.75" x14ac:dyDescent="0.25">
      <c r="A39" s="24">
        <v>28</v>
      </c>
      <c r="B39" s="25" t="s">
        <v>41</v>
      </c>
      <c r="C39" s="24">
        <v>0</v>
      </c>
      <c r="D39" s="26">
        <v>0</v>
      </c>
      <c r="E39" s="24">
        <v>0</v>
      </c>
      <c r="F39" s="26">
        <v>0</v>
      </c>
      <c r="G39" s="24">
        <v>0</v>
      </c>
      <c r="H39" s="26">
        <v>0</v>
      </c>
      <c r="I39" s="24">
        <v>0</v>
      </c>
      <c r="J39" s="26">
        <v>0</v>
      </c>
    </row>
    <row r="40" spans="1:10" ht="15.75" x14ac:dyDescent="0.25">
      <c r="A40" s="24">
        <v>29</v>
      </c>
      <c r="B40" s="25" t="s">
        <v>42</v>
      </c>
      <c r="C40" s="24">
        <v>0</v>
      </c>
      <c r="D40" s="26">
        <v>0</v>
      </c>
      <c r="E40" s="24">
        <v>0</v>
      </c>
      <c r="F40" s="26">
        <v>0</v>
      </c>
      <c r="G40" s="24">
        <v>0</v>
      </c>
      <c r="H40" s="26">
        <v>0</v>
      </c>
      <c r="I40" s="24">
        <v>0</v>
      </c>
      <c r="J40" s="26">
        <v>0</v>
      </c>
    </row>
    <row r="41" spans="1:10" ht="15.75" x14ac:dyDescent="0.25">
      <c r="A41" s="24">
        <v>30</v>
      </c>
      <c r="B41" s="25" t="s">
        <v>43</v>
      </c>
      <c r="C41" s="24">
        <v>0</v>
      </c>
      <c r="D41" s="26">
        <v>0</v>
      </c>
      <c r="E41" s="24">
        <v>0</v>
      </c>
      <c r="F41" s="26">
        <v>0</v>
      </c>
      <c r="G41" s="24">
        <v>0</v>
      </c>
      <c r="H41" s="26">
        <v>0</v>
      </c>
      <c r="I41" s="24">
        <v>0</v>
      </c>
      <c r="J41" s="26">
        <v>0</v>
      </c>
    </row>
    <row r="42" spans="1:10" ht="15.75" x14ac:dyDescent="0.25">
      <c r="A42" s="24">
        <v>31</v>
      </c>
      <c r="B42" s="25" t="s">
        <v>44</v>
      </c>
      <c r="C42" s="24">
        <v>0</v>
      </c>
      <c r="D42" s="26">
        <v>0</v>
      </c>
      <c r="E42" s="24">
        <v>0</v>
      </c>
      <c r="F42" s="26">
        <v>0</v>
      </c>
      <c r="G42" s="24">
        <v>0</v>
      </c>
      <c r="H42" s="26">
        <v>0</v>
      </c>
      <c r="I42" s="24">
        <v>0</v>
      </c>
      <c r="J42" s="26">
        <v>0</v>
      </c>
    </row>
    <row r="43" spans="1:10" ht="15.75" x14ac:dyDescent="0.25">
      <c r="A43" s="24">
        <v>32</v>
      </c>
      <c r="B43" s="25" t="s">
        <v>45</v>
      </c>
      <c r="C43" s="24">
        <v>0</v>
      </c>
      <c r="D43" s="26">
        <v>0</v>
      </c>
      <c r="E43" s="24">
        <v>0</v>
      </c>
      <c r="F43" s="26">
        <v>0</v>
      </c>
      <c r="G43" s="24">
        <v>0</v>
      </c>
      <c r="H43" s="26">
        <v>0</v>
      </c>
      <c r="I43" s="24">
        <v>0</v>
      </c>
      <c r="J43" s="26">
        <v>0</v>
      </c>
    </row>
    <row r="44" spans="1:10" ht="15.75" x14ac:dyDescent="0.25">
      <c r="A44" s="24">
        <v>33</v>
      </c>
      <c r="B44" s="25" t="s">
        <v>46</v>
      </c>
      <c r="C44" s="24">
        <v>0</v>
      </c>
      <c r="D44" s="26">
        <v>0</v>
      </c>
      <c r="E44" s="24">
        <v>0</v>
      </c>
      <c r="F44" s="26">
        <v>0</v>
      </c>
      <c r="G44" s="24">
        <v>0</v>
      </c>
      <c r="H44" s="26">
        <v>0</v>
      </c>
      <c r="I44" s="24">
        <v>0</v>
      </c>
      <c r="J44" s="26">
        <v>0</v>
      </c>
    </row>
    <row r="45" spans="1:10" ht="15.75" x14ac:dyDescent="0.25">
      <c r="A45" s="24">
        <v>34</v>
      </c>
      <c r="B45" s="25" t="s">
        <v>47</v>
      </c>
      <c r="C45" s="24">
        <v>0</v>
      </c>
      <c r="D45" s="26">
        <v>0</v>
      </c>
      <c r="E45" s="24">
        <v>0</v>
      </c>
      <c r="F45" s="26">
        <v>0</v>
      </c>
      <c r="G45" s="24">
        <v>0</v>
      </c>
      <c r="H45" s="26">
        <v>0</v>
      </c>
      <c r="I45" s="24">
        <v>0</v>
      </c>
      <c r="J45" s="26">
        <v>0</v>
      </c>
    </row>
    <row r="46" spans="1:10" ht="15.75" x14ac:dyDescent="0.25">
      <c r="A46" s="24">
        <v>35</v>
      </c>
      <c r="B46" s="25" t="s">
        <v>48</v>
      </c>
      <c r="C46" s="24">
        <v>0</v>
      </c>
      <c r="D46" s="26">
        <v>0</v>
      </c>
      <c r="E46" s="24">
        <v>0</v>
      </c>
      <c r="F46" s="26">
        <v>0</v>
      </c>
      <c r="G46" s="24">
        <v>0</v>
      </c>
      <c r="H46" s="26">
        <v>0</v>
      </c>
      <c r="I46" s="24">
        <v>0</v>
      </c>
      <c r="J46" s="26">
        <v>0</v>
      </c>
    </row>
    <row r="47" spans="1:10" ht="15.75" x14ac:dyDescent="0.25">
      <c r="A47" s="24">
        <v>36</v>
      </c>
      <c r="B47" s="25" t="s">
        <v>49</v>
      </c>
      <c r="C47" s="24">
        <v>0</v>
      </c>
      <c r="D47" s="26">
        <v>0</v>
      </c>
      <c r="E47" s="24">
        <v>0</v>
      </c>
      <c r="F47" s="26">
        <v>0</v>
      </c>
      <c r="G47" s="24">
        <v>0</v>
      </c>
      <c r="H47" s="26">
        <v>0</v>
      </c>
      <c r="I47" s="24">
        <v>0</v>
      </c>
      <c r="J47" s="26">
        <v>0</v>
      </c>
    </row>
    <row r="48" spans="1:10" ht="15.75" x14ac:dyDescent="0.25">
      <c r="A48" s="24">
        <v>37</v>
      </c>
      <c r="B48" s="25" t="s">
        <v>50</v>
      </c>
      <c r="C48" s="24">
        <v>0</v>
      </c>
      <c r="D48" s="26">
        <v>0</v>
      </c>
      <c r="E48" s="24">
        <v>0</v>
      </c>
      <c r="F48" s="26">
        <v>0</v>
      </c>
      <c r="G48" s="24">
        <v>0</v>
      </c>
      <c r="H48" s="26">
        <v>0</v>
      </c>
      <c r="I48" s="24">
        <v>0</v>
      </c>
      <c r="J48" s="26">
        <v>0</v>
      </c>
    </row>
    <row r="49" spans="1:10" ht="15.75" x14ac:dyDescent="0.25">
      <c r="A49" s="27"/>
      <c r="B49" s="28" t="s">
        <v>51</v>
      </c>
      <c r="C49" s="27">
        <f t="shared" ref="C49:J49" si="1">SUM(C23:C48)</f>
        <v>5321</v>
      </c>
      <c r="D49" s="29">
        <f t="shared" si="1"/>
        <v>21583.460000000006</v>
      </c>
      <c r="E49" s="27">
        <f t="shared" si="1"/>
        <v>5290</v>
      </c>
      <c r="F49" s="29">
        <f t="shared" si="1"/>
        <v>21471.530000000006</v>
      </c>
      <c r="G49" s="27">
        <f t="shared" si="1"/>
        <v>42650</v>
      </c>
      <c r="H49" s="29">
        <f t="shared" si="1"/>
        <v>98704.359999999986</v>
      </c>
      <c r="I49" s="27">
        <f t="shared" si="1"/>
        <v>42649</v>
      </c>
      <c r="J49" s="29">
        <f t="shared" si="1"/>
        <v>98698.5</v>
      </c>
    </row>
    <row r="50" spans="1:10" ht="15.75" x14ac:dyDescent="0.25">
      <c r="A50" s="27"/>
      <c r="B50" s="28" t="s">
        <v>52</v>
      </c>
      <c r="C50" s="27">
        <f t="shared" ref="C50:J50" si="2">SUM(C22,C49)</f>
        <v>39925</v>
      </c>
      <c r="D50" s="29">
        <f t="shared" si="2"/>
        <v>100973.53</v>
      </c>
      <c r="E50" s="27">
        <f t="shared" si="2"/>
        <v>39812</v>
      </c>
      <c r="F50" s="29">
        <f t="shared" si="2"/>
        <v>100732.34</v>
      </c>
      <c r="G50" s="27">
        <f t="shared" si="2"/>
        <v>84919</v>
      </c>
      <c r="H50" s="29">
        <f t="shared" si="2"/>
        <v>205185.13999999996</v>
      </c>
      <c r="I50" s="27">
        <f t="shared" si="2"/>
        <v>84546</v>
      </c>
      <c r="J50" s="29">
        <f t="shared" si="2"/>
        <v>203977.71</v>
      </c>
    </row>
    <row r="51" spans="1:10" ht="15.75" x14ac:dyDescent="0.25">
      <c r="A51" s="27"/>
      <c r="B51" s="30" t="s">
        <v>53</v>
      </c>
      <c r="C51" s="31"/>
      <c r="D51" s="32"/>
      <c r="E51" s="31"/>
      <c r="F51" s="32"/>
      <c r="G51" s="31"/>
      <c r="H51" s="32"/>
      <c r="I51" s="31"/>
      <c r="J51" s="32"/>
    </row>
    <row r="52" spans="1:10" ht="15.75" x14ac:dyDescent="0.25">
      <c r="A52" s="24">
        <v>38</v>
      </c>
      <c r="B52" s="25" t="s">
        <v>116</v>
      </c>
      <c r="C52" s="24">
        <v>8987</v>
      </c>
      <c r="D52" s="26">
        <v>10224.08</v>
      </c>
      <c r="E52" s="24">
        <v>8987</v>
      </c>
      <c r="F52" s="26">
        <v>10224.08</v>
      </c>
      <c r="G52" s="24">
        <v>37125</v>
      </c>
      <c r="H52" s="26">
        <v>52762.929999999993</v>
      </c>
      <c r="I52" s="24">
        <v>37125</v>
      </c>
      <c r="J52" s="26">
        <v>52762.929999999993</v>
      </c>
    </row>
    <row r="53" spans="1:10" ht="15.75" x14ac:dyDescent="0.25">
      <c r="A53" s="27"/>
      <c r="B53" s="28" t="s">
        <v>54</v>
      </c>
      <c r="C53" s="27">
        <f t="shared" ref="C53:J53" si="3">SUM(C51:C52)</f>
        <v>8987</v>
      </c>
      <c r="D53" s="29">
        <f t="shared" si="3"/>
        <v>10224.08</v>
      </c>
      <c r="E53" s="27">
        <f t="shared" si="3"/>
        <v>8987</v>
      </c>
      <c r="F53" s="29">
        <f t="shared" si="3"/>
        <v>10224.08</v>
      </c>
      <c r="G53" s="27">
        <f t="shared" si="3"/>
        <v>37125</v>
      </c>
      <c r="H53" s="29">
        <f t="shared" si="3"/>
        <v>52762.929999999993</v>
      </c>
      <c r="I53" s="27">
        <f t="shared" si="3"/>
        <v>37125</v>
      </c>
      <c r="J53" s="29">
        <f t="shared" si="3"/>
        <v>52762.929999999993</v>
      </c>
    </row>
    <row r="54" spans="1:10" ht="15.75" x14ac:dyDescent="0.25">
      <c r="A54" s="27"/>
      <c r="B54" s="30" t="s">
        <v>55</v>
      </c>
      <c r="C54" s="31"/>
      <c r="D54" s="32"/>
      <c r="E54" s="31"/>
      <c r="F54" s="32"/>
      <c r="G54" s="31"/>
      <c r="H54" s="32"/>
      <c r="I54" s="31"/>
      <c r="J54" s="32"/>
    </row>
    <row r="55" spans="1:10" ht="15.75" x14ac:dyDescent="0.25">
      <c r="A55" s="24">
        <v>39</v>
      </c>
      <c r="B55" s="25" t="s">
        <v>56</v>
      </c>
      <c r="C55" s="24">
        <v>90385</v>
      </c>
      <c r="D55" s="26">
        <v>62198.240000000005</v>
      </c>
      <c r="E55" s="24">
        <v>82156</v>
      </c>
      <c r="F55" s="26">
        <v>51162.739999999991</v>
      </c>
      <c r="G55" s="24">
        <v>8979</v>
      </c>
      <c r="H55" s="26">
        <v>8395.61</v>
      </c>
      <c r="I55" s="24">
        <v>8206</v>
      </c>
      <c r="J55" s="26">
        <v>5541.5199999999995</v>
      </c>
    </row>
    <row r="56" spans="1:10" ht="15.75" x14ac:dyDescent="0.25">
      <c r="A56" s="24">
        <v>40</v>
      </c>
      <c r="B56" s="25" t="s">
        <v>57</v>
      </c>
      <c r="C56" s="24">
        <v>0</v>
      </c>
      <c r="D56" s="26">
        <v>0</v>
      </c>
      <c r="E56" s="24">
        <v>0</v>
      </c>
      <c r="F56" s="26">
        <v>0</v>
      </c>
      <c r="G56" s="24">
        <v>0</v>
      </c>
      <c r="H56" s="26">
        <v>0</v>
      </c>
      <c r="I56" s="24">
        <v>0</v>
      </c>
      <c r="J56" s="26">
        <v>0</v>
      </c>
    </row>
    <row r="57" spans="1:10" ht="15.75" x14ac:dyDescent="0.25">
      <c r="A57" s="27"/>
      <c r="B57" s="28" t="s">
        <v>58</v>
      </c>
      <c r="C57" s="27">
        <f t="shared" ref="C57:J57" si="4">SUM(C54:C56)</f>
        <v>90385</v>
      </c>
      <c r="D57" s="29">
        <f t="shared" si="4"/>
        <v>62198.240000000005</v>
      </c>
      <c r="E57" s="27">
        <f t="shared" si="4"/>
        <v>82156</v>
      </c>
      <c r="F57" s="29">
        <f t="shared" si="4"/>
        <v>51162.739999999991</v>
      </c>
      <c r="G57" s="27">
        <f t="shared" si="4"/>
        <v>8979</v>
      </c>
      <c r="H57" s="29">
        <f t="shared" si="4"/>
        <v>8395.61</v>
      </c>
      <c r="I57" s="27">
        <f t="shared" si="4"/>
        <v>8206</v>
      </c>
      <c r="J57" s="29">
        <f t="shared" si="4"/>
        <v>5541.5199999999995</v>
      </c>
    </row>
    <row r="58" spans="1:10" ht="15.75" x14ac:dyDescent="0.25">
      <c r="A58" s="27"/>
      <c r="B58" s="30" t="s">
        <v>59</v>
      </c>
      <c r="C58" s="31"/>
      <c r="D58" s="32"/>
      <c r="E58" s="31"/>
      <c r="F58" s="32"/>
      <c r="G58" s="31"/>
      <c r="H58" s="32"/>
      <c r="I58" s="31"/>
      <c r="J58" s="32"/>
    </row>
    <row r="59" spans="1:10" ht="15.75" x14ac:dyDescent="0.25">
      <c r="A59" s="24">
        <v>41</v>
      </c>
      <c r="B59" s="25" t="s">
        <v>60</v>
      </c>
      <c r="C59" s="24">
        <v>0</v>
      </c>
      <c r="D59" s="26">
        <v>0</v>
      </c>
      <c r="E59" s="24">
        <v>0</v>
      </c>
      <c r="F59" s="26">
        <v>0</v>
      </c>
      <c r="G59" s="24">
        <v>0</v>
      </c>
      <c r="H59" s="26">
        <v>0</v>
      </c>
      <c r="I59" s="24">
        <v>0</v>
      </c>
      <c r="J59" s="26">
        <v>0</v>
      </c>
    </row>
    <row r="60" spans="1:10" ht="15.75" x14ac:dyDescent="0.25">
      <c r="A60" s="24">
        <v>42</v>
      </c>
      <c r="B60" s="25" t="s">
        <v>61</v>
      </c>
      <c r="C60" s="24">
        <v>0</v>
      </c>
      <c r="D60" s="26">
        <v>0</v>
      </c>
      <c r="E60" s="24">
        <v>0</v>
      </c>
      <c r="F60" s="26">
        <v>0</v>
      </c>
      <c r="G60" s="24">
        <v>0</v>
      </c>
      <c r="H60" s="26">
        <v>0</v>
      </c>
      <c r="I60" s="24">
        <v>0</v>
      </c>
      <c r="J60" s="26">
        <v>0</v>
      </c>
    </row>
    <row r="61" spans="1:10" ht="15.75" x14ac:dyDescent="0.25">
      <c r="A61" s="24">
        <v>43</v>
      </c>
      <c r="B61" s="25" t="s">
        <v>62</v>
      </c>
      <c r="C61" s="24">
        <v>0</v>
      </c>
      <c r="D61" s="26">
        <v>0</v>
      </c>
      <c r="E61" s="24">
        <v>0</v>
      </c>
      <c r="F61" s="26">
        <v>0</v>
      </c>
      <c r="G61" s="24">
        <v>0</v>
      </c>
      <c r="H61" s="26">
        <v>0</v>
      </c>
      <c r="I61" s="24">
        <v>0</v>
      </c>
      <c r="J61" s="26">
        <v>0</v>
      </c>
    </row>
    <row r="62" spans="1:10" ht="15.75" x14ac:dyDescent="0.25">
      <c r="A62" s="24">
        <v>44</v>
      </c>
      <c r="B62" s="25" t="s">
        <v>63</v>
      </c>
      <c r="C62" s="24">
        <v>0</v>
      </c>
      <c r="D62" s="26">
        <v>0</v>
      </c>
      <c r="E62" s="24">
        <v>0</v>
      </c>
      <c r="F62" s="26">
        <v>0</v>
      </c>
      <c r="G62" s="24">
        <v>0</v>
      </c>
      <c r="H62" s="26">
        <v>0</v>
      </c>
      <c r="I62" s="24">
        <v>0</v>
      </c>
      <c r="J62" s="26">
        <v>0</v>
      </c>
    </row>
    <row r="63" spans="1:10" ht="15.75" x14ac:dyDescent="0.25">
      <c r="A63" s="24">
        <v>45</v>
      </c>
      <c r="B63" s="25" t="s">
        <v>64</v>
      </c>
      <c r="C63" s="24">
        <v>0</v>
      </c>
      <c r="D63" s="26">
        <v>0</v>
      </c>
      <c r="E63" s="24">
        <v>0</v>
      </c>
      <c r="F63" s="26">
        <v>0</v>
      </c>
      <c r="G63" s="24">
        <v>0</v>
      </c>
      <c r="H63" s="26">
        <v>0</v>
      </c>
      <c r="I63" s="24">
        <v>0</v>
      </c>
      <c r="J63" s="26">
        <v>0</v>
      </c>
    </row>
    <row r="64" spans="1:10" ht="15.75" x14ac:dyDescent="0.25">
      <c r="A64" s="24">
        <v>46</v>
      </c>
      <c r="B64" s="25" t="s">
        <v>65</v>
      </c>
      <c r="C64" s="24">
        <v>0</v>
      </c>
      <c r="D64" s="26">
        <v>0</v>
      </c>
      <c r="E64" s="24">
        <v>0</v>
      </c>
      <c r="F64" s="26">
        <v>0</v>
      </c>
      <c r="G64" s="24">
        <v>0</v>
      </c>
      <c r="H64" s="26">
        <v>0</v>
      </c>
      <c r="I64" s="24">
        <v>0</v>
      </c>
      <c r="J64" s="26">
        <v>0</v>
      </c>
    </row>
    <row r="65" spans="1:10" ht="15.75" x14ac:dyDescent="0.25">
      <c r="A65" s="24">
        <v>47</v>
      </c>
      <c r="B65" s="25" t="s">
        <v>66</v>
      </c>
      <c r="C65" s="24">
        <v>0</v>
      </c>
      <c r="D65" s="26">
        <v>0</v>
      </c>
      <c r="E65" s="24">
        <v>0</v>
      </c>
      <c r="F65" s="26">
        <v>0</v>
      </c>
      <c r="G65" s="24">
        <v>0</v>
      </c>
      <c r="H65" s="26">
        <v>0</v>
      </c>
      <c r="I65" s="24">
        <v>0</v>
      </c>
      <c r="J65" s="26">
        <v>0</v>
      </c>
    </row>
    <row r="66" spans="1:10" ht="15.75" x14ac:dyDescent="0.25">
      <c r="A66" s="24">
        <v>48</v>
      </c>
      <c r="B66" s="25" t="s">
        <v>67</v>
      </c>
      <c r="C66" s="24">
        <v>0</v>
      </c>
      <c r="D66" s="26">
        <v>0</v>
      </c>
      <c r="E66" s="24">
        <v>0</v>
      </c>
      <c r="F66" s="26">
        <v>0</v>
      </c>
      <c r="G66" s="24">
        <v>0</v>
      </c>
      <c r="H66" s="26">
        <v>0</v>
      </c>
      <c r="I66" s="24">
        <v>0</v>
      </c>
      <c r="J66" s="26">
        <v>0</v>
      </c>
    </row>
    <row r="67" spans="1:10" ht="15.75" x14ac:dyDescent="0.25">
      <c r="A67" s="24">
        <v>49</v>
      </c>
      <c r="B67" s="25" t="s">
        <v>68</v>
      </c>
      <c r="C67" s="24">
        <v>0</v>
      </c>
      <c r="D67" s="26">
        <v>0</v>
      </c>
      <c r="E67" s="24">
        <v>0</v>
      </c>
      <c r="F67" s="26">
        <v>0</v>
      </c>
      <c r="G67" s="24">
        <v>0</v>
      </c>
      <c r="H67" s="26">
        <v>0</v>
      </c>
      <c r="I67" s="24">
        <v>0</v>
      </c>
      <c r="J67" s="26">
        <v>0</v>
      </c>
    </row>
    <row r="68" spans="1:10" ht="15.75" x14ac:dyDescent="0.25">
      <c r="A68" s="27"/>
      <c r="B68" s="28" t="s">
        <v>69</v>
      </c>
      <c r="C68" s="27">
        <f t="shared" ref="C68:J68" si="5">SUM(C58:C67)</f>
        <v>0</v>
      </c>
      <c r="D68" s="29">
        <f t="shared" si="5"/>
        <v>0</v>
      </c>
      <c r="E68" s="27">
        <f t="shared" si="5"/>
        <v>0</v>
      </c>
      <c r="F68" s="29">
        <f t="shared" si="5"/>
        <v>0</v>
      </c>
      <c r="G68" s="27">
        <f t="shared" si="5"/>
        <v>0</v>
      </c>
      <c r="H68" s="29">
        <f t="shared" si="5"/>
        <v>0</v>
      </c>
      <c r="I68" s="27">
        <f t="shared" si="5"/>
        <v>0</v>
      </c>
      <c r="J68" s="29">
        <f t="shared" si="5"/>
        <v>0</v>
      </c>
    </row>
    <row r="69" spans="1:10" ht="15.75" x14ac:dyDescent="0.25">
      <c r="A69" s="27"/>
      <c r="B69" s="28" t="s">
        <v>70</v>
      </c>
      <c r="C69" s="27">
        <f t="shared" ref="C69:J69" si="6">SUM(C50,C53,C57,C68)</f>
        <v>139297</v>
      </c>
      <c r="D69" s="27">
        <f t="shared" si="6"/>
        <v>173395.85</v>
      </c>
      <c r="E69" s="27">
        <f t="shared" si="6"/>
        <v>130955</v>
      </c>
      <c r="F69" s="27">
        <f t="shared" si="6"/>
        <v>162119.15999999997</v>
      </c>
      <c r="G69" s="27">
        <f t="shared" si="6"/>
        <v>131023</v>
      </c>
      <c r="H69" s="27">
        <f t="shared" si="6"/>
        <v>266343.67999999993</v>
      </c>
      <c r="I69" s="27">
        <f t="shared" si="6"/>
        <v>129877</v>
      </c>
      <c r="J69" s="27">
        <f t="shared" si="6"/>
        <v>262282.15999999997</v>
      </c>
    </row>
  </sheetData>
  <mergeCells count="18">
    <mergeCell ref="A1:J1"/>
    <mergeCell ref="A2:J2"/>
    <mergeCell ref="A3:J3"/>
    <mergeCell ref="A4:J4"/>
    <mergeCell ref="A6:A8"/>
    <mergeCell ref="B6:B8"/>
    <mergeCell ref="C6:F6"/>
    <mergeCell ref="G6:J6"/>
    <mergeCell ref="C7:D7"/>
    <mergeCell ref="E7:F7"/>
    <mergeCell ref="G5:H5"/>
    <mergeCell ref="B23:J23"/>
    <mergeCell ref="B51:J51"/>
    <mergeCell ref="B54:J54"/>
    <mergeCell ref="B58:J58"/>
    <mergeCell ref="G7:H7"/>
    <mergeCell ref="I7:J7"/>
    <mergeCell ref="A9:J9"/>
  </mergeCells>
  <printOptions horizontalCentered="1"/>
  <pageMargins left="0.70866141732283505" right="0.70866141732283505" top="0.66929133858267698" bottom="0.74803149606299202" header="0.31496062992126" footer="0.31496062992126"/>
  <pageSetup paperSize="9" scale="55" orientation="portrait" r:id="rId1"/>
  <headerFooter>
    <oddFooter>&amp;L170th Meeting of SLBC Rajasthan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workbookViewId="0">
      <selection activeCell="M33" sqref="M33"/>
    </sheetView>
  </sheetViews>
  <sheetFormatPr defaultRowHeight="12.75" customHeight="1" x14ac:dyDescent="0.25"/>
  <cols>
    <col min="1" max="1" width="4.85546875" customWidth="1"/>
    <col min="2" max="2" width="34.7109375" style="6" customWidth="1"/>
    <col min="3" max="3" width="16.7109375" customWidth="1"/>
    <col min="4" max="4" width="16.7109375" style="7" customWidth="1"/>
    <col min="5" max="5" width="16.7109375" customWidth="1"/>
    <col min="6" max="6" width="16.7109375" style="7" customWidth="1"/>
    <col min="7" max="7" width="16.7109375" customWidth="1"/>
    <col min="8" max="8" width="16.7109375" style="7" customWidth="1"/>
    <col min="9" max="9" width="16.7109375" customWidth="1"/>
    <col min="10" max="10" width="16.7109375" style="7" customWidth="1"/>
  </cols>
  <sheetData>
    <row r="1" spans="1:10" ht="12.7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2.75" customHeight="1" x14ac:dyDescent="0.25">
      <c r="A2" s="41" t="s">
        <v>114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2.75" customHeight="1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2.75" customHeight="1" x14ac:dyDescent="0.25">
      <c r="A4" s="42" t="s">
        <v>115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2.75" customHeight="1" x14ac:dyDescent="0.25">
      <c r="A5" s="1"/>
      <c r="B5" s="2"/>
      <c r="C5" s="1"/>
      <c r="D5" s="3"/>
      <c r="E5" s="1"/>
      <c r="F5" s="3"/>
      <c r="G5" s="43" t="s">
        <v>2</v>
      </c>
      <c r="H5" s="43"/>
      <c r="I5" s="8" t="s">
        <v>113</v>
      </c>
      <c r="J5" s="3"/>
    </row>
    <row r="6" spans="1:10" s="4" customFormat="1" ht="29.25" customHeight="1" x14ac:dyDescent="0.25">
      <c r="A6" s="40" t="s">
        <v>3</v>
      </c>
      <c r="B6" s="44" t="s">
        <v>71</v>
      </c>
      <c r="C6" s="40" t="s">
        <v>5</v>
      </c>
      <c r="D6" s="40"/>
      <c r="E6" s="40"/>
      <c r="F6" s="40"/>
      <c r="G6" s="40" t="s">
        <v>6</v>
      </c>
      <c r="H6" s="40"/>
      <c r="I6" s="40"/>
      <c r="J6" s="40"/>
    </row>
    <row r="7" spans="1:10" s="4" customFormat="1" ht="27.75" customHeight="1" x14ac:dyDescent="0.25">
      <c r="A7" s="40"/>
      <c r="B7" s="44"/>
      <c r="C7" s="40" t="s">
        <v>7</v>
      </c>
      <c r="D7" s="40"/>
      <c r="E7" s="40" t="s">
        <v>8</v>
      </c>
      <c r="F7" s="40"/>
      <c r="G7" s="40" t="s">
        <v>7</v>
      </c>
      <c r="H7" s="40"/>
      <c r="I7" s="40" t="s">
        <v>8</v>
      </c>
      <c r="J7" s="40"/>
    </row>
    <row r="8" spans="1:10" s="4" customFormat="1" ht="12.75" customHeight="1" x14ac:dyDescent="0.25">
      <c r="A8" s="40"/>
      <c r="B8" s="44"/>
      <c r="C8" s="9" t="s">
        <v>9</v>
      </c>
      <c r="D8" s="10" t="s">
        <v>10</v>
      </c>
      <c r="E8" s="9" t="s">
        <v>9</v>
      </c>
      <c r="F8" s="16" t="s">
        <v>10</v>
      </c>
      <c r="G8" s="17" t="s">
        <v>9</v>
      </c>
      <c r="H8" s="16" t="s">
        <v>10</v>
      </c>
      <c r="I8" s="17" t="s">
        <v>9</v>
      </c>
      <c r="J8" s="10" t="s">
        <v>10</v>
      </c>
    </row>
    <row r="9" spans="1:10" ht="15" x14ac:dyDescent="0.25">
      <c r="A9" s="11">
        <v>1</v>
      </c>
      <c r="B9" s="12" t="s">
        <v>72</v>
      </c>
      <c r="C9" s="11">
        <f>VLOOKUP(B9,[1]Sheet1!$A$4:$I$45,2,0)</f>
        <v>6395</v>
      </c>
      <c r="D9" s="11">
        <f>VLOOKUP(B9,[1]Sheet1!$A$4:$I$45,3,0)</f>
        <v>6019.1399999999994</v>
      </c>
      <c r="E9" s="11">
        <f>VLOOKUP(B9,[1]Sheet1!$A$4:$I$45,4,0)</f>
        <v>6261</v>
      </c>
      <c r="F9" s="11">
        <f>VLOOKUP(B9,[1]Sheet1!$A$4:$I$45,5,0)</f>
        <v>5407.1100000000006</v>
      </c>
      <c r="G9" s="11">
        <f>VLOOKUP(B9,[1]Sheet1!$A$4:$I$45,6,0)</f>
        <v>2191</v>
      </c>
      <c r="H9" s="11">
        <f>VLOOKUP(B9,[1]Sheet1!$A$4:$I$45,7,0)</f>
        <v>4869.75</v>
      </c>
      <c r="I9" s="11">
        <f>VLOOKUP(B9,[1]Sheet1!$A$4:$I$45,8,0)</f>
        <v>2191</v>
      </c>
      <c r="J9" s="11">
        <f>VLOOKUP(B9,[1]Sheet1!$A$4:$I$45,9,0)</f>
        <v>4869.75</v>
      </c>
    </row>
    <row r="10" spans="1:10" ht="15" x14ac:dyDescent="0.25">
      <c r="A10" s="11">
        <v>2</v>
      </c>
      <c r="B10" s="12" t="s">
        <v>73</v>
      </c>
      <c r="C10" s="11">
        <f>VLOOKUP(B10,[1]Sheet1!$A$4:$I$45,2,0)</f>
        <v>5322</v>
      </c>
      <c r="D10" s="11">
        <f>VLOOKUP(B10,[1]Sheet1!$A$4:$I$45,3,0)</f>
        <v>8196.59</v>
      </c>
      <c r="E10" s="11">
        <f>VLOOKUP(B10,[1]Sheet1!$A$4:$I$45,4,0)</f>
        <v>5169</v>
      </c>
      <c r="F10" s="11">
        <f>VLOOKUP(B10,[1]Sheet1!$A$4:$I$45,5,0)</f>
        <v>7588.46</v>
      </c>
      <c r="G10" s="11">
        <f>VLOOKUP(B10,[1]Sheet1!$A$4:$I$45,6,0)</f>
        <v>4272</v>
      </c>
      <c r="H10" s="11">
        <f>VLOOKUP(B10,[1]Sheet1!$A$4:$I$45,7,0)</f>
        <v>9059.75</v>
      </c>
      <c r="I10" s="11">
        <f>VLOOKUP(B10,[1]Sheet1!$A$4:$I$45,8,0)</f>
        <v>4249</v>
      </c>
      <c r="J10" s="11">
        <f>VLOOKUP(B10,[1]Sheet1!$A$4:$I$45,9,0)</f>
        <v>9052.2800000000007</v>
      </c>
    </row>
    <row r="11" spans="1:10" ht="15" x14ac:dyDescent="0.25">
      <c r="A11" s="11">
        <v>3</v>
      </c>
      <c r="B11" s="12" t="s">
        <v>74</v>
      </c>
      <c r="C11" s="11">
        <f>VLOOKUP(B11,[1]Sheet1!$A$4:$I$45,2,0)</f>
        <v>61</v>
      </c>
      <c r="D11" s="11">
        <f>VLOOKUP(B11,[1]Sheet1!$A$4:$I$45,3,0)</f>
        <v>141.56</v>
      </c>
      <c r="E11" s="11">
        <f>VLOOKUP(B11,[1]Sheet1!$A$4:$I$45,4,0)</f>
        <v>61</v>
      </c>
      <c r="F11" s="11">
        <f>VLOOKUP(B11,[1]Sheet1!$A$4:$I$45,5,0)</f>
        <v>141.56</v>
      </c>
      <c r="G11" s="11">
        <f>VLOOKUP(B11,[1]Sheet1!$A$4:$I$45,6,0)</f>
        <v>290</v>
      </c>
      <c r="H11" s="11">
        <f>VLOOKUP(B11,[1]Sheet1!$A$4:$I$45,7,0)</f>
        <v>390.33</v>
      </c>
      <c r="I11" s="11">
        <f>VLOOKUP(B11,[1]Sheet1!$A$4:$I$45,8,0)</f>
        <v>290</v>
      </c>
      <c r="J11" s="11">
        <f>VLOOKUP(B11,[1]Sheet1!$A$4:$I$45,9,0)</f>
        <v>390.33</v>
      </c>
    </row>
    <row r="12" spans="1:10" ht="15" x14ac:dyDescent="0.25">
      <c r="A12" s="11">
        <v>4</v>
      </c>
      <c r="B12" s="12" t="s">
        <v>75</v>
      </c>
      <c r="C12" s="11">
        <f>VLOOKUP(B12,[1]Sheet1!$A$4:$I$45,2,0)</f>
        <v>4623</v>
      </c>
      <c r="D12" s="11">
        <f>VLOOKUP(B12,[1]Sheet1!$A$4:$I$45,3,0)</f>
        <v>9238.31</v>
      </c>
      <c r="E12" s="11">
        <f>VLOOKUP(B12,[1]Sheet1!$A$4:$I$45,4,0)</f>
        <v>4615</v>
      </c>
      <c r="F12" s="11">
        <f>VLOOKUP(B12,[1]Sheet1!$A$4:$I$45,5,0)</f>
        <v>9225.0299999999988</v>
      </c>
      <c r="G12" s="11">
        <f>VLOOKUP(B12,[1]Sheet1!$A$4:$I$45,6,0)</f>
        <v>4731</v>
      </c>
      <c r="H12" s="11">
        <f>VLOOKUP(B12,[1]Sheet1!$A$4:$I$45,7,0)</f>
        <v>7962.73</v>
      </c>
      <c r="I12" s="11">
        <f>VLOOKUP(B12,[1]Sheet1!$A$4:$I$45,8,0)</f>
        <v>4729</v>
      </c>
      <c r="J12" s="11">
        <f>VLOOKUP(B12,[1]Sheet1!$A$4:$I$45,9,0)</f>
        <v>7959.8099999999995</v>
      </c>
    </row>
    <row r="13" spans="1:10" ht="15" x14ac:dyDescent="0.25">
      <c r="A13" s="11">
        <v>5</v>
      </c>
      <c r="B13" s="12" t="s">
        <v>76</v>
      </c>
      <c r="C13" s="11">
        <f>VLOOKUP(B13,[1]Sheet1!$A$4:$I$45,2,0)</f>
        <v>3290</v>
      </c>
      <c r="D13" s="11">
        <f>VLOOKUP(B13,[1]Sheet1!$A$4:$I$45,3,0)</f>
        <v>4676.8900000000003</v>
      </c>
      <c r="E13" s="11">
        <f>VLOOKUP(B13,[1]Sheet1!$A$4:$I$45,4,0)</f>
        <v>3179</v>
      </c>
      <c r="F13" s="11">
        <f>VLOOKUP(B13,[1]Sheet1!$A$4:$I$45,5,0)</f>
        <v>4419.8100000000004</v>
      </c>
      <c r="G13" s="11">
        <f>VLOOKUP(B13,[1]Sheet1!$A$4:$I$45,6,0)</f>
        <v>3372</v>
      </c>
      <c r="H13" s="11">
        <f>VLOOKUP(B13,[1]Sheet1!$A$4:$I$45,7,0)</f>
        <v>4727.17</v>
      </c>
      <c r="I13" s="11">
        <f>VLOOKUP(B13,[1]Sheet1!$A$4:$I$45,8,0)</f>
        <v>3239</v>
      </c>
      <c r="J13" s="11">
        <f>VLOOKUP(B13,[1]Sheet1!$A$4:$I$45,9,0)</f>
        <v>4605.5600000000004</v>
      </c>
    </row>
    <row r="14" spans="1:10" ht="15" x14ac:dyDescent="0.25">
      <c r="A14" s="11">
        <v>6</v>
      </c>
      <c r="B14" s="12" t="s">
        <v>77</v>
      </c>
      <c r="C14" s="11">
        <f>VLOOKUP(B14,[1]Sheet1!$A$4:$I$45,2,0)</f>
        <v>3620</v>
      </c>
      <c r="D14" s="11">
        <f>VLOOKUP(B14,[1]Sheet1!$A$4:$I$45,3,0)</f>
        <v>4401.29</v>
      </c>
      <c r="E14" s="11">
        <f>VLOOKUP(B14,[1]Sheet1!$A$4:$I$45,4,0)</f>
        <v>3620</v>
      </c>
      <c r="F14" s="11">
        <f>VLOOKUP(B14,[1]Sheet1!$A$4:$I$45,5,0)</f>
        <v>2491.91</v>
      </c>
      <c r="G14" s="11">
        <f>VLOOKUP(B14,[1]Sheet1!$A$4:$I$45,6,0)</f>
        <v>1307</v>
      </c>
      <c r="H14" s="11">
        <f>VLOOKUP(B14,[1]Sheet1!$A$4:$I$45,7,0)</f>
        <v>2095.17</v>
      </c>
      <c r="I14" s="11">
        <f>VLOOKUP(B14,[1]Sheet1!$A$4:$I$45,8,0)</f>
        <v>1307</v>
      </c>
      <c r="J14" s="11">
        <f>VLOOKUP(B14,[1]Sheet1!$A$4:$I$45,9,0)</f>
        <v>2095.17</v>
      </c>
    </row>
    <row r="15" spans="1:10" ht="15" x14ac:dyDescent="0.25">
      <c r="A15" s="11">
        <v>7</v>
      </c>
      <c r="B15" s="12" t="s">
        <v>78</v>
      </c>
      <c r="C15" s="11">
        <f>VLOOKUP(B15,[1]Sheet1!$A$4:$I$45,2,0)</f>
        <v>503</v>
      </c>
      <c r="D15" s="11">
        <f>VLOOKUP(B15,[1]Sheet1!$A$4:$I$45,3,0)</f>
        <v>1672.2199999999998</v>
      </c>
      <c r="E15" s="11">
        <f>VLOOKUP(B15,[1]Sheet1!$A$4:$I$45,4,0)</f>
        <v>503</v>
      </c>
      <c r="F15" s="11">
        <f>VLOOKUP(B15,[1]Sheet1!$A$4:$I$45,5,0)</f>
        <v>1672.2199999999998</v>
      </c>
      <c r="G15" s="11">
        <f>VLOOKUP(B15,[1]Sheet1!$A$4:$I$45,6,0)</f>
        <v>2308</v>
      </c>
      <c r="H15" s="11">
        <f>VLOOKUP(B15,[1]Sheet1!$A$4:$I$45,7,0)</f>
        <v>4684.09</v>
      </c>
      <c r="I15" s="11">
        <f>VLOOKUP(B15,[1]Sheet1!$A$4:$I$45,8,0)</f>
        <v>2308</v>
      </c>
      <c r="J15" s="11">
        <f>VLOOKUP(B15,[1]Sheet1!$A$4:$I$45,9,0)</f>
        <v>4684.09</v>
      </c>
    </row>
    <row r="16" spans="1:10" ht="15" x14ac:dyDescent="0.25">
      <c r="A16" s="11">
        <v>8</v>
      </c>
      <c r="B16" s="12" t="s">
        <v>79</v>
      </c>
      <c r="C16" s="11">
        <f>VLOOKUP(B16,[1]Sheet1!$A$4:$I$45,2,0)</f>
        <v>3067</v>
      </c>
      <c r="D16" s="11">
        <f>VLOOKUP(B16,[1]Sheet1!$A$4:$I$45,3,0)</f>
        <v>3512.04</v>
      </c>
      <c r="E16" s="11">
        <f>VLOOKUP(B16,[1]Sheet1!$A$4:$I$45,4,0)</f>
        <v>3067</v>
      </c>
      <c r="F16" s="11">
        <f>VLOOKUP(B16,[1]Sheet1!$A$4:$I$45,5,0)</f>
        <v>3002.58</v>
      </c>
      <c r="G16" s="11">
        <f>VLOOKUP(B16,[1]Sheet1!$A$4:$I$45,6,0)</f>
        <v>1669</v>
      </c>
      <c r="H16" s="11">
        <f>VLOOKUP(B16,[1]Sheet1!$A$4:$I$45,7,0)</f>
        <v>2186.41</v>
      </c>
      <c r="I16" s="11">
        <f>VLOOKUP(B16,[1]Sheet1!$A$4:$I$45,8,0)</f>
        <v>1666</v>
      </c>
      <c r="J16" s="11">
        <f>VLOOKUP(B16,[1]Sheet1!$A$4:$I$45,9,0)</f>
        <v>2181.41</v>
      </c>
    </row>
    <row r="17" spans="1:10" ht="15" x14ac:dyDescent="0.25">
      <c r="A17" s="11">
        <v>9</v>
      </c>
      <c r="B17" s="12" t="s">
        <v>80</v>
      </c>
      <c r="C17" s="11">
        <f>VLOOKUP(B17,[1]Sheet1!$A$4:$I$45,2,0)</f>
        <v>7577</v>
      </c>
      <c r="D17" s="11">
        <f>VLOOKUP(B17,[1]Sheet1!$A$4:$I$45,3,0)</f>
        <v>6180.03</v>
      </c>
      <c r="E17" s="11">
        <f>VLOOKUP(B17,[1]Sheet1!$A$4:$I$45,4,0)</f>
        <v>7452</v>
      </c>
      <c r="F17" s="11">
        <f>VLOOKUP(B17,[1]Sheet1!$A$4:$I$45,5,0)</f>
        <v>5932.41</v>
      </c>
      <c r="G17" s="11">
        <f>VLOOKUP(B17,[1]Sheet1!$A$4:$I$45,6,0)</f>
        <v>4392</v>
      </c>
      <c r="H17" s="11">
        <f>VLOOKUP(B17,[1]Sheet1!$A$4:$I$45,7,0)</f>
        <v>7511.27</v>
      </c>
      <c r="I17" s="11">
        <f>VLOOKUP(B17,[1]Sheet1!$A$4:$I$45,8,0)</f>
        <v>4378</v>
      </c>
      <c r="J17" s="11">
        <f>VLOOKUP(B17,[1]Sheet1!$A$4:$I$45,9,0)</f>
        <v>7501.65</v>
      </c>
    </row>
    <row r="18" spans="1:10" ht="15" x14ac:dyDescent="0.25">
      <c r="A18" s="11">
        <v>10</v>
      </c>
      <c r="B18" s="12" t="s">
        <v>81</v>
      </c>
      <c r="C18" s="11">
        <f>VLOOKUP(B18,[1]Sheet1!$A$4:$I$45,2,0)</f>
        <v>3170</v>
      </c>
      <c r="D18" s="11">
        <f>VLOOKUP(B18,[1]Sheet1!$A$4:$I$45,3,0)</f>
        <v>3892.57</v>
      </c>
      <c r="E18" s="11">
        <f>VLOOKUP(B18,[1]Sheet1!$A$4:$I$45,4,0)</f>
        <v>2857</v>
      </c>
      <c r="F18" s="11">
        <f>VLOOKUP(B18,[1]Sheet1!$A$4:$I$45,5,0)</f>
        <v>3480.71</v>
      </c>
      <c r="G18" s="11">
        <f>VLOOKUP(B18,[1]Sheet1!$A$4:$I$45,6,0)</f>
        <v>1566</v>
      </c>
      <c r="H18" s="11">
        <f>VLOOKUP(B18,[1]Sheet1!$A$4:$I$45,7,0)</f>
        <v>2419.3599999999997</v>
      </c>
      <c r="I18" s="11">
        <f>VLOOKUP(B18,[1]Sheet1!$A$4:$I$45,8,0)</f>
        <v>1461</v>
      </c>
      <c r="J18" s="11">
        <f>VLOOKUP(B18,[1]Sheet1!$A$4:$I$45,9,0)</f>
        <v>2275.2199999999998</v>
      </c>
    </row>
    <row r="19" spans="1:10" ht="15" x14ac:dyDescent="0.25">
      <c r="A19" s="11">
        <v>11</v>
      </c>
      <c r="B19" s="12" t="s">
        <v>82</v>
      </c>
      <c r="C19" s="11">
        <f>VLOOKUP(B19,[1]Sheet1!$A$4:$I$45,2,0)</f>
        <v>5430</v>
      </c>
      <c r="D19" s="11">
        <f>VLOOKUP(B19,[1]Sheet1!$A$4:$I$45,3,0)</f>
        <v>5077.05</v>
      </c>
      <c r="E19" s="11">
        <f>VLOOKUP(B19,[1]Sheet1!$A$4:$I$45,4,0)</f>
        <v>5420</v>
      </c>
      <c r="F19" s="11">
        <f>VLOOKUP(B19,[1]Sheet1!$A$4:$I$45,5,0)</f>
        <v>5062.3500000000004</v>
      </c>
      <c r="G19" s="11">
        <f>VLOOKUP(B19,[1]Sheet1!$A$4:$I$45,6,0)</f>
        <v>3609</v>
      </c>
      <c r="H19" s="11">
        <f>VLOOKUP(B19,[1]Sheet1!$A$4:$I$45,7,0)</f>
        <v>5353.2</v>
      </c>
      <c r="I19" s="11">
        <f>VLOOKUP(B19,[1]Sheet1!$A$4:$I$45,8,0)</f>
        <v>3583</v>
      </c>
      <c r="J19" s="11">
        <f>VLOOKUP(B19,[1]Sheet1!$A$4:$I$45,9,0)</f>
        <v>5347.45</v>
      </c>
    </row>
    <row r="20" spans="1:10" ht="15" x14ac:dyDescent="0.25">
      <c r="A20" s="11">
        <v>12</v>
      </c>
      <c r="B20" s="12" t="s">
        <v>83</v>
      </c>
      <c r="C20" s="11">
        <f>VLOOKUP(B20,[1]Sheet1!$A$4:$I$45,2,0)</f>
        <v>3989</v>
      </c>
      <c r="D20" s="11">
        <f>VLOOKUP(B20,[1]Sheet1!$A$4:$I$45,3,0)</f>
        <v>3404.1499999999996</v>
      </c>
      <c r="E20" s="11">
        <f>VLOOKUP(B20,[1]Sheet1!$A$4:$I$45,4,0)</f>
        <v>3802</v>
      </c>
      <c r="F20" s="11">
        <f>VLOOKUP(B20,[1]Sheet1!$A$4:$I$45,5,0)</f>
        <v>3190.6</v>
      </c>
      <c r="G20" s="11">
        <f>VLOOKUP(B20,[1]Sheet1!$A$4:$I$45,6,0)</f>
        <v>3149</v>
      </c>
      <c r="H20" s="11">
        <f>VLOOKUP(B20,[1]Sheet1!$A$4:$I$45,7,0)</f>
        <v>4411.2199999999993</v>
      </c>
      <c r="I20" s="11">
        <f>VLOOKUP(B20,[1]Sheet1!$A$4:$I$45,8,0)</f>
        <v>3132</v>
      </c>
      <c r="J20" s="11">
        <f>VLOOKUP(B20,[1]Sheet1!$A$4:$I$45,9,0)</f>
        <v>4397.5599999999995</v>
      </c>
    </row>
    <row r="21" spans="1:10" ht="15" x14ac:dyDescent="0.25">
      <c r="A21" s="11">
        <v>13</v>
      </c>
      <c r="B21" s="12" t="s">
        <v>84</v>
      </c>
      <c r="C21" s="11">
        <f>VLOOKUP(B21,[1]Sheet1!$A$4:$I$45,2,0)</f>
        <v>2916</v>
      </c>
      <c r="D21" s="11">
        <f>VLOOKUP(B21,[1]Sheet1!$A$4:$I$45,3,0)</f>
        <v>3320.7699999999995</v>
      </c>
      <c r="E21" s="11">
        <f>VLOOKUP(B21,[1]Sheet1!$A$4:$I$45,4,0)</f>
        <v>2641</v>
      </c>
      <c r="F21" s="11">
        <f>VLOOKUP(B21,[1]Sheet1!$A$4:$I$45,5,0)</f>
        <v>3019.7699999999995</v>
      </c>
      <c r="G21" s="11">
        <f>VLOOKUP(B21,[1]Sheet1!$A$4:$I$45,6,0)</f>
        <v>3750</v>
      </c>
      <c r="H21" s="11">
        <f>VLOOKUP(B21,[1]Sheet1!$A$4:$I$45,7,0)</f>
        <v>7009.99</v>
      </c>
      <c r="I21" s="11">
        <f>VLOOKUP(B21,[1]Sheet1!$A$4:$I$45,8,0)</f>
        <v>3741</v>
      </c>
      <c r="J21" s="11">
        <f>VLOOKUP(B21,[1]Sheet1!$A$4:$I$45,9,0)</f>
        <v>6991.07</v>
      </c>
    </row>
    <row r="22" spans="1:10" ht="15" x14ac:dyDescent="0.25">
      <c r="A22" s="11">
        <v>14</v>
      </c>
      <c r="B22" s="12" t="s">
        <v>85</v>
      </c>
      <c r="C22" s="11">
        <f>VLOOKUP(B22,[1]Sheet1!$A$4:$I$45,2,0)</f>
        <v>2764</v>
      </c>
      <c r="D22" s="11">
        <f>VLOOKUP(B22,[1]Sheet1!$A$4:$I$45,3,0)</f>
        <v>4193.84</v>
      </c>
      <c r="E22" s="11">
        <f>VLOOKUP(B22,[1]Sheet1!$A$4:$I$45,4,0)</f>
        <v>2586</v>
      </c>
      <c r="F22" s="11">
        <f>VLOOKUP(B22,[1]Sheet1!$A$4:$I$45,5,0)</f>
        <v>4152.33</v>
      </c>
      <c r="G22" s="11">
        <f>VLOOKUP(B22,[1]Sheet1!$A$4:$I$45,6,0)</f>
        <v>3391</v>
      </c>
      <c r="H22" s="11">
        <f>VLOOKUP(B22,[1]Sheet1!$A$4:$I$45,7,0)</f>
        <v>6468.369999999999</v>
      </c>
      <c r="I22" s="11">
        <f>VLOOKUP(B22,[1]Sheet1!$A$4:$I$45,8,0)</f>
        <v>3376</v>
      </c>
      <c r="J22" s="11">
        <f>VLOOKUP(B22,[1]Sheet1!$A$4:$I$45,9,0)</f>
        <v>6446.5599999999986</v>
      </c>
    </row>
    <row r="23" spans="1:10" ht="15" x14ac:dyDescent="0.25">
      <c r="A23" s="11">
        <v>15</v>
      </c>
      <c r="B23" s="12" t="s">
        <v>86</v>
      </c>
      <c r="C23" s="11">
        <f>VLOOKUP(B23,[1]Sheet1!$A$4:$I$45,2,0)</f>
        <v>863</v>
      </c>
      <c r="D23" s="11">
        <f>VLOOKUP(B23,[1]Sheet1!$A$4:$I$45,3,0)</f>
        <v>1860.8000000000002</v>
      </c>
      <c r="E23" s="11">
        <f>VLOOKUP(B23,[1]Sheet1!$A$4:$I$45,4,0)</f>
        <v>863</v>
      </c>
      <c r="F23" s="11">
        <f>VLOOKUP(B23,[1]Sheet1!$A$4:$I$45,5,0)</f>
        <v>1860.8000000000002</v>
      </c>
      <c r="G23" s="11">
        <f>VLOOKUP(B23,[1]Sheet1!$A$4:$I$45,6,0)</f>
        <v>395</v>
      </c>
      <c r="H23" s="11">
        <f>VLOOKUP(B23,[1]Sheet1!$A$4:$I$45,7,0)</f>
        <v>498.04000000000008</v>
      </c>
      <c r="I23" s="11">
        <f>VLOOKUP(B23,[1]Sheet1!$A$4:$I$45,8,0)</f>
        <v>394</v>
      </c>
      <c r="J23" s="11">
        <f>VLOOKUP(B23,[1]Sheet1!$A$4:$I$45,9,0)</f>
        <v>497.94000000000005</v>
      </c>
    </row>
    <row r="24" spans="1:10" ht="15" x14ac:dyDescent="0.25">
      <c r="A24" s="11">
        <v>16</v>
      </c>
      <c r="B24" s="12" t="s">
        <v>87</v>
      </c>
      <c r="C24" s="11">
        <f>VLOOKUP(B24,[1]Sheet1!$A$4:$I$45,2,0)</f>
        <v>740</v>
      </c>
      <c r="D24" s="11">
        <f>VLOOKUP(B24,[1]Sheet1!$A$4:$I$45,3,0)</f>
        <v>1701.24</v>
      </c>
      <c r="E24" s="11">
        <f>VLOOKUP(B24,[1]Sheet1!$A$4:$I$45,4,0)</f>
        <v>739</v>
      </c>
      <c r="F24" s="11">
        <f>VLOOKUP(B24,[1]Sheet1!$A$4:$I$45,5,0)</f>
        <v>1700.24</v>
      </c>
      <c r="G24" s="11">
        <f>VLOOKUP(B24,[1]Sheet1!$A$4:$I$45,6,0)</f>
        <v>1554</v>
      </c>
      <c r="H24" s="11">
        <f>VLOOKUP(B24,[1]Sheet1!$A$4:$I$45,7,0)</f>
        <v>2920.36</v>
      </c>
      <c r="I24" s="11">
        <f>VLOOKUP(B24,[1]Sheet1!$A$4:$I$45,8,0)</f>
        <v>1550</v>
      </c>
      <c r="J24" s="11">
        <f>VLOOKUP(B24,[1]Sheet1!$A$4:$I$45,9,0)</f>
        <v>2915.71</v>
      </c>
    </row>
    <row r="25" spans="1:10" ht="15" x14ac:dyDescent="0.25">
      <c r="A25" s="11">
        <v>17</v>
      </c>
      <c r="B25" s="12" t="s">
        <v>88</v>
      </c>
      <c r="C25" s="11">
        <f>VLOOKUP(B25,[1]Sheet1!$A$4:$I$45,2,0)</f>
        <v>334</v>
      </c>
      <c r="D25" s="11">
        <f>VLOOKUP(B25,[1]Sheet1!$A$4:$I$45,3,0)</f>
        <v>1023.5300000000001</v>
      </c>
      <c r="E25" s="11">
        <f>VLOOKUP(B25,[1]Sheet1!$A$4:$I$45,4,0)</f>
        <v>333</v>
      </c>
      <c r="F25" s="11">
        <f>VLOOKUP(B25,[1]Sheet1!$A$4:$I$45,5,0)</f>
        <v>1019.2300000000001</v>
      </c>
      <c r="G25" s="11">
        <f>VLOOKUP(B25,[1]Sheet1!$A$4:$I$45,6,0)</f>
        <v>1723</v>
      </c>
      <c r="H25" s="11">
        <f>VLOOKUP(B25,[1]Sheet1!$A$4:$I$45,7,0)</f>
        <v>3517.1</v>
      </c>
      <c r="I25" s="11">
        <f>VLOOKUP(B25,[1]Sheet1!$A$4:$I$45,8,0)</f>
        <v>1718</v>
      </c>
      <c r="J25" s="11">
        <f>VLOOKUP(B25,[1]Sheet1!$A$4:$I$45,9,0)</f>
        <v>3511.31</v>
      </c>
    </row>
    <row r="26" spans="1:10" ht="15" x14ac:dyDescent="0.25">
      <c r="A26" s="11">
        <v>18</v>
      </c>
      <c r="B26" s="12" t="s">
        <v>89</v>
      </c>
      <c r="C26" s="11">
        <f>VLOOKUP(B26,[1]Sheet1!$A$4:$I$45,2,0)</f>
        <v>2961</v>
      </c>
      <c r="D26" s="11">
        <f>VLOOKUP(B26,[1]Sheet1!$A$4:$I$45,3,0)</f>
        <v>4501.26</v>
      </c>
      <c r="E26" s="11">
        <f>VLOOKUP(B26,[1]Sheet1!$A$4:$I$45,4,0)</f>
        <v>2776</v>
      </c>
      <c r="F26" s="11">
        <f>VLOOKUP(B26,[1]Sheet1!$A$4:$I$45,5,0)</f>
        <v>4342.2700000000004</v>
      </c>
      <c r="G26" s="11">
        <f>VLOOKUP(B26,[1]Sheet1!$A$4:$I$45,6,0)</f>
        <v>4043</v>
      </c>
      <c r="H26" s="11">
        <f>VLOOKUP(B26,[1]Sheet1!$A$4:$I$45,7,0)</f>
        <v>7974.82</v>
      </c>
      <c r="I26" s="11">
        <f>VLOOKUP(B26,[1]Sheet1!$A$4:$I$45,8,0)</f>
        <v>4041</v>
      </c>
      <c r="J26" s="11">
        <f>VLOOKUP(B26,[1]Sheet1!$A$4:$I$45,9,0)</f>
        <v>7973.38</v>
      </c>
    </row>
    <row r="27" spans="1:10" ht="15" x14ac:dyDescent="0.25">
      <c r="A27" s="11">
        <v>19</v>
      </c>
      <c r="B27" s="12" t="s">
        <v>90</v>
      </c>
      <c r="C27" s="11">
        <f>VLOOKUP(B27,[1]Sheet1!$A$4:$I$45,2,0)</f>
        <v>5653</v>
      </c>
      <c r="D27" s="11">
        <f>VLOOKUP(B27,[1]Sheet1!$A$4:$I$45,3,0)</f>
        <v>6495.13</v>
      </c>
      <c r="E27" s="11">
        <f>VLOOKUP(B27,[1]Sheet1!$A$4:$I$45,4,0)</f>
        <v>5638</v>
      </c>
      <c r="F27" s="11">
        <f>VLOOKUP(B27,[1]Sheet1!$A$4:$I$45,5,0)</f>
        <v>6312.1900000000005</v>
      </c>
      <c r="G27" s="11">
        <f>VLOOKUP(B27,[1]Sheet1!$A$4:$I$45,6,0)</f>
        <v>2049</v>
      </c>
      <c r="H27" s="11">
        <f>VLOOKUP(B27,[1]Sheet1!$A$4:$I$45,7,0)</f>
        <v>3343.2299999999996</v>
      </c>
      <c r="I27" s="11">
        <f>VLOOKUP(B27,[1]Sheet1!$A$4:$I$45,8,0)</f>
        <v>2043</v>
      </c>
      <c r="J27" s="11">
        <f>VLOOKUP(B27,[1]Sheet1!$A$4:$I$45,9,0)</f>
        <v>3337.5599999999995</v>
      </c>
    </row>
    <row r="28" spans="1:10" ht="15" x14ac:dyDescent="0.25">
      <c r="A28" s="11">
        <v>20</v>
      </c>
      <c r="B28" s="12" t="s">
        <v>91</v>
      </c>
      <c r="C28" s="11">
        <f>VLOOKUP(B28,[1]Sheet1!$A$4:$I$45,2,0)</f>
        <v>5244</v>
      </c>
      <c r="D28" s="11">
        <f>VLOOKUP(B28,[1]Sheet1!$A$4:$I$45,3,0)</f>
        <v>4822.5199999999995</v>
      </c>
      <c r="E28" s="11">
        <f>VLOOKUP(B28,[1]Sheet1!$A$4:$I$45,4,0)</f>
        <v>5109</v>
      </c>
      <c r="F28" s="11">
        <f>VLOOKUP(B28,[1]Sheet1!$A$4:$I$45,5,0)</f>
        <v>4551.7699999999995</v>
      </c>
      <c r="G28" s="11">
        <f>VLOOKUP(B28,[1]Sheet1!$A$4:$I$45,6,0)</f>
        <v>1698</v>
      </c>
      <c r="H28" s="11">
        <f>VLOOKUP(B28,[1]Sheet1!$A$4:$I$45,7,0)</f>
        <v>2797.21</v>
      </c>
      <c r="I28" s="11">
        <f>VLOOKUP(B28,[1]Sheet1!$A$4:$I$45,8,0)</f>
        <v>1693</v>
      </c>
      <c r="J28" s="11">
        <f>VLOOKUP(B28,[1]Sheet1!$A$4:$I$45,9,0)</f>
        <v>2790.57</v>
      </c>
    </row>
    <row r="29" spans="1:10" ht="15" x14ac:dyDescent="0.25">
      <c r="A29" s="11">
        <v>21</v>
      </c>
      <c r="B29" s="12" t="s">
        <v>92</v>
      </c>
      <c r="C29" s="11">
        <f>VLOOKUP(B29,[1]Sheet1!$A$4:$I$45,2,0)</f>
        <v>8716</v>
      </c>
      <c r="D29" s="11">
        <f>VLOOKUP(B29,[1]Sheet1!$A$4:$I$45,3,0)</f>
        <v>12124.54</v>
      </c>
      <c r="E29" s="11">
        <f>VLOOKUP(B29,[1]Sheet1!$A$4:$I$45,4,0)</f>
        <v>8711</v>
      </c>
      <c r="F29" s="11">
        <f>VLOOKUP(B29,[1]Sheet1!$A$4:$I$45,5,0)</f>
        <v>12102.899999999998</v>
      </c>
      <c r="G29" s="11">
        <f>VLOOKUP(B29,[1]Sheet1!$A$4:$I$45,6,0)</f>
        <v>6917</v>
      </c>
      <c r="H29" s="11">
        <f>VLOOKUP(B29,[1]Sheet1!$A$4:$I$45,7,0)</f>
        <v>15041.09</v>
      </c>
      <c r="I29" s="11">
        <f>VLOOKUP(B29,[1]Sheet1!$A$4:$I$45,8,0)</f>
        <v>6895</v>
      </c>
      <c r="J29" s="11">
        <f>VLOOKUP(B29,[1]Sheet1!$A$4:$I$45,9,0)</f>
        <v>14815.859999999999</v>
      </c>
    </row>
    <row r="30" spans="1:10" ht="15" x14ac:dyDescent="0.25">
      <c r="A30" s="11">
        <v>22</v>
      </c>
      <c r="B30" s="12" t="s">
        <v>93</v>
      </c>
      <c r="C30" s="11">
        <f>VLOOKUP(B30,[1]Sheet1!$A$4:$I$45,2,0)</f>
        <v>982</v>
      </c>
      <c r="D30" s="11">
        <f>VLOOKUP(B30,[1]Sheet1!$A$4:$I$45,3,0)</f>
        <v>897.5</v>
      </c>
      <c r="E30" s="11">
        <f>VLOOKUP(B30,[1]Sheet1!$A$4:$I$45,4,0)</f>
        <v>945</v>
      </c>
      <c r="F30" s="11">
        <f>VLOOKUP(B30,[1]Sheet1!$A$4:$I$45,5,0)</f>
        <v>794.4</v>
      </c>
      <c r="G30" s="11">
        <f>VLOOKUP(B30,[1]Sheet1!$A$4:$I$45,6,0)</f>
        <v>721</v>
      </c>
      <c r="H30" s="11">
        <f>VLOOKUP(B30,[1]Sheet1!$A$4:$I$45,7,0)</f>
        <v>710.47</v>
      </c>
      <c r="I30" s="11">
        <f>VLOOKUP(B30,[1]Sheet1!$A$4:$I$45,8,0)</f>
        <v>664</v>
      </c>
      <c r="J30" s="11">
        <f>VLOOKUP(B30,[1]Sheet1!$A$4:$I$45,9,0)</f>
        <v>656.48</v>
      </c>
    </row>
    <row r="31" spans="1:10" ht="15" x14ac:dyDescent="0.25">
      <c r="A31" s="11">
        <v>23</v>
      </c>
      <c r="B31" s="12" t="s">
        <v>94</v>
      </c>
      <c r="C31" s="11">
        <f>VLOOKUP(B31,[1]Sheet1!$A$4:$I$45,2,0)</f>
        <v>1441</v>
      </c>
      <c r="D31" s="11">
        <f>VLOOKUP(B31,[1]Sheet1!$A$4:$I$45,3,0)</f>
        <v>1033</v>
      </c>
      <c r="E31" s="11">
        <f>VLOOKUP(B31,[1]Sheet1!$A$4:$I$45,4,0)</f>
        <v>1440</v>
      </c>
      <c r="F31" s="11">
        <f>VLOOKUP(B31,[1]Sheet1!$A$4:$I$45,5,0)</f>
        <v>264.02999999999997</v>
      </c>
      <c r="G31" s="11">
        <f>VLOOKUP(B31,[1]Sheet1!$A$4:$I$45,6,0)</f>
        <v>451</v>
      </c>
      <c r="H31" s="11">
        <f>VLOOKUP(B31,[1]Sheet1!$A$4:$I$45,7,0)</f>
        <v>652.94999999999993</v>
      </c>
      <c r="I31" s="11">
        <f>VLOOKUP(B31,[1]Sheet1!$A$4:$I$45,8,0)</f>
        <v>440</v>
      </c>
      <c r="J31" s="11">
        <f>VLOOKUP(B31,[1]Sheet1!$A$4:$I$45,9,0)</f>
        <v>644.58000000000004</v>
      </c>
    </row>
    <row r="32" spans="1:10" ht="15" x14ac:dyDescent="0.25">
      <c r="A32" s="11">
        <v>24</v>
      </c>
      <c r="B32" s="12" t="s">
        <v>95</v>
      </c>
      <c r="C32" s="11">
        <f>VLOOKUP(B32,[1]Sheet1!$A$4:$I$45,2,0)</f>
        <v>3062</v>
      </c>
      <c r="D32" s="11">
        <f>VLOOKUP(B32,[1]Sheet1!$A$4:$I$45,3,0)</f>
        <v>4050.0099999999998</v>
      </c>
      <c r="E32" s="11">
        <f>VLOOKUP(B32,[1]Sheet1!$A$4:$I$45,4,0)</f>
        <v>2624</v>
      </c>
      <c r="F32" s="11">
        <f>VLOOKUP(B32,[1]Sheet1!$A$4:$I$45,5,0)</f>
        <v>3678.84</v>
      </c>
      <c r="G32" s="11">
        <f>VLOOKUP(B32,[1]Sheet1!$A$4:$I$45,6,0)</f>
        <v>3013</v>
      </c>
      <c r="H32" s="11">
        <f>VLOOKUP(B32,[1]Sheet1!$A$4:$I$45,7,0)</f>
        <v>7142.9</v>
      </c>
      <c r="I32" s="11">
        <f>VLOOKUP(B32,[1]Sheet1!$A$4:$I$45,8,0)</f>
        <v>2817</v>
      </c>
      <c r="J32" s="11">
        <f>VLOOKUP(B32,[1]Sheet1!$A$4:$I$45,9,0)</f>
        <v>4857.33</v>
      </c>
    </row>
    <row r="33" spans="1:10" ht="15" x14ac:dyDescent="0.25">
      <c r="A33" s="11">
        <v>25</v>
      </c>
      <c r="B33" s="12" t="s">
        <v>96</v>
      </c>
      <c r="C33" s="11">
        <f>VLOOKUP(B33,[1]Sheet1!$A$4:$I$45,2,0)</f>
        <v>6733</v>
      </c>
      <c r="D33" s="11">
        <f>VLOOKUP(B33,[1]Sheet1!$A$4:$I$45,3,0)</f>
        <v>7076.84</v>
      </c>
      <c r="E33" s="11">
        <f>VLOOKUP(B33,[1]Sheet1!$A$4:$I$45,4,0)</f>
        <v>2139</v>
      </c>
      <c r="F33" s="11">
        <f>VLOOKUP(B33,[1]Sheet1!$A$4:$I$45,5,0)</f>
        <v>6708.97</v>
      </c>
      <c r="G33" s="11">
        <f>VLOOKUP(B33,[1]Sheet1!$A$4:$I$45,6,0)</f>
        <v>4680</v>
      </c>
      <c r="H33" s="11">
        <f>VLOOKUP(B33,[1]Sheet1!$A$4:$I$45,7,0)</f>
        <v>8212.4399999999987</v>
      </c>
      <c r="I33" s="11">
        <f>VLOOKUP(B33,[1]Sheet1!$A$4:$I$45,8,0)</f>
        <v>4675</v>
      </c>
      <c r="J33" s="11">
        <f>VLOOKUP(B33,[1]Sheet1!$A$4:$I$45,9,0)</f>
        <v>8192.8999999999978</v>
      </c>
    </row>
    <row r="34" spans="1:10" ht="15" x14ac:dyDescent="0.25">
      <c r="A34" s="11">
        <v>26</v>
      </c>
      <c r="B34" s="12" t="s">
        <v>97</v>
      </c>
      <c r="C34" s="11">
        <f>VLOOKUP(B34,[1]Sheet1!$A$4:$I$45,2,0)</f>
        <v>2943</v>
      </c>
      <c r="D34" s="11">
        <f>VLOOKUP(B34,[1]Sheet1!$A$4:$I$45,3,0)</f>
        <v>3107.87</v>
      </c>
      <c r="E34" s="11">
        <f>VLOOKUP(B34,[1]Sheet1!$A$4:$I$45,4,0)</f>
        <v>2863</v>
      </c>
      <c r="F34" s="11">
        <f>VLOOKUP(B34,[1]Sheet1!$A$4:$I$45,5,0)</f>
        <v>3002.6</v>
      </c>
      <c r="G34" s="11">
        <f>VLOOKUP(B34,[1]Sheet1!$A$4:$I$45,6,0)</f>
        <v>2254</v>
      </c>
      <c r="H34" s="11">
        <f>VLOOKUP(B34,[1]Sheet1!$A$4:$I$45,7,0)</f>
        <v>4649.58</v>
      </c>
      <c r="I34" s="11">
        <f>VLOOKUP(B34,[1]Sheet1!$A$4:$I$45,8,0)</f>
        <v>2234</v>
      </c>
      <c r="J34" s="11">
        <f>VLOOKUP(B34,[1]Sheet1!$A$4:$I$45,9,0)</f>
        <v>4628.6900000000005</v>
      </c>
    </row>
    <row r="35" spans="1:10" ht="15" x14ac:dyDescent="0.25">
      <c r="A35" s="11">
        <v>27</v>
      </c>
      <c r="B35" s="12" t="s">
        <v>98</v>
      </c>
      <c r="C35" s="11">
        <f>VLOOKUP(B35,[1]Sheet1!$A$4:$I$45,2,0)</f>
        <v>1147</v>
      </c>
      <c r="D35" s="11">
        <f>VLOOKUP(B35,[1]Sheet1!$A$4:$I$45,3,0)</f>
        <v>3100.47</v>
      </c>
      <c r="E35" s="11">
        <f>VLOOKUP(B35,[1]Sheet1!$A$4:$I$45,4,0)</f>
        <v>1147</v>
      </c>
      <c r="F35" s="11">
        <f>VLOOKUP(B35,[1]Sheet1!$A$4:$I$45,5,0)</f>
        <v>3100.47</v>
      </c>
      <c r="G35" s="11">
        <f>VLOOKUP(B35,[1]Sheet1!$A$4:$I$45,6,0)</f>
        <v>1507</v>
      </c>
      <c r="H35" s="11">
        <f>VLOOKUP(B35,[1]Sheet1!$A$4:$I$45,7,0)</f>
        <v>2989.7200000000003</v>
      </c>
      <c r="I35" s="11">
        <f>VLOOKUP(B35,[1]Sheet1!$A$4:$I$45,8,0)</f>
        <v>1507</v>
      </c>
      <c r="J35" s="11">
        <f>VLOOKUP(B35,[1]Sheet1!$A$4:$I$45,9,0)</f>
        <v>2989.7200000000003</v>
      </c>
    </row>
    <row r="36" spans="1:10" ht="15" x14ac:dyDescent="0.25">
      <c r="A36" s="11">
        <v>28</v>
      </c>
      <c r="B36" s="12" t="s">
        <v>99</v>
      </c>
      <c r="C36" s="11">
        <f>VLOOKUP(B36,[1]Sheet1!$A$4:$I$45,2,0)</f>
        <v>493</v>
      </c>
      <c r="D36" s="11">
        <f>VLOOKUP(B36,[1]Sheet1!$A$4:$I$45,3,0)</f>
        <v>1679.83</v>
      </c>
      <c r="E36" s="11">
        <f>VLOOKUP(B36,[1]Sheet1!$A$4:$I$45,4,0)</f>
        <v>493</v>
      </c>
      <c r="F36" s="11">
        <f>VLOOKUP(B36,[1]Sheet1!$A$4:$I$45,5,0)</f>
        <v>1679.83</v>
      </c>
      <c r="G36" s="11">
        <f>VLOOKUP(B36,[1]Sheet1!$A$4:$I$45,6,0)</f>
        <v>1570</v>
      </c>
      <c r="H36" s="11">
        <f>VLOOKUP(B36,[1]Sheet1!$A$4:$I$45,7,0)</f>
        <v>3500.66</v>
      </c>
      <c r="I36" s="11">
        <f>VLOOKUP(B36,[1]Sheet1!$A$4:$I$45,8,0)</f>
        <v>1570</v>
      </c>
      <c r="J36" s="11">
        <f>VLOOKUP(B36,[1]Sheet1!$A$4:$I$45,9,0)</f>
        <v>3500.66</v>
      </c>
    </row>
    <row r="37" spans="1:10" ht="15" x14ac:dyDescent="0.25">
      <c r="A37" s="11">
        <v>29</v>
      </c>
      <c r="B37" s="12" t="s">
        <v>100</v>
      </c>
      <c r="C37" s="11">
        <f>VLOOKUP(B37,[1]Sheet1!$A$4:$I$45,2,0)</f>
        <v>4877</v>
      </c>
      <c r="D37" s="11">
        <f>VLOOKUP(B37,[1]Sheet1!$A$4:$I$45,3,0)</f>
        <v>4117.6399999999994</v>
      </c>
      <c r="E37" s="11">
        <f>VLOOKUP(B37,[1]Sheet1!$A$4:$I$45,4,0)</f>
        <v>4832</v>
      </c>
      <c r="F37" s="11">
        <f>VLOOKUP(B37,[1]Sheet1!$A$4:$I$45,5,0)</f>
        <v>4049.05</v>
      </c>
      <c r="G37" s="11">
        <f>VLOOKUP(B37,[1]Sheet1!$A$4:$I$45,6,0)</f>
        <v>4162</v>
      </c>
      <c r="H37" s="11">
        <f>VLOOKUP(B37,[1]Sheet1!$A$4:$I$45,7,0)</f>
        <v>9580.68</v>
      </c>
      <c r="I37" s="11">
        <f>VLOOKUP(B37,[1]Sheet1!$A$4:$I$45,8,0)</f>
        <v>4067</v>
      </c>
      <c r="J37" s="11">
        <f>VLOOKUP(B37,[1]Sheet1!$A$4:$I$45,9,0)</f>
        <v>8910.48</v>
      </c>
    </row>
    <row r="38" spans="1:10" ht="15" x14ac:dyDescent="0.25">
      <c r="A38" s="11">
        <v>30</v>
      </c>
      <c r="B38" s="12" t="s">
        <v>101</v>
      </c>
      <c r="C38" s="11">
        <f>VLOOKUP(B38,[1]Sheet1!$A$4:$I$45,2,0)</f>
        <v>643</v>
      </c>
      <c r="D38" s="11">
        <f>VLOOKUP(B38,[1]Sheet1!$A$4:$I$45,3,0)</f>
        <v>2107.5</v>
      </c>
      <c r="E38" s="11">
        <f>VLOOKUP(B38,[1]Sheet1!$A$4:$I$45,4,0)</f>
        <v>642</v>
      </c>
      <c r="F38" s="11">
        <f>VLOOKUP(B38,[1]Sheet1!$A$4:$I$45,5,0)</f>
        <v>2102.73</v>
      </c>
      <c r="G38" s="11">
        <f>VLOOKUP(B38,[1]Sheet1!$A$4:$I$45,6,0)</f>
        <v>2175</v>
      </c>
      <c r="H38" s="11">
        <f>VLOOKUP(B38,[1]Sheet1!$A$4:$I$45,7,0)</f>
        <v>5182.4799999999996</v>
      </c>
      <c r="I38" s="11">
        <f>VLOOKUP(B38,[1]Sheet1!$A$4:$I$45,8,0)</f>
        <v>2174</v>
      </c>
      <c r="J38" s="11">
        <f>VLOOKUP(B38,[1]Sheet1!$A$4:$I$45,9,0)</f>
        <v>5179.51</v>
      </c>
    </row>
    <row r="39" spans="1:10" ht="15" x14ac:dyDescent="0.25">
      <c r="A39" s="11">
        <v>31</v>
      </c>
      <c r="B39" s="12" t="s">
        <v>102</v>
      </c>
      <c r="C39" s="11">
        <f>VLOOKUP(B39,[1]Sheet1!$A$4:$I$45,2,0)</f>
        <v>3657</v>
      </c>
      <c r="D39" s="11">
        <f>VLOOKUP(B39,[1]Sheet1!$A$4:$I$45,3,0)</f>
        <v>2842.69</v>
      </c>
      <c r="E39" s="11">
        <f>VLOOKUP(B39,[1]Sheet1!$A$4:$I$45,4,0)</f>
        <v>3591</v>
      </c>
      <c r="F39" s="11">
        <f>VLOOKUP(B39,[1]Sheet1!$A$4:$I$45,5,0)</f>
        <v>1106.7600000000002</v>
      </c>
      <c r="G39" s="11">
        <f>VLOOKUP(B39,[1]Sheet1!$A$4:$I$45,6,0)</f>
        <v>2722</v>
      </c>
      <c r="H39" s="11">
        <f>VLOOKUP(B39,[1]Sheet1!$A$4:$I$45,7,0)</f>
        <v>3059.2200000000003</v>
      </c>
      <c r="I39" s="11">
        <f>VLOOKUP(B39,[1]Sheet1!$A$4:$I$45,8,0)</f>
        <v>2692</v>
      </c>
      <c r="J39" s="11">
        <f>VLOOKUP(B39,[1]Sheet1!$A$4:$I$45,9,0)</f>
        <v>3012.92</v>
      </c>
    </row>
    <row r="40" spans="1:10" ht="15" x14ac:dyDescent="0.25">
      <c r="A40" s="11">
        <v>32</v>
      </c>
      <c r="B40" s="12" t="s">
        <v>103</v>
      </c>
      <c r="C40" s="11">
        <f>VLOOKUP(B40,[1]Sheet1!$A$4:$I$45,2,0)</f>
        <v>3276</v>
      </c>
      <c r="D40" s="11">
        <f>VLOOKUP(B40,[1]Sheet1!$A$4:$I$45,3,0)</f>
        <v>3501.19</v>
      </c>
      <c r="E40" s="11">
        <f>VLOOKUP(B40,[1]Sheet1!$A$4:$I$45,4,0)</f>
        <v>3131</v>
      </c>
      <c r="F40" s="11">
        <f>VLOOKUP(B40,[1]Sheet1!$A$4:$I$45,5,0)</f>
        <v>3398.77</v>
      </c>
      <c r="G40" s="11">
        <f>VLOOKUP(B40,[1]Sheet1!$A$4:$I$45,6,0)</f>
        <v>2071</v>
      </c>
      <c r="H40" s="11">
        <f>VLOOKUP(B40,[1]Sheet1!$A$4:$I$45,7,0)</f>
        <v>4051.3100000000004</v>
      </c>
      <c r="I40" s="11">
        <f>VLOOKUP(B40,[1]Sheet1!$A$4:$I$45,8,0)</f>
        <v>2067</v>
      </c>
      <c r="J40" s="11">
        <f>VLOOKUP(B40,[1]Sheet1!$A$4:$I$45,9,0)</f>
        <v>4048.15</v>
      </c>
    </row>
    <row r="41" spans="1:10" ht="15" x14ac:dyDescent="0.25">
      <c r="A41" s="11">
        <v>33</v>
      </c>
      <c r="B41" s="12" t="s">
        <v>104</v>
      </c>
      <c r="C41" s="11">
        <f>VLOOKUP(B41,[1]Sheet1!$A$4:$I$45,2,0)</f>
        <v>117</v>
      </c>
      <c r="D41" s="11">
        <f>VLOOKUP(B41,[1]Sheet1!$A$4:$I$45,3,0)</f>
        <v>284.83</v>
      </c>
      <c r="E41" s="11">
        <f>VLOOKUP(B41,[1]Sheet1!$A$4:$I$45,4,0)</f>
        <v>117</v>
      </c>
      <c r="F41" s="11">
        <f>VLOOKUP(B41,[1]Sheet1!$A$4:$I$45,5,0)</f>
        <v>284.83</v>
      </c>
      <c r="G41" s="11">
        <f>VLOOKUP(B41,[1]Sheet1!$A$4:$I$45,6,0)</f>
        <v>416</v>
      </c>
      <c r="H41" s="11">
        <f>VLOOKUP(B41,[1]Sheet1!$A$4:$I$45,7,0)</f>
        <v>806.91</v>
      </c>
      <c r="I41" s="11">
        <f>VLOOKUP(B41,[1]Sheet1!$A$4:$I$45,8,0)</f>
        <v>416</v>
      </c>
      <c r="J41" s="11">
        <f>VLOOKUP(B41,[1]Sheet1!$A$4:$I$45,9,0)</f>
        <v>806.91</v>
      </c>
    </row>
    <row r="42" spans="1:10" ht="15" x14ac:dyDescent="0.25">
      <c r="A42" s="11">
        <v>34</v>
      </c>
      <c r="B42" s="12" t="s">
        <v>105</v>
      </c>
      <c r="C42" s="11">
        <f>VLOOKUP(B42,[1]Sheet1!$A$4:$I$45,2,0)</f>
        <v>1000</v>
      </c>
      <c r="D42" s="11">
        <f>VLOOKUP(B42,[1]Sheet1!$A$4:$I$45,3,0)</f>
        <v>1668.81</v>
      </c>
      <c r="E42" s="11">
        <f>VLOOKUP(B42,[1]Sheet1!$A$4:$I$45,4,0)</f>
        <v>1000</v>
      </c>
      <c r="F42" s="11">
        <f>VLOOKUP(B42,[1]Sheet1!$A$4:$I$45,5,0)</f>
        <v>1668.81</v>
      </c>
      <c r="G42" s="11">
        <f>VLOOKUP(B42,[1]Sheet1!$A$4:$I$45,6,0)</f>
        <v>1751</v>
      </c>
      <c r="H42" s="11">
        <f>VLOOKUP(B42,[1]Sheet1!$A$4:$I$45,7,0)</f>
        <v>2504.59</v>
      </c>
      <c r="I42" s="11">
        <f>VLOOKUP(B42,[1]Sheet1!$A$4:$I$45,8,0)</f>
        <v>1751</v>
      </c>
      <c r="J42" s="11">
        <f>VLOOKUP(B42,[1]Sheet1!$A$4:$I$45,9,0)</f>
        <v>2504.58</v>
      </c>
    </row>
    <row r="43" spans="1:10" ht="15" x14ac:dyDescent="0.25">
      <c r="A43" s="11">
        <v>35</v>
      </c>
      <c r="B43" s="12" t="s">
        <v>106</v>
      </c>
      <c r="C43" s="11">
        <f>VLOOKUP(B43,[1]Sheet1!$A$4:$I$45,2,0)</f>
        <v>1177</v>
      </c>
      <c r="D43" s="11">
        <f>VLOOKUP(B43,[1]Sheet1!$A$4:$I$45,3,0)</f>
        <v>4153.6400000000003</v>
      </c>
      <c r="E43" s="11">
        <f>VLOOKUP(B43,[1]Sheet1!$A$4:$I$45,4,0)</f>
        <v>1170</v>
      </c>
      <c r="F43" s="11">
        <f>VLOOKUP(B43,[1]Sheet1!$A$4:$I$45,5,0)</f>
        <v>4150.1399999999994</v>
      </c>
      <c r="G43" s="11">
        <f>VLOOKUP(B43,[1]Sheet1!$A$4:$I$45,6,0)</f>
        <v>3405</v>
      </c>
      <c r="H43" s="11">
        <f>VLOOKUP(B43,[1]Sheet1!$A$4:$I$45,7,0)</f>
        <v>8587.74</v>
      </c>
      <c r="I43" s="11">
        <f>VLOOKUP(B43,[1]Sheet1!$A$4:$I$45,8,0)</f>
        <v>3396</v>
      </c>
      <c r="J43" s="11">
        <f>VLOOKUP(B43,[1]Sheet1!$A$4:$I$45,9,0)</f>
        <v>8582.83</v>
      </c>
    </row>
    <row r="44" spans="1:10" ht="15" x14ac:dyDescent="0.25">
      <c r="A44" s="11">
        <v>36</v>
      </c>
      <c r="B44" s="12" t="s">
        <v>107</v>
      </c>
      <c r="C44" s="11">
        <f>VLOOKUP(B44,[1]Sheet1!$A$4:$I$45,2,0)</f>
        <v>1451</v>
      </c>
      <c r="D44" s="11">
        <f>VLOOKUP(B44,[1]Sheet1!$A$4:$I$45,3,0)</f>
        <v>4915.4599999999991</v>
      </c>
      <c r="E44" s="11">
        <f>VLOOKUP(B44,[1]Sheet1!$A$4:$I$45,4,0)</f>
        <v>1451</v>
      </c>
      <c r="F44" s="11">
        <f>VLOOKUP(B44,[1]Sheet1!$A$4:$I$45,5,0)</f>
        <v>4915.4599999999991</v>
      </c>
      <c r="G44" s="11">
        <f>VLOOKUP(B44,[1]Sheet1!$A$4:$I$45,6,0)</f>
        <v>977</v>
      </c>
      <c r="H44" s="11">
        <f>VLOOKUP(B44,[1]Sheet1!$A$4:$I$45,7,0)</f>
        <v>1824.4800000000002</v>
      </c>
      <c r="I44" s="11">
        <f>VLOOKUP(B44,[1]Sheet1!$A$4:$I$45,8,0)</f>
        <v>977</v>
      </c>
      <c r="J44" s="11">
        <f>VLOOKUP(B44,[1]Sheet1!$A$4:$I$45,9,0)</f>
        <v>1824.4800000000002</v>
      </c>
    </row>
    <row r="45" spans="1:10" ht="15" x14ac:dyDescent="0.25">
      <c r="A45" s="11">
        <v>37</v>
      </c>
      <c r="B45" s="12" t="s">
        <v>108</v>
      </c>
      <c r="C45" s="11">
        <f>VLOOKUP(B45,[1]Sheet1!$A$4:$I$45,2,0)</f>
        <v>2777</v>
      </c>
      <c r="D45" s="11">
        <f>VLOOKUP(B45,[1]Sheet1!$A$4:$I$45,3,0)</f>
        <v>1586.3600000000001</v>
      </c>
      <c r="E45" s="11">
        <f>VLOOKUP(B45,[1]Sheet1!$A$4:$I$45,4,0)</f>
        <v>2701</v>
      </c>
      <c r="F45" s="11">
        <f>VLOOKUP(B45,[1]Sheet1!$A$4:$I$45,5,0)</f>
        <v>1505.87</v>
      </c>
      <c r="G45" s="11">
        <f>VLOOKUP(B45,[1]Sheet1!$A$4:$I$45,6,0)</f>
        <v>859</v>
      </c>
      <c r="H45" s="11">
        <f>VLOOKUP(B45,[1]Sheet1!$A$4:$I$45,7,0)</f>
        <v>1106.3899999999999</v>
      </c>
      <c r="I45" s="11">
        <f>VLOOKUP(B45,[1]Sheet1!$A$4:$I$45,8,0)</f>
        <v>833</v>
      </c>
      <c r="J45" s="11">
        <f>VLOOKUP(B45,[1]Sheet1!$A$4:$I$45,9,0)</f>
        <v>1096.48</v>
      </c>
    </row>
    <row r="46" spans="1:10" ht="15" x14ac:dyDescent="0.25">
      <c r="A46" s="11">
        <v>38</v>
      </c>
      <c r="B46" s="12" t="s">
        <v>109</v>
      </c>
      <c r="C46" s="11">
        <f>VLOOKUP(B46,[1]Sheet1!$A$4:$I$45,2,0)</f>
        <v>8208</v>
      </c>
      <c r="D46" s="11">
        <f>VLOOKUP(B46,[1]Sheet1!$A$4:$I$45,3,0)</f>
        <v>8796.76</v>
      </c>
      <c r="E46" s="11">
        <f>VLOOKUP(B46,[1]Sheet1!$A$4:$I$45,4,0)</f>
        <v>8202</v>
      </c>
      <c r="F46" s="11">
        <f>VLOOKUP(B46,[1]Sheet1!$A$4:$I$45,5,0)</f>
        <v>8788.34</v>
      </c>
      <c r="G46" s="11">
        <f>VLOOKUP(B46,[1]Sheet1!$A$4:$I$45,6,0)</f>
        <v>4568</v>
      </c>
      <c r="H46" s="11">
        <f>VLOOKUP(B46,[1]Sheet1!$A$4:$I$45,7,0)</f>
        <v>8061.7400000000007</v>
      </c>
      <c r="I46" s="11">
        <f>VLOOKUP(B46,[1]Sheet1!$A$4:$I$45,8,0)</f>
        <v>4566</v>
      </c>
      <c r="J46" s="11">
        <f>VLOOKUP(B46,[1]Sheet1!$A$4:$I$45,9,0)</f>
        <v>8014.7400000000007</v>
      </c>
    </row>
    <row r="47" spans="1:10" ht="15" x14ac:dyDescent="0.25">
      <c r="A47" s="11">
        <v>39</v>
      </c>
      <c r="B47" s="12" t="s">
        <v>110</v>
      </c>
      <c r="C47" s="11">
        <f>VLOOKUP(B47,[1]Sheet1!$A$4:$I$45,2,0)</f>
        <v>1835</v>
      </c>
      <c r="D47" s="11">
        <f>VLOOKUP(B47,[1]Sheet1!$A$4:$I$45,3,0)</f>
        <v>1101.19</v>
      </c>
      <c r="E47" s="11">
        <f>VLOOKUP(B47,[1]Sheet1!$A$4:$I$45,4,0)</f>
        <v>1681</v>
      </c>
      <c r="F47" s="11">
        <f>VLOOKUP(B47,[1]Sheet1!$A$4:$I$45,5,0)</f>
        <v>961.38</v>
      </c>
      <c r="G47" s="11">
        <f>VLOOKUP(B47,[1]Sheet1!$A$4:$I$45,6,0)</f>
        <v>624</v>
      </c>
      <c r="H47" s="11">
        <f>VLOOKUP(B47,[1]Sheet1!$A$4:$I$45,7,0)</f>
        <v>865.74999999999989</v>
      </c>
      <c r="I47" s="11">
        <f>VLOOKUP(B47,[1]Sheet1!$A$4:$I$45,8,0)</f>
        <v>573</v>
      </c>
      <c r="J47" s="11">
        <f>VLOOKUP(B47,[1]Sheet1!$A$4:$I$45,9,0)</f>
        <v>812.07999999999993</v>
      </c>
    </row>
    <row r="48" spans="1:10" ht="15" x14ac:dyDescent="0.25">
      <c r="A48" s="11">
        <v>40</v>
      </c>
      <c r="B48" s="12" t="s">
        <v>111</v>
      </c>
      <c r="C48" s="11">
        <f>VLOOKUP(B48,[1]Sheet1!$A$4:$I$45,2,0)</f>
        <v>758</v>
      </c>
      <c r="D48" s="11">
        <f>VLOOKUP(B48,[1]Sheet1!$A$4:$I$45,3,0)</f>
        <v>1459.9699999999998</v>
      </c>
      <c r="E48" s="11">
        <f>VLOOKUP(B48,[1]Sheet1!$A$4:$I$45,4,0)</f>
        <v>576</v>
      </c>
      <c r="F48" s="11">
        <f>VLOOKUP(B48,[1]Sheet1!$A$4:$I$45,5,0)</f>
        <v>1158.53</v>
      </c>
      <c r="G48" s="11">
        <f>VLOOKUP(B48,[1]Sheet1!$A$4:$I$45,6,0)</f>
        <v>2240</v>
      </c>
      <c r="H48" s="11">
        <f>VLOOKUP(B48,[1]Sheet1!$A$4:$I$45,7,0)</f>
        <v>3891.62</v>
      </c>
      <c r="I48" s="11">
        <f>VLOOKUP(B48,[1]Sheet1!$A$4:$I$45,8,0)</f>
        <v>2188</v>
      </c>
      <c r="J48" s="11">
        <f>VLOOKUP(B48,[1]Sheet1!$A$4:$I$45,9,0)</f>
        <v>3826.16</v>
      </c>
    </row>
    <row r="49" spans="1:10" ht="15" x14ac:dyDescent="0.25">
      <c r="A49" s="11">
        <v>41</v>
      </c>
      <c r="B49" s="12" t="s">
        <v>112</v>
      </c>
      <c r="C49" s="11">
        <f>VLOOKUP(B49,[1]Sheet1!$A$4:$I$45,2,0)</f>
        <v>14845</v>
      </c>
      <c r="D49" s="11">
        <f>VLOOKUP(B49,[1]Sheet1!$A$4:$I$45,3,0)</f>
        <v>18351.82</v>
      </c>
      <c r="E49" s="11">
        <f>VLOOKUP(B49,[1]Sheet1!$A$4:$I$45,4,0)</f>
        <v>14171</v>
      </c>
      <c r="F49" s="11">
        <f>VLOOKUP(B49,[1]Sheet1!$A$4:$I$45,5,0)</f>
        <v>17016.099999999999</v>
      </c>
      <c r="G49" s="11">
        <f>VLOOKUP(B49,[1]Sheet1!$A$4:$I$45,6,0)</f>
        <v>14139</v>
      </c>
      <c r="H49" s="11">
        <f>VLOOKUP(B49,[1]Sheet1!$A$4:$I$45,7,0)</f>
        <v>29015.39</v>
      </c>
      <c r="I49" s="11">
        <f>VLOOKUP(B49,[1]Sheet1!$A$4:$I$45,8,0)</f>
        <v>13944</v>
      </c>
      <c r="J49" s="11">
        <f>VLOOKUP(B49,[1]Sheet1!$A$4:$I$45,9,0)</f>
        <v>28846.239999999998</v>
      </c>
    </row>
    <row r="50" spans="1:10" ht="15" x14ac:dyDescent="0.25">
      <c r="A50" s="13"/>
      <c r="B50" s="14" t="s">
        <v>70</v>
      </c>
      <c r="C50" s="13">
        <f t="shared" ref="C50:J50" si="0">SUM(C9:C49)</f>
        <v>138660</v>
      </c>
      <c r="D50" s="15">
        <f t="shared" si="0"/>
        <v>172288.85</v>
      </c>
      <c r="E50" s="13">
        <f t="shared" si="0"/>
        <v>130318</v>
      </c>
      <c r="F50" s="15">
        <f t="shared" si="0"/>
        <v>161012.16</v>
      </c>
      <c r="G50" s="13">
        <f t="shared" si="0"/>
        <v>112681</v>
      </c>
      <c r="H50" s="15">
        <f t="shared" si="0"/>
        <v>211637.68</v>
      </c>
      <c r="I50" s="13">
        <f t="shared" si="0"/>
        <v>111535</v>
      </c>
      <c r="J50" s="15">
        <f t="shared" si="0"/>
        <v>207576.16</v>
      </c>
    </row>
  </sheetData>
  <mergeCells count="13">
    <mergeCell ref="E7:F7"/>
    <mergeCell ref="G7:H7"/>
    <mergeCell ref="I7:J7"/>
    <mergeCell ref="A1:J1"/>
    <mergeCell ref="A2:J2"/>
    <mergeCell ref="A3:J3"/>
    <mergeCell ref="A4:J4"/>
    <mergeCell ref="G5:H5"/>
    <mergeCell ref="A6:A8"/>
    <mergeCell ref="B6:B8"/>
    <mergeCell ref="C6:F6"/>
    <mergeCell ref="G6:J6"/>
    <mergeCell ref="C7:D7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Bankwise</vt:lpstr>
      <vt:lpstr>DistrictWise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slbc</dc:creator>
  <cp:lastModifiedBy>Shashank  Srivastava</cp:lastModifiedBy>
  <cp:lastPrinted>2026-08-13T07:33:48Z</cp:lastPrinted>
  <dcterms:created xsi:type="dcterms:W3CDTF">2022-11-05T08:34:53Z</dcterms:created>
  <dcterms:modified xsi:type="dcterms:W3CDTF">2026-08-13T07:33:51Z</dcterms:modified>
</cp:coreProperties>
</file>