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K:\Shashank\FY 2026-27\170th\"/>
    </mc:Choice>
  </mc:AlternateContent>
  <xr:revisionPtr revIDLastSave="0" documentId="13_ncr:1_{0609AB4C-4041-4EEE-A8A9-FAE20E97C1C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ankwise" sheetId="1" r:id="rId1"/>
    <sheet name="DistrictWi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2" l="1"/>
  <c r="M15" i="2" s="1"/>
  <c r="N15" i="2" s="1"/>
  <c r="L23" i="2"/>
  <c r="M23" i="2" s="1"/>
  <c r="N23" i="2" s="1"/>
  <c r="L31" i="2"/>
  <c r="M31" i="2" s="1"/>
  <c r="L39" i="2"/>
  <c r="M39" i="2" s="1"/>
  <c r="L47" i="2"/>
  <c r="M47" i="2" s="1"/>
  <c r="N47" i="2" s="1"/>
  <c r="J50" i="2"/>
  <c r="I50" i="2"/>
  <c r="H50" i="2"/>
  <c r="L16" i="2" s="1"/>
  <c r="G50" i="2"/>
  <c r="F50" i="2"/>
  <c r="E50" i="2"/>
  <c r="D50" i="2"/>
  <c r="C50" i="2"/>
  <c r="J73" i="1"/>
  <c r="I73" i="1"/>
  <c r="H73" i="1"/>
  <c r="G73" i="1"/>
  <c r="F73" i="1"/>
  <c r="E73" i="1"/>
  <c r="D73" i="1"/>
  <c r="C73" i="1"/>
  <c r="J68" i="1"/>
  <c r="I68" i="1"/>
  <c r="H68" i="1"/>
  <c r="G68" i="1"/>
  <c r="F68" i="1"/>
  <c r="E68" i="1"/>
  <c r="D68" i="1"/>
  <c r="C68" i="1"/>
  <c r="J57" i="1"/>
  <c r="I57" i="1"/>
  <c r="H57" i="1"/>
  <c r="G57" i="1"/>
  <c r="F57" i="1"/>
  <c r="E57" i="1"/>
  <c r="D57" i="1"/>
  <c r="C57" i="1"/>
  <c r="J53" i="1"/>
  <c r="I53" i="1"/>
  <c r="H53" i="1"/>
  <c r="G53" i="1"/>
  <c r="F53" i="1"/>
  <c r="E53" i="1"/>
  <c r="D53" i="1"/>
  <c r="C53" i="1"/>
  <c r="J49" i="1"/>
  <c r="I49" i="1"/>
  <c r="H49" i="1"/>
  <c r="G49" i="1"/>
  <c r="F49" i="1"/>
  <c r="E49" i="1"/>
  <c r="D49" i="1"/>
  <c r="C49" i="1"/>
  <c r="J22" i="1"/>
  <c r="J50" i="1" s="1"/>
  <c r="J74" i="1" s="1"/>
  <c r="I22" i="1"/>
  <c r="I50" i="1" s="1"/>
  <c r="I74" i="1" s="1"/>
  <c r="H22" i="1"/>
  <c r="H50" i="1" s="1"/>
  <c r="H74" i="1" s="1"/>
  <c r="G22" i="1"/>
  <c r="G50" i="1" s="1"/>
  <c r="G74" i="1" s="1"/>
  <c r="F22" i="1"/>
  <c r="F50" i="1" s="1"/>
  <c r="F74" i="1" s="1"/>
  <c r="E22" i="1"/>
  <c r="E50" i="1" s="1"/>
  <c r="E74" i="1" s="1"/>
  <c r="D22" i="1"/>
  <c r="D50" i="1" s="1"/>
  <c r="D74" i="1" s="1"/>
  <c r="C22" i="1"/>
  <c r="C50" i="1" s="1"/>
  <c r="C74" i="1" s="1"/>
  <c r="M16" i="2" l="1"/>
  <c r="N16" i="2" s="1"/>
  <c r="O16" i="2" s="1"/>
  <c r="N31" i="2"/>
  <c r="O31" i="2" s="1"/>
  <c r="N39" i="2"/>
  <c r="O39" i="2" s="1"/>
  <c r="L46" i="2"/>
  <c r="M46" i="2" s="1"/>
  <c r="N46" i="2" s="1"/>
  <c r="O46" i="2" s="1"/>
  <c r="L38" i="2"/>
  <c r="M38" i="2" s="1"/>
  <c r="N38" i="2" s="1"/>
  <c r="O38" i="2" s="1"/>
  <c r="L30" i="2"/>
  <c r="M30" i="2" s="1"/>
  <c r="N30" i="2" s="1"/>
  <c r="L22" i="2"/>
  <c r="M22" i="2" s="1"/>
  <c r="N22" i="2" s="1"/>
  <c r="O22" i="2" s="1"/>
  <c r="L14" i="2"/>
  <c r="M14" i="2" s="1"/>
  <c r="N14" i="2" s="1"/>
  <c r="O14" i="2" s="1"/>
  <c r="L45" i="2"/>
  <c r="M45" i="2" s="1"/>
  <c r="N45" i="2" s="1"/>
  <c r="L37" i="2"/>
  <c r="M37" i="2" s="1"/>
  <c r="N37" i="2" s="1"/>
  <c r="L29" i="2"/>
  <c r="M29" i="2" s="1"/>
  <c r="N29" i="2" s="1"/>
  <c r="L21" i="2"/>
  <c r="M21" i="2" s="1"/>
  <c r="N21" i="2" s="1"/>
  <c r="O21" i="2" s="1"/>
  <c r="L13" i="2"/>
  <c r="M13" i="2" s="1"/>
  <c r="N13" i="2" s="1"/>
  <c r="O13" i="2" s="1"/>
  <c r="L44" i="2"/>
  <c r="M44" i="2" s="1"/>
  <c r="N44" i="2" s="1"/>
  <c r="L36" i="2"/>
  <c r="M36" i="2" s="1"/>
  <c r="N36" i="2" s="1"/>
  <c r="O36" i="2" s="1"/>
  <c r="L28" i="2"/>
  <c r="M28" i="2" s="1"/>
  <c r="N28" i="2" s="1"/>
  <c r="O28" i="2" s="1"/>
  <c r="L20" i="2"/>
  <c r="M20" i="2" s="1"/>
  <c r="N20" i="2" s="1"/>
  <c r="L12" i="2"/>
  <c r="M12" i="2" s="1"/>
  <c r="N12" i="2" s="1"/>
  <c r="L43" i="2"/>
  <c r="M43" i="2" s="1"/>
  <c r="N43" i="2" s="1"/>
  <c r="L35" i="2"/>
  <c r="M35" i="2" s="1"/>
  <c r="N35" i="2" s="1"/>
  <c r="O35" i="2" s="1"/>
  <c r="L27" i="2"/>
  <c r="M27" i="2" s="1"/>
  <c r="N27" i="2" s="1"/>
  <c r="O27" i="2" s="1"/>
  <c r="L19" i="2"/>
  <c r="M19" i="2" s="1"/>
  <c r="N19" i="2" s="1"/>
  <c r="L11" i="2"/>
  <c r="M11" i="2" s="1"/>
  <c r="N11" i="2" s="1"/>
  <c r="O11" i="2" s="1"/>
  <c r="L9" i="2"/>
  <c r="M9" i="2" s="1"/>
  <c r="N9" i="2" s="1"/>
  <c r="O9" i="2" s="1"/>
  <c r="L42" i="2"/>
  <c r="M42" i="2" s="1"/>
  <c r="N42" i="2" s="1"/>
  <c r="L34" i="2"/>
  <c r="M34" i="2" s="1"/>
  <c r="N34" i="2" s="1"/>
  <c r="L26" i="2"/>
  <c r="M26" i="2" s="1"/>
  <c r="N26" i="2" s="1"/>
  <c r="L18" i="2"/>
  <c r="M18" i="2" s="1"/>
  <c r="N18" i="2" s="1"/>
  <c r="O18" i="2" s="1"/>
  <c r="L10" i="2"/>
  <c r="M10" i="2" s="1"/>
  <c r="N10" i="2" s="1"/>
  <c r="O10" i="2" s="1"/>
  <c r="L49" i="2"/>
  <c r="M49" i="2" s="1"/>
  <c r="N49" i="2" s="1"/>
  <c r="L41" i="2"/>
  <c r="M41" i="2" s="1"/>
  <c r="N41" i="2" s="1"/>
  <c r="O41" i="2" s="1"/>
  <c r="L33" i="2"/>
  <c r="M33" i="2" s="1"/>
  <c r="N33" i="2" s="1"/>
  <c r="O33" i="2" s="1"/>
  <c r="L25" i="2"/>
  <c r="M25" i="2" s="1"/>
  <c r="N25" i="2" s="1"/>
  <c r="L17" i="2"/>
  <c r="M17" i="2" s="1"/>
  <c r="N17" i="2" s="1"/>
  <c r="L48" i="2"/>
  <c r="L40" i="2"/>
  <c r="L32" i="2"/>
  <c r="M32" i="2" s="1"/>
  <c r="N32" i="2" s="1"/>
  <c r="O32" i="2" s="1"/>
  <c r="L24" i="2"/>
  <c r="O47" i="2"/>
  <c r="O23" i="2"/>
  <c r="O15" i="2"/>
  <c r="O17" i="2"/>
  <c r="O30" i="2"/>
  <c r="O45" i="2"/>
  <c r="O37" i="2"/>
  <c r="O29" i="2"/>
  <c r="O44" i="2"/>
  <c r="O20" i="2"/>
  <c r="O12" i="2"/>
  <c r="O43" i="2"/>
  <c r="O19" i="2"/>
  <c r="O42" i="2"/>
  <c r="O34" i="2"/>
  <c r="O26" i="2"/>
  <c r="O49" i="2"/>
  <c r="O25" i="2"/>
  <c r="M48" i="2" l="1"/>
  <c r="N48" i="2" s="1"/>
  <c r="O48" i="2" s="1"/>
  <c r="M40" i="2"/>
  <c r="N40" i="2" s="1"/>
  <c r="O40" i="2" s="1"/>
  <c r="O24" i="2"/>
  <c r="M24" i="2"/>
  <c r="N24" i="2" s="1"/>
</calcChain>
</file>

<file path=xl/sharedStrings.xml><?xml version="1.0" encoding="utf-8"?>
<sst xmlns="http://schemas.openxmlformats.org/spreadsheetml/2006/main" count="152" uniqueCount="123">
  <si>
    <t xml:space="preserve">  STATE LEVEL BANKERS' COMMITTEE RAJASTHAN</t>
  </si>
  <si>
    <t>(CONVENOR- BANK OF BARODA)   FY :   2026 - 27</t>
  </si>
  <si>
    <t>BANKWISE CUMMULATIVE BANKLINKAGE POSITION UNDER SHG</t>
  </si>
  <si>
    <t>As On   30.06.2026</t>
  </si>
  <si>
    <t>Amt in Rs. Lacs</t>
  </si>
  <si>
    <t>Annexure-</t>
  </si>
  <si>
    <t>Sr. No.</t>
  </si>
  <si>
    <t>Banks</t>
  </si>
  <si>
    <t>SB Account Opening Progress during the FY upto Reporting Quarter</t>
  </si>
  <si>
    <t>Outstanding SB A/C as on Current Quarter</t>
  </si>
  <si>
    <t>Total SHG</t>
  </si>
  <si>
    <t>Out of which Women</t>
  </si>
  <si>
    <t>A/C</t>
  </si>
  <si>
    <t>AMT</t>
  </si>
  <si>
    <t>NATIONALIZED BANKS</t>
  </si>
  <si>
    <t>STATE BANK OF INDIA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</si>
  <si>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</si>
  <si>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</si>
  <si>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</si>
  <si>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</si>
  <si>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</si>
  <si>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</si>
  <si>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</si>
  <si>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AND SIND BANK</t>
  </si>
  <si>
    <t>PUNJAB NATIONAL BANK</t>
  </si>
  <si>
    <t>UCO BANK</t>
  </si>
  <si>
    <t>UNION BANK OF INDIA</t>
  </si>
  <si>
    <t>Sub Total</t>
  </si>
  <si>
    <t>PRIVATE SECTOR BANKS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</si>
  <si>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</si>
  <si>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</si>
  <si>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</si>
  <si>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</si>
  <si>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</si>
  <si>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</si>
  <si>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</si>
  <si>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</si>
  <si>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</si>
  <si>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</si>
  <si>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</si>
  <si>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</si>
  <si>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</si>
  <si>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</si>
  <si>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</si>
  <si>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</si>
  <si>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</si>
  <si>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</si>
  <si>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</si>
  <si>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</si>
  <si>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</si>
  <si>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THE NAINITAL BANK LTD</t>
  </si>
  <si>
    <t>MUFG BANK</t>
  </si>
  <si>
    <t>STANDARD CHARTERED BANK LTD</t>
  </si>
  <si>
    <t>HSBC BANK</t>
  </si>
  <si>
    <t>Sub Total of Private Sector Banks</t>
  </si>
  <si>
    <t>Total COM. Banks.</t>
  </si>
  <si>
    <t>REGIONAL RURAL BANKS</t>
  </si>
  <si>
    <t>RAJASTHAN GRAMIN BANK</t>
  </si>
  <si>
    <t>Sub Total of RRBs</t>
  </si>
  <si>
    <t xml:space="preserve">COOPERATIVE SECTOR BANKS </t>
  </si>
  <si>
    <t>RAJASTHAN STATE COOPERATIVE BANK</t>
  </si>
  <si>
    <t>RAJASTHAN STATE LAND DEVELOPMENT BANK</t>
  </si>
  <si>
    <t xml:space="preserve">Sub Total of Co-op Sector Bank </t>
  </si>
  <si>
    <t xml:space="preserve">SMALL FINANCE BANK </t>
  </si>
  <si>
    <t>AU SMALL FIN.BANK</t>
  </si>
  <si>
    <t>EQUITAS SMALL FIN. BANK</t>
  </si>
  <si>
    <t>UJJIVAN SMALL FIN. BANK</t>
  </si>
  <si>
    <t>JANA SMALL FIN. BANK</t>
  </si>
  <si>
    <t>CAPITAL SMALL FIN. BANK</t>
  </si>
  <si>
    <t>UTKARSH SMALL FIN. BANK</t>
  </si>
  <si>
    <t>UNITY SMALL FINANCE BANK</t>
  </si>
  <si>
    <t>ESAF SMALL FIN. BANK</t>
  </si>
  <si>
    <t>SURYODAY SMALL FIN. BANK</t>
  </si>
  <si>
    <t xml:space="preserve">Sub Total of Small Finance Bank  </t>
  </si>
  <si>
    <t>PAYMENT BANKS</t>
  </si>
  <si>
    <t>FINO PAYMENTS BANK</t>
  </si>
  <si>
    <t>AIRTEL PAYMENTS BANK</t>
  </si>
  <si>
    <t>INDIA POST PAYMENTS BANK</t>
  </si>
  <si>
    <t>Sub Total of Payment Banks</t>
  </si>
  <si>
    <t>Grand Total</t>
  </si>
  <si>
    <t>As On    30.06.2026</t>
  </si>
  <si>
    <t>District Name</t>
  </si>
  <si>
    <t>AJMER</t>
  </si>
  <si>
    <t>ALWAR</t>
  </si>
  <si>
    <t>Balotra</t>
  </si>
  <si>
    <t>BANSWARA</t>
  </si>
  <si>
    <t>BARAN</t>
  </si>
  <si>
    <t>BARMER</t>
  </si>
  <si>
    <t>Beawar</t>
  </si>
  <si>
    <t>BHARATPUR</t>
  </si>
  <si>
    <t>BHILWARA</t>
  </si>
  <si>
    <t>BIKANER</t>
  </si>
  <si>
    <t>BUNDI</t>
  </si>
  <si>
    <t>CHITTORGARH</t>
  </si>
  <si>
    <t>CHURU</t>
  </si>
  <si>
    <t>DAUSA</t>
  </si>
  <si>
    <t>Deeg</t>
  </si>
  <si>
    <t>DHOLPUR</t>
  </si>
  <si>
    <t>DUNGARPUR</t>
  </si>
  <si>
    <t>HANUMANGARH</t>
  </si>
  <si>
    <t>JAIPUR</t>
  </si>
  <si>
    <t>JAISALMER</t>
  </si>
  <si>
    <t>JALORE</t>
  </si>
  <si>
    <t>JHALAWAR</t>
  </si>
  <si>
    <t>JHUNJHUNU</t>
  </si>
  <si>
    <t>JODHPUR</t>
  </si>
  <si>
    <t>KARAULI</t>
  </si>
  <si>
    <t>Khairthal-Tijara</t>
  </si>
  <si>
    <t>KOTA</t>
  </si>
  <si>
    <t>Kotputli-Behror</t>
  </si>
  <si>
    <t>NAGAUR</t>
  </si>
  <si>
    <t>PALI</t>
  </si>
  <si>
    <t>Phalodi</t>
  </si>
  <si>
    <t>RAJSAMAND</t>
  </si>
  <si>
    <t>SAWAI MADHOPUR</t>
  </si>
  <si>
    <t>SIKAR</t>
  </si>
  <si>
    <t>SIROHI</t>
  </si>
  <si>
    <t>TONK</t>
  </si>
  <si>
    <t>UDAIPUR</t>
  </si>
  <si>
    <t>Didwana-Kuchaman</t>
  </si>
  <si>
    <t>Pratapgarh (RJ)</t>
  </si>
  <si>
    <t>Salumber</t>
  </si>
  <si>
    <t>Sri Ganganagar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</si>
</sst>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32323"/>
      <name val="Calibri"/>
      <family val="2"/>
      <scheme val="minor"/>
    </font>
    <font>
      <b/>
      <sz val="11"/>
      <color rgb="FF23232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1" fillId="0" borderId="6" xfId="0" applyFont="1" applyBorder="1"/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1" fontId="0" fillId="0" borderId="6" xfId="0" applyNumberFormat="1" applyBorder="1"/>
    <xf numFmtId="1" fontId="1" fillId="0" borderId="6" xfId="0" applyNumberFormat="1" applyFont="1" applyBorder="1"/>
    <xf numFmtId="0" fontId="1" fillId="3" borderId="6" xfId="0" applyFont="1" applyFill="1" applyBorder="1"/>
    <xf numFmtId="0" fontId="1" fillId="3" borderId="6" xfId="0" applyFont="1" applyFill="1" applyBorder="1" applyAlignment="1">
      <alignment horizontal="left"/>
    </xf>
    <xf numFmtId="1" fontId="1" fillId="3" borderId="6" xfId="0" applyNumberFormat="1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/>
    <xf numFmtId="1" fontId="1" fillId="0" borderId="6" xfId="0" applyNumberFormat="1" applyFont="1" applyBorder="1"/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zoomScaleNormal="100" workbookViewId="0">
      <selection activeCell="N13" sqref="N13"/>
    </sheetView>
  </sheetViews>
  <sheetFormatPr defaultRowHeight="12.75" customHeight="1" x14ac:dyDescent="0.25"/>
  <cols>
    <col min="1" max="1" width="6.42578125" customWidth="1"/>
    <col min="2" max="2" width="40.42578125" style="6" customWidth="1"/>
    <col min="3" max="3" width="15.7109375" customWidth="1"/>
    <col min="4" max="4" width="15.7109375" style="7" customWidth="1"/>
    <col min="5" max="5" width="15.7109375" customWidth="1"/>
    <col min="6" max="6" width="15.7109375" style="7" customWidth="1"/>
    <col min="7" max="7" width="15.7109375" customWidth="1"/>
    <col min="8" max="8" width="15.7109375" style="7" customWidth="1"/>
    <col min="9" max="9" width="15.7109375" customWidth="1"/>
    <col min="10" max="10" width="15.7109375" style="7" customWidth="1"/>
  </cols>
  <sheetData>
    <row r="1" spans="1:10" ht="12.7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2.7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2.75" customHeight="1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2.75" customHeight="1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12.75" customHeight="1" x14ac:dyDescent="0.25">
      <c r="A5" s="1"/>
      <c r="B5" s="2"/>
      <c r="C5" s="1"/>
      <c r="D5" s="3"/>
      <c r="E5" s="1"/>
      <c r="F5" s="3"/>
      <c r="G5" s="27" t="s">
        <v>4</v>
      </c>
      <c r="H5" s="27"/>
      <c r="I5" s="8" t="s">
        <v>5</v>
      </c>
      <c r="J5" s="3"/>
    </row>
    <row r="6" spans="1:10" s="4" customFormat="1" ht="29.25" customHeight="1" x14ac:dyDescent="0.25">
      <c r="A6" s="25" t="s">
        <v>6</v>
      </c>
      <c r="B6" s="26" t="s">
        <v>7</v>
      </c>
      <c r="C6" s="20" t="s">
        <v>8</v>
      </c>
      <c r="D6" s="20"/>
      <c r="E6" s="20"/>
      <c r="F6" s="20"/>
      <c r="G6" s="20" t="s">
        <v>9</v>
      </c>
      <c r="H6" s="20"/>
      <c r="I6" s="20"/>
      <c r="J6" s="20"/>
    </row>
    <row r="7" spans="1:10" s="4" customFormat="1" ht="27.75" customHeight="1" x14ac:dyDescent="0.25">
      <c r="A7" s="25"/>
      <c r="B7" s="26"/>
      <c r="C7" s="20" t="s">
        <v>10</v>
      </c>
      <c r="D7" s="20"/>
      <c r="E7" s="20" t="s">
        <v>11</v>
      </c>
      <c r="F7" s="20"/>
      <c r="G7" s="20" t="s">
        <v>10</v>
      </c>
      <c r="H7" s="20"/>
      <c r="I7" s="20" t="s">
        <v>11</v>
      </c>
      <c r="J7" s="20"/>
    </row>
    <row r="8" spans="1:10" s="4" customFormat="1" ht="12.75" customHeight="1" x14ac:dyDescent="0.25">
      <c r="A8" s="25"/>
      <c r="B8" s="26"/>
      <c r="C8" s="9" t="s">
        <v>12</v>
      </c>
      <c r="D8" s="10" t="s">
        <v>13</v>
      </c>
      <c r="E8" s="9" t="s">
        <v>12</v>
      </c>
      <c r="F8" s="10" t="s">
        <v>13</v>
      </c>
      <c r="G8" s="9" t="s">
        <v>12</v>
      </c>
      <c r="H8" s="10" t="s">
        <v>13</v>
      </c>
      <c r="I8" s="9" t="s">
        <v>12</v>
      </c>
      <c r="J8" s="10" t="s">
        <v>13</v>
      </c>
    </row>
    <row r="9" spans="1:10" s="5" customFormat="1" ht="12.75" customHeight="1" x14ac:dyDescent="0.25">
      <c r="A9" s="21" t="s">
        <v>14</v>
      </c>
      <c r="B9" s="22"/>
      <c r="C9" s="22"/>
      <c r="D9" s="22"/>
      <c r="E9" s="22"/>
      <c r="F9" s="22"/>
      <c r="G9" s="22"/>
      <c r="H9" s="22"/>
      <c r="I9" s="22"/>
      <c r="J9" s="23"/>
    </row>
    <row r="10" spans="1:10" ht="15" x14ac:dyDescent="0.25">
      <c r="A10" s="11">
        <v>1</v>
      </c>
      <c r="B10" s="13" t="s">
        <v>15</v>
      </c>
      <c r="C10" s="11">
        <v>411</v>
      </c>
      <c r="D10" s="15">
        <v>98.28</v>
      </c>
      <c r="E10" s="11">
        <v>411</v>
      </c>
      <c r="F10" s="15">
        <v>98.28</v>
      </c>
      <c r="G10" s="11">
        <v>47699</v>
      </c>
      <c r="H10" s="15">
        <v>14523.24</v>
      </c>
      <c r="I10" s="11">
        <v>47699</v>
      </c>
      <c r="J10" s="15">
        <v>14523.24</v>
      </c>
    </row>
    <row r="11" spans="1:10" ht="15" x14ac:dyDescent="0.25">
      <c r="A11" s="11">
        <v>2</v>
      </c>
      <c r="B11" s="13" t="s">
        <v>16</v>
      </c>
      <c r="C11" s="11">
        <v>194</v>
      </c>
      <c r="D11" s="15">
        <v>22</v>
      </c>
      <c r="E11" s="11">
        <v>194</v>
      </c>
      <c r="F11" s="15">
        <v>22</v>
      </c>
      <c r="G11" s="11">
        <v>66977</v>
      </c>
      <c r="H11" s="15">
        <v>18709</v>
      </c>
      <c r="I11" s="11">
        <v>66977</v>
      </c>
      <c r="J11" s="15">
        <v>18709</v>
      </c>
    </row>
    <row r="12" spans="1:10" ht="15" x14ac:dyDescent="0.25">
      <c r="A12" s="11">
        <v>3</v>
      </c>
      <c r="B12" s="13" t="s">
        <v>17</v>
      </c>
      <c r="C12" s="11">
        <v>12181</v>
      </c>
      <c r="D12" s="15">
        <v>4064.75</v>
      </c>
      <c r="E12" s="11">
        <v>10988</v>
      </c>
      <c r="F12" s="15">
        <v>3222.94</v>
      </c>
      <c r="G12" s="11">
        <v>174</v>
      </c>
      <c r="H12" s="15">
        <v>13.94</v>
      </c>
      <c r="I12" s="11">
        <v>164</v>
      </c>
      <c r="J12" s="15">
        <v>8.18</v>
      </c>
    </row>
    <row r="13" spans="1:10" ht="15" x14ac:dyDescent="0.25">
      <c r="A13" s="11">
        <v>4</v>
      </c>
      <c r="B13" s="13" t="s">
        <v>18</v>
      </c>
      <c r="C13" s="11">
        <v>10</v>
      </c>
      <c r="D13" s="15">
        <v>35.700000000000003</v>
      </c>
      <c r="E13" s="11">
        <v>10</v>
      </c>
      <c r="F13" s="15">
        <v>35.700000000000003</v>
      </c>
      <c r="G13" s="11">
        <v>919</v>
      </c>
      <c r="H13" s="15">
        <v>183.57</v>
      </c>
      <c r="I13" s="11">
        <v>919</v>
      </c>
      <c r="J13" s="15">
        <v>183.57</v>
      </c>
    </row>
    <row r="14" spans="1:10" ht="15" x14ac:dyDescent="0.25">
      <c r="A14" s="11">
        <v>5</v>
      </c>
      <c r="B14" s="13" t="s">
        <v>19</v>
      </c>
      <c r="C14" s="11">
        <v>11</v>
      </c>
      <c r="D14" s="15">
        <v>5.23</v>
      </c>
      <c r="E14" s="11">
        <v>11</v>
      </c>
      <c r="F14" s="15">
        <v>5.23</v>
      </c>
      <c r="G14" s="11">
        <v>5016</v>
      </c>
      <c r="H14" s="15">
        <v>1092.6600000000001</v>
      </c>
      <c r="I14" s="11">
        <v>5016</v>
      </c>
      <c r="J14" s="15">
        <v>1092.6600000000001</v>
      </c>
    </row>
    <row r="15" spans="1:10" ht="15" x14ac:dyDescent="0.25">
      <c r="A15" s="11">
        <v>6</v>
      </c>
      <c r="B15" s="13" t="s">
        <v>20</v>
      </c>
      <c r="C15" s="11">
        <v>270</v>
      </c>
      <c r="D15" s="15">
        <v>3.19</v>
      </c>
      <c r="E15" s="11">
        <v>190</v>
      </c>
      <c r="F15" s="15">
        <v>1.97</v>
      </c>
      <c r="G15" s="11">
        <v>2251</v>
      </c>
      <c r="H15" s="15">
        <v>22.94</v>
      </c>
      <c r="I15" s="11">
        <v>1714</v>
      </c>
      <c r="J15" s="15">
        <v>17.14</v>
      </c>
    </row>
    <row r="16" spans="1:10" ht="15" x14ac:dyDescent="0.25">
      <c r="A16" s="11">
        <v>7</v>
      </c>
      <c r="B16" s="13" t="s">
        <v>21</v>
      </c>
      <c r="C16" s="11">
        <v>625</v>
      </c>
      <c r="D16" s="15">
        <v>119.59</v>
      </c>
      <c r="E16" s="11">
        <v>625</v>
      </c>
      <c r="F16" s="15">
        <v>119.59</v>
      </c>
      <c r="G16" s="11">
        <v>6386</v>
      </c>
      <c r="H16" s="15">
        <v>1445.41</v>
      </c>
      <c r="I16" s="11">
        <v>6386</v>
      </c>
      <c r="J16" s="15">
        <v>1445.41</v>
      </c>
    </row>
    <row r="17" spans="1:10" ht="15" x14ac:dyDescent="0.25">
      <c r="A17" s="11">
        <v>8</v>
      </c>
      <c r="B17" s="13" t="s">
        <v>22</v>
      </c>
      <c r="C17" s="11">
        <v>15</v>
      </c>
      <c r="D17" s="15">
        <v>10.199999999999999</v>
      </c>
      <c r="E17" s="11">
        <v>15</v>
      </c>
      <c r="F17" s="15">
        <v>10.199999999999999</v>
      </c>
      <c r="G17" s="11">
        <v>136</v>
      </c>
      <c r="H17" s="15">
        <v>17.399999999999999</v>
      </c>
      <c r="I17" s="11">
        <v>136</v>
      </c>
      <c r="J17" s="15">
        <v>17.399999999999999</v>
      </c>
    </row>
    <row r="18" spans="1:10" ht="15" x14ac:dyDescent="0.25">
      <c r="A18" s="11">
        <v>9</v>
      </c>
      <c r="B18" s="13" t="s">
        <v>23</v>
      </c>
      <c r="C18" s="11">
        <v>0</v>
      </c>
      <c r="D18" s="15">
        <v>0</v>
      </c>
      <c r="E18" s="11">
        <v>0</v>
      </c>
      <c r="F18" s="15">
        <v>0</v>
      </c>
      <c r="G18" s="11">
        <v>647</v>
      </c>
      <c r="H18" s="15">
        <v>64.180000000000007</v>
      </c>
      <c r="I18" s="11">
        <v>462</v>
      </c>
      <c r="J18" s="15">
        <v>46</v>
      </c>
    </row>
    <row r="19" spans="1:10" ht="15" x14ac:dyDescent="0.25">
      <c r="A19" s="11">
        <v>10</v>
      </c>
      <c r="B19" s="13" t="s">
        <v>24</v>
      </c>
      <c r="C19" s="11">
        <v>220</v>
      </c>
      <c r="D19" s="15">
        <v>50.97</v>
      </c>
      <c r="E19" s="11">
        <v>220</v>
      </c>
      <c r="F19" s="15">
        <v>50.97</v>
      </c>
      <c r="G19" s="11">
        <v>33117</v>
      </c>
      <c r="H19" s="15">
        <v>6729</v>
      </c>
      <c r="I19" s="11">
        <v>33117</v>
      </c>
      <c r="J19" s="15">
        <v>6729</v>
      </c>
    </row>
    <row r="20" spans="1:10" ht="15" x14ac:dyDescent="0.25">
      <c r="A20" s="11">
        <v>11</v>
      </c>
      <c r="B20" s="13" t="s">
        <v>25</v>
      </c>
      <c r="C20" s="11">
        <v>154</v>
      </c>
      <c r="D20" s="15">
        <v>18</v>
      </c>
      <c r="E20" s="11">
        <v>154</v>
      </c>
      <c r="F20" s="15">
        <v>18</v>
      </c>
      <c r="G20" s="11">
        <v>10581</v>
      </c>
      <c r="H20" s="15">
        <v>1567</v>
      </c>
      <c r="I20" s="11">
        <v>10581</v>
      </c>
      <c r="J20" s="15">
        <v>1567</v>
      </c>
    </row>
    <row r="21" spans="1:10" ht="15" x14ac:dyDescent="0.25">
      <c r="A21" s="11">
        <v>12</v>
      </c>
      <c r="B21" s="13" t="s">
        <v>26</v>
      </c>
      <c r="C21" s="11">
        <v>51</v>
      </c>
      <c r="D21" s="15">
        <v>15.11</v>
      </c>
      <c r="E21" s="11">
        <v>51</v>
      </c>
      <c r="F21" s="15">
        <v>15.11</v>
      </c>
      <c r="G21" s="11">
        <v>8228</v>
      </c>
      <c r="H21" s="15">
        <v>979.28</v>
      </c>
      <c r="I21" s="11">
        <v>8228</v>
      </c>
      <c r="J21" s="15">
        <v>979.28</v>
      </c>
    </row>
    <row r="22" spans="1:10" ht="15" x14ac:dyDescent="0.25">
      <c r="A22" s="12"/>
      <c r="B22" s="14" t="s">
        <v>27</v>
      </c>
      <c r="C22" s="12">
        <f t="shared" ref="C22:J22" si="0">SUM(C10:C21)</f>
        <v>14142</v>
      </c>
      <c r="D22" s="16">
        <f t="shared" si="0"/>
        <v>4443.0199999999986</v>
      </c>
      <c r="E22" s="12">
        <f t="shared" si="0"/>
        <v>12869</v>
      </c>
      <c r="F22" s="16">
        <f t="shared" si="0"/>
        <v>3599.99</v>
      </c>
      <c r="G22" s="12">
        <f t="shared" si="0"/>
        <v>182131</v>
      </c>
      <c r="H22" s="16">
        <f t="shared" si="0"/>
        <v>45347.62000000001</v>
      </c>
      <c r="I22" s="12">
        <f t="shared" si="0"/>
        <v>181399</v>
      </c>
      <c r="J22" s="16">
        <f t="shared" si="0"/>
        <v>45317.880000000005</v>
      </c>
    </row>
    <row r="23" spans="1:10" ht="15" x14ac:dyDescent="0.25">
      <c r="A23" s="12"/>
      <c r="B23" s="28" t="s">
        <v>28</v>
      </c>
      <c r="C23" s="29"/>
      <c r="D23" s="30"/>
      <c r="E23" s="29"/>
      <c r="F23" s="30"/>
      <c r="G23" s="29"/>
      <c r="H23" s="30"/>
      <c r="I23" s="29"/>
      <c r="J23" s="30"/>
    </row>
    <row r="24" spans="1:10" ht="15" x14ac:dyDescent="0.25">
      <c r="A24" s="11">
        <v>13</v>
      </c>
      <c r="B24" s="13" t="s">
        <v>29</v>
      </c>
      <c r="C24" s="11">
        <v>0</v>
      </c>
      <c r="D24" s="15">
        <v>0</v>
      </c>
      <c r="E24" s="11">
        <v>0</v>
      </c>
      <c r="F24" s="15">
        <v>0</v>
      </c>
      <c r="G24" s="11">
        <v>0</v>
      </c>
      <c r="H24" s="15">
        <v>0</v>
      </c>
      <c r="I24" s="11">
        <v>0</v>
      </c>
      <c r="J24" s="15">
        <v>0</v>
      </c>
    </row>
    <row r="25" spans="1:10" ht="15" x14ac:dyDescent="0.25">
      <c r="A25" s="11">
        <v>14</v>
      </c>
      <c r="B25" s="13" t="s">
        <v>30</v>
      </c>
      <c r="C25" s="11">
        <v>0</v>
      </c>
      <c r="D25" s="15">
        <v>0</v>
      </c>
      <c r="E25" s="11">
        <v>0</v>
      </c>
      <c r="F25" s="15">
        <v>0</v>
      </c>
      <c r="G25" s="11">
        <v>0</v>
      </c>
      <c r="H25" s="15">
        <v>0</v>
      </c>
      <c r="I25" s="11">
        <v>0</v>
      </c>
      <c r="J25" s="15">
        <v>0</v>
      </c>
    </row>
    <row r="26" spans="1:10" ht="15" x14ac:dyDescent="0.25">
      <c r="A26" s="11">
        <v>15</v>
      </c>
      <c r="B26" s="13" t="s">
        <v>31</v>
      </c>
      <c r="C26" s="11">
        <v>0</v>
      </c>
      <c r="D26" s="15">
        <v>0</v>
      </c>
      <c r="E26" s="11">
        <v>0</v>
      </c>
      <c r="F26" s="15">
        <v>0</v>
      </c>
      <c r="G26" s="11">
        <v>0</v>
      </c>
      <c r="H26" s="15">
        <v>0</v>
      </c>
      <c r="I26" s="11">
        <v>0</v>
      </c>
      <c r="J26" s="15">
        <v>0</v>
      </c>
    </row>
    <row r="27" spans="1:10" ht="15" x14ac:dyDescent="0.25">
      <c r="A27" s="11">
        <v>16</v>
      </c>
      <c r="B27" s="13" t="s">
        <v>32</v>
      </c>
      <c r="C27" s="11">
        <v>0</v>
      </c>
      <c r="D27" s="15">
        <v>0</v>
      </c>
      <c r="E27" s="11">
        <v>0</v>
      </c>
      <c r="F27" s="15">
        <v>0</v>
      </c>
      <c r="G27" s="11">
        <v>0</v>
      </c>
      <c r="H27" s="15">
        <v>0</v>
      </c>
      <c r="I27" s="11">
        <v>0</v>
      </c>
      <c r="J27" s="15">
        <v>0</v>
      </c>
    </row>
    <row r="28" spans="1:10" ht="15" x14ac:dyDescent="0.25">
      <c r="A28" s="11">
        <v>17</v>
      </c>
      <c r="B28" s="13" t="s">
        <v>33</v>
      </c>
      <c r="C28" s="11">
        <v>0</v>
      </c>
      <c r="D28" s="15">
        <v>0</v>
      </c>
      <c r="E28" s="11">
        <v>0</v>
      </c>
      <c r="F28" s="15">
        <v>0</v>
      </c>
      <c r="G28" s="11">
        <v>0</v>
      </c>
      <c r="H28" s="15">
        <v>0</v>
      </c>
      <c r="I28" s="11">
        <v>0</v>
      </c>
      <c r="J28" s="15">
        <v>0</v>
      </c>
    </row>
    <row r="29" spans="1:10" ht="15" x14ac:dyDescent="0.25">
      <c r="A29" s="11">
        <v>18</v>
      </c>
      <c r="B29" s="13" t="s">
        <v>34</v>
      </c>
      <c r="C29" s="11">
        <v>0</v>
      </c>
      <c r="D29" s="15">
        <v>0</v>
      </c>
      <c r="E29" s="11">
        <v>0</v>
      </c>
      <c r="F29" s="15">
        <v>0</v>
      </c>
      <c r="G29" s="11">
        <v>0</v>
      </c>
      <c r="H29" s="15">
        <v>0</v>
      </c>
      <c r="I29" s="11">
        <v>0</v>
      </c>
      <c r="J29" s="15">
        <v>0</v>
      </c>
    </row>
    <row r="30" spans="1:10" ht="15" x14ac:dyDescent="0.25">
      <c r="A30" s="11">
        <v>19</v>
      </c>
      <c r="B30" s="13" t="s">
        <v>35</v>
      </c>
      <c r="C30" s="11">
        <v>0</v>
      </c>
      <c r="D30" s="15">
        <v>0</v>
      </c>
      <c r="E30" s="11">
        <v>0</v>
      </c>
      <c r="F30" s="15">
        <v>0</v>
      </c>
      <c r="G30" s="11">
        <v>0</v>
      </c>
      <c r="H30" s="15">
        <v>0</v>
      </c>
      <c r="I30" s="11">
        <v>0</v>
      </c>
      <c r="J30" s="15">
        <v>0</v>
      </c>
    </row>
    <row r="31" spans="1:10" ht="15" x14ac:dyDescent="0.25">
      <c r="A31" s="11">
        <v>20</v>
      </c>
      <c r="B31" s="13" t="s">
        <v>36</v>
      </c>
      <c r="C31" s="11">
        <v>2523</v>
      </c>
      <c r="D31" s="15">
        <v>8940.01</v>
      </c>
      <c r="E31" s="11">
        <v>2492</v>
      </c>
      <c r="F31" s="15">
        <v>8828.08</v>
      </c>
      <c r="G31" s="11">
        <v>25013</v>
      </c>
      <c r="H31" s="15">
        <v>2341.42</v>
      </c>
      <c r="I31" s="11">
        <v>25012</v>
      </c>
      <c r="J31" s="15">
        <v>2341.42</v>
      </c>
    </row>
    <row r="32" spans="1:10" ht="15" x14ac:dyDescent="0.25">
      <c r="A32" s="11">
        <v>21</v>
      </c>
      <c r="B32" s="13" t="s">
        <v>37</v>
      </c>
      <c r="C32" s="11">
        <v>2792</v>
      </c>
      <c r="D32" s="15">
        <v>12615.2</v>
      </c>
      <c r="E32" s="11">
        <v>2792</v>
      </c>
      <c r="F32" s="15">
        <v>12615.2</v>
      </c>
      <c r="G32" s="11">
        <v>17441</v>
      </c>
      <c r="H32" s="15">
        <v>47435.59</v>
      </c>
      <c r="I32" s="11">
        <v>17441</v>
      </c>
      <c r="J32" s="15">
        <v>47435.59</v>
      </c>
    </row>
    <row r="33" spans="1:10" ht="15" x14ac:dyDescent="0.25">
      <c r="A33" s="11">
        <v>22</v>
      </c>
      <c r="B33" s="13" t="s">
        <v>38</v>
      </c>
      <c r="C33" s="11">
        <v>0</v>
      </c>
      <c r="D33" s="15">
        <v>0</v>
      </c>
      <c r="E33" s="11">
        <v>0</v>
      </c>
      <c r="F33" s="15">
        <v>0</v>
      </c>
      <c r="G33" s="11">
        <v>1157</v>
      </c>
      <c r="H33" s="15">
        <v>150.57</v>
      </c>
      <c r="I33" s="11">
        <v>1157</v>
      </c>
      <c r="J33" s="15">
        <v>150.57</v>
      </c>
    </row>
    <row r="34" spans="1:10" ht="15" x14ac:dyDescent="0.25">
      <c r="A34" s="11">
        <v>23</v>
      </c>
      <c r="B34" s="13" t="s">
        <v>39</v>
      </c>
      <c r="C34" s="11">
        <v>0</v>
      </c>
      <c r="D34" s="15">
        <v>0</v>
      </c>
      <c r="E34" s="11">
        <v>0</v>
      </c>
      <c r="F34" s="15">
        <v>0</v>
      </c>
      <c r="G34" s="11">
        <v>0</v>
      </c>
      <c r="H34" s="15">
        <v>0</v>
      </c>
      <c r="I34" s="11">
        <v>0</v>
      </c>
      <c r="J34" s="15">
        <v>0</v>
      </c>
    </row>
    <row r="35" spans="1:10" ht="15" x14ac:dyDescent="0.25">
      <c r="A35" s="11">
        <v>24</v>
      </c>
      <c r="B35" s="13" t="s">
        <v>40</v>
      </c>
      <c r="C35" s="11">
        <v>0</v>
      </c>
      <c r="D35" s="15">
        <v>0</v>
      </c>
      <c r="E35" s="11">
        <v>0</v>
      </c>
      <c r="F35" s="15">
        <v>0</v>
      </c>
      <c r="G35" s="11">
        <v>0</v>
      </c>
      <c r="H35" s="15">
        <v>0</v>
      </c>
      <c r="I35" s="11">
        <v>0</v>
      </c>
      <c r="J35" s="15">
        <v>0</v>
      </c>
    </row>
    <row r="36" spans="1:10" ht="15" x14ac:dyDescent="0.25">
      <c r="A36" s="11">
        <v>25</v>
      </c>
      <c r="B36" s="13" t="s">
        <v>41</v>
      </c>
      <c r="C36" s="11">
        <v>0</v>
      </c>
      <c r="D36" s="15">
        <v>0</v>
      </c>
      <c r="E36" s="11">
        <v>0</v>
      </c>
      <c r="F36" s="15">
        <v>0</v>
      </c>
      <c r="G36" s="11">
        <v>0</v>
      </c>
      <c r="H36" s="15">
        <v>0</v>
      </c>
      <c r="I36" s="11">
        <v>0</v>
      </c>
      <c r="J36" s="15">
        <v>0</v>
      </c>
    </row>
    <row r="37" spans="1:10" ht="15" x14ac:dyDescent="0.25">
      <c r="A37" s="11">
        <v>26</v>
      </c>
      <c r="B37" s="13" t="s">
        <v>42</v>
      </c>
      <c r="C37" s="11">
        <v>0</v>
      </c>
      <c r="D37" s="15">
        <v>0</v>
      </c>
      <c r="E37" s="11">
        <v>0</v>
      </c>
      <c r="F37" s="15">
        <v>0</v>
      </c>
      <c r="G37" s="11">
        <v>0</v>
      </c>
      <c r="H37" s="15">
        <v>0</v>
      </c>
      <c r="I37" s="11">
        <v>0</v>
      </c>
      <c r="J37" s="15">
        <v>0</v>
      </c>
    </row>
    <row r="38" spans="1:10" ht="15" x14ac:dyDescent="0.25">
      <c r="A38" s="11">
        <v>27</v>
      </c>
      <c r="B38" s="13" t="s">
        <v>43</v>
      </c>
      <c r="C38" s="11">
        <v>0</v>
      </c>
      <c r="D38" s="15">
        <v>0</v>
      </c>
      <c r="E38" s="11">
        <v>0</v>
      </c>
      <c r="F38" s="15">
        <v>0</v>
      </c>
      <c r="G38" s="11">
        <v>0</v>
      </c>
      <c r="H38" s="15">
        <v>0</v>
      </c>
      <c r="I38" s="11">
        <v>0</v>
      </c>
      <c r="J38" s="15">
        <v>0</v>
      </c>
    </row>
    <row r="39" spans="1:10" ht="15" x14ac:dyDescent="0.25">
      <c r="A39" s="11">
        <v>28</v>
      </c>
      <c r="B39" s="13" t="s">
        <v>44</v>
      </c>
      <c r="C39" s="11">
        <v>0</v>
      </c>
      <c r="D39" s="15">
        <v>0</v>
      </c>
      <c r="E39" s="11">
        <v>0</v>
      </c>
      <c r="F39" s="15">
        <v>0</v>
      </c>
      <c r="G39" s="11">
        <v>0</v>
      </c>
      <c r="H39" s="15">
        <v>0</v>
      </c>
      <c r="I39" s="11">
        <v>0</v>
      </c>
      <c r="J39" s="15">
        <v>0</v>
      </c>
    </row>
    <row r="40" spans="1:10" ht="15" x14ac:dyDescent="0.25">
      <c r="A40" s="11">
        <v>29</v>
      </c>
      <c r="B40" s="13" t="s">
        <v>45</v>
      </c>
      <c r="C40" s="11">
        <v>0</v>
      </c>
      <c r="D40" s="15">
        <v>0</v>
      </c>
      <c r="E40" s="11">
        <v>0</v>
      </c>
      <c r="F40" s="15">
        <v>0</v>
      </c>
      <c r="G40" s="11">
        <v>0</v>
      </c>
      <c r="H40" s="15">
        <v>0</v>
      </c>
      <c r="I40" s="11">
        <v>0</v>
      </c>
      <c r="J40" s="15">
        <v>0</v>
      </c>
    </row>
    <row r="41" spans="1:10" ht="15" x14ac:dyDescent="0.25">
      <c r="A41" s="11">
        <v>30</v>
      </c>
      <c r="B41" s="13" t="s">
        <v>46</v>
      </c>
      <c r="C41" s="11">
        <v>0</v>
      </c>
      <c r="D41" s="15">
        <v>0</v>
      </c>
      <c r="E41" s="11">
        <v>0</v>
      </c>
      <c r="F41" s="15">
        <v>0</v>
      </c>
      <c r="G41" s="11">
        <v>0</v>
      </c>
      <c r="H41" s="15">
        <v>0</v>
      </c>
      <c r="I41" s="11">
        <v>0</v>
      </c>
      <c r="J41" s="15">
        <v>0</v>
      </c>
    </row>
    <row r="42" spans="1:10" ht="15" x14ac:dyDescent="0.25">
      <c r="A42" s="11">
        <v>31</v>
      </c>
      <c r="B42" s="13" t="s">
        <v>47</v>
      </c>
      <c r="C42" s="11">
        <v>0</v>
      </c>
      <c r="D42" s="15">
        <v>0</v>
      </c>
      <c r="E42" s="11">
        <v>0</v>
      </c>
      <c r="F42" s="15">
        <v>0</v>
      </c>
      <c r="G42" s="11">
        <v>0</v>
      </c>
      <c r="H42" s="15">
        <v>0</v>
      </c>
      <c r="I42" s="11">
        <v>0</v>
      </c>
      <c r="J42" s="15">
        <v>0</v>
      </c>
    </row>
    <row r="43" spans="1:10" ht="15" x14ac:dyDescent="0.25">
      <c r="A43" s="11">
        <v>32</v>
      </c>
      <c r="B43" s="13" t="s">
        <v>48</v>
      </c>
      <c r="C43" s="11">
        <v>0</v>
      </c>
      <c r="D43" s="15">
        <v>0</v>
      </c>
      <c r="E43" s="11">
        <v>0</v>
      </c>
      <c r="F43" s="15">
        <v>0</v>
      </c>
      <c r="G43" s="11">
        <v>0</v>
      </c>
      <c r="H43" s="15">
        <v>0</v>
      </c>
      <c r="I43" s="11">
        <v>0</v>
      </c>
      <c r="J43" s="15">
        <v>0</v>
      </c>
    </row>
    <row r="44" spans="1:10" ht="15" x14ac:dyDescent="0.25">
      <c r="A44" s="11">
        <v>33</v>
      </c>
      <c r="B44" s="13" t="s">
        <v>49</v>
      </c>
      <c r="C44" s="11">
        <v>0</v>
      </c>
      <c r="D44" s="15">
        <v>0</v>
      </c>
      <c r="E44" s="11">
        <v>0</v>
      </c>
      <c r="F44" s="15">
        <v>0</v>
      </c>
      <c r="G44" s="11">
        <v>0</v>
      </c>
      <c r="H44" s="15">
        <v>0</v>
      </c>
      <c r="I44" s="11">
        <v>0</v>
      </c>
      <c r="J44" s="15">
        <v>0</v>
      </c>
    </row>
    <row r="45" spans="1:10" ht="15" x14ac:dyDescent="0.25">
      <c r="A45" s="11">
        <v>34</v>
      </c>
      <c r="B45" s="13" t="s">
        <v>50</v>
      </c>
      <c r="C45" s="11">
        <v>0</v>
      </c>
      <c r="D45" s="15">
        <v>0</v>
      </c>
      <c r="E45" s="11">
        <v>0</v>
      </c>
      <c r="F45" s="15">
        <v>0</v>
      </c>
      <c r="G45" s="11">
        <v>0</v>
      </c>
      <c r="H45" s="15">
        <v>0</v>
      </c>
      <c r="I45" s="11">
        <v>0</v>
      </c>
      <c r="J45" s="15">
        <v>0</v>
      </c>
    </row>
    <row r="46" spans="1:10" ht="15" x14ac:dyDescent="0.25">
      <c r="A46" s="11">
        <v>35</v>
      </c>
      <c r="B46" s="13" t="s">
        <v>51</v>
      </c>
      <c r="C46" s="11">
        <v>0</v>
      </c>
      <c r="D46" s="15">
        <v>0</v>
      </c>
      <c r="E46" s="11">
        <v>0</v>
      </c>
      <c r="F46" s="15">
        <v>0</v>
      </c>
      <c r="G46" s="11">
        <v>0</v>
      </c>
      <c r="H46" s="15">
        <v>0</v>
      </c>
      <c r="I46" s="11">
        <v>0</v>
      </c>
      <c r="J46" s="15">
        <v>0</v>
      </c>
    </row>
    <row r="47" spans="1:10" ht="15" x14ac:dyDescent="0.25">
      <c r="A47" s="11">
        <v>36</v>
      </c>
      <c r="B47" s="13" t="s">
        <v>52</v>
      </c>
      <c r="C47" s="11">
        <v>0</v>
      </c>
      <c r="D47" s="15">
        <v>0</v>
      </c>
      <c r="E47" s="11">
        <v>0</v>
      </c>
      <c r="F47" s="15">
        <v>0</v>
      </c>
      <c r="G47" s="11">
        <v>0</v>
      </c>
      <c r="H47" s="15">
        <v>0</v>
      </c>
      <c r="I47" s="11">
        <v>0</v>
      </c>
      <c r="J47" s="15">
        <v>0</v>
      </c>
    </row>
    <row r="48" spans="1:10" ht="15" x14ac:dyDescent="0.25">
      <c r="A48" s="11">
        <v>37</v>
      </c>
      <c r="B48" s="13" t="s">
        <v>53</v>
      </c>
      <c r="C48" s="11">
        <v>0</v>
      </c>
      <c r="D48" s="15">
        <v>0</v>
      </c>
      <c r="E48" s="11">
        <v>0</v>
      </c>
      <c r="F48" s="15">
        <v>0</v>
      </c>
      <c r="G48" s="11">
        <v>0</v>
      </c>
      <c r="H48" s="15">
        <v>0</v>
      </c>
      <c r="I48" s="11">
        <v>0</v>
      </c>
      <c r="J48" s="15">
        <v>0</v>
      </c>
    </row>
    <row r="49" spans="1:10" ht="15" x14ac:dyDescent="0.25">
      <c r="A49" s="12"/>
      <c r="B49" s="14" t="s">
        <v>54</v>
      </c>
      <c r="C49" s="12">
        <f t="shared" ref="C49:J49" si="1">SUM(C23:C48)</f>
        <v>5315</v>
      </c>
      <c r="D49" s="16">
        <f t="shared" si="1"/>
        <v>21555.21</v>
      </c>
      <c r="E49" s="12">
        <f t="shared" si="1"/>
        <v>5284</v>
      </c>
      <c r="F49" s="16">
        <f t="shared" si="1"/>
        <v>21443.279999999999</v>
      </c>
      <c r="G49" s="12">
        <f t="shared" si="1"/>
        <v>43611</v>
      </c>
      <c r="H49" s="16">
        <f t="shared" si="1"/>
        <v>49927.579999999994</v>
      </c>
      <c r="I49" s="12">
        <f t="shared" si="1"/>
        <v>43610</v>
      </c>
      <c r="J49" s="16">
        <f t="shared" si="1"/>
        <v>49927.579999999994</v>
      </c>
    </row>
    <row r="50" spans="1:10" ht="15" x14ac:dyDescent="0.25">
      <c r="A50" s="12"/>
      <c r="B50" s="14" t="s">
        <v>55</v>
      </c>
      <c r="C50" s="12">
        <f t="shared" ref="C50:J50" si="2">SUM(C22,C49)</f>
        <v>19457</v>
      </c>
      <c r="D50" s="16">
        <f t="shared" si="2"/>
        <v>25998.229999999996</v>
      </c>
      <c r="E50" s="12">
        <f t="shared" si="2"/>
        <v>18153</v>
      </c>
      <c r="F50" s="16">
        <f t="shared" si="2"/>
        <v>25043.269999999997</v>
      </c>
      <c r="G50" s="12">
        <f t="shared" si="2"/>
        <v>225742</v>
      </c>
      <c r="H50" s="16">
        <f t="shared" si="2"/>
        <v>95275.200000000012</v>
      </c>
      <c r="I50" s="12">
        <f t="shared" si="2"/>
        <v>225009</v>
      </c>
      <c r="J50" s="16">
        <f t="shared" si="2"/>
        <v>95245.459999999992</v>
      </c>
    </row>
    <row r="51" spans="1:10" ht="15" x14ac:dyDescent="0.25">
      <c r="A51" s="12"/>
      <c r="B51" s="28" t="s">
        <v>56</v>
      </c>
      <c r="C51" s="29"/>
      <c r="D51" s="30"/>
      <c r="E51" s="29"/>
      <c r="F51" s="30"/>
      <c r="G51" s="29"/>
      <c r="H51" s="30"/>
      <c r="I51" s="29"/>
      <c r="J51" s="30"/>
    </row>
    <row r="52" spans="1:10" ht="15" x14ac:dyDescent="0.25">
      <c r="A52" s="11">
        <v>38</v>
      </c>
      <c r="B52" s="13" t="s">
        <v>57</v>
      </c>
      <c r="C52" s="11">
        <v>2105</v>
      </c>
      <c r="D52" s="15">
        <v>272.47000000000003</v>
      </c>
      <c r="E52" s="11">
        <v>2105</v>
      </c>
      <c r="F52" s="15">
        <v>272.47000000000003</v>
      </c>
      <c r="G52" s="11">
        <v>228046</v>
      </c>
      <c r="H52" s="15">
        <v>39440.660000000003</v>
      </c>
      <c r="I52" s="11">
        <v>228046</v>
      </c>
      <c r="J52" s="15">
        <v>39440.660000000003</v>
      </c>
    </row>
    <row r="53" spans="1:10" ht="15" x14ac:dyDescent="0.25">
      <c r="A53" s="12"/>
      <c r="B53" s="14" t="s">
        <v>58</v>
      </c>
      <c r="C53" s="12">
        <f t="shared" ref="C53:J53" si="3">SUM(C51:C52)</f>
        <v>2105</v>
      </c>
      <c r="D53" s="16">
        <f t="shared" si="3"/>
        <v>272.47000000000003</v>
      </c>
      <c r="E53" s="12">
        <f t="shared" si="3"/>
        <v>2105</v>
      </c>
      <c r="F53" s="16">
        <f t="shared" si="3"/>
        <v>272.47000000000003</v>
      </c>
      <c r="G53" s="12">
        <f t="shared" si="3"/>
        <v>228046</v>
      </c>
      <c r="H53" s="16">
        <f t="shared" si="3"/>
        <v>39440.660000000003</v>
      </c>
      <c r="I53" s="12">
        <f t="shared" si="3"/>
        <v>228046</v>
      </c>
      <c r="J53" s="16">
        <f t="shared" si="3"/>
        <v>39440.660000000003</v>
      </c>
    </row>
    <row r="54" spans="1:10" ht="15" x14ac:dyDescent="0.25">
      <c r="A54" s="12"/>
      <c r="B54" s="28" t="s">
        <v>59</v>
      </c>
      <c r="C54" s="29"/>
      <c r="D54" s="30"/>
      <c r="E54" s="29"/>
      <c r="F54" s="30"/>
      <c r="G54" s="29"/>
      <c r="H54" s="30"/>
      <c r="I54" s="29"/>
      <c r="J54" s="30"/>
    </row>
    <row r="55" spans="1:10" ht="15" x14ac:dyDescent="0.25">
      <c r="A55" s="11">
        <v>39</v>
      </c>
      <c r="B55" s="13" t="s">
        <v>60</v>
      </c>
      <c r="C55" s="11">
        <v>104989</v>
      </c>
      <c r="D55" s="15">
        <v>7406.06</v>
      </c>
      <c r="E55" s="11">
        <v>94730</v>
      </c>
      <c r="F55" s="15">
        <v>6431.57</v>
      </c>
      <c r="G55" s="11">
        <v>9236</v>
      </c>
      <c r="H55" s="15">
        <v>6398.35</v>
      </c>
      <c r="I55" s="11">
        <v>8455</v>
      </c>
      <c r="J55" s="15">
        <v>5648.23</v>
      </c>
    </row>
    <row r="56" spans="1:10" ht="15" x14ac:dyDescent="0.25">
      <c r="A56" s="11">
        <v>40</v>
      </c>
      <c r="B56" s="13" t="s">
        <v>61</v>
      </c>
      <c r="C56" s="11">
        <v>0</v>
      </c>
      <c r="D56" s="15">
        <v>0</v>
      </c>
      <c r="E56" s="11">
        <v>0</v>
      </c>
      <c r="F56" s="15">
        <v>0</v>
      </c>
      <c r="G56" s="11">
        <v>0</v>
      </c>
      <c r="H56" s="15">
        <v>0</v>
      </c>
      <c r="I56" s="11">
        <v>0</v>
      </c>
      <c r="J56" s="15">
        <v>0</v>
      </c>
    </row>
    <row r="57" spans="1:10" ht="15" x14ac:dyDescent="0.25">
      <c r="A57" s="12"/>
      <c r="B57" s="14" t="s">
        <v>62</v>
      </c>
      <c r="C57" s="12">
        <f t="shared" ref="C57:J57" si="4">SUM(C54:C56)</f>
        <v>104989</v>
      </c>
      <c r="D57" s="16">
        <f t="shared" si="4"/>
        <v>7406.06</v>
      </c>
      <c r="E57" s="12">
        <f t="shared" si="4"/>
        <v>94730</v>
      </c>
      <c r="F57" s="16">
        <f t="shared" si="4"/>
        <v>6431.57</v>
      </c>
      <c r="G57" s="12">
        <f t="shared" si="4"/>
        <v>9236</v>
      </c>
      <c r="H57" s="16">
        <f t="shared" si="4"/>
        <v>6398.35</v>
      </c>
      <c r="I57" s="12">
        <f t="shared" si="4"/>
        <v>8455</v>
      </c>
      <c r="J57" s="16">
        <f t="shared" si="4"/>
        <v>5648.23</v>
      </c>
    </row>
    <row r="58" spans="1:10" ht="15" x14ac:dyDescent="0.25">
      <c r="A58" s="12"/>
      <c r="B58" s="28" t="s">
        <v>63</v>
      </c>
      <c r="C58" s="29"/>
      <c r="D58" s="30"/>
      <c r="E58" s="29"/>
      <c r="F58" s="30"/>
      <c r="G58" s="29"/>
      <c r="H58" s="30"/>
      <c r="I58" s="29"/>
      <c r="J58" s="30"/>
    </row>
    <row r="59" spans="1:10" ht="15" x14ac:dyDescent="0.25">
      <c r="A59" s="11">
        <v>41</v>
      </c>
      <c r="B59" s="13" t="s">
        <v>64</v>
      </c>
      <c r="C59" s="11">
        <v>0</v>
      </c>
      <c r="D59" s="15">
        <v>0</v>
      </c>
      <c r="E59" s="11">
        <v>0</v>
      </c>
      <c r="F59" s="15">
        <v>0</v>
      </c>
      <c r="G59" s="11">
        <v>12</v>
      </c>
      <c r="H59" s="15">
        <v>0.18</v>
      </c>
      <c r="I59" s="11">
        <v>9</v>
      </c>
      <c r="J59" s="15">
        <v>0.11</v>
      </c>
    </row>
    <row r="60" spans="1:10" ht="15" x14ac:dyDescent="0.25">
      <c r="A60" s="11">
        <v>42</v>
      </c>
      <c r="B60" s="13" t="s">
        <v>65</v>
      </c>
      <c r="C60" s="11">
        <v>0</v>
      </c>
      <c r="D60" s="15">
        <v>0</v>
      </c>
      <c r="E60" s="11">
        <v>0</v>
      </c>
      <c r="F60" s="15">
        <v>0</v>
      </c>
      <c r="G60" s="11">
        <v>0</v>
      </c>
      <c r="H60" s="15">
        <v>0</v>
      </c>
      <c r="I60" s="11">
        <v>0</v>
      </c>
      <c r="J60" s="15">
        <v>0</v>
      </c>
    </row>
    <row r="61" spans="1:10" ht="15" x14ac:dyDescent="0.25">
      <c r="A61" s="11">
        <v>43</v>
      </c>
      <c r="B61" s="13" t="s">
        <v>66</v>
      </c>
      <c r="C61" s="11">
        <v>0</v>
      </c>
      <c r="D61" s="15">
        <v>0</v>
      </c>
      <c r="E61" s="11">
        <v>0</v>
      </c>
      <c r="F61" s="15">
        <v>0</v>
      </c>
      <c r="G61" s="11">
        <v>0</v>
      </c>
      <c r="H61" s="15">
        <v>0</v>
      </c>
      <c r="I61" s="11">
        <v>0</v>
      </c>
      <c r="J61" s="15">
        <v>0</v>
      </c>
    </row>
    <row r="62" spans="1:10" ht="15" x14ac:dyDescent="0.25">
      <c r="A62" s="11">
        <v>44</v>
      </c>
      <c r="B62" s="13" t="s">
        <v>67</v>
      </c>
      <c r="C62" s="11">
        <v>0</v>
      </c>
      <c r="D62" s="15">
        <v>0</v>
      </c>
      <c r="E62" s="11">
        <v>0</v>
      </c>
      <c r="F62" s="15">
        <v>0</v>
      </c>
      <c r="G62" s="11">
        <v>0</v>
      </c>
      <c r="H62" s="15">
        <v>0</v>
      </c>
      <c r="I62" s="11">
        <v>0</v>
      </c>
      <c r="J62" s="15">
        <v>0</v>
      </c>
    </row>
    <row r="63" spans="1:10" ht="15" x14ac:dyDescent="0.25">
      <c r="A63" s="11">
        <v>45</v>
      </c>
      <c r="B63" s="13" t="s">
        <v>68</v>
      </c>
      <c r="C63" s="11">
        <v>0</v>
      </c>
      <c r="D63" s="15">
        <v>0</v>
      </c>
      <c r="E63" s="11">
        <v>0</v>
      </c>
      <c r="F63" s="15">
        <v>0</v>
      </c>
      <c r="G63" s="11">
        <v>0</v>
      </c>
      <c r="H63" s="15">
        <v>0</v>
      </c>
      <c r="I63" s="11">
        <v>0</v>
      </c>
      <c r="J63" s="15">
        <v>0</v>
      </c>
    </row>
    <row r="64" spans="1:10" ht="15" x14ac:dyDescent="0.25">
      <c r="A64" s="11">
        <v>46</v>
      </c>
      <c r="B64" s="13" t="s">
        <v>69</v>
      </c>
      <c r="C64" s="11">
        <v>0</v>
      </c>
      <c r="D64" s="15">
        <v>0</v>
      </c>
      <c r="E64" s="11">
        <v>0</v>
      </c>
      <c r="F64" s="15">
        <v>0</v>
      </c>
      <c r="G64" s="11">
        <v>0</v>
      </c>
      <c r="H64" s="15">
        <v>0</v>
      </c>
      <c r="I64" s="11">
        <v>0</v>
      </c>
      <c r="J64" s="15">
        <v>0</v>
      </c>
    </row>
    <row r="65" spans="1:10" ht="15" x14ac:dyDescent="0.25">
      <c r="A65" s="11">
        <v>47</v>
      </c>
      <c r="B65" s="13" t="s">
        <v>70</v>
      </c>
      <c r="C65" s="11">
        <v>0</v>
      </c>
      <c r="D65" s="15">
        <v>0</v>
      </c>
      <c r="E65" s="11">
        <v>0</v>
      </c>
      <c r="F65" s="15">
        <v>0</v>
      </c>
      <c r="G65" s="11">
        <v>0</v>
      </c>
      <c r="H65" s="15">
        <v>0</v>
      </c>
      <c r="I65" s="11">
        <v>0</v>
      </c>
      <c r="J65" s="15">
        <v>0</v>
      </c>
    </row>
    <row r="66" spans="1:10" ht="15" x14ac:dyDescent="0.25">
      <c r="A66" s="11">
        <v>48</v>
      </c>
      <c r="B66" s="13" t="s">
        <v>71</v>
      </c>
      <c r="C66" s="11">
        <v>0</v>
      </c>
      <c r="D66" s="15">
        <v>0</v>
      </c>
      <c r="E66" s="11">
        <v>0</v>
      </c>
      <c r="F66" s="15">
        <v>0</v>
      </c>
      <c r="G66" s="11">
        <v>0</v>
      </c>
      <c r="H66" s="15">
        <v>0</v>
      </c>
      <c r="I66" s="11">
        <v>0</v>
      </c>
      <c r="J66" s="15">
        <v>0</v>
      </c>
    </row>
    <row r="67" spans="1:10" ht="15" x14ac:dyDescent="0.25">
      <c r="A67" s="11">
        <v>49</v>
      </c>
      <c r="B67" s="13" t="s">
        <v>72</v>
      </c>
      <c r="C67" s="11">
        <v>0</v>
      </c>
      <c r="D67" s="15">
        <v>0</v>
      </c>
      <c r="E67" s="11">
        <v>0</v>
      </c>
      <c r="F67" s="15">
        <v>0</v>
      </c>
      <c r="G67" s="11">
        <v>0</v>
      </c>
      <c r="H67" s="15">
        <v>0</v>
      </c>
      <c r="I67" s="11">
        <v>0</v>
      </c>
      <c r="J67" s="15">
        <v>0</v>
      </c>
    </row>
    <row r="68" spans="1:10" ht="15" x14ac:dyDescent="0.25">
      <c r="A68" s="12"/>
      <c r="B68" s="14" t="s">
        <v>73</v>
      </c>
      <c r="C68" s="12">
        <f t="shared" ref="C68:J68" si="5">SUM(C58:C67)</f>
        <v>0</v>
      </c>
      <c r="D68" s="16">
        <f t="shared" si="5"/>
        <v>0</v>
      </c>
      <c r="E68" s="12">
        <f t="shared" si="5"/>
        <v>0</v>
      </c>
      <c r="F68" s="16">
        <f t="shared" si="5"/>
        <v>0</v>
      </c>
      <c r="G68" s="12">
        <f t="shared" si="5"/>
        <v>12</v>
      </c>
      <c r="H68" s="16">
        <f t="shared" si="5"/>
        <v>0.18</v>
      </c>
      <c r="I68" s="12">
        <f t="shared" si="5"/>
        <v>9</v>
      </c>
      <c r="J68" s="16">
        <f t="shared" si="5"/>
        <v>0.11</v>
      </c>
    </row>
    <row r="69" spans="1:10" ht="15" x14ac:dyDescent="0.25">
      <c r="A69" s="12"/>
      <c r="B69" s="28" t="s">
        <v>74</v>
      </c>
      <c r="C69" s="29"/>
      <c r="D69" s="30"/>
      <c r="E69" s="29"/>
      <c r="F69" s="30"/>
      <c r="G69" s="29"/>
      <c r="H69" s="30"/>
      <c r="I69" s="29"/>
      <c r="J69" s="30"/>
    </row>
    <row r="70" spans="1:10" ht="15" x14ac:dyDescent="0.25">
      <c r="A70" s="11">
        <v>50</v>
      </c>
      <c r="B70" s="13" t="s">
        <v>75</v>
      </c>
      <c r="C70" s="11">
        <v>0</v>
      </c>
      <c r="D70" s="15">
        <v>0</v>
      </c>
      <c r="E70" s="11">
        <v>0</v>
      </c>
      <c r="F70" s="15">
        <v>0</v>
      </c>
      <c r="G70" s="11">
        <v>0</v>
      </c>
      <c r="H70" s="15">
        <v>0</v>
      </c>
      <c r="I70" s="11">
        <v>0</v>
      </c>
      <c r="J70" s="15">
        <v>0</v>
      </c>
    </row>
    <row r="71" spans="1:10" ht="15" x14ac:dyDescent="0.25">
      <c r="A71" s="11">
        <v>51</v>
      </c>
      <c r="B71" s="13" t="s">
        <v>76</v>
      </c>
      <c r="C71" s="11">
        <v>0</v>
      </c>
      <c r="D71" s="15">
        <v>0</v>
      </c>
      <c r="E71" s="11">
        <v>0</v>
      </c>
      <c r="F71" s="15">
        <v>0</v>
      </c>
      <c r="G71" s="11">
        <v>0</v>
      </c>
      <c r="H71" s="15">
        <v>0</v>
      </c>
      <c r="I71" s="11">
        <v>0</v>
      </c>
      <c r="J71" s="15">
        <v>0</v>
      </c>
    </row>
    <row r="72" spans="1:10" ht="15" x14ac:dyDescent="0.25">
      <c r="A72" s="11">
        <v>52</v>
      </c>
      <c r="B72" s="13" t="s">
        <v>77</v>
      </c>
      <c r="C72" s="11">
        <v>0</v>
      </c>
      <c r="D72" s="15">
        <v>0</v>
      </c>
      <c r="E72" s="11">
        <v>0</v>
      </c>
      <c r="F72" s="15">
        <v>0</v>
      </c>
      <c r="G72" s="11">
        <v>0</v>
      </c>
      <c r="H72" s="15">
        <v>0</v>
      </c>
      <c r="I72" s="11">
        <v>0</v>
      </c>
      <c r="J72" s="15">
        <v>0</v>
      </c>
    </row>
    <row r="73" spans="1:10" ht="15" x14ac:dyDescent="0.25">
      <c r="A73" s="12"/>
      <c r="B73" s="14" t="s">
        <v>78</v>
      </c>
      <c r="C73" s="12">
        <f t="shared" ref="C73:J73" si="6">SUM(C69:C72)</f>
        <v>0</v>
      </c>
      <c r="D73" s="16">
        <f t="shared" si="6"/>
        <v>0</v>
      </c>
      <c r="E73" s="12">
        <f t="shared" si="6"/>
        <v>0</v>
      </c>
      <c r="F73" s="16">
        <f t="shared" si="6"/>
        <v>0</v>
      </c>
      <c r="G73" s="12">
        <f t="shared" si="6"/>
        <v>0</v>
      </c>
      <c r="H73" s="16">
        <f t="shared" si="6"/>
        <v>0</v>
      </c>
      <c r="I73" s="12">
        <f t="shared" si="6"/>
        <v>0</v>
      </c>
      <c r="J73" s="16">
        <f t="shared" si="6"/>
        <v>0</v>
      </c>
    </row>
    <row r="74" spans="1:10" ht="15" x14ac:dyDescent="0.25">
      <c r="A74" s="12"/>
      <c r="B74" s="14" t="s">
        <v>79</v>
      </c>
      <c r="C74" s="12">
        <f t="shared" ref="C74:J74" si="7">SUM(C50,C53,C57,C68,C73)</f>
        <v>126551</v>
      </c>
      <c r="D74" s="16">
        <f t="shared" si="7"/>
        <v>33676.759999999995</v>
      </c>
      <c r="E74" s="12">
        <f t="shared" si="7"/>
        <v>114988</v>
      </c>
      <c r="F74" s="16">
        <f t="shared" si="7"/>
        <v>31747.309999999998</v>
      </c>
      <c r="G74" s="12">
        <f t="shared" si="7"/>
        <v>463036</v>
      </c>
      <c r="H74" s="16">
        <f t="shared" si="7"/>
        <v>141114.39000000001</v>
      </c>
      <c r="I74" s="12">
        <f t="shared" si="7"/>
        <v>461519</v>
      </c>
      <c r="J74" s="16">
        <f t="shared" si="7"/>
        <v>140334.46</v>
      </c>
    </row>
  </sheetData>
  <mergeCells count="19">
    <mergeCell ref="B23:J23"/>
    <mergeCell ref="B51:J51"/>
    <mergeCell ref="B54:J54"/>
    <mergeCell ref="B58:J58"/>
    <mergeCell ref="B69:J69"/>
    <mergeCell ref="G7:H7"/>
    <mergeCell ref="I7:J7"/>
    <mergeCell ref="A9:J9"/>
    <mergeCell ref="A1:J1"/>
    <mergeCell ref="A2:J2"/>
    <mergeCell ref="A3:J3"/>
    <mergeCell ref="A4:J4"/>
    <mergeCell ref="A6:A8"/>
    <mergeCell ref="B6:B8"/>
    <mergeCell ref="C6:F6"/>
    <mergeCell ref="G6:J6"/>
    <mergeCell ref="C7:D7"/>
    <mergeCell ref="E7:F7"/>
    <mergeCell ref="G5:H5"/>
  </mergeCells>
  <pageMargins left="0.70866141732283472" right="0.70866141732283472" top="0.6692913385826772" bottom="0.74803149606299213" header="0.31496062992125984" footer="0.31496062992125984"/>
  <pageSetup paperSize="9" scale="50" orientation="portrait"/>
  <headerFooter>
    <oddFooter>&amp;L163rd Meeting of SLBC Rajasthan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tabSelected="1" topLeftCell="A17" workbookViewId="0">
      <selection activeCell="B27" sqref="B27"/>
    </sheetView>
  </sheetViews>
  <sheetFormatPr defaultRowHeight="12.75" customHeight="1" x14ac:dyDescent="0.25"/>
  <cols>
    <col min="1" max="1" width="4.85546875" customWidth="1"/>
    <col min="2" max="2" width="34.7109375" style="6" customWidth="1"/>
    <col min="3" max="3" width="16.7109375" customWidth="1"/>
    <col min="4" max="4" width="16.7109375" style="7" customWidth="1"/>
    <col min="5" max="5" width="16.7109375" customWidth="1"/>
    <col min="6" max="6" width="16.7109375" style="7" customWidth="1"/>
    <col min="7" max="7" width="16.7109375" customWidth="1"/>
    <col min="8" max="8" width="16.7109375" style="7" customWidth="1"/>
    <col min="9" max="9" width="16.7109375" customWidth="1"/>
    <col min="10" max="10" width="16.7109375" style="7" customWidth="1"/>
  </cols>
  <sheetData>
    <row r="1" spans="1:15" ht="12.7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5" ht="12.7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5" ht="12.75" customHeight="1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5" ht="12.75" customHeight="1" x14ac:dyDescent="0.25">
      <c r="A4" s="31" t="s">
        <v>80</v>
      </c>
      <c r="B4" s="31"/>
      <c r="C4" s="31"/>
      <c r="D4" s="31"/>
      <c r="E4" s="31"/>
      <c r="F4" s="31"/>
      <c r="G4" s="31"/>
      <c r="H4" s="31"/>
      <c r="I4" s="31"/>
      <c r="J4" s="31"/>
    </row>
    <row r="5" spans="1:15" ht="12.75" customHeight="1" x14ac:dyDescent="0.25">
      <c r="A5" s="1"/>
      <c r="B5" s="2"/>
      <c r="C5" s="1"/>
      <c r="D5" s="3"/>
      <c r="E5" s="1"/>
      <c r="F5" s="3"/>
      <c r="G5" s="27" t="s">
        <v>4</v>
      </c>
      <c r="H5" s="27"/>
      <c r="I5" s="8" t="s">
        <v>5</v>
      </c>
      <c r="J5" s="3"/>
    </row>
    <row r="6" spans="1:15" s="4" customFormat="1" ht="29.25" customHeight="1" x14ac:dyDescent="0.25">
      <c r="A6" s="25" t="s">
        <v>6</v>
      </c>
      <c r="B6" s="26" t="s">
        <v>81</v>
      </c>
      <c r="C6" s="20" t="s">
        <v>8</v>
      </c>
      <c r="D6" s="20"/>
      <c r="E6" s="20"/>
      <c r="F6" s="20"/>
      <c r="G6" s="20" t="s">
        <v>9</v>
      </c>
      <c r="H6" s="20"/>
      <c r="I6" s="20"/>
      <c r="J6" s="20"/>
    </row>
    <row r="7" spans="1:15" s="4" customFormat="1" ht="27.75" customHeight="1" x14ac:dyDescent="0.25">
      <c r="A7" s="25"/>
      <c r="B7" s="26"/>
      <c r="C7" s="20" t="s">
        <v>10</v>
      </c>
      <c r="D7" s="20"/>
      <c r="E7" s="20" t="s">
        <v>11</v>
      </c>
      <c r="F7" s="20"/>
      <c r="G7" s="20" t="s">
        <v>10</v>
      </c>
      <c r="H7" s="20"/>
      <c r="I7" s="20" t="s">
        <v>11</v>
      </c>
      <c r="J7" s="20"/>
    </row>
    <row r="8" spans="1:15" s="4" customFormat="1" ht="12.75" customHeight="1" x14ac:dyDescent="0.25">
      <c r="A8" s="25"/>
      <c r="B8" s="26"/>
      <c r="C8" s="9" t="s">
        <v>12</v>
      </c>
      <c r="D8" s="10" t="s">
        <v>13</v>
      </c>
      <c r="E8" s="9" t="s">
        <v>12</v>
      </c>
      <c r="F8" s="10" t="s">
        <v>13</v>
      </c>
      <c r="G8" s="9" t="s">
        <v>12</v>
      </c>
      <c r="H8" s="10" t="s">
        <v>13</v>
      </c>
      <c r="I8" s="9" t="s">
        <v>12</v>
      </c>
      <c r="J8" s="10" t="s">
        <v>13</v>
      </c>
    </row>
    <row r="9" spans="1:15" ht="15" x14ac:dyDescent="0.25">
      <c r="A9" s="11">
        <v>1</v>
      </c>
      <c r="B9" s="13" t="s">
        <v>82</v>
      </c>
      <c r="C9" s="11">
        <v>1304</v>
      </c>
      <c r="D9" s="15">
        <v>1559.29</v>
      </c>
      <c r="E9" s="11">
        <v>845</v>
      </c>
      <c r="F9" s="15">
        <v>1104.05</v>
      </c>
      <c r="G9" s="11">
        <v>8194</v>
      </c>
      <c r="H9" s="15">
        <v>5217.0252044170602</v>
      </c>
      <c r="I9" s="11">
        <v>7009</v>
      </c>
      <c r="J9" s="15">
        <v>4525.3500000000004</v>
      </c>
      <c r="L9">
        <f>H9/$H$50</f>
        <v>3.6970185708325429E-2</v>
      </c>
      <c r="M9">
        <f>L9*Bankwise!$H$11</f>
        <v>691.6752044170604</v>
      </c>
      <c r="N9" s="7">
        <f>M9+H9</f>
        <v>5908.7004088341209</v>
      </c>
      <c r="O9">
        <f>ROUND(N9,0)</f>
        <v>5909</v>
      </c>
    </row>
    <row r="10" spans="1:15" ht="15" x14ac:dyDescent="0.25">
      <c r="A10" s="11">
        <v>2</v>
      </c>
      <c r="B10" s="13" t="s">
        <v>83</v>
      </c>
      <c r="C10" s="11">
        <v>6520</v>
      </c>
      <c r="D10" s="15">
        <v>1616.23</v>
      </c>
      <c r="E10" s="11">
        <v>6481</v>
      </c>
      <c r="F10" s="15">
        <v>1572.73</v>
      </c>
      <c r="G10" s="11">
        <v>51083</v>
      </c>
      <c r="H10" s="15">
        <v>13101.156336644979</v>
      </c>
      <c r="I10" s="11">
        <v>43653</v>
      </c>
      <c r="J10" s="15">
        <v>11359.05</v>
      </c>
      <c r="L10">
        <f t="shared" ref="L10:L49" si="0">H10/$H$50</f>
        <v>9.2840682914371669E-2</v>
      </c>
      <c r="M10">
        <f>L10*Bankwise!$H$11</f>
        <v>1736.9563366449795</v>
      </c>
      <c r="N10" s="7">
        <f t="shared" ref="N10:N49" si="1">M10+H10</f>
        <v>14838.112673289959</v>
      </c>
      <c r="O10">
        <f t="shared" ref="O10:O49" si="2">ROUND(N10,0)</f>
        <v>14838</v>
      </c>
    </row>
    <row r="11" spans="1:15" ht="15" x14ac:dyDescent="0.25">
      <c r="A11" s="11">
        <v>3</v>
      </c>
      <c r="B11" s="13" t="s">
        <v>84</v>
      </c>
      <c r="C11" s="11">
        <v>62</v>
      </c>
      <c r="D11" s="15">
        <v>38.04</v>
      </c>
      <c r="E11" s="11">
        <v>62</v>
      </c>
      <c r="F11" s="15">
        <v>38.04</v>
      </c>
      <c r="G11" s="11">
        <v>4091</v>
      </c>
      <c r="H11" s="15">
        <v>656.42970187832407</v>
      </c>
      <c r="I11" s="11">
        <v>3499</v>
      </c>
      <c r="J11" s="15">
        <v>569.4</v>
      </c>
      <c r="L11">
        <f t="shared" si="0"/>
        <v>4.6517559398323877E-3</v>
      </c>
      <c r="M11">
        <f>L11*Bankwise!$H$11</f>
        <v>87.029701878324147</v>
      </c>
      <c r="N11" s="7">
        <f t="shared" si="1"/>
        <v>743.45940375664827</v>
      </c>
      <c r="O11">
        <f t="shared" si="2"/>
        <v>743</v>
      </c>
    </row>
    <row r="12" spans="1:15" ht="15" x14ac:dyDescent="0.25">
      <c r="A12" s="11">
        <v>4</v>
      </c>
      <c r="B12" s="13" t="s">
        <v>85</v>
      </c>
      <c r="C12" s="11">
        <v>4118</v>
      </c>
      <c r="D12" s="15">
        <v>901.44</v>
      </c>
      <c r="E12" s="11">
        <v>3830</v>
      </c>
      <c r="F12" s="15">
        <v>794.82</v>
      </c>
      <c r="G12" s="11">
        <v>18513</v>
      </c>
      <c r="H12" s="15">
        <v>5542.2426594572344</v>
      </c>
      <c r="I12" s="11">
        <v>15833</v>
      </c>
      <c r="J12" s="15">
        <v>4807.43</v>
      </c>
      <c r="L12">
        <f t="shared" si="0"/>
        <v>3.9274822783539193E-2</v>
      </c>
      <c r="M12">
        <f>L12*Bankwise!$H$11</f>
        <v>734.79265945723478</v>
      </c>
      <c r="N12" s="7">
        <f t="shared" si="1"/>
        <v>6277.0353189144689</v>
      </c>
      <c r="O12">
        <f t="shared" si="2"/>
        <v>6277</v>
      </c>
    </row>
    <row r="13" spans="1:15" ht="15" x14ac:dyDescent="0.25">
      <c r="A13" s="11">
        <v>5</v>
      </c>
      <c r="B13" s="13" t="s">
        <v>86</v>
      </c>
      <c r="C13" s="11">
        <v>2751</v>
      </c>
      <c r="D13" s="15">
        <v>246.13</v>
      </c>
      <c r="E13" s="11">
        <v>2515</v>
      </c>
      <c r="F13" s="15">
        <v>233.87</v>
      </c>
      <c r="G13" s="11">
        <v>11877</v>
      </c>
      <c r="H13" s="15">
        <v>3235.9194418726165</v>
      </c>
      <c r="I13" s="11">
        <v>9937</v>
      </c>
      <c r="J13" s="15">
        <v>2712.04</v>
      </c>
      <c r="L13">
        <f t="shared" si="0"/>
        <v>2.2931179746251369E-2</v>
      </c>
      <c r="M13">
        <f>L13*Bankwise!$H$11</f>
        <v>429.01944187261688</v>
      </c>
      <c r="N13" s="7">
        <f t="shared" si="1"/>
        <v>3664.9388837452334</v>
      </c>
      <c r="O13">
        <f t="shared" si="2"/>
        <v>3665</v>
      </c>
    </row>
    <row r="14" spans="1:15" ht="15" x14ac:dyDescent="0.25">
      <c r="A14" s="11">
        <v>6</v>
      </c>
      <c r="B14" s="13" t="s">
        <v>87</v>
      </c>
      <c r="C14" s="11">
        <v>9886</v>
      </c>
      <c r="D14" s="15">
        <v>1045.3800000000001</v>
      </c>
      <c r="E14" s="11">
        <v>9882</v>
      </c>
      <c r="F14" s="15">
        <v>1045.21</v>
      </c>
      <c r="G14" s="11">
        <v>8833</v>
      </c>
      <c r="H14" s="15">
        <v>3006.2843306728569</v>
      </c>
      <c r="I14" s="11">
        <v>7552</v>
      </c>
      <c r="J14" s="15">
        <v>2607.69</v>
      </c>
      <c r="L14">
        <f t="shared" si="0"/>
        <v>2.1303882124798591E-2</v>
      </c>
      <c r="M14">
        <f>L14*Bankwise!$H$11</f>
        <v>398.57433067285683</v>
      </c>
      <c r="N14" s="7">
        <f t="shared" si="1"/>
        <v>3404.8586613457137</v>
      </c>
      <c r="O14">
        <f t="shared" si="2"/>
        <v>3405</v>
      </c>
    </row>
    <row r="15" spans="1:15" ht="15" x14ac:dyDescent="0.25">
      <c r="A15" s="11">
        <v>7</v>
      </c>
      <c r="B15" s="13" t="s">
        <v>88</v>
      </c>
      <c r="C15" s="11">
        <v>208</v>
      </c>
      <c r="D15" s="15">
        <v>738.96</v>
      </c>
      <c r="E15" s="11">
        <v>207</v>
      </c>
      <c r="F15" s="15">
        <v>738.93</v>
      </c>
      <c r="G15" s="11">
        <v>8766</v>
      </c>
      <c r="H15" s="15">
        <v>3392.3143371251867</v>
      </c>
      <c r="I15" s="11">
        <v>7498</v>
      </c>
      <c r="J15" s="15">
        <v>2942.56</v>
      </c>
      <c r="L15">
        <f t="shared" si="0"/>
        <v>2.4039464275225134E-2</v>
      </c>
      <c r="M15">
        <f>L15*Bankwise!$H$11</f>
        <v>449.75433712518702</v>
      </c>
      <c r="N15" s="7">
        <f t="shared" si="1"/>
        <v>3842.068674250374</v>
      </c>
      <c r="O15">
        <f t="shared" si="2"/>
        <v>3842</v>
      </c>
    </row>
    <row r="16" spans="1:15" ht="15" x14ac:dyDescent="0.25">
      <c r="A16" s="11">
        <v>8</v>
      </c>
      <c r="B16" s="13" t="s">
        <v>89</v>
      </c>
      <c r="C16" s="11">
        <v>3279</v>
      </c>
      <c r="D16" s="15">
        <v>668.89</v>
      </c>
      <c r="E16" s="11">
        <v>3245</v>
      </c>
      <c r="F16" s="15">
        <v>662.84</v>
      </c>
      <c r="G16" s="11">
        <v>8287</v>
      </c>
      <c r="H16" s="15">
        <v>2630.8720227704025</v>
      </c>
      <c r="I16" s="11">
        <v>7084</v>
      </c>
      <c r="J16" s="15">
        <v>2282.04</v>
      </c>
      <c r="L16">
        <f t="shared" si="0"/>
        <v>1.8643541759067964E-2</v>
      </c>
      <c r="M16">
        <f>L16*Bankwise!$H$11</f>
        <v>348.80202277040257</v>
      </c>
      <c r="N16" s="7">
        <f t="shared" si="1"/>
        <v>2979.6740455408053</v>
      </c>
      <c r="O16">
        <f t="shared" si="2"/>
        <v>2980</v>
      </c>
    </row>
    <row r="17" spans="1:15" ht="15" x14ac:dyDescent="0.25">
      <c r="A17" s="11">
        <v>9</v>
      </c>
      <c r="B17" s="13" t="s">
        <v>90</v>
      </c>
      <c r="C17" s="11">
        <v>5853</v>
      </c>
      <c r="D17" s="15">
        <v>1267.93</v>
      </c>
      <c r="E17" s="11">
        <v>5683</v>
      </c>
      <c r="F17" s="15">
        <v>1252.06</v>
      </c>
      <c r="G17" s="11">
        <v>15682</v>
      </c>
      <c r="H17" s="15">
        <v>5444.6774229451821</v>
      </c>
      <c r="I17" s="11">
        <v>13399</v>
      </c>
      <c r="J17" s="15">
        <v>4717.88</v>
      </c>
      <c r="L17">
        <f t="shared" si="0"/>
        <v>3.8583431660975061E-2</v>
      </c>
      <c r="M17">
        <f>L17*Bankwise!$H$11</f>
        <v>721.85742294518241</v>
      </c>
      <c r="N17" s="7">
        <f t="shared" si="1"/>
        <v>6166.5348458903645</v>
      </c>
      <c r="O17">
        <f t="shared" si="2"/>
        <v>6167</v>
      </c>
    </row>
    <row r="18" spans="1:15" ht="15" x14ac:dyDescent="0.25">
      <c r="A18" s="11">
        <v>10</v>
      </c>
      <c r="B18" s="13" t="s">
        <v>91</v>
      </c>
      <c r="C18" s="11">
        <v>2384</v>
      </c>
      <c r="D18" s="15">
        <v>482.43</v>
      </c>
      <c r="E18" s="11">
        <v>1627</v>
      </c>
      <c r="F18" s="15">
        <v>418.78</v>
      </c>
      <c r="G18" s="11">
        <v>11416</v>
      </c>
      <c r="H18" s="15">
        <v>2224.113870831995</v>
      </c>
      <c r="I18" s="11">
        <v>9645</v>
      </c>
      <c r="J18" s="15">
        <v>1776.91</v>
      </c>
      <c r="L18">
        <f t="shared" si="0"/>
        <v>1.576107065219922E-2</v>
      </c>
      <c r="M18">
        <f>L18*Bankwise!$H$11</f>
        <v>294.87387083199519</v>
      </c>
      <c r="N18" s="7">
        <f t="shared" si="1"/>
        <v>2518.9877416639902</v>
      </c>
      <c r="O18">
        <f t="shared" si="2"/>
        <v>2519</v>
      </c>
    </row>
    <row r="19" spans="1:15" ht="15" x14ac:dyDescent="0.25">
      <c r="A19" s="11">
        <v>11</v>
      </c>
      <c r="B19" s="13" t="s">
        <v>92</v>
      </c>
      <c r="C19" s="11">
        <v>4499</v>
      </c>
      <c r="D19" s="15">
        <v>832.18</v>
      </c>
      <c r="E19" s="11">
        <v>4421</v>
      </c>
      <c r="F19" s="15">
        <v>784.68</v>
      </c>
      <c r="G19" s="11">
        <v>9550</v>
      </c>
      <c r="H19" s="15">
        <v>3251.3560307524035</v>
      </c>
      <c r="I19" s="11">
        <v>8144</v>
      </c>
      <c r="J19" s="15">
        <v>2816.41</v>
      </c>
      <c r="L19">
        <f t="shared" si="0"/>
        <v>2.3040570353968889E-2</v>
      </c>
      <c r="M19">
        <f>L19*Bankwise!$H$11</f>
        <v>431.06603075240395</v>
      </c>
      <c r="N19" s="7">
        <f t="shared" si="1"/>
        <v>3682.4220615048075</v>
      </c>
      <c r="O19">
        <f t="shared" si="2"/>
        <v>3682</v>
      </c>
    </row>
    <row r="20" spans="1:15" ht="15" x14ac:dyDescent="0.25">
      <c r="A20" s="11">
        <v>12</v>
      </c>
      <c r="B20" s="13" t="s">
        <v>93</v>
      </c>
      <c r="C20" s="11">
        <v>3900</v>
      </c>
      <c r="D20" s="15">
        <v>529.66</v>
      </c>
      <c r="E20" s="11">
        <v>3675</v>
      </c>
      <c r="F20" s="15">
        <v>516.33000000000004</v>
      </c>
      <c r="G20" s="11">
        <v>9763</v>
      </c>
      <c r="H20" s="15">
        <v>2521.1558044216845</v>
      </c>
      <c r="I20" s="11">
        <v>8334</v>
      </c>
      <c r="J20" s="15">
        <v>2173.19</v>
      </c>
      <c r="L20">
        <f t="shared" si="0"/>
        <v>1.7866043317210135E-2</v>
      </c>
      <c r="M20">
        <f>L20*Bankwise!$H$11</f>
        <v>334.25580442168439</v>
      </c>
      <c r="N20" s="7">
        <f t="shared" si="1"/>
        <v>2855.4116088433689</v>
      </c>
      <c r="O20">
        <f t="shared" si="2"/>
        <v>2855</v>
      </c>
    </row>
    <row r="21" spans="1:15" ht="15" x14ac:dyDescent="0.25">
      <c r="A21" s="11">
        <v>13</v>
      </c>
      <c r="B21" s="13" t="s">
        <v>94</v>
      </c>
      <c r="C21" s="11">
        <v>3324</v>
      </c>
      <c r="D21" s="15">
        <v>1241.2</v>
      </c>
      <c r="E21" s="11">
        <v>2242</v>
      </c>
      <c r="F21" s="15">
        <v>1222.46</v>
      </c>
      <c r="G21" s="11">
        <v>16462</v>
      </c>
      <c r="H21" s="15">
        <v>4587.1224562447778</v>
      </c>
      <c r="I21" s="11">
        <v>14053</v>
      </c>
      <c r="J21" s="15">
        <v>3943.36</v>
      </c>
      <c r="L21">
        <f t="shared" si="0"/>
        <v>3.2506411686609553E-2</v>
      </c>
      <c r="M21">
        <f>L21*Bankwise!$H$11</f>
        <v>608.16245624477813</v>
      </c>
      <c r="N21" s="7">
        <f t="shared" si="1"/>
        <v>5195.2849124895556</v>
      </c>
      <c r="O21">
        <f t="shared" si="2"/>
        <v>5195</v>
      </c>
    </row>
    <row r="22" spans="1:15" ht="15" x14ac:dyDescent="0.25">
      <c r="A22" s="11">
        <v>14</v>
      </c>
      <c r="B22" s="13" t="s">
        <v>95</v>
      </c>
      <c r="C22" s="11">
        <v>2675</v>
      </c>
      <c r="D22" s="15">
        <v>968.29</v>
      </c>
      <c r="E22" s="11">
        <v>2473</v>
      </c>
      <c r="F22" s="15">
        <v>910.86</v>
      </c>
      <c r="G22" s="11">
        <v>9678</v>
      </c>
      <c r="H22" s="15">
        <v>2475.8259556723765</v>
      </c>
      <c r="I22" s="11">
        <v>8252</v>
      </c>
      <c r="J22" s="15">
        <v>2146.88</v>
      </c>
      <c r="L22">
        <f t="shared" si="0"/>
        <v>1.7544815632710292E-2</v>
      </c>
      <c r="M22">
        <f>L22*Bankwise!$H$11</f>
        <v>328.24595567237685</v>
      </c>
      <c r="N22" s="7">
        <f t="shared" si="1"/>
        <v>2804.0719113447535</v>
      </c>
      <c r="O22">
        <f t="shared" si="2"/>
        <v>2804</v>
      </c>
    </row>
    <row r="23" spans="1:15" ht="15" x14ac:dyDescent="0.25">
      <c r="A23" s="11">
        <v>15</v>
      </c>
      <c r="B23" s="13" t="s">
        <v>96</v>
      </c>
      <c r="C23" s="11">
        <v>134</v>
      </c>
      <c r="D23" s="15">
        <v>85.37</v>
      </c>
      <c r="E23" s="11">
        <v>120</v>
      </c>
      <c r="F23" s="15">
        <v>58.22</v>
      </c>
      <c r="G23" s="11">
        <v>4215</v>
      </c>
      <c r="H23" s="15">
        <v>981.54340090661026</v>
      </c>
      <c r="I23" s="11">
        <v>3602</v>
      </c>
      <c r="J23" s="15">
        <v>851.38</v>
      </c>
      <c r="L23">
        <f t="shared" si="0"/>
        <v>6.9556577533064516E-3</v>
      </c>
      <c r="M23">
        <f>L23*Bankwise!$H$11</f>
        <v>130.1334009066104</v>
      </c>
      <c r="N23" s="7">
        <f t="shared" si="1"/>
        <v>1111.6768018132207</v>
      </c>
      <c r="O23">
        <f t="shared" si="2"/>
        <v>1112</v>
      </c>
    </row>
    <row r="24" spans="1:15" ht="15" x14ac:dyDescent="0.25">
      <c r="A24" s="11">
        <v>16</v>
      </c>
      <c r="B24" s="13" t="s">
        <v>97</v>
      </c>
      <c r="C24" s="11">
        <v>327</v>
      </c>
      <c r="D24" s="15">
        <v>713.21</v>
      </c>
      <c r="E24" s="11">
        <v>297</v>
      </c>
      <c r="F24" s="15">
        <v>709.76</v>
      </c>
      <c r="G24" s="11">
        <v>6112</v>
      </c>
      <c r="H24" s="15">
        <v>3429.8970703201871</v>
      </c>
      <c r="I24" s="11">
        <v>5228</v>
      </c>
      <c r="J24" s="15">
        <v>2975.16</v>
      </c>
      <c r="L24">
        <f t="shared" si="0"/>
        <v>2.4305792416494075E-2</v>
      </c>
      <c r="M24">
        <f>L24*Bankwise!$H$11</f>
        <v>454.73707032018763</v>
      </c>
      <c r="N24" s="7">
        <f t="shared" si="1"/>
        <v>3884.6341406403749</v>
      </c>
      <c r="O24">
        <f t="shared" si="2"/>
        <v>3885</v>
      </c>
    </row>
    <row r="25" spans="1:15" ht="15" x14ac:dyDescent="0.25">
      <c r="A25" s="11">
        <v>17</v>
      </c>
      <c r="B25" s="32" t="s">
        <v>119</v>
      </c>
      <c r="C25" s="11">
        <v>307</v>
      </c>
      <c r="D25" s="15">
        <v>434.95</v>
      </c>
      <c r="E25" s="11">
        <v>291</v>
      </c>
      <c r="F25" s="15">
        <v>404.18</v>
      </c>
      <c r="G25" s="11">
        <v>7020</v>
      </c>
      <c r="H25" s="15">
        <v>2890.3888653939175</v>
      </c>
      <c r="I25" s="11">
        <v>5993</v>
      </c>
      <c r="J25" s="15">
        <v>2507.17</v>
      </c>
      <c r="L25">
        <f t="shared" si="0"/>
        <v>2.0482594761554212E-2</v>
      </c>
      <c r="M25">
        <f>L25*Bankwise!$H$11</f>
        <v>383.20886539391773</v>
      </c>
      <c r="N25" s="7">
        <f t="shared" si="1"/>
        <v>3273.5977307878352</v>
      </c>
      <c r="O25">
        <f t="shared" si="2"/>
        <v>3274</v>
      </c>
    </row>
    <row r="26" spans="1:15" ht="15" x14ac:dyDescent="0.25">
      <c r="A26" s="11">
        <v>18</v>
      </c>
      <c r="B26" s="13" t="s">
        <v>98</v>
      </c>
      <c r="C26" s="11">
        <v>2451</v>
      </c>
      <c r="D26" s="15">
        <v>309.62</v>
      </c>
      <c r="E26" s="11">
        <v>2250</v>
      </c>
      <c r="F26" s="15">
        <v>309.02</v>
      </c>
      <c r="G26" s="11">
        <v>13656</v>
      </c>
      <c r="H26" s="15">
        <v>5563.0053902806076</v>
      </c>
      <c r="I26" s="11">
        <v>11678</v>
      </c>
      <c r="J26" s="15">
        <v>4825.3900000000003</v>
      </c>
      <c r="L26">
        <f t="shared" si="0"/>
        <v>3.9421956827227954E-2</v>
      </c>
      <c r="M26">
        <f>L26*Bankwise!$H$11</f>
        <v>737.54539028060776</v>
      </c>
      <c r="N26" s="7">
        <f t="shared" si="1"/>
        <v>6300.5507805612151</v>
      </c>
      <c r="O26">
        <f t="shared" si="2"/>
        <v>6301</v>
      </c>
    </row>
    <row r="27" spans="1:15" ht="15" x14ac:dyDescent="0.25">
      <c r="A27" s="11">
        <v>19</v>
      </c>
      <c r="B27" s="32" t="s">
        <v>122</v>
      </c>
      <c r="C27" s="11">
        <v>5445</v>
      </c>
      <c r="D27" s="15">
        <v>977.32</v>
      </c>
      <c r="E27" s="11">
        <v>5368</v>
      </c>
      <c r="F27" s="15">
        <v>906.79</v>
      </c>
      <c r="G27" s="11">
        <v>11415</v>
      </c>
      <c r="H27" s="15">
        <v>1778.5624988932268</v>
      </c>
      <c r="I27" s="11">
        <v>9666</v>
      </c>
      <c r="J27" s="15">
        <v>1527.81</v>
      </c>
      <c r="L27">
        <f t="shared" si="0"/>
        <v>1.2603693350431711E-2</v>
      </c>
      <c r="M27">
        <f>L27*Bankwise!$H$11</f>
        <v>235.80249889322687</v>
      </c>
      <c r="N27" s="7">
        <f t="shared" si="1"/>
        <v>2014.3649977864536</v>
      </c>
      <c r="O27">
        <f t="shared" si="2"/>
        <v>2014</v>
      </c>
    </row>
    <row r="28" spans="1:15" ht="15" x14ac:dyDescent="0.25">
      <c r="A28" s="11">
        <v>20</v>
      </c>
      <c r="B28" s="13" t="s">
        <v>99</v>
      </c>
      <c r="C28" s="11">
        <v>3289</v>
      </c>
      <c r="D28" s="15">
        <v>699.34</v>
      </c>
      <c r="E28" s="11">
        <v>2508</v>
      </c>
      <c r="F28" s="15">
        <v>690.26</v>
      </c>
      <c r="G28" s="11">
        <v>12852</v>
      </c>
      <c r="H28" s="15">
        <v>2098.8803644831323</v>
      </c>
      <c r="I28" s="11">
        <v>10944</v>
      </c>
      <c r="J28" s="15">
        <v>1817.08</v>
      </c>
      <c r="L28">
        <f t="shared" si="0"/>
        <v>1.4873609732381882E-2</v>
      </c>
      <c r="M28">
        <f>L28*Bankwise!$H$11</f>
        <v>278.27036448313265</v>
      </c>
      <c r="N28" s="7">
        <f t="shared" si="1"/>
        <v>2377.150728966265</v>
      </c>
      <c r="O28">
        <f t="shared" si="2"/>
        <v>2377</v>
      </c>
    </row>
    <row r="29" spans="1:15" ht="15" x14ac:dyDescent="0.25">
      <c r="A29" s="11">
        <v>21</v>
      </c>
      <c r="B29" s="13" t="s">
        <v>100</v>
      </c>
      <c r="C29" s="11">
        <v>8732</v>
      </c>
      <c r="D29" s="15">
        <v>2559.69</v>
      </c>
      <c r="E29" s="11">
        <v>7956</v>
      </c>
      <c r="F29" s="15">
        <v>2295.36</v>
      </c>
      <c r="G29" s="11">
        <v>16963</v>
      </c>
      <c r="H29" s="15">
        <v>6186.8095906430262</v>
      </c>
      <c r="I29" s="11">
        <v>14505</v>
      </c>
      <c r="J29" s="15">
        <v>5360.82</v>
      </c>
      <c r="L29">
        <f t="shared" si="0"/>
        <v>4.3842513797799264E-2</v>
      </c>
      <c r="M29">
        <f>L29*Bankwise!$H$11</f>
        <v>820.24959064302641</v>
      </c>
      <c r="N29" s="7">
        <f t="shared" si="1"/>
        <v>7007.059181286053</v>
      </c>
      <c r="O29">
        <f t="shared" si="2"/>
        <v>7007</v>
      </c>
    </row>
    <row r="30" spans="1:15" ht="15" x14ac:dyDescent="0.25">
      <c r="A30" s="11">
        <v>22</v>
      </c>
      <c r="B30" s="13" t="s">
        <v>101</v>
      </c>
      <c r="C30" s="11">
        <v>1912</v>
      </c>
      <c r="D30" s="15">
        <v>182.7</v>
      </c>
      <c r="E30" s="11">
        <v>1803</v>
      </c>
      <c r="F30" s="15">
        <v>177.52</v>
      </c>
      <c r="G30" s="11">
        <v>5215</v>
      </c>
      <c r="H30" s="15">
        <v>1356.9095950260032</v>
      </c>
      <c r="I30" s="11">
        <v>4404</v>
      </c>
      <c r="J30" s="15">
        <v>1123.0899999999999</v>
      </c>
      <c r="L30">
        <f t="shared" si="0"/>
        <v>9.6156713360416573E-3</v>
      </c>
      <c r="M30">
        <f>L30*Bankwise!$H$11</f>
        <v>179.89959502600337</v>
      </c>
      <c r="N30" s="7">
        <f t="shared" si="1"/>
        <v>1536.8091900520067</v>
      </c>
      <c r="O30">
        <f t="shared" si="2"/>
        <v>1537</v>
      </c>
    </row>
    <row r="31" spans="1:15" ht="15" x14ac:dyDescent="0.25">
      <c r="A31" s="11">
        <v>23</v>
      </c>
      <c r="B31" s="13" t="s">
        <v>102</v>
      </c>
      <c r="C31" s="11">
        <v>2741</v>
      </c>
      <c r="D31" s="15">
        <v>254.55</v>
      </c>
      <c r="E31" s="11">
        <v>2609</v>
      </c>
      <c r="F31" s="15">
        <v>220.6</v>
      </c>
      <c r="G31" s="11">
        <v>10849</v>
      </c>
      <c r="H31" s="15">
        <v>1816.9637517375663</v>
      </c>
      <c r="I31" s="11">
        <v>9267</v>
      </c>
      <c r="J31" s="15">
        <v>1567.98</v>
      </c>
      <c r="L31">
        <f t="shared" si="0"/>
        <v>1.2875821889869393E-2</v>
      </c>
      <c r="M31">
        <f>L31*Bankwise!$H$11</f>
        <v>240.89375173756648</v>
      </c>
      <c r="N31" s="7">
        <f t="shared" si="1"/>
        <v>2057.8575034751329</v>
      </c>
      <c r="O31">
        <f t="shared" si="2"/>
        <v>2058</v>
      </c>
    </row>
    <row r="32" spans="1:15" ht="15" x14ac:dyDescent="0.25">
      <c r="A32" s="11">
        <v>24</v>
      </c>
      <c r="B32" s="13" t="s">
        <v>103</v>
      </c>
      <c r="C32" s="11">
        <v>3088</v>
      </c>
      <c r="D32" s="15">
        <v>695.06</v>
      </c>
      <c r="E32" s="11">
        <v>2594</v>
      </c>
      <c r="F32" s="15">
        <v>623.42999999999995</v>
      </c>
      <c r="G32" s="11">
        <v>10937</v>
      </c>
      <c r="H32" s="15">
        <v>3391.1845494401837</v>
      </c>
      <c r="I32" s="11">
        <v>9094</v>
      </c>
      <c r="J32" s="15">
        <v>2857.11</v>
      </c>
      <c r="L32">
        <f t="shared" si="0"/>
        <v>2.4031458091837297E-2</v>
      </c>
      <c r="M32">
        <f>L32*Bankwise!$H$11</f>
        <v>449.60454944018397</v>
      </c>
      <c r="N32" s="7">
        <f t="shared" si="1"/>
        <v>3840.7890988803674</v>
      </c>
      <c r="O32">
        <f t="shared" si="2"/>
        <v>3841</v>
      </c>
    </row>
    <row r="33" spans="1:15" ht="15" x14ac:dyDescent="0.25">
      <c r="A33" s="11">
        <v>25</v>
      </c>
      <c r="B33" s="13" t="s">
        <v>104</v>
      </c>
      <c r="C33" s="11">
        <v>5523</v>
      </c>
      <c r="D33" s="15">
        <v>1164.33</v>
      </c>
      <c r="E33" s="11">
        <v>1847</v>
      </c>
      <c r="F33" s="15">
        <v>1105.46</v>
      </c>
      <c r="G33" s="11">
        <v>15045</v>
      </c>
      <c r="H33" s="15">
        <v>3576.4120875518634</v>
      </c>
      <c r="I33" s="11">
        <v>12865</v>
      </c>
      <c r="J33" s="15">
        <v>3102.21</v>
      </c>
      <c r="L33">
        <f t="shared" si="0"/>
        <v>2.5344063688698678E-2</v>
      </c>
      <c r="M33">
        <f>L33*Bankwise!$H$11</f>
        <v>474.16208755186358</v>
      </c>
      <c r="N33" s="7">
        <f t="shared" si="1"/>
        <v>4050.5741751037267</v>
      </c>
      <c r="O33">
        <f t="shared" si="2"/>
        <v>4051</v>
      </c>
    </row>
    <row r="34" spans="1:15" ht="15" x14ac:dyDescent="0.25">
      <c r="A34" s="11">
        <v>26</v>
      </c>
      <c r="B34" s="13" t="s">
        <v>105</v>
      </c>
      <c r="C34" s="11">
        <v>4361</v>
      </c>
      <c r="D34" s="15">
        <v>2015.12</v>
      </c>
      <c r="E34" s="11">
        <v>4247</v>
      </c>
      <c r="F34" s="15">
        <v>1926.9</v>
      </c>
      <c r="G34" s="11">
        <v>11489</v>
      </c>
      <c r="H34" s="15">
        <v>3570.0253285978661</v>
      </c>
      <c r="I34" s="11">
        <v>9807</v>
      </c>
      <c r="J34" s="15">
        <v>3091.78</v>
      </c>
      <c r="L34">
        <f t="shared" si="0"/>
        <v>2.5298804243832726E-2</v>
      </c>
      <c r="M34">
        <f>L34*Bankwise!$H$11</f>
        <v>473.31532859786648</v>
      </c>
      <c r="N34" s="7">
        <f t="shared" si="1"/>
        <v>4043.3406571957325</v>
      </c>
      <c r="O34">
        <f t="shared" si="2"/>
        <v>4043</v>
      </c>
    </row>
    <row r="35" spans="1:15" ht="15" x14ac:dyDescent="0.25">
      <c r="A35" s="11">
        <v>27</v>
      </c>
      <c r="B35" s="13" t="s">
        <v>106</v>
      </c>
      <c r="C35" s="11">
        <v>786</v>
      </c>
      <c r="D35" s="15">
        <v>998.35</v>
      </c>
      <c r="E35" s="11">
        <v>722</v>
      </c>
      <c r="F35" s="15">
        <v>930</v>
      </c>
      <c r="G35" s="11">
        <v>8083</v>
      </c>
      <c r="H35" s="15">
        <v>3270.4586653855686</v>
      </c>
      <c r="I35" s="11">
        <v>6914</v>
      </c>
      <c r="J35" s="15">
        <v>2836.86</v>
      </c>
      <c r="L35">
        <f t="shared" si="0"/>
        <v>2.3175940209822464E-2</v>
      </c>
      <c r="M35">
        <f>L35*Bankwise!$H$11</f>
        <v>433.59866538556849</v>
      </c>
      <c r="N35" s="7">
        <f t="shared" si="1"/>
        <v>3704.057330771137</v>
      </c>
      <c r="O35">
        <f t="shared" si="2"/>
        <v>3704</v>
      </c>
    </row>
    <row r="36" spans="1:15" ht="15" x14ac:dyDescent="0.25">
      <c r="A36" s="11">
        <v>28</v>
      </c>
      <c r="B36" s="13" t="s">
        <v>107</v>
      </c>
      <c r="C36" s="11">
        <v>184</v>
      </c>
      <c r="D36" s="15">
        <v>592.85</v>
      </c>
      <c r="E36" s="11">
        <v>175</v>
      </c>
      <c r="F36" s="15">
        <v>585.08000000000004</v>
      </c>
      <c r="G36" s="11">
        <v>5241</v>
      </c>
      <c r="H36" s="15">
        <v>3440.7799231226659</v>
      </c>
      <c r="I36" s="11">
        <v>4483</v>
      </c>
      <c r="J36" s="15">
        <v>2984.6</v>
      </c>
      <c r="L36">
        <f t="shared" si="0"/>
        <v>2.438291320341367E-2</v>
      </c>
      <c r="M36">
        <f>L36*Bankwise!$H$11</f>
        <v>456.17992312266637</v>
      </c>
      <c r="N36" s="7">
        <f t="shared" si="1"/>
        <v>3896.9598462453323</v>
      </c>
      <c r="O36">
        <f t="shared" si="2"/>
        <v>3897</v>
      </c>
    </row>
    <row r="37" spans="1:15" ht="15" x14ac:dyDescent="0.25">
      <c r="A37" s="11">
        <v>29</v>
      </c>
      <c r="B37" s="13" t="s">
        <v>108</v>
      </c>
      <c r="C37" s="11">
        <v>5085</v>
      </c>
      <c r="D37" s="15">
        <v>521.1</v>
      </c>
      <c r="E37" s="11">
        <v>4869</v>
      </c>
      <c r="F37" s="15">
        <v>495.9</v>
      </c>
      <c r="G37" s="11">
        <v>10434</v>
      </c>
      <c r="H37" s="15">
        <v>3704.9427293896124</v>
      </c>
      <c r="I37" s="11">
        <v>8767</v>
      </c>
      <c r="J37" s="15">
        <v>3207.59</v>
      </c>
      <c r="L37">
        <f t="shared" si="0"/>
        <v>2.625488959268869E-2</v>
      </c>
      <c r="M37">
        <f>L37*Bankwise!$H$11</f>
        <v>491.20272938961267</v>
      </c>
      <c r="N37" s="7">
        <f t="shared" si="1"/>
        <v>4196.145458779225</v>
      </c>
      <c r="O37">
        <f t="shared" si="2"/>
        <v>4196</v>
      </c>
    </row>
    <row r="38" spans="1:15" ht="15" x14ac:dyDescent="0.25">
      <c r="A38" s="11">
        <v>30</v>
      </c>
      <c r="B38" s="13" t="s">
        <v>109</v>
      </c>
      <c r="C38" s="11">
        <v>1622</v>
      </c>
      <c r="D38" s="15">
        <v>1453.84</v>
      </c>
      <c r="E38" s="11">
        <v>1487</v>
      </c>
      <c r="F38" s="15">
        <v>1360.08</v>
      </c>
      <c r="G38" s="11">
        <v>5837</v>
      </c>
      <c r="H38" s="15">
        <v>2403.7962265305473</v>
      </c>
      <c r="I38" s="11">
        <v>4993</v>
      </c>
      <c r="J38" s="15">
        <v>2085.1</v>
      </c>
      <c r="L38">
        <f t="shared" si="0"/>
        <v>1.7034380593861104E-2</v>
      </c>
      <c r="M38">
        <f>L38*Bankwise!$H$11</f>
        <v>318.69622653054739</v>
      </c>
      <c r="N38" s="7">
        <f t="shared" si="1"/>
        <v>2722.4924530610947</v>
      </c>
      <c r="O38">
        <f t="shared" si="2"/>
        <v>2722</v>
      </c>
    </row>
    <row r="39" spans="1:15" ht="15" x14ac:dyDescent="0.25">
      <c r="A39" s="11">
        <v>31</v>
      </c>
      <c r="B39" s="13" t="s">
        <v>110</v>
      </c>
      <c r="C39" s="11">
        <v>4105</v>
      </c>
      <c r="D39" s="15">
        <v>542.86</v>
      </c>
      <c r="E39" s="11">
        <v>4093</v>
      </c>
      <c r="F39" s="15">
        <v>530.66</v>
      </c>
      <c r="G39" s="11">
        <v>9065</v>
      </c>
      <c r="H39" s="15">
        <v>2765.4781555264844</v>
      </c>
      <c r="I39" s="11">
        <v>7722</v>
      </c>
      <c r="J39" s="15">
        <v>2359.81</v>
      </c>
      <c r="L39">
        <f t="shared" si="0"/>
        <v>1.9597421322704825E-2</v>
      </c>
      <c r="M39">
        <f>L39*Bankwise!$H$11</f>
        <v>366.64815552648457</v>
      </c>
      <c r="N39" s="7">
        <f t="shared" si="1"/>
        <v>3132.126311052969</v>
      </c>
      <c r="O39">
        <f t="shared" si="2"/>
        <v>3132</v>
      </c>
    </row>
    <row r="40" spans="1:15" ht="15" x14ac:dyDescent="0.25">
      <c r="A40" s="11">
        <v>32</v>
      </c>
      <c r="B40" s="13" t="s">
        <v>111</v>
      </c>
      <c r="C40" s="11">
        <v>5018</v>
      </c>
      <c r="D40" s="15">
        <v>1022.98</v>
      </c>
      <c r="E40" s="11">
        <v>4968</v>
      </c>
      <c r="F40" s="15">
        <v>1000.47</v>
      </c>
      <c r="G40" s="11">
        <v>16279</v>
      </c>
      <c r="H40" s="15">
        <v>4068.6536648402489</v>
      </c>
      <c r="I40" s="11">
        <v>13921</v>
      </c>
      <c r="J40" s="15">
        <v>3525.95</v>
      </c>
      <c r="L40">
        <f t="shared" si="0"/>
        <v>2.883230877333098E-2</v>
      </c>
      <c r="M40">
        <f>L40*Bankwise!$H$11</f>
        <v>539.42366484024933</v>
      </c>
      <c r="N40" s="7">
        <f t="shared" si="1"/>
        <v>4608.0773296804982</v>
      </c>
      <c r="O40">
        <f t="shared" si="2"/>
        <v>4608</v>
      </c>
    </row>
    <row r="41" spans="1:15" ht="15" x14ac:dyDescent="0.25">
      <c r="A41" s="11">
        <v>33</v>
      </c>
      <c r="B41" s="13" t="s">
        <v>112</v>
      </c>
      <c r="C41" s="11">
        <v>184</v>
      </c>
      <c r="D41" s="15">
        <v>224.33</v>
      </c>
      <c r="E41" s="11">
        <v>182</v>
      </c>
      <c r="F41" s="15">
        <v>216.8</v>
      </c>
      <c r="G41" s="11">
        <v>3623</v>
      </c>
      <c r="H41" s="15">
        <v>1416.7537569938709</v>
      </c>
      <c r="I41" s="11">
        <v>3099</v>
      </c>
      <c r="J41" s="15">
        <v>1228.92</v>
      </c>
      <c r="L41">
        <f t="shared" si="0"/>
        <v>1.0039753968350577E-2</v>
      </c>
      <c r="M41">
        <f>L41*Bankwise!$H$11</f>
        <v>187.83375699387094</v>
      </c>
      <c r="N41" s="7">
        <f t="shared" si="1"/>
        <v>1604.5875139877419</v>
      </c>
      <c r="O41">
        <f t="shared" si="2"/>
        <v>1605</v>
      </c>
    </row>
    <row r="42" spans="1:15" ht="15" x14ac:dyDescent="0.25">
      <c r="A42" s="11">
        <v>34</v>
      </c>
      <c r="B42" s="32" t="s">
        <v>120</v>
      </c>
      <c r="C42" s="11">
        <v>226</v>
      </c>
      <c r="D42" s="15">
        <v>67.709999999999994</v>
      </c>
      <c r="E42" s="11">
        <v>221</v>
      </c>
      <c r="F42" s="15">
        <v>67.67</v>
      </c>
      <c r="G42" s="11">
        <v>8241</v>
      </c>
      <c r="H42" s="15">
        <v>1885.7078738362745</v>
      </c>
      <c r="I42" s="11">
        <v>7049</v>
      </c>
      <c r="J42" s="15">
        <v>1635.7</v>
      </c>
      <c r="L42">
        <f t="shared" si="0"/>
        <v>1.3362973640294762E-2</v>
      </c>
      <c r="M42">
        <f>L42*Bankwise!$H$11</f>
        <v>250.00787383627471</v>
      </c>
      <c r="N42" s="7">
        <f t="shared" si="1"/>
        <v>2135.7157476725492</v>
      </c>
      <c r="O42">
        <f t="shared" si="2"/>
        <v>2136</v>
      </c>
    </row>
    <row r="43" spans="1:15" ht="15" x14ac:dyDescent="0.25">
      <c r="A43" s="11">
        <v>35</v>
      </c>
      <c r="B43" s="13" t="s">
        <v>113</v>
      </c>
      <c r="C43" s="11">
        <v>397</v>
      </c>
      <c r="D43" s="15">
        <v>1430.77</v>
      </c>
      <c r="E43" s="11">
        <v>389</v>
      </c>
      <c r="F43" s="15">
        <v>1422.87</v>
      </c>
      <c r="G43" s="11">
        <v>10190</v>
      </c>
      <c r="H43" s="15">
        <v>5632.6026173659502</v>
      </c>
      <c r="I43" s="11">
        <v>8712</v>
      </c>
      <c r="J43" s="15">
        <v>4885.75</v>
      </c>
      <c r="L43">
        <f t="shared" si="0"/>
        <v>3.9915154063068628E-2</v>
      </c>
      <c r="M43">
        <f>L43*Bankwise!$H$11</f>
        <v>746.77261736595096</v>
      </c>
      <c r="N43" s="7">
        <f t="shared" si="1"/>
        <v>6379.3752347319014</v>
      </c>
      <c r="O43">
        <f t="shared" si="2"/>
        <v>6379</v>
      </c>
    </row>
    <row r="44" spans="1:15" ht="15" x14ac:dyDescent="0.25">
      <c r="A44" s="11">
        <v>36</v>
      </c>
      <c r="B44" s="32" t="s">
        <v>121</v>
      </c>
      <c r="C44" s="11">
        <v>157</v>
      </c>
      <c r="D44" s="15">
        <v>102</v>
      </c>
      <c r="E44" s="11">
        <v>152</v>
      </c>
      <c r="F44" s="15">
        <v>101.73</v>
      </c>
      <c r="G44" s="11">
        <v>3867</v>
      </c>
      <c r="H44" s="15">
        <v>2021.1555831332264</v>
      </c>
      <c r="I44" s="11">
        <v>3308</v>
      </c>
      <c r="J44" s="15">
        <v>1753.19</v>
      </c>
      <c r="L44">
        <f t="shared" si="0"/>
        <v>1.4322816993598077E-2</v>
      </c>
      <c r="M44">
        <f>L44*Bankwise!$H$11</f>
        <v>267.9655831332264</v>
      </c>
      <c r="N44" s="7">
        <f t="shared" si="1"/>
        <v>2289.1211662664527</v>
      </c>
      <c r="O44">
        <f t="shared" si="2"/>
        <v>2289</v>
      </c>
    </row>
    <row r="45" spans="1:15" ht="15" x14ac:dyDescent="0.25">
      <c r="A45" s="11">
        <v>37</v>
      </c>
      <c r="B45" s="13" t="s">
        <v>114</v>
      </c>
      <c r="C45" s="11">
        <v>2610</v>
      </c>
      <c r="D45" s="15">
        <v>430.28</v>
      </c>
      <c r="E45" s="11">
        <v>2538</v>
      </c>
      <c r="F45" s="15">
        <v>379.09</v>
      </c>
      <c r="G45" s="11">
        <v>5916</v>
      </c>
      <c r="H45" s="15">
        <v>1488.7373723526389</v>
      </c>
      <c r="I45" s="11">
        <v>5031</v>
      </c>
      <c r="J45" s="15">
        <v>1281.51</v>
      </c>
      <c r="L45">
        <f t="shared" si="0"/>
        <v>1.0549862224204343E-2</v>
      </c>
      <c r="M45">
        <f>L45*Bankwise!$H$11</f>
        <v>197.37737235263904</v>
      </c>
      <c r="N45" s="7">
        <f t="shared" si="1"/>
        <v>1686.1147447052779</v>
      </c>
      <c r="O45">
        <f t="shared" si="2"/>
        <v>1686</v>
      </c>
    </row>
    <row r="46" spans="1:15" ht="15" x14ac:dyDescent="0.25">
      <c r="A46" s="11">
        <v>38</v>
      </c>
      <c r="B46" s="13" t="s">
        <v>115</v>
      </c>
      <c r="C46" s="11">
        <v>4478</v>
      </c>
      <c r="D46" s="15">
        <v>1503.85</v>
      </c>
      <c r="E46" s="11">
        <v>4469</v>
      </c>
      <c r="F46" s="15">
        <v>1492.66</v>
      </c>
      <c r="G46" s="11">
        <v>17392</v>
      </c>
      <c r="H46" s="15">
        <v>4160.8927594087154</v>
      </c>
      <c r="I46" s="11">
        <v>14876</v>
      </c>
      <c r="J46" s="15">
        <v>3609.23</v>
      </c>
      <c r="L46">
        <f t="shared" si="0"/>
        <v>2.9485956459923867E-2</v>
      </c>
      <c r="M46">
        <f>L46*Bankwise!$H$11</f>
        <v>551.65275940871561</v>
      </c>
      <c r="N46" s="7">
        <f t="shared" si="1"/>
        <v>4712.545518817431</v>
      </c>
      <c r="O46">
        <f t="shared" si="2"/>
        <v>4713</v>
      </c>
    </row>
    <row r="47" spans="1:15" ht="15" x14ac:dyDescent="0.25">
      <c r="A47" s="11">
        <v>39</v>
      </c>
      <c r="B47" s="13" t="s">
        <v>116</v>
      </c>
      <c r="C47" s="11">
        <v>2021</v>
      </c>
      <c r="D47" s="15">
        <v>349.95</v>
      </c>
      <c r="E47" s="11">
        <v>1743</v>
      </c>
      <c r="F47" s="15">
        <v>343.3</v>
      </c>
      <c r="G47" s="11">
        <v>9066</v>
      </c>
      <c r="H47" s="15">
        <v>1674.6220318729427</v>
      </c>
      <c r="I47" s="11">
        <v>7750</v>
      </c>
      <c r="J47" s="15">
        <v>1450.75</v>
      </c>
      <c r="L47">
        <f t="shared" si="0"/>
        <v>1.1867124478750487E-2</v>
      </c>
      <c r="M47">
        <f>L47*Bankwise!$H$11</f>
        <v>222.02203187294285</v>
      </c>
      <c r="N47" s="7">
        <f t="shared" si="1"/>
        <v>1896.6440637458854</v>
      </c>
      <c r="O47">
        <f t="shared" si="2"/>
        <v>1897</v>
      </c>
    </row>
    <row r="48" spans="1:15" ht="15" x14ac:dyDescent="0.25">
      <c r="A48" s="11">
        <v>40</v>
      </c>
      <c r="B48" s="13" t="s">
        <v>117</v>
      </c>
      <c r="C48" s="11">
        <v>2003</v>
      </c>
      <c r="D48" s="15">
        <v>923.61</v>
      </c>
      <c r="E48" s="11">
        <v>1501</v>
      </c>
      <c r="F48" s="15">
        <v>857.6</v>
      </c>
      <c r="G48" s="11">
        <v>10855</v>
      </c>
      <c r="H48" s="15">
        <v>3669.1007915051778</v>
      </c>
      <c r="I48" s="11">
        <v>9222</v>
      </c>
      <c r="J48" s="15">
        <v>3122.73</v>
      </c>
      <c r="L48">
        <f t="shared" si="0"/>
        <v>2.6000897509496929E-2</v>
      </c>
      <c r="M48">
        <f>L48*Bankwise!$H$11</f>
        <v>486.45079150517807</v>
      </c>
      <c r="N48" s="7">
        <f t="shared" si="1"/>
        <v>4155.5515830103559</v>
      </c>
      <c r="O48">
        <f t="shared" si="2"/>
        <v>4156</v>
      </c>
    </row>
    <row r="49" spans="1:15" ht="15" x14ac:dyDescent="0.25">
      <c r="A49" s="11">
        <v>41</v>
      </c>
      <c r="B49" s="13" t="s">
        <v>118</v>
      </c>
      <c r="C49" s="11">
        <v>8408</v>
      </c>
      <c r="D49" s="15">
        <v>1262.97</v>
      </c>
      <c r="E49" s="11">
        <v>8207</v>
      </c>
      <c r="F49" s="15">
        <v>1218.24</v>
      </c>
      <c r="G49" s="11">
        <v>20981</v>
      </c>
      <c r="H49" s="15">
        <v>5583.6297797547968</v>
      </c>
      <c r="I49" s="11">
        <v>17750</v>
      </c>
      <c r="J49" s="15">
        <v>4670.6000000000004</v>
      </c>
      <c r="L49">
        <f t="shared" si="0"/>
        <v>3.9568110521930454E-2</v>
      </c>
      <c r="M49">
        <f>L49*Bankwise!$H$11</f>
        <v>740.27977975479689</v>
      </c>
      <c r="N49" s="7">
        <f t="shared" si="1"/>
        <v>6323.9095595095932</v>
      </c>
      <c r="O49">
        <f t="shared" si="2"/>
        <v>6324</v>
      </c>
    </row>
    <row r="50" spans="1:15" ht="15" x14ac:dyDescent="0.25">
      <c r="A50" s="17"/>
      <c r="B50" s="18" t="s">
        <v>79</v>
      </c>
      <c r="C50" s="17">
        <f t="shared" ref="C50:J50" si="3">SUM(C9:C49)</f>
        <v>126357</v>
      </c>
      <c r="D50" s="19">
        <f t="shared" si="3"/>
        <v>33654.76</v>
      </c>
      <c r="E50" s="17">
        <f t="shared" si="3"/>
        <v>114794</v>
      </c>
      <c r="F50" s="19">
        <f t="shared" si="3"/>
        <v>31725.309999999998</v>
      </c>
      <c r="G50" s="17">
        <f t="shared" si="3"/>
        <v>463033</v>
      </c>
      <c r="H50" s="19">
        <f t="shared" si="3"/>
        <v>141114.38999999998</v>
      </c>
      <c r="I50" s="17">
        <f t="shared" si="3"/>
        <v>394542</v>
      </c>
      <c r="J50" s="19">
        <f t="shared" si="3"/>
        <v>121625.45999999999</v>
      </c>
    </row>
  </sheetData>
  <mergeCells count="13">
    <mergeCell ref="E7:F7"/>
    <mergeCell ref="G7:H7"/>
    <mergeCell ref="I7:J7"/>
    <mergeCell ref="A1:J1"/>
    <mergeCell ref="A2:J2"/>
    <mergeCell ref="A3:J3"/>
    <mergeCell ref="A4:J4"/>
    <mergeCell ref="G5:H5"/>
    <mergeCell ref="A6:A8"/>
    <mergeCell ref="B6:B8"/>
    <mergeCell ref="C6:F6"/>
    <mergeCell ref="G6:J6"/>
    <mergeCell ref="C7:D7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Bankwise</vt:lpstr>
      <vt:lpstr>DistrictWise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slbc</dc:creator>
  <cp:lastModifiedBy>Shashank  Srivastava</cp:lastModifiedBy>
  <cp:lastPrinted>2025-04-17T05:26:12Z</cp:lastPrinted>
  <dcterms:created xsi:type="dcterms:W3CDTF">2022-11-05T08:34:53Z</dcterms:created>
  <dcterms:modified xsi:type="dcterms:W3CDTF">2026-07-27T12:48:24Z</dcterms:modified>
</cp:coreProperties>
</file>